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updateLinks="always"/>
  <mc:AlternateContent xmlns:mc="http://schemas.openxmlformats.org/markup-compatibility/2006">
    <mc:Choice Requires="x15">
      <x15ac:absPath xmlns:x15ac="http://schemas.microsoft.com/office/spreadsheetml/2010/11/ac" url="https://mailbenessecomtw.sharepoint.com/sites/msteams_2f9dd0/Shared Documents/庫存/"/>
    </mc:Choice>
  </mc:AlternateContent>
  <xr:revisionPtr revIDLastSave="0" documentId="8_{5EA492E7-1B8B-4238-97F9-6C63531304DA}" xr6:coauthVersionLast="47" xr6:coauthVersionMax="47" xr10:uidLastSave="{00000000-0000-0000-0000-000000000000}"/>
  <bookViews>
    <workbookView xWindow="-120" yWindow="-120" windowWidth="29040" windowHeight="15720" tabRatio="685" firstSheet="4" activeTab="4" xr2:uid="{00000000-000D-0000-FFFF-FFFF00000000}"/>
  </bookViews>
  <sheets>
    <sheet name="操作說明" sheetId="1" r:id="rId1"/>
    <sheet name="學習商品" sheetId="12" r:id="rId2"/>
    <sheet name="會議用記錄" sheetId="13" r:id="rId3"/>
    <sheet name="品名健康度" sheetId="2" r:id="rId4"/>
    <sheet name="事業別健康度" sheetId="3" r:id="rId5"/>
    <sheet name="事業別定義" sheetId="4" r:id="rId6"/>
    <sheet name="管道定義" sheetId="5" r:id="rId7"/>
    <sheet name="學習商品(claude)" sheetId="11" r:id="rId8"/>
    <sheet name="銷貨數(claude)" sheetId="6" r:id="rId9"/>
    <sheet name="在庫(claude)" sheetId="7" r:id="rId10"/>
    <sheet name="銷貨數 (總數)(claude)" sheetId="8" r:id="rId11"/>
    <sheet name="工作表1" sheetId="14" r:id="rId12"/>
    <sheet name="DPCache_工作表1" sheetId="9" state="hidden" r:id="rId13"/>
    <sheet name="DPCache_工作表1 -1" sheetId="10" state="hidden" r:id="rId14"/>
  </sheets>
  <externalReferences>
    <externalReference r:id="rId15"/>
    <externalReference r:id="rId16"/>
  </externalReferences>
  <definedNames>
    <definedName name="_xlnm._FilterDatabase" localSheetId="9" hidden="1">'在庫(claude)'!$A$4:$J$791</definedName>
    <definedName name="_xlnm._FilterDatabase" localSheetId="3" hidden="1">品名健康度!$A$4:$N$740</definedName>
    <definedName name="_xlnm._FilterDatabase" localSheetId="6" hidden="1">管道定義!$A$1:$E$142</definedName>
    <definedName name="_xlnm._FilterDatabase" localSheetId="7" hidden="1">'學習商品(claude)'!$A$1:$E$4</definedName>
  </definedNames>
  <calcPr calcId="191028"/>
  <pivotCaches>
    <pivotCache cacheId="52" r:id="rId17"/>
    <pivotCache cacheId="53" r:id="rId18"/>
    <pivotCache cacheId="5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91" i="7" l="1"/>
  <c r="F791" i="7"/>
  <c r="E791" i="7"/>
  <c r="D791" i="7"/>
  <c r="C791" i="7"/>
  <c r="B791" i="7"/>
  <c r="A791" i="7"/>
  <c r="G790" i="7"/>
  <c r="F790" i="7"/>
  <c r="E790" i="7"/>
  <c r="D790" i="7"/>
  <c r="C790" i="7"/>
  <c r="B790" i="7"/>
  <c r="A790" i="7"/>
  <c r="G789" i="7"/>
  <c r="F789" i="7"/>
  <c r="E789" i="7"/>
  <c r="D789" i="7"/>
  <c r="C789" i="7"/>
  <c r="B789" i="7"/>
  <c r="A789" i="7"/>
  <c r="G788" i="7"/>
  <c r="F788" i="7"/>
  <c r="E788" i="7"/>
  <c r="D788" i="7"/>
  <c r="C788" i="7"/>
  <c r="B788" i="7"/>
  <c r="A788" i="7"/>
  <c r="G787" i="7"/>
  <c r="F787" i="7"/>
  <c r="E787" i="7"/>
  <c r="D787" i="7"/>
  <c r="C787" i="7"/>
  <c r="B787" i="7"/>
  <c r="A787" i="7"/>
  <c r="G786" i="7"/>
  <c r="F786" i="7"/>
  <c r="E786" i="7"/>
  <c r="D786" i="7"/>
  <c r="C786" i="7"/>
  <c r="B786" i="7"/>
  <c r="A786" i="7"/>
  <c r="G785" i="7"/>
  <c r="F785" i="7"/>
  <c r="E785" i="7"/>
  <c r="D785" i="7"/>
  <c r="C785" i="7"/>
  <c r="B785" i="7"/>
  <c r="A785" i="7"/>
  <c r="G784" i="7"/>
  <c r="F784" i="7"/>
  <c r="E784" i="7"/>
  <c r="D784" i="7"/>
  <c r="C784" i="7"/>
  <c r="B784" i="7"/>
  <c r="A784" i="7"/>
  <c r="G783" i="7"/>
  <c r="F783" i="7"/>
  <c r="E783" i="7"/>
  <c r="D783" i="7"/>
  <c r="C783" i="7"/>
  <c r="B783" i="7"/>
  <c r="A783" i="7"/>
  <c r="G782" i="7"/>
  <c r="F782" i="7"/>
  <c r="E782" i="7"/>
  <c r="D782" i="7"/>
  <c r="C782" i="7"/>
  <c r="B782" i="7"/>
  <c r="A782" i="7"/>
  <c r="G781" i="7"/>
  <c r="F781" i="7"/>
  <c r="E781" i="7"/>
  <c r="D781" i="7"/>
  <c r="C781" i="7"/>
  <c r="B781" i="7"/>
  <c r="A781" i="7"/>
  <c r="G780" i="7"/>
  <c r="F780" i="7"/>
  <c r="E780" i="7"/>
  <c r="D780" i="7"/>
  <c r="C780" i="7"/>
  <c r="B780" i="7"/>
  <c r="A780" i="7"/>
  <c r="G779" i="7"/>
  <c r="F779" i="7"/>
  <c r="E779" i="7"/>
  <c r="D779" i="7"/>
  <c r="C779" i="7"/>
  <c r="B779" i="7"/>
  <c r="A779" i="7"/>
  <c r="G778" i="7"/>
  <c r="F778" i="7"/>
  <c r="E778" i="7"/>
  <c r="D778" i="7"/>
  <c r="C778" i="7"/>
  <c r="B778" i="7"/>
  <c r="A778" i="7"/>
  <c r="G777" i="7"/>
  <c r="F777" i="7"/>
  <c r="E777" i="7"/>
  <c r="D777" i="7"/>
  <c r="C777" i="7"/>
  <c r="B777" i="7"/>
  <c r="A777" i="7"/>
  <c r="G776" i="7"/>
  <c r="F776" i="7"/>
  <c r="E776" i="7"/>
  <c r="D776" i="7"/>
  <c r="C776" i="7"/>
  <c r="B776" i="7"/>
  <c r="A776" i="7"/>
  <c r="G775" i="7"/>
  <c r="F775" i="7"/>
  <c r="E775" i="7"/>
  <c r="D775" i="7"/>
  <c r="C775" i="7"/>
  <c r="B775" i="7"/>
  <c r="A775" i="7"/>
  <c r="G774" i="7"/>
  <c r="F774" i="7"/>
  <c r="E774" i="7"/>
  <c r="D774" i="7"/>
  <c r="C774" i="7"/>
  <c r="B774" i="7"/>
  <c r="A774" i="7"/>
  <c r="G773" i="7"/>
  <c r="F773" i="7"/>
  <c r="E773" i="7"/>
  <c r="D773" i="7"/>
  <c r="C773" i="7"/>
  <c r="B773" i="7"/>
  <c r="A773" i="7"/>
  <c r="G772" i="7"/>
  <c r="F772" i="7"/>
  <c r="E772" i="7"/>
  <c r="D772" i="7"/>
  <c r="C772" i="7"/>
  <c r="B772" i="7"/>
  <c r="A772" i="7"/>
  <c r="G771" i="7"/>
  <c r="F771" i="7"/>
  <c r="E771" i="7"/>
  <c r="D771" i="7"/>
  <c r="C771" i="7"/>
  <c r="B771" i="7"/>
  <c r="A771" i="7"/>
  <c r="G770" i="7"/>
  <c r="F770" i="7"/>
  <c r="E770" i="7"/>
  <c r="D770" i="7"/>
  <c r="C770" i="7"/>
  <c r="B770" i="7"/>
  <c r="A770" i="7"/>
  <c r="G769" i="7"/>
  <c r="F769" i="7"/>
  <c r="E769" i="7"/>
  <c r="D769" i="7"/>
  <c r="C769" i="7"/>
  <c r="B769" i="7"/>
  <c r="A769" i="7"/>
  <c r="G768" i="7"/>
  <c r="F768" i="7"/>
  <c r="E768" i="7"/>
  <c r="D768" i="7"/>
  <c r="C768" i="7"/>
  <c r="B768" i="7"/>
  <c r="A768" i="7"/>
  <c r="G767" i="7"/>
  <c r="F767" i="7"/>
  <c r="E767" i="7"/>
  <c r="D767" i="7"/>
  <c r="C767" i="7"/>
  <c r="B767" i="7"/>
  <c r="A767" i="7"/>
  <c r="G766" i="7"/>
  <c r="F766" i="7"/>
  <c r="E766" i="7"/>
  <c r="D766" i="7"/>
  <c r="C766" i="7"/>
  <c r="B766" i="7"/>
  <c r="A766" i="7"/>
  <c r="G765" i="7"/>
  <c r="F765" i="7"/>
  <c r="E765" i="7"/>
  <c r="D765" i="7"/>
  <c r="C765" i="7"/>
  <c r="B765" i="7"/>
  <c r="A765" i="7"/>
  <c r="G764" i="7"/>
  <c r="F764" i="7"/>
  <c r="E764" i="7"/>
  <c r="D764" i="7"/>
  <c r="C764" i="7"/>
  <c r="B764" i="7"/>
  <c r="A764" i="7"/>
  <c r="G763" i="7"/>
  <c r="F763" i="7"/>
  <c r="E763" i="7"/>
  <c r="D763" i="7"/>
  <c r="C763" i="7"/>
  <c r="B763" i="7"/>
  <c r="A763" i="7"/>
  <c r="G762" i="7"/>
  <c r="F762" i="7"/>
  <c r="E762" i="7"/>
  <c r="D762" i="7"/>
  <c r="C762" i="7"/>
  <c r="B762" i="7"/>
  <c r="A762" i="7"/>
  <c r="G761" i="7"/>
  <c r="F761" i="7"/>
  <c r="E761" i="7"/>
  <c r="D761" i="7"/>
  <c r="C761" i="7"/>
  <c r="B761" i="7"/>
  <c r="A761" i="7"/>
  <c r="G760" i="7"/>
  <c r="F760" i="7"/>
  <c r="E760" i="7"/>
  <c r="D760" i="7"/>
  <c r="C760" i="7"/>
  <c r="B760" i="7"/>
  <c r="A760" i="7"/>
  <c r="G759" i="7"/>
  <c r="F759" i="7"/>
  <c r="E759" i="7"/>
  <c r="D759" i="7"/>
  <c r="C759" i="7"/>
  <c r="B759" i="7"/>
  <c r="A759" i="7"/>
  <c r="G758" i="7"/>
  <c r="F758" i="7"/>
  <c r="E758" i="7"/>
  <c r="D758" i="7"/>
  <c r="C758" i="7"/>
  <c r="B758" i="7"/>
  <c r="A758" i="7"/>
  <c r="G757" i="7"/>
  <c r="F757" i="7"/>
  <c r="E757" i="7"/>
  <c r="D757" i="7"/>
  <c r="C757" i="7"/>
  <c r="B757" i="7"/>
  <c r="A757" i="7"/>
  <c r="G756" i="7"/>
  <c r="F756" i="7"/>
  <c r="E756" i="7"/>
  <c r="D756" i="7"/>
  <c r="C756" i="7"/>
  <c r="B756" i="7"/>
  <c r="A756" i="7"/>
  <c r="G755" i="7"/>
  <c r="F755" i="7"/>
  <c r="E755" i="7"/>
  <c r="D755" i="7"/>
  <c r="C755" i="7"/>
  <c r="B755" i="7"/>
  <c r="A755" i="7"/>
  <c r="G754" i="7"/>
  <c r="F754" i="7"/>
  <c r="E754" i="7"/>
  <c r="D754" i="7"/>
  <c r="C754" i="7"/>
  <c r="B754" i="7"/>
  <c r="A754" i="7"/>
  <c r="G753" i="7"/>
  <c r="F753" i="7"/>
  <c r="E753" i="7"/>
  <c r="D753" i="7"/>
  <c r="C753" i="7"/>
  <c r="B753" i="7"/>
  <c r="A753" i="7"/>
  <c r="G752" i="7"/>
  <c r="F752" i="7"/>
  <c r="E752" i="7"/>
  <c r="D752" i="7"/>
  <c r="C752" i="7"/>
  <c r="B752" i="7"/>
  <c r="A752" i="7"/>
  <c r="G751" i="7"/>
  <c r="F751" i="7"/>
  <c r="E751" i="7"/>
  <c r="D751" i="7"/>
  <c r="C751" i="7"/>
  <c r="B751" i="7"/>
  <c r="A751" i="7"/>
  <c r="G750" i="7"/>
  <c r="F750" i="7"/>
  <c r="E750" i="7"/>
  <c r="D750" i="7"/>
  <c r="C750" i="7"/>
  <c r="B750" i="7"/>
  <c r="A750" i="7"/>
  <c r="G749" i="7"/>
  <c r="F749" i="7"/>
  <c r="E749" i="7"/>
  <c r="D749" i="7"/>
  <c r="C749" i="7"/>
  <c r="B749" i="7"/>
  <c r="A749" i="7"/>
  <c r="G748" i="7"/>
  <c r="F748" i="7"/>
  <c r="E748" i="7"/>
  <c r="D748" i="7"/>
  <c r="C748" i="7"/>
  <c r="B748" i="7"/>
  <c r="A748" i="7"/>
  <c r="G747" i="7"/>
  <c r="F747" i="7"/>
  <c r="E747" i="7"/>
  <c r="D747" i="7"/>
  <c r="C747" i="7"/>
  <c r="B747" i="7"/>
  <c r="A747" i="7"/>
  <c r="G746" i="7"/>
  <c r="F746" i="7"/>
  <c r="E746" i="7"/>
  <c r="D746" i="7"/>
  <c r="C746" i="7"/>
  <c r="B746" i="7"/>
  <c r="A746" i="7"/>
  <c r="G745" i="7"/>
  <c r="F745" i="7"/>
  <c r="E745" i="7"/>
  <c r="D745" i="7"/>
  <c r="C745" i="7"/>
  <c r="B745" i="7"/>
  <c r="A745" i="7"/>
  <c r="G744" i="7"/>
  <c r="F744" i="7"/>
  <c r="E744" i="7"/>
  <c r="D744" i="7"/>
  <c r="C744" i="7"/>
  <c r="B744" i="7"/>
  <c r="A744" i="7"/>
  <c r="G743" i="7"/>
  <c r="F743" i="7"/>
  <c r="E743" i="7"/>
  <c r="D743" i="7"/>
  <c r="C743" i="7"/>
  <c r="B743" i="7"/>
  <c r="A743" i="7"/>
  <c r="G742" i="7"/>
  <c r="F742" i="7"/>
  <c r="E742" i="7"/>
  <c r="D742" i="7"/>
  <c r="C742" i="7"/>
  <c r="B742" i="7"/>
  <c r="A742" i="7"/>
  <c r="G741" i="7"/>
  <c r="F741" i="7"/>
  <c r="E741" i="7"/>
  <c r="D741" i="7"/>
  <c r="C741" i="7"/>
  <c r="B741" i="7"/>
  <c r="A741" i="7"/>
  <c r="G740" i="7"/>
  <c r="F740" i="7"/>
  <c r="E740" i="7"/>
  <c r="D740" i="7"/>
  <c r="C740" i="7"/>
  <c r="B740" i="7"/>
  <c r="A740" i="7"/>
  <c r="G739" i="7"/>
  <c r="F739" i="7"/>
  <c r="E739" i="7"/>
  <c r="D739" i="7"/>
  <c r="C739" i="7"/>
  <c r="B739" i="7"/>
  <c r="A739" i="7"/>
  <c r="G738" i="7"/>
  <c r="F738" i="7"/>
  <c r="E738" i="7"/>
  <c r="D738" i="7"/>
  <c r="C738" i="7"/>
  <c r="B738" i="7"/>
  <c r="A738" i="7"/>
  <c r="G737" i="7"/>
  <c r="F737" i="7"/>
  <c r="E737" i="7"/>
  <c r="D737" i="7"/>
  <c r="C737" i="7"/>
  <c r="B737" i="7"/>
  <c r="A737" i="7"/>
  <c r="G736" i="7"/>
  <c r="F736" i="7"/>
  <c r="E736" i="7"/>
  <c r="D736" i="7"/>
  <c r="C736" i="7"/>
  <c r="B736" i="7"/>
  <c r="A736" i="7"/>
  <c r="G735" i="7"/>
  <c r="F735" i="7"/>
  <c r="E735" i="7"/>
  <c r="D735" i="7"/>
  <c r="C735" i="7"/>
  <c r="B735" i="7"/>
  <c r="A735" i="7"/>
  <c r="G734" i="7"/>
  <c r="F734" i="7"/>
  <c r="E734" i="7"/>
  <c r="D734" i="7"/>
  <c r="C734" i="7"/>
  <c r="B734" i="7"/>
  <c r="A734" i="7"/>
  <c r="G733" i="7"/>
  <c r="F733" i="7"/>
  <c r="E733" i="7"/>
  <c r="D733" i="7"/>
  <c r="C733" i="7"/>
  <c r="B733" i="7"/>
  <c r="A733" i="7"/>
  <c r="G732" i="7"/>
  <c r="F732" i="7"/>
  <c r="E732" i="7"/>
  <c r="D732" i="7"/>
  <c r="C732" i="7"/>
  <c r="B732" i="7"/>
  <c r="A732" i="7"/>
  <c r="G731" i="7"/>
  <c r="F731" i="7"/>
  <c r="E731" i="7"/>
  <c r="D731" i="7"/>
  <c r="C731" i="7"/>
  <c r="B731" i="7"/>
  <c r="A731" i="7"/>
  <c r="G730" i="7"/>
  <c r="F730" i="7"/>
  <c r="E730" i="7"/>
  <c r="D730" i="7"/>
  <c r="C730" i="7"/>
  <c r="B730" i="7"/>
  <c r="A730" i="7"/>
  <c r="G729" i="7"/>
  <c r="F729" i="7"/>
  <c r="E729" i="7"/>
  <c r="D729" i="7"/>
  <c r="C729" i="7"/>
  <c r="B729" i="7"/>
  <c r="A729" i="7"/>
  <c r="G728" i="7"/>
  <c r="F728" i="7"/>
  <c r="E728" i="7"/>
  <c r="D728" i="7"/>
  <c r="C728" i="7"/>
  <c r="B728" i="7"/>
  <c r="A728" i="7"/>
  <c r="G727" i="7"/>
  <c r="F727" i="7"/>
  <c r="E727" i="7"/>
  <c r="D727" i="7"/>
  <c r="C727" i="7"/>
  <c r="B727" i="7"/>
  <c r="A727" i="7"/>
  <c r="G726" i="7"/>
  <c r="F726" i="7"/>
  <c r="E726" i="7"/>
  <c r="D726" i="7"/>
  <c r="C726" i="7"/>
  <c r="B726" i="7"/>
  <c r="A726" i="7"/>
  <c r="G725" i="7"/>
  <c r="F725" i="7"/>
  <c r="E725" i="7"/>
  <c r="D725" i="7"/>
  <c r="C725" i="7"/>
  <c r="B725" i="7"/>
  <c r="A725" i="7"/>
  <c r="G724" i="7"/>
  <c r="F724" i="7"/>
  <c r="E724" i="7"/>
  <c r="D724" i="7"/>
  <c r="C724" i="7"/>
  <c r="B724" i="7"/>
  <c r="A724" i="7"/>
  <c r="G723" i="7"/>
  <c r="F723" i="7"/>
  <c r="E723" i="7"/>
  <c r="D723" i="7"/>
  <c r="C723" i="7"/>
  <c r="B723" i="7"/>
  <c r="A723" i="7"/>
  <c r="G722" i="7"/>
  <c r="F722" i="7"/>
  <c r="E722" i="7"/>
  <c r="D722" i="7"/>
  <c r="C722" i="7"/>
  <c r="B722" i="7"/>
  <c r="A722" i="7"/>
  <c r="G721" i="7"/>
  <c r="F721" i="7"/>
  <c r="E721" i="7"/>
  <c r="D721" i="7"/>
  <c r="C721" i="7"/>
  <c r="B721" i="7"/>
  <c r="A721" i="7"/>
  <c r="G720" i="7"/>
  <c r="F720" i="7"/>
  <c r="E720" i="7"/>
  <c r="D720" i="7"/>
  <c r="C720" i="7"/>
  <c r="B720" i="7"/>
  <c r="A720" i="7"/>
  <c r="G719" i="7"/>
  <c r="F719" i="7"/>
  <c r="E719" i="7"/>
  <c r="D719" i="7"/>
  <c r="C719" i="7"/>
  <c r="B719" i="7"/>
  <c r="A719" i="7"/>
  <c r="G718" i="7"/>
  <c r="F718" i="7"/>
  <c r="E718" i="7"/>
  <c r="D718" i="7"/>
  <c r="C718" i="7"/>
  <c r="B718" i="7"/>
  <c r="A718" i="7"/>
  <c r="G717" i="7"/>
  <c r="F717" i="7"/>
  <c r="E717" i="7"/>
  <c r="D717" i="7"/>
  <c r="C717" i="7"/>
  <c r="B717" i="7"/>
  <c r="A717" i="7"/>
  <c r="G716" i="7"/>
  <c r="F716" i="7"/>
  <c r="E716" i="7"/>
  <c r="D716" i="7"/>
  <c r="C716" i="7"/>
  <c r="B716" i="7"/>
  <c r="A716" i="7"/>
  <c r="G715" i="7"/>
  <c r="F715" i="7"/>
  <c r="E715" i="7"/>
  <c r="D715" i="7"/>
  <c r="C715" i="7"/>
  <c r="B715" i="7"/>
  <c r="A715" i="7"/>
  <c r="G714" i="7"/>
  <c r="F714" i="7"/>
  <c r="E714" i="7"/>
  <c r="D714" i="7"/>
  <c r="C714" i="7"/>
  <c r="B714" i="7"/>
  <c r="A714" i="7"/>
  <c r="G713" i="7"/>
  <c r="F713" i="7"/>
  <c r="E713" i="7"/>
  <c r="D713" i="7"/>
  <c r="C713" i="7"/>
  <c r="B713" i="7"/>
  <c r="A713" i="7"/>
  <c r="G712" i="7"/>
  <c r="F712" i="7"/>
  <c r="E712" i="7"/>
  <c r="D712" i="7"/>
  <c r="C712" i="7"/>
  <c r="B712" i="7"/>
  <c r="A712" i="7"/>
  <c r="G711" i="7"/>
  <c r="F711" i="7"/>
  <c r="E711" i="7"/>
  <c r="D711" i="7"/>
  <c r="C711" i="7"/>
  <c r="B711" i="7"/>
  <c r="A711" i="7"/>
  <c r="G710" i="7"/>
  <c r="F710" i="7"/>
  <c r="E710" i="7"/>
  <c r="D710" i="7"/>
  <c r="C710" i="7"/>
  <c r="B710" i="7"/>
  <c r="A710" i="7"/>
  <c r="G709" i="7"/>
  <c r="F709" i="7"/>
  <c r="E709" i="7"/>
  <c r="D709" i="7"/>
  <c r="C709" i="7"/>
  <c r="B709" i="7"/>
  <c r="A709" i="7"/>
  <c r="G708" i="7"/>
  <c r="F708" i="7"/>
  <c r="E708" i="7"/>
  <c r="D708" i="7"/>
  <c r="C708" i="7"/>
  <c r="B708" i="7"/>
  <c r="A708" i="7"/>
  <c r="G707" i="7"/>
  <c r="F707" i="7"/>
  <c r="E707" i="7"/>
  <c r="D707" i="7"/>
  <c r="C707" i="7"/>
  <c r="B707" i="7"/>
  <c r="A707" i="7"/>
  <c r="G706" i="7"/>
  <c r="F706" i="7"/>
  <c r="E706" i="7"/>
  <c r="D706" i="7"/>
  <c r="C706" i="7"/>
  <c r="B706" i="7"/>
  <c r="A706" i="7"/>
  <c r="G705" i="7"/>
  <c r="F705" i="7"/>
  <c r="E705" i="7"/>
  <c r="D705" i="7"/>
  <c r="C705" i="7"/>
  <c r="B705" i="7"/>
  <c r="A705" i="7"/>
  <c r="G704" i="7"/>
  <c r="F704" i="7"/>
  <c r="E704" i="7"/>
  <c r="D704" i="7"/>
  <c r="C704" i="7"/>
  <c r="B704" i="7"/>
  <c r="A704" i="7"/>
  <c r="G703" i="7"/>
  <c r="F703" i="7"/>
  <c r="E703" i="7"/>
  <c r="D703" i="7"/>
  <c r="C703" i="7"/>
  <c r="B703" i="7"/>
  <c r="A703" i="7"/>
  <c r="G702" i="7"/>
  <c r="F702" i="7"/>
  <c r="E702" i="7"/>
  <c r="D702" i="7"/>
  <c r="C702" i="7"/>
  <c r="B702" i="7"/>
  <c r="A702" i="7"/>
  <c r="G701" i="7"/>
  <c r="F701" i="7"/>
  <c r="E701" i="7"/>
  <c r="D701" i="7"/>
  <c r="C701" i="7"/>
  <c r="B701" i="7"/>
  <c r="A701" i="7"/>
  <c r="G700" i="7"/>
  <c r="F700" i="7"/>
  <c r="E700" i="7"/>
  <c r="D700" i="7"/>
  <c r="C700" i="7"/>
  <c r="B700" i="7"/>
  <c r="A700" i="7"/>
  <c r="G699" i="7"/>
  <c r="F699" i="7"/>
  <c r="E699" i="7"/>
  <c r="D699" i="7"/>
  <c r="C699" i="7"/>
  <c r="B699" i="7"/>
  <c r="A699" i="7"/>
  <c r="G698" i="7"/>
  <c r="F698" i="7"/>
  <c r="E698" i="7"/>
  <c r="D698" i="7"/>
  <c r="C698" i="7"/>
  <c r="B698" i="7"/>
  <c r="A698" i="7"/>
  <c r="G697" i="7"/>
  <c r="F697" i="7"/>
  <c r="E697" i="7"/>
  <c r="D697" i="7"/>
  <c r="C697" i="7"/>
  <c r="B697" i="7"/>
  <c r="A697" i="7"/>
  <c r="G696" i="7"/>
  <c r="F696" i="7"/>
  <c r="E696" i="7"/>
  <c r="D696" i="7"/>
  <c r="C696" i="7"/>
  <c r="B696" i="7"/>
  <c r="A696" i="7"/>
  <c r="G695" i="7"/>
  <c r="F695" i="7"/>
  <c r="E695" i="7"/>
  <c r="D695" i="7"/>
  <c r="C695" i="7"/>
  <c r="B695" i="7"/>
  <c r="A695" i="7"/>
  <c r="G694" i="7"/>
  <c r="F694" i="7"/>
  <c r="E694" i="7"/>
  <c r="D694" i="7"/>
  <c r="C694" i="7"/>
  <c r="B694" i="7"/>
  <c r="A694" i="7"/>
  <c r="G693" i="7"/>
  <c r="F693" i="7"/>
  <c r="E693" i="7"/>
  <c r="D693" i="7"/>
  <c r="C693" i="7"/>
  <c r="B693" i="7"/>
  <c r="A693" i="7"/>
  <c r="G692" i="7"/>
  <c r="F692" i="7"/>
  <c r="E692" i="7"/>
  <c r="D692" i="7"/>
  <c r="C692" i="7"/>
  <c r="B692" i="7"/>
  <c r="A692" i="7"/>
  <c r="G691" i="7"/>
  <c r="F691" i="7"/>
  <c r="E691" i="7"/>
  <c r="D691" i="7"/>
  <c r="C691" i="7"/>
  <c r="B691" i="7"/>
  <c r="A691" i="7"/>
  <c r="G690" i="7"/>
  <c r="F690" i="7"/>
  <c r="E690" i="7"/>
  <c r="D690" i="7"/>
  <c r="C690" i="7"/>
  <c r="B690" i="7"/>
  <c r="A690" i="7"/>
  <c r="G689" i="7"/>
  <c r="F689" i="7"/>
  <c r="E689" i="7"/>
  <c r="D689" i="7"/>
  <c r="C689" i="7"/>
  <c r="B689" i="7"/>
  <c r="A689" i="7"/>
  <c r="G688" i="7"/>
  <c r="F688" i="7"/>
  <c r="E688" i="7"/>
  <c r="D688" i="7"/>
  <c r="C688" i="7"/>
  <c r="B688" i="7"/>
  <c r="A688" i="7"/>
  <c r="G687" i="7"/>
  <c r="F687" i="7"/>
  <c r="E687" i="7"/>
  <c r="D687" i="7"/>
  <c r="C687" i="7"/>
  <c r="B687" i="7"/>
  <c r="A687" i="7"/>
  <c r="G686" i="7"/>
  <c r="F686" i="7"/>
  <c r="E686" i="7"/>
  <c r="D686" i="7"/>
  <c r="C686" i="7"/>
  <c r="B686" i="7"/>
  <c r="A686" i="7"/>
  <c r="G685" i="7"/>
  <c r="F685" i="7"/>
  <c r="E685" i="7"/>
  <c r="D685" i="7"/>
  <c r="C685" i="7"/>
  <c r="B685" i="7"/>
  <c r="A685" i="7"/>
  <c r="G684" i="7"/>
  <c r="F684" i="7"/>
  <c r="E684" i="7"/>
  <c r="D684" i="7"/>
  <c r="C684" i="7"/>
  <c r="B684" i="7"/>
  <c r="A684" i="7"/>
  <c r="G683" i="7"/>
  <c r="F683" i="7"/>
  <c r="E683" i="7"/>
  <c r="D683" i="7"/>
  <c r="C683" i="7"/>
  <c r="B683" i="7"/>
  <c r="A683" i="7"/>
  <c r="G682" i="7"/>
  <c r="F682" i="7"/>
  <c r="E682" i="7"/>
  <c r="D682" i="7"/>
  <c r="C682" i="7"/>
  <c r="B682" i="7"/>
  <c r="A682" i="7"/>
  <c r="G681" i="7"/>
  <c r="F681" i="7"/>
  <c r="E681" i="7"/>
  <c r="D681" i="7"/>
  <c r="C681" i="7"/>
  <c r="B681" i="7"/>
  <c r="A681" i="7"/>
  <c r="G680" i="7"/>
  <c r="F680" i="7"/>
  <c r="E680" i="7"/>
  <c r="D680" i="7"/>
  <c r="C680" i="7"/>
  <c r="B680" i="7"/>
  <c r="A680" i="7"/>
  <c r="G679" i="7"/>
  <c r="F679" i="7"/>
  <c r="E679" i="7"/>
  <c r="D679" i="7"/>
  <c r="C679" i="7"/>
  <c r="B679" i="7"/>
  <c r="A679" i="7"/>
  <c r="G678" i="7"/>
  <c r="F678" i="7"/>
  <c r="E678" i="7"/>
  <c r="D678" i="7"/>
  <c r="C678" i="7"/>
  <c r="B678" i="7"/>
  <c r="A678" i="7"/>
  <c r="G677" i="7"/>
  <c r="F677" i="7"/>
  <c r="E677" i="7"/>
  <c r="D677" i="7"/>
  <c r="C677" i="7"/>
  <c r="B677" i="7"/>
  <c r="A677" i="7"/>
  <c r="G676" i="7"/>
  <c r="F676" i="7"/>
  <c r="E676" i="7"/>
  <c r="D676" i="7"/>
  <c r="C676" i="7"/>
  <c r="B676" i="7"/>
  <c r="A676" i="7"/>
  <c r="G675" i="7"/>
  <c r="F675" i="7"/>
  <c r="E675" i="7"/>
  <c r="D675" i="7"/>
  <c r="C675" i="7"/>
  <c r="B675" i="7"/>
  <c r="A675" i="7"/>
  <c r="G674" i="7"/>
  <c r="F674" i="7"/>
  <c r="E674" i="7"/>
  <c r="D674" i="7"/>
  <c r="C674" i="7"/>
  <c r="B674" i="7"/>
  <c r="A674" i="7"/>
  <c r="G673" i="7"/>
  <c r="F673" i="7"/>
  <c r="E673" i="7"/>
  <c r="D673" i="7"/>
  <c r="C673" i="7"/>
  <c r="B673" i="7"/>
  <c r="A673" i="7"/>
  <c r="G672" i="7"/>
  <c r="F672" i="7"/>
  <c r="E672" i="7"/>
  <c r="D672" i="7"/>
  <c r="C672" i="7"/>
  <c r="B672" i="7"/>
  <c r="A672" i="7"/>
  <c r="G671" i="7"/>
  <c r="F671" i="7"/>
  <c r="E671" i="7"/>
  <c r="D671" i="7"/>
  <c r="C671" i="7"/>
  <c r="B671" i="7"/>
  <c r="A671" i="7"/>
  <c r="G670" i="7"/>
  <c r="F670" i="7"/>
  <c r="E670" i="7"/>
  <c r="D670" i="7"/>
  <c r="C670" i="7"/>
  <c r="B670" i="7"/>
  <c r="A670" i="7"/>
  <c r="G669" i="7"/>
  <c r="F669" i="7"/>
  <c r="E669" i="7"/>
  <c r="D669" i="7"/>
  <c r="C669" i="7"/>
  <c r="B669" i="7"/>
  <c r="A669" i="7"/>
  <c r="G668" i="7"/>
  <c r="F668" i="7"/>
  <c r="E668" i="7"/>
  <c r="D668" i="7"/>
  <c r="C668" i="7"/>
  <c r="B668" i="7"/>
  <c r="A668" i="7"/>
  <c r="G667" i="7"/>
  <c r="F667" i="7"/>
  <c r="E667" i="7"/>
  <c r="D667" i="7"/>
  <c r="C667" i="7"/>
  <c r="B667" i="7"/>
  <c r="A667" i="7"/>
  <c r="G666" i="7"/>
  <c r="F666" i="7"/>
  <c r="E666" i="7"/>
  <c r="D666" i="7"/>
  <c r="C666" i="7"/>
  <c r="B666" i="7"/>
  <c r="A666" i="7"/>
  <c r="G665" i="7"/>
  <c r="F665" i="7"/>
  <c r="E665" i="7"/>
  <c r="D665" i="7"/>
  <c r="C665" i="7"/>
  <c r="B665" i="7"/>
  <c r="A665" i="7"/>
  <c r="G664" i="7"/>
  <c r="F664" i="7"/>
  <c r="E664" i="7"/>
  <c r="D664" i="7"/>
  <c r="C664" i="7"/>
  <c r="B664" i="7"/>
  <c r="A664" i="7"/>
  <c r="G663" i="7"/>
  <c r="F663" i="7"/>
  <c r="E663" i="7"/>
  <c r="D663" i="7"/>
  <c r="C663" i="7"/>
  <c r="B663" i="7"/>
  <c r="A663" i="7"/>
  <c r="G662" i="7"/>
  <c r="F662" i="7"/>
  <c r="E662" i="7"/>
  <c r="D662" i="7"/>
  <c r="C662" i="7"/>
  <c r="B662" i="7"/>
  <c r="A662" i="7"/>
  <c r="G661" i="7"/>
  <c r="F661" i="7"/>
  <c r="E661" i="7"/>
  <c r="D661" i="7"/>
  <c r="C661" i="7"/>
  <c r="B661" i="7"/>
  <c r="A661" i="7"/>
  <c r="G660" i="7"/>
  <c r="F660" i="7"/>
  <c r="E660" i="7"/>
  <c r="D660" i="7"/>
  <c r="C660" i="7"/>
  <c r="B660" i="7"/>
  <c r="A660" i="7"/>
  <c r="G659" i="7"/>
  <c r="F659" i="7"/>
  <c r="E659" i="7"/>
  <c r="D659" i="7"/>
  <c r="C659" i="7"/>
  <c r="B659" i="7"/>
  <c r="A659" i="7"/>
  <c r="G658" i="7"/>
  <c r="F658" i="7"/>
  <c r="E658" i="7"/>
  <c r="D658" i="7"/>
  <c r="C658" i="7"/>
  <c r="B658" i="7"/>
  <c r="A658" i="7"/>
  <c r="G657" i="7"/>
  <c r="F657" i="7"/>
  <c r="E657" i="7"/>
  <c r="D657" i="7"/>
  <c r="C657" i="7"/>
  <c r="B657" i="7"/>
  <c r="A657" i="7"/>
  <c r="G656" i="7"/>
  <c r="F656" i="7"/>
  <c r="E656" i="7"/>
  <c r="D656" i="7"/>
  <c r="C656" i="7"/>
  <c r="B656" i="7"/>
  <c r="A656" i="7"/>
  <c r="G655" i="7"/>
  <c r="F655" i="7"/>
  <c r="E655" i="7"/>
  <c r="D655" i="7"/>
  <c r="C655" i="7"/>
  <c r="B655" i="7"/>
  <c r="A655" i="7"/>
  <c r="G654" i="7"/>
  <c r="F654" i="7"/>
  <c r="E654" i="7"/>
  <c r="D654" i="7"/>
  <c r="C654" i="7"/>
  <c r="B654" i="7"/>
  <c r="A654" i="7"/>
  <c r="G653" i="7"/>
  <c r="F653" i="7"/>
  <c r="E653" i="7"/>
  <c r="D653" i="7"/>
  <c r="C653" i="7"/>
  <c r="B653" i="7"/>
  <c r="A653" i="7"/>
  <c r="G652" i="7"/>
  <c r="F652" i="7"/>
  <c r="E652" i="7"/>
  <c r="D652" i="7"/>
  <c r="C652" i="7"/>
  <c r="B652" i="7"/>
  <c r="A652" i="7"/>
  <c r="G651" i="7"/>
  <c r="F651" i="7"/>
  <c r="E651" i="7"/>
  <c r="D651" i="7"/>
  <c r="C651" i="7"/>
  <c r="B651" i="7"/>
  <c r="A651" i="7"/>
  <c r="G650" i="7"/>
  <c r="F650" i="7"/>
  <c r="E650" i="7"/>
  <c r="D650" i="7"/>
  <c r="C650" i="7"/>
  <c r="B650" i="7"/>
  <c r="A650" i="7"/>
  <c r="G649" i="7"/>
  <c r="F649" i="7"/>
  <c r="E649" i="7"/>
  <c r="D649" i="7"/>
  <c r="C649" i="7"/>
  <c r="B649" i="7"/>
  <c r="A649" i="7"/>
  <c r="G648" i="7"/>
  <c r="F648" i="7"/>
  <c r="E648" i="7"/>
  <c r="D648" i="7"/>
  <c r="C648" i="7"/>
  <c r="B648" i="7"/>
  <c r="A648" i="7"/>
  <c r="G647" i="7"/>
  <c r="F647" i="7"/>
  <c r="E647" i="7"/>
  <c r="D647" i="7"/>
  <c r="C647" i="7"/>
  <c r="B647" i="7"/>
  <c r="A647" i="7"/>
  <c r="G646" i="7"/>
  <c r="F646" i="7"/>
  <c r="E646" i="7"/>
  <c r="D646" i="7"/>
  <c r="C646" i="7"/>
  <c r="B646" i="7"/>
  <c r="A646" i="7"/>
  <c r="G645" i="7"/>
  <c r="F645" i="7"/>
  <c r="E645" i="7"/>
  <c r="D645" i="7"/>
  <c r="C645" i="7"/>
  <c r="B645" i="7"/>
  <c r="A645" i="7"/>
  <c r="G644" i="7"/>
  <c r="F644" i="7"/>
  <c r="E644" i="7"/>
  <c r="D644" i="7"/>
  <c r="C644" i="7"/>
  <c r="B644" i="7"/>
  <c r="A644" i="7"/>
  <c r="G643" i="7"/>
  <c r="F643" i="7"/>
  <c r="E643" i="7"/>
  <c r="D643" i="7"/>
  <c r="C643" i="7"/>
  <c r="B643" i="7"/>
  <c r="A643" i="7"/>
  <c r="G642" i="7"/>
  <c r="F642" i="7"/>
  <c r="E642" i="7"/>
  <c r="D642" i="7"/>
  <c r="C642" i="7"/>
  <c r="B642" i="7"/>
  <c r="A642" i="7"/>
  <c r="G641" i="7"/>
  <c r="F641" i="7"/>
  <c r="E641" i="7"/>
  <c r="D641" i="7"/>
  <c r="C641" i="7"/>
  <c r="B641" i="7"/>
  <c r="A641" i="7"/>
  <c r="G640" i="7"/>
  <c r="F640" i="7"/>
  <c r="E640" i="7"/>
  <c r="D640" i="7"/>
  <c r="C640" i="7"/>
  <c r="B640" i="7"/>
  <c r="A640" i="7"/>
  <c r="G639" i="7"/>
  <c r="F639" i="7"/>
  <c r="E639" i="7"/>
  <c r="D639" i="7"/>
  <c r="C639" i="7"/>
  <c r="B639" i="7"/>
  <c r="A639" i="7"/>
  <c r="G638" i="7"/>
  <c r="F638" i="7"/>
  <c r="E638" i="7"/>
  <c r="D638" i="7"/>
  <c r="C638" i="7"/>
  <c r="B638" i="7"/>
  <c r="A638" i="7"/>
  <c r="G637" i="7"/>
  <c r="F637" i="7"/>
  <c r="E637" i="7"/>
  <c r="D637" i="7"/>
  <c r="C637" i="7"/>
  <c r="B637" i="7"/>
  <c r="A637" i="7"/>
  <c r="G636" i="7"/>
  <c r="F636" i="7"/>
  <c r="E636" i="7"/>
  <c r="D636" i="7"/>
  <c r="C636" i="7"/>
  <c r="B636" i="7"/>
  <c r="A636" i="7"/>
  <c r="G635" i="7"/>
  <c r="F635" i="7"/>
  <c r="E635" i="7"/>
  <c r="D635" i="7"/>
  <c r="C635" i="7"/>
  <c r="B635" i="7"/>
  <c r="A635" i="7"/>
  <c r="G634" i="7"/>
  <c r="F634" i="7"/>
  <c r="E634" i="7"/>
  <c r="D634" i="7"/>
  <c r="C634" i="7"/>
  <c r="B634" i="7"/>
  <c r="A634" i="7"/>
  <c r="G633" i="7"/>
  <c r="F633" i="7"/>
  <c r="E633" i="7"/>
  <c r="D633" i="7"/>
  <c r="C633" i="7"/>
  <c r="B633" i="7"/>
  <c r="A633" i="7"/>
  <c r="G632" i="7"/>
  <c r="F632" i="7"/>
  <c r="E632" i="7"/>
  <c r="D632" i="7"/>
  <c r="C632" i="7"/>
  <c r="B632" i="7"/>
  <c r="A632" i="7"/>
  <c r="G631" i="7"/>
  <c r="F631" i="7"/>
  <c r="E631" i="7"/>
  <c r="D631" i="7"/>
  <c r="C631" i="7"/>
  <c r="B631" i="7"/>
  <c r="A631" i="7"/>
  <c r="G630" i="7"/>
  <c r="F630" i="7"/>
  <c r="E630" i="7"/>
  <c r="D630" i="7"/>
  <c r="C630" i="7"/>
  <c r="B630" i="7"/>
  <c r="A630" i="7"/>
  <c r="G629" i="7"/>
  <c r="F629" i="7"/>
  <c r="E629" i="7"/>
  <c r="D629" i="7"/>
  <c r="C629" i="7"/>
  <c r="B629" i="7"/>
  <c r="A629" i="7"/>
  <c r="G628" i="7"/>
  <c r="F628" i="7"/>
  <c r="E628" i="7"/>
  <c r="D628" i="7"/>
  <c r="C628" i="7"/>
  <c r="B628" i="7"/>
  <c r="A628" i="7"/>
  <c r="G627" i="7"/>
  <c r="F627" i="7"/>
  <c r="E627" i="7"/>
  <c r="D627" i="7"/>
  <c r="C627" i="7"/>
  <c r="B627" i="7"/>
  <c r="A627" i="7"/>
  <c r="G626" i="7"/>
  <c r="F626" i="7"/>
  <c r="E626" i="7"/>
  <c r="D626" i="7"/>
  <c r="C626" i="7"/>
  <c r="B626" i="7"/>
  <c r="A626" i="7"/>
  <c r="G625" i="7"/>
  <c r="F625" i="7"/>
  <c r="E625" i="7"/>
  <c r="D625" i="7"/>
  <c r="C625" i="7"/>
  <c r="B625" i="7"/>
  <c r="A625" i="7"/>
  <c r="G624" i="7"/>
  <c r="F624" i="7"/>
  <c r="E624" i="7"/>
  <c r="D624" i="7"/>
  <c r="C624" i="7"/>
  <c r="B624" i="7"/>
  <c r="A624" i="7"/>
  <c r="G623" i="7"/>
  <c r="F623" i="7"/>
  <c r="E623" i="7"/>
  <c r="D623" i="7"/>
  <c r="C623" i="7"/>
  <c r="B623" i="7"/>
  <c r="A623" i="7"/>
  <c r="G622" i="7"/>
  <c r="F622" i="7"/>
  <c r="E622" i="7"/>
  <c r="D622" i="7"/>
  <c r="C622" i="7"/>
  <c r="B622" i="7"/>
  <c r="A622" i="7"/>
  <c r="G621" i="7"/>
  <c r="F621" i="7"/>
  <c r="E621" i="7"/>
  <c r="D621" i="7"/>
  <c r="C621" i="7"/>
  <c r="B621" i="7"/>
  <c r="A621" i="7"/>
  <c r="G620" i="7"/>
  <c r="F620" i="7"/>
  <c r="E620" i="7"/>
  <c r="D620" i="7"/>
  <c r="C620" i="7"/>
  <c r="B620" i="7"/>
  <c r="A620" i="7"/>
  <c r="G619" i="7"/>
  <c r="F619" i="7"/>
  <c r="E619" i="7"/>
  <c r="D619" i="7"/>
  <c r="C619" i="7"/>
  <c r="B619" i="7"/>
  <c r="A619" i="7"/>
  <c r="G618" i="7"/>
  <c r="F618" i="7"/>
  <c r="E618" i="7"/>
  <c r="D618" i="7"/>
  <c r="C618" i="7"/>
  <c r="B618" i="7"/>
  <c r="A618" i="7"/>
  <c r="G617" i="7"/>
  <c r="F617" i="7"/>
  <c r="E617" i="7"/>
  <c r="D617" i="7"/>
  <c r="C617" i="7"/>
  <c r="B617" i="7"/>
  <c r="A617" i="7"/>
  <c r="G616" i="7"/>
  <c r="F616" i="7"/>
  <c r="E616" i="7"/>
  <c r="D616" i="7"/>
  <c r="C616" i="7"/>
  <c r="B616" i="7"/>
  <c r="A616" i="7"/>
  <c r="G615" i="7"/>
  <c r="F615" i="7"/>
  <c r="E615" i="7"/>
  <c r="D615" i="7"/>
  <c r="C615" i="7"/>
  <c r="B615" i="7"/>
  <c r="A615" i="7"/>
  <c r="G614" i="7"/>
  <c r="F614" i="7"/>
  <c r="E614" i="7"/>
  <c r="D614" i="7"/>
  <c r="C614" i="7"/>
  <c r="B614" i="7"/>
  <c r="A614" i="7"/>
  <c r="G613" i="7"/>
  <c r="F613" i="7"/>
  <c r="E613" i="7"/>
  <c r="D613" i="7"/>
  <c r="C613" i="7"/>
  <c r="B613" i="7"/>
  <c r="A613" i="7"/>
  <c r="G612" i="7"/>
  <c r="F612" i="7"/>
  <c r="E612" i="7"/>
  <c r="D612" i="7"/>
  <c r="C612" i="7"/>
  <c r="B612" i="7"/>
  <c r="A612" i="7"/>
  <c r="G611" i="7"/>
  <c r="F611" i="7"/>
  <c r="E611" i="7"/>
  <c r="D611" i="7"/>
  <c r="C611" i="7"/>
  <c r="B611" i="7"/>
  <c r="A611" i="7"/>
  <c r="G610" i="7"/>
  <c r="F610" i="7"/>
  <c r="E610" i="7"/>
  <c r="D610" i="7"/>
  <c r="C610" i="7"/>
  <c r="B610" i="7"/>
  <c r="A610" i="7"/>
  <c r="G609" i="7"/>
  <c r="F609" i="7"/>
  <c r="E609" i="7"/>
  <c r="D609" i="7"/>
  <c r="C609" i="7"/>
  <c r="B609" i="7"/>
  <c r="A609" i="7"/>
  <c r="G608" i="7"/>
  <c r="F608" i="7"/>
  <c r="E608" i="7"/>
  <c r="D608" i="7"/>
  <c r="C608" i="7"/>
  <c r="B608" i="7"/>
  <c r="A608" i="7"/>
  <c r="G607" i="7"/>
  <c r="F607" i="7"/>
  <c r="E607" i="7"/>
  <c r="D607" i="7"/>
  <c r="C607" i="7"/>
  <c r="B607" i="7"/>
  <c r="A607" i="7"/>
  <c r="G606" i="7"/>
  <c r="F606" i="7"/>
  <c r="E606" i="7"/>
  <c r="D606" i="7"/>
  <c r="C606" i="7"/>
  <c r="B606" i="7"/>
  <c r="A606" i="7"/>
  <c r="G605" i="7"/>
  <c r="F605" i="7"/>
  <c r="E605" i="7"/>
  <c r="D605" i="7"/>
  <c r="C605" i="7"/>
  <c r="B605" i="7"/>
  <c r="A605" i="7"/>
  <c r="G604" i="7"/>
  <c r="F604" i="7"/>
  <c r="E604" i="7"/>
  <c r="D604" i="7"/>
  <c r="C604" i="7"/>
  <c r="B604" i="7"/>
  <c r="A604" i="7"/>
  <c r="G603" i="7"/>
  <c r="F603" i="7"/>
  <c r="E603" i="7"/>
  <c r="D603" i="7"/>
  <c r="C603" i="7"/>
  <c r="B603" i="7"/>
  <c r="A603" i="7"/>
  <c r="G602" i="7"/>
  <c r="F602" i="7"/>
  <c r="E602" i="7"/>
  <c r="D602" i="7"/>
  <c r="C602" i="7"/>
  <c r="B602" i="7"/>
  <c r="A602" i="7"/>
  <c r="G601" i="7"/>
  <c r="F601" i="7"/>
  <c r="E601" i="7"/>
  <c r="D601" i="7"/>
  <c r="C601" i="7"/>
  <c r="B601" i="7"/>
  <c r="A601" i="7"/>
  <c r="G600" i="7"/>
  <c r="F600" i="7"/>
  <c r="E600" i="7"/>
  <c r="D600" i="7"/>
  <c r="C600" i="7"/>
  <c r="B600" i="7"/>
  <c r="A600" i="7"/>
  <c r="G599" i="7"/>
  <c r="F599" i="7"/>
  <c r="E599" i="7"/>
  <c r="D599" i="7"/>
  <c r="C599" i="7"/>
  <c r="B599" i="7"/>
  <c r="A599" i="7"/>
  <c r="G598" i="7"/>
  <c r="F598" i="7"/>
  <c r="E598" i="7"/>
  <c r="D598" i="7"/>
  <c r="C598" i="7"/>
  <c r="B598" i="7"/>
  <c r="A598" i="7"/>
  <c r="G597" i="7"/>
  <c r="F597" i="7"/>
  <c r="E597" i="7"/>
  <c r="D597" i="7"/>
  <c r="C597" i="7"/>
  <c r="B597" i="7"/>
  <c r="A597" i="7"/>
  <c r="G596" i="7"/>
  <c r="F596" i="7"/>
  <c r="E596" i="7"/>
  <c r="D596" i="7"/>
  <c r="C596" i="7"/>
  <c r="B596" i="7"/>
  <c r="A596" i="7"/>
  <c r="G595" i="7"/>
  <c r="F595" i="7"/>
  <c r="E595" i="7"/>
  <c r="D595" i="7"/>
  <c r="C595" i="7"/>
  <c r="B595" i="7"/>
  <c r="A595" i="7"/>
  <c r="G594" i="7"/>
  <c r="F594" i="7"/>
  <c r="E594" i="7"/>
  <c r="D594" i="7"/>
  <c r="C594" i="7"/>
  <c r="B594" i="7"/>
  <c r="A594" i="7"/>
  <c r="G593" i="7"/>
  <c r="F593" i="7"/>
  <c r="E593" i="7"/>
  <c r="D593" i="7"/>
  <c r="C593" i="7"/>
  <c r="B593" i="7"/>
  <c r="A593" i="7"/>
  <c r="G592" i="7"/>
  <c r="F592" i="7"/>
  <c r="E592" i="7"/>
  <c r="D592" i="7"/>
  <c r="C592" i="7"/>
  <c r="B592" i="7"/>
  <c r="A592" i="7"/>
  <c r="G591" i="7"/>
  <c r="F591" i="7"/>
  <c r="E591" i="7"/>
  <c r="D591" i="7"/>
  <c r="C591" i="7"/>
  <c r="B591" i="7"/>
  <c r="A591" i="7"/>
  <c r="G590" i="7"/>
  <c r="F590" i="7"/>
  <c r="E590" i="7"/>
  <c r="D590" i="7"/>
  <c r="C590" i="7"/>
  <c r="B590" i="7"/>
  <c r="A590" i="7"/>
  <c r="G589" i="7"/>
  <c r="F589" i="7"/>
  <c r="E589" i="7"/>
  <c r="D589" i="7"/>
  <c r="C589" i="7"/>
  <c r="B589" i="7"/>
  <c r="A589" i="7"/>
  <c r="G588" i="7"/>
  <c r="F588" i="7"/>
  <c r="E588" i="7"/>
  <c r="D588" i="7"/>
  <c r="C588" i="7"/>
  <c r="B588" i="7"/>
  <c r="A588" i="7"/>
  <c r="G587" i="7"/>
  <c r="F587" i="7"/>
  <c r="E587" i="7"/>
  <c r="D587" i="7"/>
  <c r="C587" i="7"/>
  <c r="B587" i="7"/>
  <c r="A587" i="7"/>
  <c r="G586" i="7"/>
  <c r="F586" i="7"/>
  <c r="E586" i="7"/>
  <c r="D586" i="7"/>
  <c r="C586" i="7"/>
  <c r="B586" i="7"/>
  <c r="A586" i="7"/>
  <c r="G585" i="7"/>
  <c r="F585" i="7"/>
  <c r="E585" i="7"/>
  <c r="D585" i="7"/>
  <c r="C585" i="7"/>
  <c r="B585" i="7"/>
  <c r="A585" i="7"/>
  <c r="G584" i="7"/>
  <c r="F584" i="7"/>
  <c r="E584" i="7"/>
  <c r="D584" i="7"/>
  <c r="C584" i="7"/>
  <c r="B584" i="7"/>
  <c r="A584" i="7"/>
  <c r="G583" i="7"/>
  <c r="F583" i="7"/>
  <c r="E583" i="7"/>
  <c r="D583" i="7"/>
  <c r="C583" i="7"/>
  <c r="B583" i="7"/>
  <c r="A583" i="7"/>
  <c r="G582" i="7"/>
  <c r="F582" i="7"/>
  <c r="E582" i="7"/>
  <c r="D582" i="7"/>
  <c r="C582" i="7"/>
  <c r="B582" i="7"/>
  <c r="A582" i="7"/>
  <c r="G581" i="7"/>
  <c r="F581" i="7"/>
  <c r="E581" i="7"/>
  <c r="D581" i="7"/>
  <c r="C581" i="7"/>
  <c r="B581" i="7"/>
  <c r="A581" i="7"/>
  <c r="G580" i="7"/>
  <c r="F580" i="7"/>
  <c r="E580" i="7"/>
  <c r="D580" i="7"/>
  <c r="C580" i="7"/>
  <c r="B580" i="7"/>
  <c r="A580" i="7"/>
  <c r="G579" i="7"/>
  <c r="F579" i="7"/>
  <c r="E579" i="7"/>
  <c r="D579" i="7"/>
  <c r="C579" i="7"/>
  <c r="B579" i="7"/>
  <c r="A579" i="7"/>
  <c r="G578" i="7"/>
  <c r="F578" i="7"/>
  <c r="E578" i="7"/>
  <c r="D578" i="7"/>
  <c r="C578" i="7"/>
  <c r="B578" i="7"/>
  <c r="A578" i="7"/>
  <c r="G577" i="7"/>
  <c r="F577" i="7"/>
  <c r="E577" i="7"/>
  <c r="D577" i="7"/>
  <c r="C577" i="7"/>
  <c r="B577" i="7"/>
  <c r="A577" i="7"/>
  <c r="G576" i="7"/>
  <c r="F576" i="7"/>
  <c r="E576" i="7"/>
  <c r="D576" i="7"/>
  <c r="C576" i="7"/>
  <c r="B576" i="7"/>
  <c r="A576" i="7"/>
  <c r="G575" i="7"/>
  <c r="F575" i="7"/>
  <c r="E575" i="7"/>
  <c r="D575" i="7"/>
  <c r="C575" i="7"/>
  <c r="B575" i="7"/>
  <c r="A575" i="7"/>
  <c r="G574" i="7"/>
  <c r="F574" i="7"/>
  <c r="E574" i="7"/>
  <c r="D574" i="7"/>
  <c r="C574" i="7"/>
  <c r="B574" i="7"/>
  <c r="A574" i="7"/>
  <c r="G573" i="7"/>
  <c r="F573" i="7"/>
  <c r="E573" i="7"/>
  <c r="D573" i="7"/>
  <c r="C573" i="7"/>
  <c r="B573" i="7"/>
  <c r="A573" i="7"/>
  <c r="G572" i="7"/>
  <c r="F572" i="7"/>
  <c r="E572" i="7"/>
  <c r="D572" i="7"/>
  <c r="C572" i="7"/>
  <c r="B572" i="7"/>
  <c r="A572" i="7"/>
  <c r="G571" i="7"/>
  <c r="F571" i="7"/>
  <c r="E571" i="7"/>
  <c r="D571" i="7"/>
  <c r="C571" i="7"/>
  <c r="B571" i="7"/>
  <c r="A571" i="7"/>
  <c r="G570" i="7"/>
  <c r="F570" i="7"/>
  <c r="E570" i="7"/>
  <c r="D570" i="7"/>
  <c r="C570" i="7"/>
  <c r="B570" i="7"/>
  <c r="A570" i="7"/>
  <c r="G569" i="7"/>
  <c r="F569" i="7"/>
  <c r="E569" i="7"/>
  <c r="D569" i="7"/>
  <c r="C569" i="7"/>
  <c r="B569" i="7"/>
  <c r="A569" i="7"/>
  <c r="G568" i="7"/>
  <c r="F568" i="7"/>
  <c r="E568" i="7"/>
  <c r="D568" i="7"/>
  <c r="C568" i="7"/>
  <c r="B568" i="7"/>
  <c r="A568" i="7"/>
  <c r="G567" i="7"/>
  <c r="F567" i="7"/>
  <c r="E567" i="7"/>
  <c r="D567" i="7"/>
  <c r="C567" i="7"/>
  <c r="B567" i="7"/>
  <c r="A567" i="7"/>
  <c r="G566" i="7"/>
  <c r="F566" i="7"/>
  <c r="E566" i="7"/>
  <c r="D566" i="7"/>
  <c r="C566" i="7"/>
  <c r="B566" i="7"/>
  <c r="A566" i="7"/>
  <c r="G565" i="7"/>
  <c r="F565" i="7"/>
  <c r="E565" i="7"/>
  <c r="D565" i="7"/>
  <c r="C565" i="7"/>
  <c r="B565" i="7"/>
  <c r="A565" i="7"/>
  <c r="G564" i="7"/>
  <c r="F564" i="7"/>
  <c r="E564" i="7"/>
  <c r="D564" i="7"/>
  <c r="C564" i="7"/>
  <c r="B564" i="7"/>
  <c r="A564" i="7"/>
  <c r="G563" i="7"/>
  <c r="F563" i="7"/>
  <c r="E563" i="7"/>
  <c r="D563" i="7"/>
  <c r="C563" i="7"/>
  <c r="B563" i="7"/>
  <c r="A563" i="7"/>
  <c r="G562" i="7"/>
  <c r="F562" i="7"/>
  <c r="E562" i="7"/>
  <c r="D562" i="7"/>
  <c r="C562" i="7"/>
  <c r="B562" i="7"/>
  <c r="A562" i="7"/>
  <c r="G561" i="7"/>
  <c r="F561" i="7"/>
  <c r="E561" i="7"/>
  <c r="D561" i="7"/>
  <c r="C561" i="7"/>
  <c r="B561" i="7"/>
  <c r="A561" i="7"/>
  <c r="G560" i="7"/>
  <c r="F560" i="7"/>
  <c r="E560" i="7"/>
  <c r="D560" i="7"/>
  <c r="C560" i="7"/>
  <c r="B560" i="7"/>
  <c r="A560" i="7"/>
  <c r="G559" i="7"/>
  <c r="F559" i="7"/>
  <c r="E559" i="7"/>
  <c r="D559" i="7"/>
  <c r="C559" i="7"/>
  <c r="B559" i="7"/>
  <c r="A559" i="7"/>
  <c r="G558" i="7"/>
  <c r="F558" i="7"/>
  <c r="E558" i="7"/>
  <c r="D558" i="7"/>
  <c r="C558" i="7"/>
  <c r="B558" i="7"/>
  <c r="A558" i="7"/>
  <c r="G557" i="7"/>
  <c r="F557" i="7"/>
  <c r="E557" i="7"/>
  <c r="D557" i="7"/>
  <c r="C557" i="7"/>
  <c r="B557" i="7"/>
  <c r="A557" i="7"/>
  <c r="G556" i="7"/>
  <c r="F556" i="7"/>
  <c r="E556" i="7"/>
  <c r="D556" i="7"/>
  <c r="C556" i="7"/>
  <c r="B556" i="7"/>
  <c r="A556" i="7"/>
  <c r="G555" i="7"/>
  <c r="F555" i="7"/>
  <c r="E555" i="7"/>
  <c r="D555" i="7"/>
  <c r="C555" i="7"/>
  <c r="B555" i="7"/>
  <c r="A555" i="7"/>
  <c r="G554" i="7"/>
  <c r="F554" i="7"/>
  <c r="E554" i="7"/>
  <c r="D554" i="7"/>
  <c r="C554" i="7"/>
  <c r="B554" i="7"/>
  <c r="A554" i="7"/>
  <c r="G553" i="7"/>
  <c r="F553" i="7"/>
  <c r="E553" i="7"/>
  <c r="D553" i="7"/>
  <c r="C553" i="7"/>
  <c r="B553" i="7"/>
  <c r="A553" i="7"/>
  <c r="G552" i="7"/>
  <c r="F552" i="7"/>
  <c r="E552" i="7"/>
  <c r="D552" i="7"/>
  <c r="C552" i="7"/>
  <c r="B552" i="7"/>
  <c r="A552" i="7"/>
  <c r="G551" i="7"/>
  <c r="F551" i="7"/>
  <c r="E551" i="7"/>
  <c r="D551" i="7"/>
  <c r="C551" i="7"/>
  <c r="B551" i="7"/>
  <c r="A551" i="7"/>
  <c r="G550" i="7"/>
  <c r="F550" i="7"/>
  <c r="E550" i="7"/>
  <c r="D550" i="7"/>
  <c r="C550" i="7"/>
  <c r="B550" i="7"/>
  <c r="A550" i="7"/>
  <c r="G549" i="7"/>
  <c r="F549" i="7"/>
  <c r="E549" i="7"/>
  <c r="D549" i="7"/>
  <c r="C549" i="7"/>
  <c r="B549" i="7"/>
  <c r="A549" i="7"/>
  <c r="G548" i="7"/>
  <c r="F548" i="7"/>
  <c r="E548" i="7"/>
  <c r="D548" i="7"/>
  <c r="C548" i="7"/>
  <c r="B548" i="7"/>
  <c r="A548" i="7"/>
  <c r="G547" i="7"/>
  <c r="F547" i="7"/>
  <c r="E547" i="7"/>
  <c r="D547" i="7"/>
  <c r="C547" i="7"/>
  <c r="B547" i="7"/>
  <c r="A547" i="7"/>
  <c r="G546" i="7"/>
  <c r="F546" i="7"/>
  <c r="E546" i="7"/>
  <c r="D546" i="7"/>
  <c r="C546" i="7"/>
  <c r="B546" i="7"/>
  <c r="A546" i="7"/>
  <c r="G545" i="7"/>
  <c r="F545" i="7"/>
  <c r="E545" i="7"/>
  <c r="D545" i="7"/>
  <c r="C545" i="7"/>
  <c r="B545" i="7"/>
  <c r="A545" i="7"/>
  <c r="G544" i="7"/>
  <c r="F544" i="7"/>
  <c r="E544" i="7"/>
  <c r="D544" i="7"/>
  <c r="C544" i="7"/>
  <c r="B544" i="7"/>
  <c r="A544" i="7"/>
  <c r="G543" i="7"/>
  <c r="F543" i="7"/>
  <c r="E543" i="7"/>
  <c r="D543" i="7"/>
  <c r="C543" i="7"/>
  <c r="B543" i="7"/>
  <c r="A543" i="7"/>
  <c r="G542" i="7"/>
  <c r="F542" i="7"/>
  <c r="E542" i="7"/>
  <c r="D542" i="7"/>
  <c r="C542" i="7"/>
  <c r="B542" i="7"/>
  <c r="A542" i="7"/>
  <c r="G541" i="7"/>
  <c r="F541" i="7"/>
  <c r="E541" i="7"/>
  <c r="D541" i="7"/>
  <c r="C541" i="7"/>
  <c r="B541" i="7"/>
  <c r="A541" i="7"/>
  <c r="G540" i="7"/>
  <c r="F540" i="7"/>
  <c r="E540" i="7"/>
  <c r="D540" i="7"/>
  <c r="C540" i="7"/>
  <c r="B540" i="7"/>
  <c r="A540" i="7"/>
  <c r="G539" i="7"/>
  <c r="F539" i="7"/>
  <c r="E539" i="7"/>
  <c r="D539" i="7"/>
  <c r="C539" i="7"/>
  <c r="B539" i="7"/>
  <c r="A539" i="7"/>
  <c r="G538" i="7"/>
  <c r="F538" i="7"/>
  <c r="E538" i="7"/>
  <c r="D538" i="7"/>
  <c r="C538" i="7"/>
  <c r="B538" i="7"/>
  <c r="A538" i="7"/>
  <c r="G537" i="7"/>
  <c r="F537" i="7"/>
  <c r="E537" i="7"/>
  <c r="D537" i="7"/>
  <c r="C537" i="7"/>
  <c r="B537" i="7"/>
  <c r="A537" i="7"/>
  <c r="G536" i="7"/>
  <c r="F536" i="7"/>
  <c r="E536" i="7"/>
  <c r="D536" i="7"/>
  <c r="C536" i="7"/>
  <c r="B536" i="7"/>
  <c r="A536" i="7"/>
  <c r="G535" i="7"/>
  <c r="F535" i="7"/>
  <c r="E535" i="7"/>
  <c r="D535" i="7"/>
  <c r="C535" i="7"/>
  <c r="B535" i="7"/>
  <c r="A535" i="7"/>
  <c r="G534" i="7"/>
  <c r="F534" i="7"/>
  <c r="E534" i="7"/>
  <c r="D534" i="7"/>
  <c r="C534" i="7"/>
  <c r="B534" i="7"/>
  <c r="A534" i="7"/>
  <c r="G533" i="7"/>
  <c r="F533" i="7"/>
  <c r="E533" i="7"/>
  <c r="D533" i="7"/>
  <c r="C533" i="7"/>
  <c r="B533" i="7"/>
  <c r="A533" i="7"/>
  <c r="G532" i="7"/>
  <c r="F532" i="7"/>
  <c r="E532" i="7"/>
  <c r="D532" i="7"/>
  <c r="C532" i="7"/>
  <c r="B532" i="7"/>
  <c r="A532" i="7"/>
  <c r="G531" i="7"/>
  <c r="F531" i="7"/>
  <c r="E531" i="7"/>
  <c r="D531" i="7"/>
  <c r="C531" i="7"/>
  <c r="B531" i="7"/>
  <c r="A531" i="7"/>
  <c r="G530" i="7"/>
  <c r="F530" i="7"/>
  <c r="E530" i="7"/>
  <c r="D530" i="7"/>
  <c r="C530" i="7"/>
  <c r="B530" i="7"/>
  <c r="A530" i="7"/>
  <c r="G529" i="7"/>
  <c r="F529" i="7"/>
  <c r="E529" i="7"/>
  <c r="D529" i="7"/>
  <c r="C529" i="7"/>
  <c r="B529" i="7"/>
  <c r="A529" i="7"/>
  <c r="G528" i="7"/>
  <c r="F528" i="7"/>
  <c r="E528" i="7"/>
  <c r="D528" i="7"/>
  <c r="C528" i="7"/>
  <c r="B528" i="7"/>
  <c r="A528" i="7"/>
  <c r="G527" i="7"/>
  <c r="F527" i="7"/>
  <c r="E527" i="7"/>
  <c r="D527" i="7"/>
  <c r="C527" i="7"/>
  <c r="B527" i="7"/>
  <c r="A527" i="7"/>
  <c r="G526" i="7"/>
  <c r="F526" i="7"/>
  <c r="E526" i="7"/>
  <c r="D526" i="7"/>
  <c r="C526" i="7"/>
  <c r="B526" i="7"/>
  <c r="A526" i="7"/>
  <c r="G525" i="7"/>
  <c r="F525" i="7"/>
  <c r="E525" i="7"/>
  <c r="D525" i="7"/>
  <c r="C525" i="7"/>
  <c r="B525" i="7"/>
  <c r="A525" i="7"/>
  <c r="G524" i="7"/>
  <c r="F524" i="7"/>
  <c r="E524" i="7"/>
  <c r="D524" i="7"/>
  <c r="C524" i="7"/>
  <c r="B524" i="7"/>
  <c r="A524" i="7"/>
  <c r="G523" i="7"/>
  <c r="F523" i="7"/>
  <c r="E523" i="7"/>
  <c r="D523" i="7"/>
  <c r="C523" i="7"/>
  <c r="B523" i="7"/>
  <c r="A523" i="7"/>
  <c r="G522" i="7"/>
  <c r="F522" i="7"/>
  <c r="E522" i="7"/>
  <c r="D522" i="7"/>
  <c r="C522" i="7"/>
  <c r="B522" i="7"/>
  <c r="A522" i="7"/>
  <c r="G521" i="7"/>
  <c r="F521" i="7"/>
  <c r="E521" i="7"/>
  <c r="D521" i="7"/>
  <c r="C521" i="7"/>
  <c r="B521" i="7"/>
  <c r="A521" i="7"/>
  <c r="G520" i="7"/>
  <c r="F520" i="7"/>
  <c r="E520" i="7"/>
  <c r="D520" i="7"/>
  <c r="C520" i="7"/>
  <c r="B520" i="7"/>
  <c r="A520" i="7"/>
  <c r="G519" i="7"/>
  <c r="F519" i="7"/>
  <c r="E519" i="7"/>
  <c r="D519" i="7"/>
  <c r="C519" i="7"/>
  <c r="B519" i="7"/>
  <c r="A519" i="7"/>
  <c r="G518" i="7"/>
  <c r="F518" i="7"/>
  <c r="E518" i="7"/>
  <c r="D518" i="7"/>
  <c r="C518" i="7"/>
  <c r="B518" i="7"/>
  <c r="A518" i="7"/>
  <c r="G517" i="7"/>
  <c r="F517" i="7"/>
  <c r="E517" i="7"/>
  <c r="D517" i="7"/>
  <c r="C517" i="7"/>
  <c r="B517" i="7"/>
  <c r="A517" i="7"/>
  <c r="G516" i="7"/>
  <c r="F516" i="7"/>
  <c r="E516" i="7"/>
  <c r="D516" i="7"/>
  <c r="C516" i="7"/>
  <c r="B516" i="7"/>
  <c r="A516" i="7"/>
  <c r="G515" i="7"/>
  <c r="F515" i="7"/>
  <c r="E515" i="7"/>
  <c r="D515" i="7"/>
  <c r="C515" i="7"/>
  <c r="B515" i="7"/>
  <c r="A515" i="7"/>
  <c r="G514" i="7"/>
  <c r="F514" i="7"/>
  <c r="E514" i="7"/>
  <c r="D514" i="7"/>
  <c r="C514" i="7"/>
  <c r="B514" i="7"/>
  <c r="A514" i="7"/>
  <c r="G513" i="7"/>
  <c r="F513" i="7"/>
  <c r="E513" i="7"/>
  <c r="D513" i="7"/>
  <c r="C513" i="7"/>
  <c r="B513" i="7"/>
  <c r="A513" i="7"/>
  <c r="G512" i="7"/>
  <c r="F512" i="7"/>
  <c r="E512" i="7"/>
  <c r="D512" i="7"/>
  <c r="C512" i="7"/>
  <c r="B512" i="7"/>
  <c r="A512" i="7"/>
  <c r="G511" i="7"/>
  <c r="F511" i="7"/>
  <c r="E511" i="7"/>
  <c r="D511" i="7"/>
  <c r="C511" i="7"/>
  <c r="B511" i="7"/>
  <c r="A511" i="7"/>
  <c r="G510" i="7"/>
  <c r="F510" i="7"/>
  <c r="E510" i="7"/>
  <c r="D510" i="7"/>
  <c r="C510" i="7"/>
  <c r="B510" i="7"/>
  <c r="A510" i="7"/>
  <c r="G509" i="7"/>
  <c r="F509" i="7"/>
  <c r="E509" i="7"/>
  <c r="D509" i="7"/>
  <c r="C509" i="7"/>
  <c r="B509" i="7"/>
  <c r="A509" i="7"/>
  <c r="G508" i="7"/>
  <c r="F508" i="7"/>
  <c r="E508" i="7"/>
  <c r="D508" i="7"/>
  <c r="C508" i="7"/>
  <c r="B508" i="7"/>
  <c r="A508" i="7"/>
  <c r="G507" i="7"/>
  <c r="F507" i="7"/>
  <c r="E507" i="7"/>
  <c r="D507" i="7"/>
  <c r="C507" i="7"/>
  <c r="B507" i="7"/>
  <c r="A507" i="7"/>
  <c r="G506" i="7"/>
  <c r="F506" i="7"/>
  <c r="E506" i="7"/>
  <c r="D506" i="7"/>
  <c r="C506" i="7"/>
  <c r="B506" i="7"/>
  <c r="A506" i="7"/>
  <c r="G505" i="7"/>
  <c r="F505" i="7"/>
  <c r="E505" i="7"/>
  <c r="D505" i="7"/>
  <c r="C505" i="7"/>
  <c r="B505" i="7"/>
  <c r="A505" i="7"/>
  <c r="G504" i="7"/>
  <c r="F504" i="7"/>
  <c r="E504" i="7"/>
  <c r="D504" i="7"/>
  <c r="C504" i="7"/>
  <c r="B504" i="7"/>
  <c r="A504" i="7"/>
  <c r="G503" i="7"/>
  <c r="F503" i="7"/>
  <c r="E503" i="7"/>
  <c r="D503" i="7"/>
  <c r="C503" i="7"/>
  <c r="B503" i="7"/>
  <c r="A503" i="7"/>
  <c r="G502" i="7"/>
  <c r="F502" i="7"/>
  <c r="E502" i="7"/>
  <c r="D502" i="7"/>
  <c r="C502" i="7"/>
  <c r="B502" i="7"/>
  <c r="A502" i="7"/>
  <c r="G501" i="7"/>
  <c r="F501" i="7"/>
  <c r="E501" i="7"/>
  <c r="D501" i="7"/>
  <c r="C501" i="7"/>
  <c r="B501" i="7"/>
  <c r="A501" i="7"/>
  <c r="G500" i="7"/>
  <c r="F500" i="7"/>
  <c r="E500" i="7"/>
  <c r="D500" i="7"/>
  <c r="C500" i="7"/>
  <c r="B500" i="7"/>
  <c r="A500" i="7"/>
  <c r="G499" i="7"/>
  <c r="F499" i="7"/>
  <c r="E499" i="7"/>
  <c r="D499" i="7"/>
  <c r="C499" i="7"/>
  <c r="B499" i="7"/>
  <c r="A499" i="7"/>
  <c r="G498" i="7"/>
  <c r="F498" i="7"/>
  <c r="E498" i="7"/>
  <c r="D498" i="7"/>
  <c r="C498" i="7"/>
  <c r="B498" i="7"/>
  <c r="A498" i="7"/>
  <c r="G497" i="7"/>
  <c r="F497" i="7"/>
  <c r="E497" i="7"/>
  <c r="D497" i="7"/>
  <c r="C497" i="7"/>
  <c r="B497" i="7"/>
  <c r="A497" i="7"/>
  <c r="G496" i="7"/>
  <c r="F496" i="7"/>
  <c r="E496" i="7"/>
  <c r="D496" i="7"/>
  <c r="C496" i="7"/>
  <c r="B496" i="7"/>
  <c r="A496" i="7"/>
  <c r="G495" i="7"/>
  <c r="F495" i="7"/>
  <c r="E495" i="7"/>
  <c r="D495" i="7"/>
  <c r="C495" i="7"/>
  <c r="B495" i="7"/>
  <c r="A495" i="7"/>
  <c r="G494" i="7"/>
  <c r="F494" i="7"/>
  <c r="E494" i="7"/>
  <c r="D494" i="7"/>
  <c r="C494" i="7"/>
  <c r="B494" i="7"/>
  <c r="A494" i="7"/>
  <c r="G493" i="7"/>
  <c r="F493" i="7"/>
  <c r="E493" i="7"/>
  <c r="D493" i="7"/>
  <c r="C493" i="7"/>
  <c r="B493" i="7"/>
  <c r="A493" i="7"/>
  <c r="G492" i="7"/>
  <c r="F492" i="7"/>
  <c r="E492" i="7"/>
  <c r="D492" i="7"/>
  <c r="C492" i="7"/>
  <c r="B492" i="7"/>
  <c r="A492" i="7"/>
  <c r="G491" i="7"/>
  <c r="F491" i="7"/>
  <c r="E491" i="7"/>
  <c r="D491" i="7"/>
  <c r="C491" i="7"/>
  <c r="B491" i="7"/>
  <c r="A491" i="7"/>
  <c r="G490" i="7"/>
  <c r="F490" i="7"/>
  <c r="E490" i="7"/>
  <c r="D490" i="7"/>
  <c r="C490" i="7"/>
  <c r="B490" i="7"/>
  <c r="A490" i="7"/>
  <c r="G489" i="7"/>
  <c r="F489" i="7"/>
  <c r="E489" i="7"/>
  <c r="D489" i="7"/>
  <c r="C489" i="7"/>
  <c r="B489" i="7"/>
  <c r="A489" i="7"/>
  <c r="G488" i="7"/>
  <c r="F488" i="7"/>
  <c r="E488" i="7"/>
  <c r="D488" i="7"/>
  <c r="C488" i="7"/>
  <c r="B488" i="7"/>
  <c r="A488" i="7"/>
  <c r="G487" i="7"/>
  <c r="F487" i="7"/>
  <c r="E487" i="7"/>
  <c r="D487" i="7"/>
  <c r="C487" i="7"/>
  <c r="B487" i="7"/>
  <c r="A487" i="7"/>
  <c r="G486" i="7"/>
  <c r="F486" i="7"/>
  <c r="E486" i="7"/>
  <c r="D486" i="7"/>
  <c r="C486" i="7"/>
  <c r="B486" i="7"/>
  <c r="A486" i="7"/>
  <c r="G485" i="7"/>
  <c r="F485" i="7"/>
  <c r="E485" i="7"/>
  <c r="D485" i="7"/>
  <c r="C485" i="7"/>
  <c r="B485" i="7"/>
  <c r="A485" i="7"/>
  <c r="G484" i="7"/>
  <c r="F484" i="7"/>
  <c r="E484" i="7"/>
  <c r="D484" i="7"/>
  <c r="C484" i="7"/>
  <c r="B484" i="7"/>
  <c r="A484" i="7"/>
  <c r="G483" i="7"/>
  <c r="F483" i="7"/>
  <c r="E483" i="7"/>
  <c r="D483" i="7"/>
  <c r="C483" i="7"/>
  <c r="B483" i="7"/>
  <c r="A483" i="7"/>
  <c r="G482" i="7"/>
  <c r="F482" i="7"/>
  <c r="E482" i="7"/>
  <c r="D482" i="7"/>
  <c r="C482" i="7"/>
  <c r="B482" i="7"/>
  <c r="A482" i="7"/>
  <c r="G481" i="7"/>
  <c r="F481" i="7"/>
  <c r="E481" i="7"/>
  <c r="D481" i="7"/>
  <c r="C481" i="7"/>
  <c r="B481" i="7"/>
  <c r="A481" i="7"/>
  <c r="G480" i="7"/>
  <c r="F480" i="7"/>
  <c r="E480" i="7"/>
  <c r="D480" i="7"/>
  <c r="C480" i="7"/>
  <c r="B480" i="7"/>
  <c r="A480" i="7"/>
  <c r="G479" i="7"/>
  <c r="F479" i="7"/>
  <c r="E479" i="7"/>
  <c r="D479" i="7"/>
  <c r="C479" i="7"/>
  <c r="B479" i="7"/>
  <c r="A479" i="7"/>
  <c r="G478" i="7"/>
  <c r="F478" i="7"/>
  <c r="E478" i="7"/>
  <c r="D478" i="7"/>
  <c r="C478" i="7"/>
  <c r="B478" i="7"/>
  <c r="A478" i="7"/>
  <c r="G477" i="7"/>
  <c r="F477" i="7"/>
  <c r="E477" i="7"/>
  <c r="D477" i="7"/>
  <c r="C477" i="7"/>
  <c r="B477" i="7"/>
  <c r="A477" i="7"/>
  <c r="G476" i="7"/>
  <c r="F476" i="7"/>
  <c r="E476" i="7"/>
  <c r="D476" i="7"/>
  <c r="C476" i="7"/>
  <c r="B476" i="7"/>
  <c r="A476" i="7"/>
  <c r="G475" i="7"/>
  <c r="F475" i="7"/>
  <c r="E475" i="7"/>
  <c r="D475" i="7"/>
  <c r="C475" i="7"/>
  <c r="B475" i="7"/>
  <c r="A475" i="7"/>
  <c r="G474" i="7"/>
  <c r="F474" i="7"/>
  <c r="E474" i="7"/>
  <c r="D474" i="7"/>
  <c r="C474" i="7"/>
  <c r="B474" i="7"/>
  <c r="A474" i="7"/>
  <c r="G473" i="7"/>
  <c r="F473" i="7"/>
  <c r="E473" i="7"/>
  <c r="D473" i="7"/>
  <c r="C473" i="7"/>
  <c r="B473" i="7"/>
  <c r="A473" i="7"/>
  <c r="G472" i="7"/>
  <c r="F472" i="7"/>
  <c r="E472" i="7"/>
  <c r="D472" i="7"/>
  <c r="C472" i="7"/>
  <c r="B472" i="7"/>
  <c r="A472" i="7"/>
  <c r="G471" i="7"/>
  <c r="F471" i="7"/>
  <c r="E471" i="7"/>
  <c r="D471" i="7"/>
  <c r="C471" i="7"/>
  <c r="B471" i="7"/>
  <c r="A471" i="7"/>
  <c r="G470" i="7"/>
  <c r="F470" i="7"/>
  <c r="E470" i="7"/>
  <c r="D470" i="7"/>
  <c r="C470" i="7"/>
  <c r="B470" i="7"/>
  <c r="A470" i="7"/>
  <c r="G469" i="7"/>
  <c r="F469" i="7"/>
  <c r="E469" i="7"/>
  <c r="D469" i="7"/>
  <c r="C469" i="7"/>
  <c r="B469" i="7"/>
  <c r="A469" i="7"/>
  <c r="G468" i="7"/>
  <c r="F468" i="7"/>
  <c r="E468" i="7"/>
  <c r="D468" i="7"/>
  <c r="C468" i="7"/>
  <c r="B468" i="7"/>
  <c r="A468" i="7"/>
  <c r="G467" i="7"/>
  <c r="F467" i="7"/>
  <c r="E467" i="7"/>
  <c r="D467" i="7"/>
  <c r="C467" i="7"/>
  <c r="B467" i="7"/>
  <c r="A467" i="7"/>
  <c r="G466" i="7"/>
  <c r="F466" i="7"/>
  <c r="E466" i="7"/>
  <c r="D466" i="7"/>
  <c r="C466" i="7"/>
  <c r="B466" i="7"/>
  <c r="A466" i="7"/>
  <c r="G465" i="7"/>
  <c r="F465" i="7"/>
  <c r="E465" i="7"/>
  <c r="D465" i="7"/>
  <c r="C465" i="7"/>
  <c r="B465" i="7"/>
  <c r="A465" i="7"/>
  <c r="G464" i="7"/>
  <c r="F464" i="7"/>
  <c r="E464" i="7"/>
  <c r="D464" i="7"/>
  <c r="C464" i="7"/>
  <c r="B464" i="7"/>
  <c r="A464" i="7"/>
  <c r="G463" i="7"/>
  <c r="F463" i="7"/>
  <c r="E463" i="7"/>
  <c r="D463" i="7"/>
  <c r="C463" i="7"/>
  <c r="B463" i="7"/>
  <c r="A463" i="7"/>
  <c r="G462" i="7"/>
  <c r="F462" i="7"/>
  <c r="E462" i="7"/>
  <c r="D462" i="7"/>
  <c r="C462" i="7"/>
  <c r="B462" i="7"/>
  <c r="A462" i="7"/>
  <c r="G461" i="7"/>
  <c r="F461" i="7"/>
  <c r="E461" i="7"/>
  <c r="D461" i="7"/>
  <c r="C461" i="7"/>
  <c r="B461" i="7"/>
  <c r="A461" i="7"/>
  <c r="G460" i="7"/>
  <c r="F460" i="7"/>
  <c r="E460" i="7"/>
  <c r="D460" i="7"/>
  <c r="C460" i="7"/>
  <c r="B460" i="7"/>
  <c r="A460" i="7"/>
  <c r="G459" i="7"/>
  <c r="F459" i="7"/>
  <c r="E459" i="7"/>
  <c r="D459" i="7"/>
  <c r="C459" i="7"/>
  <c r="B459" i="7"/>
  <c r="A459" i="7"/>
  <c r="G458" i="7"/>
  <c r="F458" i="7"/>
  <c r="E458" i="7"/>
  <c r="D458" i="7"/>
  <c r="C458" i="7"/>
  <c r="B458" i="7"/>
  <c r="A458" i="7"/>
  <c r="G457" i="7"/>
  <c r="F457" i="7"/>
  <c r="E457" i="7"/>
  <c r="D457" i="7"/>
  <c r="C457" i="7"/>
  <c r="B457" i="7"/>
  <c r="A457" i="7"/>
  <c r="G456" i="7"/>
  <c r="F456" i="7"/>
  <c r="E456" i="7"/>
  <c r="D456" i="7"/>
  <c r="C456" i="7"/>
  <c r="B456" i="7"/>
  <c r="A456" i="7"/>
  <c r="G455" i="7"/>
  <c r="F455" i="7"/>
  <c r="E455" i="7"/>
  <c r="D455" i="7"/>
  <c r="C455" i="7"/>
  <c r="B455" i="7"/>
  <c r="A455" i="7"/>
  <c r="G454" i="7"/>
  <c r="F454" i="7"/>
  <c r="E454" i="7"/>
  <c r="D454" i="7"/>
  <c r="C454" i="7"/>
  <c r="B454" i="7"/>
  <c r="A454" i="7"/>
  <c r="G453" i="7"/>
  <c r="F453" i="7"/>
  <c r="E453" i="7"/>
  <c r="D453" i="7"/>
  <c r="C453" i="7"/>
  <c r="B453" i="7"/>
  <c r="A453" i="7"/>
  <c r="G452" i="7"/>
  <c r="F452" i="7"/>
  <c r="E452" i="7"/>
  <c r="D452" i="7"/>
  <c r="C452" i="7"/>
  <c r="B452" i="7"/>
  <c r="A452" i="7"/>
  <c r="G451" i="7"/>
  <c r="F451" i="7"/>
  <c r="E451" i="7"/>
  <c r="D451" i="7"/>
  <c r="C451" i="7"/>
  <c r="B451" i="7"/>
  <c r="A451" i="7"/>
  <c r="G450" i="7"/>
  <c r="F450" i="7"/>
  <c r="E450" i="7"/>
  <c r="D450" i="7"/>
  <c r="C450" i="7"/>
  <c r="B450" i="7"/>
  <c r="A450" i="7"/>
  <c r="G449" i="7"/>
  <c r="F449" i="7"/>
  <c r="E449" i="7"/>
  <c r="D449" i="7"/>
  <c r="C449" i="7"/>
  <c r="B449" i="7"/>
  <c r="A449" i="7"/>
  <c r="G448" i="7"/>
  <c r="F448" i="7"/>
  <c r="E448" i="7"/>
  <c r="D448" i="7"/>
  <c r="C448" i="7"/>
  <c r="B448" i="7"/>
  <c r="A448" i="7"/>
  <c r="G447" i="7"/>
  <c r="F447" i="7"/>
  <c r="E447" i="7"/>
  <c r="D447" i="7"/>
  <c r="C447" i="7"/>
  <c r="B447" i="7"/>
  <c r="A447" i="7"/>
  <c r="G446" i="7"/>
  <c r="F446" i="7"/>
  <c r="E446" i="7"/>
  <c r="D446" i="7"/>
  <c r="C446" i="7"/>
  <c r="B446" i="7"/>
  <c r="A446" i="7"/>
  <c r="G445" i="7"/>
  <c r="F445" i="7"/>
  <c r="E445" i="7"/>
  <c r="D445" i="7"/>
  <c r="C445" i="7"/>
  <c r="B445" i="7"/>
  <c r="A445" i="7"/>
  <c r="G444" i="7"/>
  <c r="F444" i="7"/>
  <c r="E444" i="7"/>
  <c r="D444" i="7"/>
  <c r="C444" i="7"/>
  <c r="B444" i="7"/>
  <c r="A444" i="7"/>
  <c r="G443" i="7"/>
  <c r="F443" i="7"/>
  <c r="E443" i="7"/>
  <c r="D443" i="7"/>
  <c r="C443" i="7"/>
  <c r="B443" i="7"/>
  <c r="A443" i="7"/>
  <c r="G442" i="7"/>
  <c r="F442" i="7"/>
  <c r="E442" i="7"/>
  <c r="D442" i="7"/>
  <c r="C442" i="7"/>
  <c r="B442" i="7"/>
  <c r="A442" i="7"/>
  <c r="G441" i="7"/>
  <c r="F441" i="7"/>
  <c r="E441" i="7"/>
  <c r="D441" i="7"/>
  <c r="C441" i="7"/>
  <c r="B441" i="7"/>
  <c r="A441" i="7"/>
  <c r="G440" i="7"/>
  <c r="F440" i="7"/>
  <c r="E440" i="7"/>
  <c r="D440" i="7"/>
  <c r="C440" i="7"/>
  <c r="B440" i="7"/>
  <c r="A440" i="7"/>
  <c r="G439" i="7"/>
  <c r="F439" i="7"/>
  <c r="E439" i="7"/>
  <c r="D439" i="7"/>
  <c r="C439" i="7"/>
  <c r="B439" i="7"/>
  <c r="A439" i="7"/>
  <c r="G438" i="7"/>
  <c r="F438" i="7"/>
  <c r="E438" i="7"/>
  <c r="D438" i="7"/>
  <c r="C438" i="7"/>
  <c r="B438" i="7"/>
  <c r="A438" i="7"/>
  <c r="G437" i="7"/>
  <c r="F437" i="7"/>
  <c r="E437" i="7"/>
  <c r="D437" i="7"/>
  <c r="C437" i="7"/>
  <c r="B437" i="7"/>
  <c r="A437" i="7"/>
  <c r="G436" i="7"/>
  <c r="F436" i="7"/>
  <c r="E436" i="7"/>
  <c r="D436" i="7"/>
  <c r="C436" i="7"/>
  <c r="B436" i="7"/>
  <c r="A436" i="7"/>
  <c r="G435" i="7"/>
  <c r="F435" i="7"/>
  <c r="E435" i="7"/>
  <c r="D435" i="7"/>
  <c r="C435" i="7"/>
  <c r="B435" i="7"/>
  <c r="A435" i="7"/>
  <c r="G434" i="7"/>
  <c r="F434" i="7"/>
  <c r="E434" i="7"/>
  <c r="D434" i="7"/>
  <c r="C434" i="7"/>
  <c r="B434" i="7"/>
  <c r="A434" i="7"/>
  <c r="G433" i="7"/>
  <c r="F433" i="7"/>
  <c r="E433" i="7"/>
  <c r="D433" i="7"/>
  <c r="C433" i="7"/>
  <c r="B433" i="7"/>
  <c r="A433" i="7"/>
  <c r="G432" i="7"/>
  <c r="F432" i="7"/>
  <c r="E432" i="7"/>
  <c r="D432" i="7"/>
  <c r="C432" i="7"/>
  <c r="B432" i="7"/>
  <c r="A432" i="7"/>
  <c r="G431" i="7"/>
  <c r="F431" i="7"/>
  <c r="E431" i="7"/>
  <c r="D431" i="7"/>
  <c r="C431" i="7"/>
  <c r="B431" i="7"/>
  <c r="A431" i="7"/>
  <c r="G430" i="7"/>
  <c r="F430" i="7"/>
  <c r="E430" i="7"/>
  <c r="D430" i="7"/>
  <c r="C430" i="7"/>
  <c r="B430" i="7"/>
  <c r="A430" i="7"/>
  <c r="G429" i="7"/>
  <c r="F429" i="7"/>
  <c r="E429" i="7"/>
  <c r="D429" i="7"/>
  <c r="C429" i="7"/>
  <c r="B429" i="7"/>
  <c r="A429" i="7"/>
  <c r="G428" i="7"/>
  <c r="F428" i="7"/>
  <c r="E428" i="7"/>
  <c r="D428" i="7"/>
  <c r="C428" i="7"/>
  <c r="B428" i="7"/>
  <c r="A428" i="7"/>
  <c r="G427" i="7"/>
  <c r="F427" i="7"/>
  <c r="E427" i="7"/>
  <c r="D427" i="7"/>
  <c r="C427" i="7"/>
  <c r="B427" i="7"/>
  <c r="A427" i="7"/>
  <c r="G426" i="7"/>
  <c r="F426" i="7"/>
  <c r="E426" i="7"/>
  <c r="D426" i="7"/>
  <c r="C426" i="7"/>
  <c r="B426" i="7"/>
  <c r="A426" i="7"/>
  <c r="G425" i="7"/>
  <c r="F425" i="7"/>
  <c r="E425" i="7"/>
  <c r="D425" i="7"/>
  <c r="C425" i="7"/>
  <c r="B425" i="7"/>
  <c r="A425" i="7"/>
  <c r="G424" i="7"/>
  <c r="F424" i="7"/>
  <c r="E424" i="7"/>
  <c r="D424" i="7"/>
  <c r="C424" i="7"/>
  <c r="B424" i="7"/>
  <c r="A424" i="7"/>
  <c r="G423" i="7"/>
  <c r="F423" i="7"/>
  <c r="E423" i="7"/>
  <c r="D423" i="7"/>
  <c r="C423" i="7"/>
  <c r="B423" i="7"/>
  <c r="A423" i="7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G308" i="7"/>
  <c r="F308" i="7"/>
  <c r="E308" i="7"/>
  <c r="D308" i="7"/>
  <c r="C308" i="7"/>
  <c r="B308" i="7"/>
  <c r="A308" i="7"/>
  <c r="G307" i="7"/>
  <c r="F307" i="7"/>
  <c r="E307" i="7"/>
  <c r="D307" i="7"/>
  <c r="C307" i="7"/>
  <c r="B307" i="7"/>
  <c r="A307" i="7"/>
  <c r="G306" i="7"/>
  <c r="F306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G6" i="12"/>
  <c r="G5" i="12"/>
  <c r="G7" i="12"/>
  <c r="G8" i="12"/>
  <c r="G4" i="12"/>
  <c r="G2" i="12"/>
  <c r="G9" i="12"/>
  <c r="G10" i="12"/>
  <c r="G3" i="12"/>
  <c r="B8" i="4"/>
  <c r="F10" i="11"/>
  <c r="F9" i="11"/>
  <c r="F8" i="11"/>
  <c r="F7" i="11"/>
  <c r="F5" i="11"/>
  <c r="F4" i="11"/>
  <c r="F6" i="11"/>
  <c r="AB1" i="8" l="1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AV1" i="8"/>
  <c r="AW1" i="8"/>
  <c r="AX1" i="8"/>
  <c r="AY1" i="8"/>
  <c r="AZ1" i="8"/>
  <c r="BA1" i="8"/>
  <c r="BB1" i="8"/>
  <c r="BC1" i="8"/>
  <c r="E1" i="8"/>
  <c r="D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F1" i="8"/>
  <c r="BK1" i="8"/>
  <c r="BJ1" i="8"/>
  <c r="BI1" i="8"/>
  <c r="BH1" i="8"/>
  <c r="BG1" i="8"/>
  <c r="BF1" i="8"/>
  <c r="BE1" i="8"/>
  <c r="BD1" i="8"/>
  <c r="D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C695" i="2"/>
  <c r="F695" i="2" s="1"/>
  <c r="C692" i="2"/>
  <c r="C690" i="2"/>
  <c r="C689" i="2"/>
  <c r="C688" i="2"/>
  <c r="C687" i="2"/>
  <c r="C684" i="2"/>
  <c r="C682" i="2"/>
  <c r="C681" i="2"/>
  <c r="C676" i="2"/>
  <c r="C674" i="2"/>
  <c r="C673" i="2"/>
  <c r="C672" i="2"/>
  <c r="C671" i="2"/>
  <c r="E671" i="2" s="1"/>
  <c r="C667" i="2"/>
  <c r="C666" i="2"/>
  <c r="C665" i="2"/>
  <c r="C663" i="2"/>
  <c r="C660" i="2"/>
  <c r="C659" i="2"/>
  <c r="C658" i="2"/>
  <c r="C657" i="2"/>
  <c r="C655" i="2"/>
  <c r="C652" i="2"/>
  <c r="C650" i="2"/>
  <c r="C649" i="2"/>
  <c r="C647" i="2"/>
  <c r="C644" i="2"/>
  <c r="C642" i="2"/>
  <c r="C641" i="2"/>
  <c r="C639" i="2"/>
  <c r="C636" i="2"/>
  <c r="C634" i="2"/>
  <c r="C628" i="2"/>
  <c r="C626" i="2"/>
  <c r="C625" i="2"/>
  <c r="C623" i="2"/>
  <c r="C620" i="2"/>
  <c r="C618" i="2"/>
  <c r="C617" i="2"/>
  <c r="C615" i="2"/>
  <c r="C612" i="2"/>
  <c r="C609" i="2"/>
  <c r="C607" i="2"/>
  <c r="C604" i="2"/>
  <c r="C602" i="2"/>
  <c r="C599" i="2"/>
  <c r="C596" i="2"/>
  <c r="C594" i="2"/>
  <c r="C591" i="2"/>
  <c r="C588" i="2"/>
  <c r="F588" i="2" s="1"/>
  <c r="C586" i="2"/>
  <c r="C583" i="2"/>
  <c r="C580" i="2"/>
  <c r="C578" i="2"/>
  <c r="C577" i="2"/>
  <c r="C575" i="2"/>
  <c r="C570" i="2"/>
  <c r="C569" i="2"/>
  <c r="C567" i="2"/>
  <c r="C562" i="2"/>
  <c r="C561" i="2"/>
  <c r="C559" i="2"/>
  <c r="C554" i="2"/>
  <c r="D554" i="2" s="1"/>
  <c r="C553" i="2"/>
  <c r="C551" i="2"/>
  <c r="C548" i="2"/>
  <c r="C546" i="2"/>
  <c r="C545" i="2"/>
  <c r="C543" i="2"/>
  <c r="C540" i="2"/>
  <c r="C538" i="2"/>
  <c r="C537" i="2"/>
  <c r="C535" i="2"/>
  <c r="C532" i="2"/>
  <c r="C530" i="2"/>
  <c r="C529" i="2"/>
  <c r="C527" i="2"/>
  <c r="C522" i="2"/>
  <c r="C521" i="2"/>
  <c r="C519" i="2"/>
  <c r="C516" i="2"/>
  <c r="F516" i="2" s="1"/>
  <c r="C514" i="2"/>
  <c r="C513" i="2"/>
  <c r="C511" i="2"/>
  <c r="C508" i="2"/>
  <c r="F508" i="2" s="1"/>
  <c r="C506" i="2"/>
  <c r="C505" i="2"/>
  <c r="C503" i="2"/>
  <c r="C499" i="2"/>
  <c r="C498" i="2"/>
  <c r="C497" i="2"/>
  <c r="C495" i="2"/>
  <c r="C492" i="2"/>
  <c r="C491" i="2"/>
  <c r="C490" i="2"/>
  <c r="C489" i="2"/>
  <c r="C487" i="2"/>
  <c r="C484" i="2"/>
  <c r="C482" i="2"/>
  <c r="C481" i="2"/>
  <c r="C479" i="2"/>
  <c r="C476" i="2"/>
  <c r="C474" i="2"/>
  <c r="C473" i="2"/>
  <c r="C471" i="2"/>
  <c r="C468" i="2"/>
  <c r="C466" i="2"/>
  <c r="C465" i="2"/>
  <c r="C463" i="2"/>
  <c r="C460" i="2"/>
  <c r="C458" i="2"/>
  <c r="C457" i="2"/>
  <c r="C455" i="2"/>
  <c r="C452" i="2"/>
  <c r="C450" i="2"/>
  <c r="C447" i="2"/>
  <c r="C444" i="2"/>
  <c r="C442" i="2"/>
  <c r="C436" i="2"/>
  <c r="C434" i="2"/>
  <c r="C433" i="2"/>
  <c r="F433" i="2" s="1"/>
  <c r="C431" i="2"/>
  <c r="C428" i="2"/>
  <c r="C426" i="2"/>
  <c r="C425" i="2"/>
  <c r="C423" i="2"/>
  <c r="C420" i="2"/>
  <c r="C418" i="2"/>
  <c r="C415" i="2"/>
  <c r="C412" i="2"/>
  <c r="C410" i="2"/>
  <c r="C404" i="2"/>
  <c r="C402" i="2"/>
  <c r="C401" i="2"/>
  <c r="D401" i="2" s="1"/>
  <c r="C399" i="2"/>
  <c r="C396" i="2"/>
  <c r="C394" i="2"/>
  <c r="C393" i="2"/>
  <c r="C391" i="2"/>
  <c r="C388" i="2"/>
  <c r="C386" i="2"/>
  <c r="C383" i="2"/>
  <c r="C380" i="2"/>
  <c r="C378" i="2"/>
  <c r="C372" i="2"/>
  <c r="C370" i="2"/>
  <c r="C364" i="2"/>
  <c r="C362" i="2"/>
  <c r="C361" i="2"/>
  <c r="E361" i="2" s="1"/>
  <c r="C359" i="2"/>
  <c r="F359" i="2" s="1"/>
  <c r="C356" i="2"/>
  <c r="C354" i="2"/>
  <c r="C353" i="2"/>
  <c r="C351" i="2"/>
  <c r="C348" i="2"/>
  <c r="C346" i="2"/>
  <c r="D346" i="2" s="1"/>
  <c r="C345" i="2"/>
  <c r="C343" i="2"/>
  <c r="F343" i="2" s="1"/>
  <c r="C340" i="2"/>
  <c r="C337" i="2"/>
  <c r="C335" i="2"/>
  <c r="C332" i="2"/>
  <c r="C330" i="2"/>
  <c r="F330" i="2" s="1"/>
  <c r="C327" i="2"/>
  <c r="C324" i="2"/>
  <c r="C322" i="2"/>
  <c r="C319" i="2"/>
  <c r="C316" i="2"/>
  <c r="C314" i="2"/>
  <c r="F314" i="2" s="1"/>
  <c r="C308" i="2"/>
  <c r="C306" i="2"/>
  <c r="C300" i="2"/>
  <c r="C298" i="2"/>
  <c r="F298" i="2" s="1"/>
  <c r="C297" i="2"/>
  <c r="C295" i="2"/>
  <c r="C292" i="2"/>
  <c r="C290" i="2"/>
  <c r="D290" i="2" s="1"/>
  <c r="C289" i="2"/>
  <c r="C287" i="2"/>
  <c r="C282" i="2"/>
  <c r="C281" i="2"/>
  <c r="C279" i="2"/>
  <c r="C274" i="2"/>
  <c r="C273" i="2"/>
  <c r="C271" i="2"/>
  <c r="C265" i="2"/>
  <c r="C263" i="2"/>
  <c r="C260" i="2"/>
  <c r="C258" i="2"/>
  <c r="F258" i="2" s="1"/>
  <c r="C255" i="2"/>
  <c r="C252" i="2"/>
  <c r="C250" i="2"/>
  <c r="D250" i="2" s="1"/>
  <c r="C247" i="2"/>
  <c r="C244" i="2"/>
  <c r="C242" i="2"/>
  <c r="F242" i="2" s="1"/>
  <c r="C239" i="2"/>
  <c r="C236" i="2"/>
  <c r="E236" i="2" s="1"/>
  <c r="C234" i="2"/>
  <c r="D234" i="2" s="1"/>
  <c r="C231" i="2"/>
  <c r="C228" i="2"/>
  <c r="C226" i="2"/>
  <c r="C225" i="2"/>
  <c r="C223" i="2"/>
  <c r="C218" i="2"/>
  <c r="C217" i="2"/>
  <c r="C215" i="2"/>
  <c r="C210" i="2"/>
  <c r="E210" i="2" s="1"/>
  <c r="C209" i="2"/>
  <c r="C207" i="2"/>
  <c r="C201" i="2"/>
  <c r="C199" i="2"/>
  <c r="C196" i="2"/>
  <c r="C194" i="2"/>
  <c r="C193" i="2"/>
  <c r="C191" i="2"/>
  <c r="C188" i="2"/>
  <c r="D188" i="2" s="1"/>
  <c r="C186" i="2"/>
  <c r="C185" i="2"/>
  <c r="C183" i="2"/>
  <c r="C178" i="2"/>
  <c r="C177" i="2"/>
  <c r="C175" i="2"/>
  <c r="C170" i="2"/>
  <c r="C169" i="2"/>
  <c r="C167" i="2"/>
  <c r="C164" i="2"/>
  <c r="C162" i="2"/>
  <c r="C161" i="2"/>
  <c r="C159" i="2"/>
  <c r="C154" i="2"/>
  <c r="C153" i="2"/>
  <c r="C151" i="2"/>
  <c r="C148" i="2"/>
  <c r="D148" i="2" s="1"/>
  <c r="C146" i="2"/>
  <c r="C145" i="2"/>
  <c r="C143" i="2"/>
  <c r="C140" i="2"/>
  <c r="E140" i="2" s="1"/>
  <c r="C138" i="2"/>
  <c r="C137" i="2"/>
  <c r="C135" i="2"/>
  <c r="C130" i="2"/>
  <c r="C129" i="2"/>
  <c r="C127" i="2"/>
  <c r="C124" i="2"/>
  <c r="C122" i="2"/>
  <c r="C121" i="2"/>
  <c r="C116" i="2"/>
  <c r="C114" i="2"/>
  <c r="C113" i="2"/>
  <c r="C111" i="2"/>
  <c r="C108" i="2"/>
  <c r="C106" i="2"/>
  <c r="C105" i="2"/>
  <c r="C103" i="2"/>
  <c r="C98" i="2"/>
  <c r="C97" i="2"/>
  <c r="C95" i="2"/>
  <c r="D95" i="2" s="1"/>
  <c r="C92" i="2"/>
  <c r="C90" i="2"/>
  <c r="C89" i="2"/>
  <c r="C84" i="2"/>
  <c r="D84" i="2" s="1"/>
  <c r="C82" i="2"/>
  <c r="C81" i="2"/>
  <c r="C79" i="2"/>
  <c r="C76" i="2"/>
  <c r="C74" i="2"/>
  <c r="C73" i="2"/>
  <c r="C71" i="2"/>
  <c r="C66" i="2"/>
  <c r="C65" i="2"/>
  <c r="C63" i="2"/>
  <c r="C60" i="2"/>
  <c r="C58" i="2"/>
  <c r="C57" i="2"/>
  <c r="C52" i="2"/>
  <c r="C50" i="2"/>
  <c r="C49" i="2"/>
  <c r="C47" i="2"/>
  <c r="C44" i="2"/>
  <c r="C42" i="2"/>
  <c r="C41" i="2"/>
  <c r="C39" i="2"/>
  <c r="C34" i="2"/>
  <c r="C33" i="2"/>
  <c r="C31" i="2"/>
  <c r="C28" i="2"/>
  <c r="C26" i="2"/>
  <c r="C25" i="2"/>
  <c r="C20" i="2"/>
  <c r="C18" i="2"/>
  <c r="C17" i="2"/>
  <c r="C15" i="2"/>
  <c r="C12" i="2"/>
  <c r="C10" i="2"/>
  <c r="C9" i="2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B9" i="4"/>
  <c r="B7" i="4"/>
  <c r="B6" i="4"/>
  <c r="B5" i="4"/>
  <c r="B3" i="4"/>
  <c r="B2" i="4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4" i="2"/>
  <c r="C693" i="2"/>
  <c r="C691" i="2"/>
  <c r="C686" i="2"/>
  <c r="C685" i="2"/>
  <c r="C683" i="2"/>
  <c r="C680" i="2"/>
  <c r="C679" i="2"/>
  <c r="C678" i="2"/>
  <c r="C677" i="2"/>
  <c r="C675" i="2"/>
  <c r="C670" i="2"/>
  <c r="C669" i="2"/>
  <c r="C668" i="2"/>
  <c r="C664" i="2"/>
  <c r="C662" i="2"/>
  <c r="C661" i="2"/>
  <c r="C656" i="2"/>
  <c r="C654" i="2"/>
  <c r="C653" i="2"/>
  <c r="C651" i="2"/>
  <c r="C648" i="2"/>
  <c r="C646" i="2"/>
  <c r="C645" i="2"/>
  <c r="C643" i="2"/>
  <c r="C640" i="2"/>
  <c r="C638" i="2"/>
  <c r="C637" i="2"/>
  <c r="C635" i="2"/>
  <c r="C633" i="2"/>
  <c r="C632" i="2"/>
  <c r="C631" i="2"/>
  <c r="C630" i="2"/>
  <c r="C629" i="2"/>
  <c r="C627" i="2"/>
  <c r="C624" i="2"/>
  <c r="C622" i="2"/>
  <c r="C621" i="2"/>
  <c r="C619" i="2"/>
  <c r="C616" i="2"/>
  <c r="C614" i="2"/>
  <c r="C613" i="2"/>
  <c r="C611" i="2"/>
  <c r="C610" i="2"/>
  <c r="C608" i="2"/>
  <c r="C606" i="2"/>
  <c r="C605" i="2"/>
  <c r="C603" i="2"/>
  <c r="C601" i="2"/>
  <c r="C600" i="2"/>
  <c r="C598" i="2"/>
  <c r="C597" i="2"/>
  <c r="C595" i="2"/>
  <c r="C593" i="2"/>
  <c r="C592" i="2"/>
  <c r="C590" i="2"/>
  <c r="C589" i="2"/>
  <c r="C587" i="2"/>
  <c r="C585" i="2"/>
  <c r="C584" i="2"/>
  <c r="C582" i="2"/>
  <c r="C581" i="2"/>
  <c r="C579" i="2"/>
  <c r="C576" i="2"/>
  <c r="C574" i="2"/>
  <c r="C573" i="2"/>
  <c r="C572" i="2"/>
  <c r="C571" i="2"/>
  <c r="C568" i="2"/>
  <c r="C566" i="2"/>
  <c r="C565" i="2"/>
  <c r="C564" i="2"/>
  <c r="C563" i="2"/>
  <c r="C560" i="2"/>
  <c r="C558" i="2"/>
  <c r="C557" i="2"/>
  <c r="C556" i="2"/>
  <c r="C555" i="2"/>
  <c r="E555" i="2" s="1"/>
  <c r="C552" i="2"/>
  <c r="C550" i="2"/>
  <c r="C549" i="2"/>
  <c r="C547" i="2"/>
  <c r="C544" i="2"/>
  <c r="C542" i="2"/>
  <c r="C541" i="2"/>
  <c r="C539" i="2"/>
  <c r="C536" i="2"/>
  <c r="C534" i="2"/>
  <c r="C533" i="2"/>
  <c r="C531" i="2"/>
  <c r="C528" i="2"/>
  <c r="C526" i="2"/>
  <c r="C525" i="2"/>
  <c r="C524" i="2"/>
  <c r="C523" i="2"/>
  <c r="E523" i="2" s="1"/>
  <c r="C520" i="2"/>
  <c r="C518" i="2"/>
  <c r="C517" i="2"/>
  <c r="C515" i="2"/>
  <c r="C512" i="2"/>
  <c r="C510" i="2"/>
  <c r="C509" i="2"/>
  <c r="C507" i="2"/>
  <c r="C504" i="2"/>
  <c r="C502" i="2"/>
  <c r="C501" i="2"/>
  <c r="C500" i="2"/>
  <c r="C496" i="2"/>
  <c r="C494" i="2"/>
  <c r="C493" i="2"/>
  <c r="C488" i="2"/>
  <c r="C486" i="2"/>
  <c r="C485" i="2"/>
  <c r="C483" i="2"/>
  <c r="C480" i="2"/>
  <c r="C478" i="2"/>
  <c r="C477" i="2"/>
  <c r="C475" i="2"/>
  <c r="C472" i="2"/>
  <c r="C470" i="2"/>
  <c r="C469" i="2"/>
  <c r="C467" i="2"/>
  <c r="C464" i="2"/>
  <c r="C462" i="2"/>
  <c r="C461" i="2"/>
  <c r="C459" i="2"/>
  <c r="C456" i="2"/>
  <c r="C454" i="2"/>
  <c r="C453" i="2"/>
  <c r="C451" i="2"/>
  <c r="C449" i="2"/>
  <c r="C448" i="2"/>
  <c r="C446" i="2"/>
  <c r="C445" i="2"/>
  <c r="C443" i="2"/>
  <c r="C441" i="2"/>
  <c r="C440" i="2"/>
  <c r="C439" i="2"/>
  <c r="C438" i="2"/>
  <c r="C437" i="2"/>
  <c r="C435" i="2"/>
  <c r="C432" i="2"/>
  <c r="C430" i="2"/>
  <c r="C429" i="2"/>
  <c r="C427" i="2"/>
  <c r="C424" i="2"/>
  <c r="C422" i="2"/>
  <c r="C421" i="2"/>
  <c r="C419" i="2"/>
  <c r="C417" i="2"/>
  <c r="C416" i="2"/>
  <c r="C414" i="2"/>
  <c r="C413" i="2"/>
  <c r="C411" i="2"/>
  <c r="C409" i="2"/>
  <c r="C408" i="2"/>
  <c r="C407" i="2"/>
  <c r="C406" i="2"/>
  <c r="C405" i="2"/>
  <c r="C403" i="2"/>
  <c r="C400" i="2"/>
  <c r="C398" i="2"/>
  <c r="C397" i="2"/>
  <c r="C395" i="2"/>
  <c r="C392" i="2"/>
  <c r="C390" i="2"/>
  <c r="C389" i="2"/>
  <c r="C387" i="2"/>
  <c r="C385" i="2"/>
  <c r="C384" i="2"/>
  <c r="C382" i="2"/>
  <c r="C381" i="2"/>
  <c r="C379" i="2"/>
  <c r="C377" i="2"/>
  <c r="C376" i="2"/>
  <c r="C375" i="2"/>
  <c r="C374" i="2"/>
  <c r="C373" i="2"/>
  <c r="C371" i="2"/>
  <c r="C369" i="2"/>
  <c r="C368" i="2"/>
  <c r="C367" i="2"/>
  <c r="C366" i="2"/>
  <c r="C365" i="2"/>
  <c r="C363" i="2"/>
  <c r="C360" i="2"/>
  <c r="C358" i="2"/>
  <c r="C357" i="2"/>
  <c r="C355" i="2"/>
  <c r="C352" i="2"/>
  <c r="C350" i="2"/>
  <c r="C349" i="2"/>
  <c r="C347" i="2"/>
  <c r="C344" i="2"/>
  <c r="C342" i="2"/>
  <c r="C341" i="2"/>
  <c r="C339" i="2"/>
  <c r="C338" i="2"/>
  <c r="C336" i="2"/>
  <c r="C334" i="2"/>
  <c r="C333" i="2"/>
  <c r="C331" i="2"/>
  <c r="C329" i="2"/>
  <c r="C328" i="2"/>
  <c r="C326" i="2"/>
  <c r="C325" i="2"/>
  <c r="C323" i="2"/>
  <c r="C321" i="2"/>
  <c r="C320" i="2"/>
  <c r="C318" i="2"/>
  <c r="C317" i="2"/>
  <c r="C315" i="2"/>
  <c r="C313" i="2"/>
  <c r="C312" i="2"/>
  <c r="C311" i="2"/>
  <c r="C310" i="2"/>
  <c r="C309" i="2"/>
  <c r="C307" i="2"/>
  <c r="C305" i="2"/>
  <c r="C304" i="2"/>
  <c r="C303" i="2"/>
  <c r="C302" i="2"/>
  <c r="C301" i="2"/>
  <c r="C299" i="2"/>
  <c r="C296" i="2"/>
  <c r="C294" i="2"/>
  <c r="C293" i="2"/>
  <c r="C291" i="2"/>
  <c r="C288" i="2"/>
  <c r="C286" i="2"/>
  <c r="C285" i="2"/>
  <c r="C284" i="2"/>
  <c r="C283" i="2"/>
  <c r="C280" i="2"/>
  <c r="C278" i="2"/>
  <c r="C277" i="2"/>
  <c r="C276" i="2"/>
  <c r="C275" i="2"/>
  <c r="E275" i="2" s="1"/>
  <c r="C272" i="2"/>
  <c r="C270" i="2"/>
  <c r="C269" i="2"/>
  <c r="C268" i="2"/>
  <c r="C267" i="2"/>
  <c r="C266" i="2"/>
  <c r="D266" i="2" s="1"/>
  <c r="C264" i="2"/>
  <c r="C262" i="2"/>
  <c r="C261" i="2"/>
  <c r="C259" i="2"/>
  <c r="C257" i="2"/>
  <c r="C256" i="2"/>
  <c r="C254" i="2"/>
  <c r="C253" i="2"/>
  <c r="C251" i="2"/>
  <c r="C249" i="2"/>
  <c r="C248" i="2"/>
  <c r="C246" i="2"/>
  <c r="C245" i="2"/>
  <c r="C243" i="2"/>
  <c r="C241" i="2"/>
  <c r="C240" i="2"/>
  <c r="C238" i="2"/>
  <c r="C237" i="2"/>
  <c r="C235" i="2"/>
  <c r="C233" i="2"/>
  <c r="C232" i="2"/>
  <c r="C230" i="2"/>
  <c r="C229" i="2"/>
  <c r="C227" i="2"/>
  <c r="C224" i="2"/>
  <c r="C222" i="2"/>
  <c r="C221" i="2"/>
  <c r="C220" i="2"/>
  <c r="D220" i="2" s="1"/>
  <c r="C219" i="2"/>
  <c r="C216" i="2"/>
  <c r="C214" i="2"/>
  <c r="C213" i="2"/>
  <c r="C212" i="2"/>
  <c r="C211" i="2"/>
  <c r="E211" i="2" s="1"/>
  <c r="C208" i="2"/>
  <c r="C206" i="2"/>
  <c r="C205" i="2"/>
  <c r="C204" i="2"/>
  <c r="C203" i="2"/>
  <c r="C202" i="2"/>
  <c r="C200" i="2"/>
  <c r="C198" i="2"/>
  <c r="C197" i="2"/>
  <c r="C195" i="2"/>
  <c r="C192" i="2"/>
  <c r="C190" i="2"/>
  <c r="C189" i="2"/>
  <c r="C187" i="2"/>
  <c r="C184" i="2"/>
  <c r="C182" i="2"/>
  <c r="C181" i="2"/>
  <c r="C180" i="2"/>
  <c r="C179" i="2"/>
  <c r="C176" i="2"/>
  <c r="C174" i="2"/>
  <c r="C173" i="2"/>
  <c r="C172" i="2"/>
  <c r="C171" i="2"/>
  <c r="C168" i="2"/>
  <c r="C166" i="2"/>
  <c r="C165" i="2"/>
  <c r="C163" i="2"/>
  <c r="C160" i="2"/>
  <c r="C158" i="2"/>
  <c r="C157" i="2"/>
  <c r="C156" i="2"/>
  <c r="D156" i="2" s="1"/>
  <c r="C155" i="2"/>
  <c r="C152" i="2"/>
  <c r="C150" i="2"/>
  <c r="C149" i="2"/>
  <c r="C147" i="2"/>
  <c r="C144" i="2"/>
  <c r="C142" i="2"/>
  <c r="E142" i="2" s="1"/>
  <c r="C141" i="2"/>
  <c r="C139" i="2"/>
  <c r="C136" i="2"/>
  <c r="C134" i="2"/>
  <c r="C133" i="2"/>
  <c r="C132" i="2"/>
  <c r="C131" i="2"/>
  <c r="C128" i="2"/>
  <c r="C126" i="2"/>
  <c r="C125" i="2"/>
  <c r="C123" i="2"/>
  <c r="C120" i="2"/>
  <c r="C119" i="2"/>
  <c r="E119" i="2" s="1"/>
  <c r="C118" i="2"/>
  <c r="C117" i="2"/>
  <c r="C115" i="2"/>
  <c r="C112" i="2"/>
  <c r="C110" i="2"/>
  <c r="C109" i="2"/>
  <c r="C107" i="2"/>
  <c r="C104" i="2"/>
  <c r="C102" i="2"/>
  <c r="C101" i="2"/>
  <c r="C100" i="2"/>
  <c r="C99" i="2"/>
  <c r="C96" i="2"/>
  <c r="C94" i="2"/>
  <c r="C93" i="2"/>
  <c r="C91" i="2"/>
  <c r="C88" i="2"/>
  <c r="C87" i="2"/>
  <c r="C86" i="2"/>
  <c r="C85" i="2"/>
  <c r="C83" i="2"/>
  <c r="C80" i="2"/>
  <c r="C78" i="2"/>
  <c r="C77" i="2"/>
  <c r="C75" i="2"/>
  <c r="C72" i="2"/>
  <c r="C70" i="2"/>
  <c r="C69" i="2"/>
  <c r="C68" i="2"/>
  <c r="C67" i="2"/>
  <c r="C64" i="2"/>
  <c r="C62" i="2"/>
  <c r="C61" i="2"/>
  <c r="C59" i="2"/>
  <c r="C56" i="2"/>
  <c r="C55" i="2"/>
  <c r="F55" i="2" s="1"/>
  <c r="C54" i="2"/>
  <c r="C53" i="2"/>
  <c r="C51" i="2"/>
  <c r="C48" i="2"/>
  <c r="C46" i="2"/>
  <c r="C45" i="2"/>
  <c r="C43" i="2"/>
  <c r="C40" i="2"/>
  <c r="C38" i="2"/>
  <c r="C37" i="2"/>
  <c r="C36" i="2"/>
  <c r="C35" i="2"/>
  <c r="C32" i="2"/>
  <c r="C30" i="2"/>
  <c r="C29" i="2"/>
  <c r="C27" i="2"/>
  <c r="C24" i="2"/>
  <c r="C23" i="2"/>
  <c r="C22" i="2"/>
  <c r="C21" i="2"/>
  <c r="C19" i="2"/>
  <c r="C16" i="2"/>
  <c r="C14" i="2"/>
  <c r="C13" i="2"/>
  <c r="C11" i="2"/>
  <c r="C8" i="2"/>
  <c r="C6" i="2"/>
  <c r="C5" i="2"/>
  <c r="A1" i="6" l="1"/>
  <c r="D485" i="2"/>
  <c r="E653" i="2"/>
  <c r="D370" i="2"/>
  <c r="E127" i="2"/>
  <c r="E617" i="2"/>
  <c r="F617" i="2"/>
  <c r="D617" i="2"/>
  <c r="F42" i="2"/>
  <c r="E50" i="2"/>
  <c r="D74" i="2"/>
  <c r="E78" i="2"/>
  <c r="E88" i="2"/>
  <c r="E100" i="2"/>
  <c r="E263" i="2"/>
  <c r="D460" i="2"/>
  <c r="E481" i="2"/>
  <c r="D497" i="2"/>
  <c r="E174" i="2"/>
  <c r="E659" i="2"/>
  <c r="D98" i="2"/>
  <c r="F146" i="2"/>
  <c r="D394" i="2"/>
  <c r="D402" i="2"/>
  <c r="D410" i="2"/>
  <c r="F418" i="2"/>
  <c r="F690" i="2"/>
  <c r="F181" i="2"/>
  <c r="E212" i="2"/>
  <c r="D249" i="2"/>
  <c r="F321" i="2"/>
  <c r="D398" i="2"/>
  <c r="F510" i="2"/>
  <c r="F524" i="2"/>
  <c r="F733" i="2"/>
  <c r="F295" i="2"/>
  <c r="F519" i="2"/>
  <c r="E583" i="2"/>
  <c r="E591" i="2"/>
  <c r="F645" i="2"/>
  <c r="E364" i="2"/>
  <c r="D380" i="2"/>
  <c r="E484" i="2"/>
  <c r="E596" i="2"/>
  <c r="E612" i="2"/>
  <c r="E80" i="2"/>
  <c r="D205" i="2"/>
  <c r="D515" i="2"/>
  <c r="E585" i="2"/>
  <c r="E593" i="2"/>
  <c r="F633" i="2"/>
  <c r="D41" i="2"/>
  <c r="F539" i="2"/>
  <c r="D549" i="2"/>
  <c r="D8" i="2"/>
  <c r="F187" i="2"/>
  <c r="D197" i="2"/>
  <c r="E235" i="2"/>
  <c r="E456" i="2"/>
  <c r="E469" i="2"/>
  <c r="D637" i="2"/>
  <c r="F53" i="2"/>
  <c r="E227" i="2"/>
  <c r="D494" i="2"/>
  <c r="E579" i="2"/>
  <c r="F130" i="2"/>
  <c r="D170" i="2"/>
  <c r="D474" i="2"/>
  <c r="F482" i="2"/>
  <c r="F530" i="2"/>
  <c r="F626" i="2"/>
  <c r="D24" i="2"/>
  <c r="D694" i="2"/>
  <c r="D635" i="2"/>
  <c r="E143" i="2"/>
  <c r="E159" i="2"/>
  <c r="F175" i="2"/>
  <c r="D191" i="2"/>
  <c r="F551" i="2"/>
  <c r="D368" i="2"/>
  <c r="E409" i="2"/>
  <c r="E547" i="2"/>
  <c r="E6" i="2"/>
  <c r="F173" i="2"/>
  <c r="F129" i="2"/>
  <c r="F137" i="2"/>
  <c r="F145" i="2"/>
  <c r="E177" i="2"/>
  <c r="F457" i="2"/>
  <c r="D521" i="2"/>
  <c r="D529" i="2"/>
  <c r="D657" i="2"/>
  <c r="C7" i="2"/>
  <c r="D118" i="2"/>
  <c r="F219" i="2"/>
  <c r="F291" i="2"/>
  <c r="E221" i="2"/>
  <c r="F277" i="2"/>
  <c r="F557" i="2"/>
  <c r="E565" i="2"/>
  <c r="D664" i="2"/>
  <c r="E198" i="2"/>
  <c r="E160" i="2"/>
  <c r="D176" i="2"/>
  <c r="E238" i="2"/>
  <c r="D246" i="2"/>
  <c r="E278" i="2"/>
  <c r="D371" i="2"/>
  <c r="D512" i="2"/>
  <c r="E582" i="2"/>
  <c r="F619" i="2"/>
  <c r="D184" i="2"/>
  <c r="D467" i="2"/>
  <c r="E606" i="2"/>
  <c r="D691" i="2"/>
  <c r="F672" i="2"/>
  <c r="D19" i="2"/>
  <c r="D59" i="2"/>
  <c r="D264" i="2"/>
  <c r="F342" i="2"/>
  <c r="F373" i="2"/>
  <c r="D421" i="2"/>
  <c r="E437" i="2"/>
  <c r="E576" i="2"/>
  <c r="D621" i="2"/>
  <c r="D629" i="2"/>
  <c r="A1" i="8"/>
  <c r="D2" i="1" s="1"/>
  <c r="G339" i="2" s="1"/>
  <c r="B111" i="2"/>
  <c r="B295" i="2"/>
  <c r="B176" i="2"/>
  <c r="B563" i="2"/>
  <c r="B169" i="2"/>
  <c r="B185" i="2"/>
  <c r="B17" i="2"/>
  <c r="B57" i="2"/>
  <c r="B112" i="2"/>
  <c r="B135" i="2"/>
  <c r="B151" i="2"/>
  <c r="B268" i="2"/>
  <c r="B305" i="2"/>
  <c r="B376" i="2"/>
  <c r="B408" i="2"/>
  <c r="B416" i="2"/>
  <c r="B440" i="2"/>
  <c r="B448" i="2"/>
  <c r="B517" i="2"/>
  <c r="B570" i="2"/>
  <c r="B678" i="2"/>
  <c r="B35" i="2"/>
  <c r="B52" i="2"/>
  <c r="B60" i="2"/>
  <c r="B68" i="2"/>
  <c r="B34" i="2"/>
  <c r="B66" i="2"/>
  <c r="B128" i="2"/>
  <c r="B144" i="2"/>
  <c r="B168" i="2"/>
  <c r="B245" i="2"/>
  <c r="B285" i="2"/>
  <c r="B322" i="2"/>
  <c r="B338" i="2"/>
  <c r="B417" i="2"/>
  <c r="B449" i="2"/>
  <c r="B541" i="2"/>
  <c r="B662" i="2"/>
  <c r="B711" i="2"/>
  <c r="B199" i="2"/>
  <c r="B286" i="2"/>
  <c r="B299" i="2"/>
  <c r="B315" i="2"/>
  <c r="B355" i="2"/>
  <c r="B434" i="2"/>
  <c r="B503" i="2"/>
  <c r="B511" i="2"/>
  <c r="B595" i="2"/>
  <c r="B603" i="2"/>
  <c r="B712" i="2"/>
  <c r="B720" i="2"/>
  <c r="B255" i="2"/>
  <c r="B271" i="2"/>
  <c r="B300" i="2"/>
  <c r="B308" i="2"/>
  <c r="B504" i="2"/>
  <c r="B520" i="2"/>
  <c r="B673" i="2"/>
  <c r="B697" i="2"/>
  <c r="B721" i="2"/>
  <c r="B736" i="2"/>
  <c r="B28" i="2"/>
  <c r="B208" i="2"/>
  <c r="B5" i="2"/>
  <c r="B29" i="2"/>
  <c r="B61" i="2"/>
  <c r="B77" i="2"/>
  <c r="B85" i="2"/>
  <c r="B365" i="2"/>
  <c r="B372" i="2"/>
  <c r="B388" i="2"/>
  <c r="B459" i="2"/>
  <c r="B475" i="2"/>
  <c r="B490" i="2"/>
  <c r="B544" i="2"/>
  <c r="B682" i="2"/>
  <c r="B698" i="2"/>
  <c r="B108" i="2"/>
  <c r="B45" i="2"/>
  <c r="B69" i="2"/>
  <c r="B93" i="2"/>
  <c r="B256" i="2"/>
  <c r="B38" i="2"/>
  <c r="B46" i="2"/>
  <c r="B241" i="2"/>
  <c r="B514" i="2"/>
  <c r="B560" i="2"/>
  <c r="B567" i="2"/>
  <c r="B658" i="2"/>
  <c r="B666" i="2"/>
  <c r="B683" i="2"/>
  <c r="B107" i="2"/>
  <c r="B70" i="2"/>
  <c r="B86" i="2"/>
  <c r="B94" i="2"/>
  <c r="B225" i="2"/>
  <c r="B265" i="2"/>
  <c r="B79" i="2"/>
  <c r="B87" i="2"/>
  <c r="B133" i="2"/>
  <c r="B203" i="2"/>
  <c r="B303" i="2"/>
  <c r="B374" i="2"/>
  <c r="B382" i="2"/>
  <c r="B390" i="2"/>
  <c r="B406" i="2"/>
  <c r="B414" i="2"/>
  <c r="B446" i="2"/>
  <c r="B538" i="2"/>
  <c r="B568" i="2"/>
  <c r="B584" i="2"/>
  <c r="B615" i="2"/>
  <c r="B684" i="2"/>
  <c r="B732" i="2"/>
  <c r="B738" i="2"/>
  <c r="B240" i="2"/>
  <c r="B125" i="2"/>
  <c r="B132" i="2"/>
  <c r="B302" i="2"/>
  <c r="B350" i="2"/>
  <c r="B23" i="2"/>
  <c r="B31" i="2"/>
  <c r="B16" i="2"/>
  <c r="B32" i="2"/>
  <c r="B40" i="2"/>
  <c r="B64" i="2"/>
  <c r="B72" i="2"/>
  <c r="B96" i="2"/>
  <c r="B150" i="2"/>
  <c r="B304" i="2"/>
  <c r="B383" i="2"/>
  <c r="B407" i="2"/>
  <c r="B439" i="2"/>
  <c r="B462" i="2"/>
  <c r="B478" i="2"/>
  <c r="B493" i="2"/>
  <c r="B532" i="2"/>
  <c r="B555" i="2"/>
  <c r="B668" i="2"/>
  <c r="B677" i="2"/>
  <c r="B685" i="2"/>
  <c r="B733" i="2"/>
  <c r="F452" i="2"/>
  <c r="D684" i="2"/>
  <c r="D361" i="2"/>
  <c r="H368" i="2"/>
  <c r="J368" i="2" s="1" a="1"/>
  <c r="J368" i="2" s="1"/>
  <c r="G565" i="2"/>
  <c r="G299" i="2"/>
  <c r="F302" i="2"/>
  <c r="E472" i="2"/>
  <c r="H74" i="2"/>
  <c r="J74" i="2" s="1" a="1"/>
  <c r="J74" i="2" s="1"/>
  <c r="D277" i="2"/>
  <c r="I629" i="2"/>
  <c r="H242" i="2"/>
  <c r="B437" i="2"/>
  <c r="A437" i="2" s="1"/>
  <c r="E208" i="2"/>
  <c r="D437" i="2"/>
  <c r="E457" i="2"/>
  <c r="B575" i="2"/>
  <c r="H697" i="2"/>
  <c r="J697" i="2" s="1" a="1"/>
  <c r="J697" i="2" s="1"/>
  <c r="H437" i="2"/>
  <c r="G457" i="2"/>
  <c r="G697" i="2"/>
  <c r="F434" i="2"/>
  <c r="B24" i="2"/>
  <c r="B39" i="2"/>
  <c r="E205" i="2"/>
  <c r="E242" i="2"/>
  <c r="G277" i="2"/>
  <c r="D372" i="2"/>
  <c r="D503" i="2"/>
  <c r="D699" i="2"/>
  <c r="B8" i="2"/>
  <c r="B33" i="2"/>
  <c r="F202" i="2"/>
  <c r="H240" i="2"/>
  <c r="D286" i="2"/>
  <c r="H308" i="2"/>
  <c r="J308" i="2" s="1" a="1"/>
  <c r="J308" i="2" s="1"/>
  <c r="H313" i="2"/>
  <c r="J313" i="2" s="1" a="1"/>
  <c r="J313" i="2" s="1"/>
  <c r="H357" i="2"/>
  <c r="J357" i="2" s="1" a="1"/>
  <c r="J357" i="2" s="1"/>
  <c r="F390" i="2"/>
  <c r="F505" i="2"/>
  <c r="E609" i="2"/>
  <c r="I661" i="2"/>
  <c r="B642" i="2"/>
  <c r="H414" i="2"/>
  <c r="J414" i="2" s="1" a="1"/>
  <c r="J414" i="2" s="1"/>
  <c r="H521" i="2"/>
  <c r="D564" i="2"/>
  <c r="H570" i="2"/>
  <c r="E8" i="2"/>
  <c r="I12" i="2"/>
  <c r="D305" i="2"/>
  <c r="D309" i="2"/>
  <c r="D459" i="2"/>
  <c r="D466" i="2"/>
  <c r="H8" i="2"/>
  <c r="E133" i="2"/>
  <c r="I208" i="2"/>
  <c r="E246" i="2"/>
  <c r="H305" i="2"/>
  <c r="F371" i="2"/>
  <c r="B393" i="2"/>
  <c r="H642" i="2"/>
  <c r="J642" i="2" s="1" a="1"/>
  <c r="J642" i="2" s="1"/>
  <c r="F6" i="2"/>
  <c r="F10" i="2"/>
  <c r="I240" i="2"/>
  <c r="I8" i="2"/>
  <c r="H133" i="2"/>
  <c r="J133" i="2" s="1" a="1"/>
  <c r="J133" i="2" s="1"/>
  <c r="G305" i="2"/>
  <c r="B361" i="2"/>
  <c r="A361" i="2" s="1"/>
  <c r="B452" i="2"/>
  <c r="H681" i="2"/>
  <c r="J681" i="2" s="1" a="1"/>
  <c r="J681" i="2" s="1"/>
  <c r="D619" i="2"/>
  <c r="E240" i="2"/>
  <c r="I249" i="2"/>
  <c r="F303" i="2"/>
  <c r="F313" i="2"/>
  <c r="D327" i="2"/>
  <c r="H333" i="2"/>
  <c r="J333" i="2" s="1" a="1"/>
  <c r="J333" i="2" s="1"/>
  <c r="I10" i="2"/>
  <c r="G10" i="2"/>
  <c r="I40" i="2"/>
  <c r="H61" i="2"/>
  <c r="B200" i="2"/>
  <c r="H233" i="2"/>
  <c r="J233" i="2" s="1" a="1"/>
  <c r="J233" i="2" s="1"/>
  <c r="H249" i="2"/>
  <c r="J249" i="2" s="1" a="1"/>
  <c r="J249" i="2" s="1"/>
  <c r="F261" i="2"/>
  <c r="B288" i="2"/>
  <c r="G303" i="2"/>
  <c r="H409" i="2"/>
  <c r="F437" i="2"/>
  <c r="B506" i="2"/>
  <c r="E588" i="2"/>
  <c r="E592" i="2"/>
  <c r="B620" i="2"/>
  <c r="F629" i="2"/>
  <c r="F662" i="2"/>
  <c r="E681" i="2"/>
  <c r="B693" i="2"/>
  <c r="B725" i="2"/>
  <c r="G233" i="2"/>
  <c r="I409" i="2"/>
  <c r="D522" i="2"/>
  <c r="D720" i="2"/>
  <c r="D200" i="2"/>
  <c r="E213" i="2"/>
  <c r="D256" i="2"/>
  <c r="B331" i="2"/>
  <c r="G409" i="2"/>
  <c r="D506" i="2"/>
  <c r="E522" i="2"/>
  <c r="E539" i="2"/>
  <c r="G606" i="2"/>
  <c r="D620" i="2"/>
  <c r="I625" i="2"/>
  <c r="E645" i="2"/>
  <c r="G681" i="2"/>
  <c r="F693" i="2"/>
  <c r="I715" i="2"/>
  <c r="H720" i="2"/>
  <c r="H725" i="2"/>
  <c r="B731" i="2"/>
  <c r="G733" i="2"/>
  <c r="E12" i="2"/>
  <c r="I50" i="2"/>
  <c r="E128" i="2"/>
  <c r="A128" i="2" s="1"/>
  <c r="B201" i="2"/>
  <c r="B233" i="2"/>
  <c r="D240" i="2"/>
  <c r="B248" i="2"/>
  <c r="D364" i="2"/>
  <c r="G388" i="2"/>
  <c r="D393" i="2"/>
  <c r="F407" i="2"/>
  <c r="D457" i="2"/>
  <c r="H468" i="2"/>
  <c r="H506" i="2"/>
  <c r="I522" i="2"/>
  <c r="H585" i="2"/>
  <c r="D589" i="2"/>
  <c r="B637" i="2"/>
  <c r="F641" i="2"/>
  <c r="D653" i="2"/>
  <c r="I720" i="2"/>
  <c r="H731" i="2"/>
  <c r="B7" i="2"/>
  <c r="B136" i="2"/>
  <c r="D190" i="2"/>
  <c r="D229" i="2"/>
  <c r="D233" i="2"/>
  <c r="D248" i="2"/>
  <c r="G278" i="2"/>
  <c r="G315" i="2"/>
  <c r="H322" i="2"/>
  <c r="E365" i="2"/>
  <c r="F383" i="2"/>
  <c r="F408" i="2"/>
  <c r="G418" i="2"/>
  <c r="B508" i="2"/>
  <c r="B531" i="2"/>
  <c r="E535" i="2"/>
  <c r="E637" i="2"/>
  <c r="G653" i="2"/>
  <c r="D665" i="2"/>
  <c r="B696" i="2"/>
  <c r="G699" i="2"/>
  <c r="E711" i="2"/>
  <c r="F637" i="2"/>
  <c r="E665" i="2"/>
  <c r="E229" i="2"/>
  <c r="E233" i="2"/>
  <c r="E40" i="2"/>
  <c r="E61" i="2"/>
  <c r="I74" i="2"/>
  <c r="B105" i="2"/>
  <c r="D136" i="2"/>
  <c r="F185" i="2"/>
  <c r="F233" i="2"/>
  <c r="F254" i="2"/>
  <c r="H303" i="2"/>
  <c r="I329" i="2"/>
  <c r="H361" i="2"/>
  <c r="F378" i="2"/>
  <c r="D409" i="2"/>
  <c r="G419" i="2"/>
  <c r="F426" i="2"/>
  <c r="G449" i="2"/>
  <c r="F475" i="2"/>
  <c r="D501" i="2"/>
  <c r="G505" i="2"/>
  <c r="B522" i="2"/>
  <c r="I531" i="2"/>
  <c r="E629" i="2"/>
  <c r="G665" i="2"/>
  <c r="I700" i="2"/>
  <c r="F341" i="2"/>
  <c r="F355" i="2"/>
  <c r="H373" i="2"/>
  <c r="J373" i="2" s="1" a="1"/>
  <c r="J373" i="2" s="1"/>
  <c r="H398" i="2"/>
  <c r="J398" i="2" s="1" a="1"/>
  <c r="J398" i="2" s="1"/>
  <c r="H402" i="2"/>
  <c r="J402" i="2" s="1" a="1"/>
  <c r="J402" i="2" s="1"/>
  <c r="B441" i="2"/>
  <c r="I460" i="2"/>
  <c r="B480" i="2"/>
  <c r="E524" i="2"/>
  <c r="I707" i="2"/>
  <c r="F713" i="2"/>
  <c r="F227" i="2"/>
  <c r="D545" i="2"/>
  <c r="D593" i="2"/>
  <c r="E623" i="2"/>
  <c r="H738" i="2"/>
  <c r="G38" i="2"/>
  <c r="I5" i="2"/>
  <c r="E48" i="2"/>
  <c r="F59" i="2"/>
  <c r="G107" i="2"/>
  <c r="I119" i="2"/>
  <c r="I341" i="2"/>
  <c r="I355" i="2"/>
  <c r="G398" i="2"/>
  <c r="B11" i="2"/>
  <c r="I24" i="2"/>
  <c r="I48" i="2"/>
  <c r="G70" i="2"/>
  <c r="G81" i="2"/>
  <c r="E130" i="2"/>
  <c r="B139" i="2"/>
  <c r="H156" i="2"/>
  <c r="E178" i="2"/>
  <c r="B184" i="2"/>
  <c r="B188" i="2"/>
  <c r="H227" i="2"/>
  <c r="B251" i="2"/>
  <c r="F286" i="2"/>
  <c r="H309" i="2"/>
  <c r="E324" i="2"/>
  <c r="E339" i="2"/>
  <c r="G341" i="2"/>
  <c r="D353" i="2"/>
  <c r="G365" i="2"/>
  <c r="F370" i="2"/>
  <c r="F372" i="2"/>
  <c r="D403" i="2"/>
  <c r="E427" i="2"/>
  <c r="D461" i="2"/>
  <c r="B481" i="2"/>
  <c r="A481" i="2" s="1"/>
  <c r="E501" i="2"/>
  <c r="B505" i="2"/>
  <c r="D520" i="2"/>
  <c r="F522" i="2"/>
  <c r="D525" i="2"/>
  <c r="E551" i="2"/>
  <c r="G570" i="2"/>
  <c r="G593" i="2"/>
  <c r="I617" i="2"/>
  <c r="E628" i="2"/>
  <c r="E636" i="2"/>
  <c r="E643" i="2"/>
  <c r="F666" i="2"/>
  <c r="E679" i="2"/>
  <c r="H692" i="2"/>
  <c r="J692" i="2" s="1" a="1"/>
  <c r="J692" i="2" s="1"/>
  <c r="G711" i="2"/>
  <c r="G86" i="2"/>
  <c r="I161" i="2"/>
  <c r="G191" i="2"/>
  <c r="B25" i="2"/>
  <c r="B36" i="2"/>
  <c r="I178" i="2"/>
  <c r="I227" i="2"/>
  <c r="H286" i="2"/>
  <c r="J286" i="2" s="1" a="1"/>
  <c r="J286" i="2" s="1"/>
  <c r="H324" i="2"/>
  <c r="J324" i="2" s="1" a="1"/>
  <c r="J324" i="2" s="1"/>
  <c r="E331" i="2"/>
  <c r="D335" i="2"/>
  <c r="E353" i="2"/>
  <c r="D363" i="2"/>
  <c r="H372" i="2"/>
  <c r="J372" i="2" s="1" a="1"/>
  <c r="J372" i="2" s="1"/>
  <c r="I461" i="2"/>
  <c r="F501" i="2"/>
  <c r="F520" i="2"/>
  <c r="G617" i="2"/>
  <c r="H666" i="2"/>
  <c r="J666" i="2" s="1" a="1"/>
  <c r="J666" i="2" s="1"/>
  <c r="G211" i="2"/>
  <c r="E239" i="2"/>
  <c r="H248" i="2"/>
  <c r="J248" i="2" s="1" a="1"/>
  <c r="J248" i="2" s="1"/>
  <c r="H251" i="2"/>
  <c r="J251" i="2" s="1" a="1"/>
  <c r="J251" i="2" s="1"/>
  <c r="F275" i="2"/>
  <c r="D278" i="2"/>
  <c r="D282" i="2"/>
  <c r="G286" i="2"/>
  <c r="D304" i="2"/>
  <c r="G324" i="2"/>
  <c r="D329" i="2"/>
  <c r="F331" i="2"/>
  <c r="E335" i="2"/>
  <c r="F348" i="2"/>
  <c r="F363" i="2"/>
  <c r="I372" i="2"/>
  <c r="D388" i="2"/>
  <c r="G408" i="2"/>
  <c r="I485" i="2"/>
  <c r="H501" i="2"/>
  <c r="D505" i="2"/>
  <c r="E506" i="2"/>
  <c r="E571" i="2"/>
  <c r="F606" i="2"/>
  <c r="B617" i="2"/>
  <c r="D641" i="2"/>
  <c r="B681" i="2"/>
  <c r="I683" i="2"/>
  <c r="B690" i="2"/>
  <c r="F139" i="2"/>
  <c r="D10" i="2"/>
  <c r="D12" i="2"/>
  <c r="H32" i="2"/>
  <c r="H40" i="2"/>
  <c r="J40" i="2" s="1" a="1"/>
  <c r="J40" i="2" s="1"/>
  <c r="F50" i="2"/>
  <c r="F61" i="2"/>
  <c r="I72" i="2"/>
  <c r="B123" i="2"/>
  <c r="D128" i="2"/>
  <c r="I139" i="2"/>
  <c r="B171" i="2"/>
  <c r="H193" i="2"/>
  <c r="D242" i="2"/>
  <c r="H257" i="2"/>
  <c r="G269" i="2"/>
  <c r="G275" i="2"/>
  <c r="I291" i="2"/>
  <c r="E302" i="2"/>
  <c r="E308" i="2"/>
  <c r="F322" i="2"/>
  <c r="H329" i="2"/>
  <c r="J329" i="2" s="1" a="1"/>
  <c r="J329" i="2" s="1"/>
  <c r="G331" i="2"/>
  <c r="D343" i="2"/>
  <c r="H354" i="2"/>
  <c r="J354" i="2" s="1" a="1"/>
  <c r="J354" i="2" s="1"/>
  <c r="F357" i="2"/>
  <c r="B373" i="2"/>
  <c r="E383" i="2"/>
  <c r="H388" i="2"/>
  <c r="J388" i="2" s="1" a="1"/>
  <c r="J388" i="2" s="1"/>
  <c r="B398" i="2"/>
  <c r="I401" i="2"/>
  <c r="E505" i="2"/>
  <c r="F506" i="2"/>
  <c r="B676" i="2"/>
  <c r="B707" i="2"/>
  <c r="H38" i="2"/>
  <c r="J38" i="2" s="1" a="1"/>
  <c r="J38" i="2" s="1"/>
  <c r="B41" i="2"/>
  <c r="B48" i="2"/>
  <c r="G50" i="2"/>
  <c r="I61" i="2"/>
  <c r="I79" i="2"/>
  <c r="H128" i="2"/>
  <c r="J128" i="2" s="1" a="1"/>
  <c r="J128" i="2" s="1"/>
  <c r="F133" i="2"/>
  <c r="H148" i="2"/>
  <c r="J148" i="2" s="1" a="1"/>
  <c r="J148" i="2" s="1"/>
  <c r="B155" i="2"/>
  <c r="B161" i="2"/>
  <c r="E181" i="2"/>
  <c r="H185" i="2"/>
  <c r="J185" i="2" s="1" a="1"/>
  <c r="J185" i="2" s="1"/>
  <c r="E190" i="2"/>
  <c r="B279" i="2"/>
  <c r="F305" i="2"/>
  <c r="G308" i="2"/>
  <c r="D341" i="2"/>
  <c r="D355" i="2"/>
  <c r="F361" i="2"/>
  <c r="D373" i="2"/>
  <c r="F393" i="2"/>
  <c r="F406" i="2"/>
  <c r="G440" i="2"/>
  <c r="H505" i="2"/>
  <c r="I506" i="2"/>
  <c r="D524" i="2"/>
  <c r="B533" i="2"/>
  <c r="B545" i="2"/>
  <c r="I560" i="2"/>
  <c r="D626" i="2"/>
  <c r="H629" i="2"/>
  <c r="H637" i="2"/>
  <c r="I645" i="2"/>
  <c r="F665" i="2"/>
  <c r="F681" i="2"/>
  <c r="I684" i="2"/>
  <c r="H694" i="2"/>
  <c r="J694" i="2" s="1" a="1"/>
  <c r="J694" i="2" s="1"/>
  <c r="E36" i="2"/>
  <c r="H45" i="2"/>
  <c r="J45" i="2" s="1" a="1"/>
  <c r="J45" i="2" s="1"/>
  <c r="I84" i="2"/>
  <c r="F91" i="2"/>
  <c r="G95" i="2"/>
  <c r="F99" i="2"/>
  <c r="E55" i="2"/>
  <c r="F57" i="2"/>
  <c r="G59" i="2"/>
  <c r="F25" i="2"/>
  <c r="H34" i="2"/>
  <c r="H42" i="2"/>
  <c r="H55" i="2"/>
  <c r="J55" i="2" s="1" a="1"/>
  <c r="J55" i="2" s="1"/>
  <c r="I57" i="2"/>
  <c r="F78" i="2"/>
  <c r="H173" i="2"/>
  <c r="J173" i="2" s="1" a="1"/>
  <c r="J173" i="2" s="1"/>
  <c r="E179" i="2"/>
  <c r="F179" i="2"/>
  <c r="F210" i="2"/>
  <c r="F213" i="2"/>
  <c r="H213" i="2"/>
  <c r="D216" i="2"/>
  <c r="H216" i="2"/>
  <c r="E218" i="2"/>
  <c r="G221" i="2"/>
  <c r="G245" i="2"/>
  <c r="G258" i="2"/>
  <c r="E258" i="2"/>
  <c r="D258" i="2"/>
  <c r="B278" i="2"/>
  <c r="A278" i="2" s="1"/>
  <c r="H278" i="2"/>
  <c r="F278" i="2"/>
  <c r="H281" i="2"/>
  <c r="D281" i="2"/>
  <c r="B345" i="2"/>
  <c r="G345" i="2"/>
  <c r="F345" i="2"/>
  <c r="D345" i="2"/>
  <c r="H400" i="2"/>
  <c r="J400" i="2" s="1" a="1"/>
  <c r="J400" i="2" s="1"/>
  <c r="F400" i="2"/>
  <c r="I420" i="2"/>
  <c r="G420" i="2"/>
  <c r="H420" i="2"/>
  <c r="E420" i="2"/>
  <c r="D420" i="2"/>
  <c r="E57" i="2"/>
  <c r="A57" i="2" s="1"/>
  <c r="H59" i="2"/>
  <c r="J59" i="2" s="1" a="1"/>
  <c r="J59" i="2" s="1"/>
  <c r="I18" i="2"/>
  <c r="D25" i="2"/>
  <c r="G7" i="2"/>
  <c r="H105" i="2"/>
  <c r="J105" i="2" s="1" a="1"/>
  <c r="J105" i="2" s="1"/>
  <c r="E145" i="2"/>
  <c r="H129" i="2"/>
  <c r="J129" i="2" s="1" a="1"/>
  <c r="J129" i="2" s="1"/>
  <c r="B140" i="2"/>
  <c r="A140" i="2" s="1"/>
  <c r="F143" i="2"/>
  <c r="B159" i="2"/>
  <c r="A159" i="2" s="1"/>
  <c r="I179" i="2"/>
  <c r="B191" i="2"/>
  <c r="B193" i="2"/>
  <c r="G194" i="2"/>
  <c r="D208" i="2"/>
  <c r="H210" i="2"/>
  <c r="D213" i="2"/>
  <c r="E216" i="2"/>
  <c r="B246" i="2"/>
  <c r="H246" i="2"/>
  <c r="H145" i="2"/>
  <c r="J145" i="2" s="1" a="1"/>
  <c r="J145" i="2" s="1"/>
  <c r="G145" i="2"/>
  <c r="E129" i="2"/>
  <c r="I25" i="2"/>
  <c r="E38" i="2"/>
  <c r="I42" i="2"/>
  <c r="D50" i="2"/>
  <c r="D52" i="2"/>
  <c r="G55" i="2"/>
  <c r="G57" i="2"/>
  <c r="D72" i="2"/>
  <c r="H78" i="2"/>
  <c r="E86" i="2"/>
  <c r="F94" i="2"/>
  <c r="G97" i="2"/>
  <c r="B21" i="2"/>
  <c r="G25" i="2"/>
  <c r="F38" i="2"/>
  <c r="D48" i="2"/>
  <c r="E52" i="2"/>
  <c r="A52" i="2" s="1"/>
  <c r="B56" i="2"/>
  <c r="D61" i="2"/>
  <c r="F63" i="2"/>
  <c r="E72" i="2"/>
  <c r="G78" i="2"/>
  <c r="F86" i="2"/>
  <c r="H94" i="2"/>
  <c r="J94" i="2" s="1" a="1"/>
  <c r="J94" i="2" s="1"/>
  <c r="G129" i="2"/>
  <c r="I143" i="2"/>
  <c r="G210" i="2"/>
  <c r="I351" i="2"/>
  <c r="G351" i="2"/>
  <c r="G369" i="2"/>
  <c r="I369" i="2"/>
  <c r="H369" i="2"/>
  <c r="J369" i="2" s="1" a="1"/>
  <c r="J369" i="2" s="1"/>
  <c r="D369" i="2"/>
  <c r="D405" i="2"/>
  <c r="G405" i="2"/>
  <c r="F405" i="2"/>
  <c r="E405" i="2"/>
  <c r="B405" i="2"/>
  <c r="I405" i="2"/>
  <c r="H411" i="2"/>
  <c r="J411" i="2" s="1" a="1"/>
  <c r="J411" i="2" s="1"/>
  <c r="B411" i="2"/>
  <c r="I411" i="2"/>
  <c r="F411" i="2"/>
  <c r="E411" i="2"/>
  <c r="D411" i="2"/>
  <c r="H72" i="2"/>
  <c r="J72" i="2" s="1" a="1"/>
  <c r="J72" i="2" s="1"/>
  <c r="H86" i="2"/>
  <c r="J86" i="2" s="1" a="1"/>
  <c r="J86" i="2" s="1"/>
  <c r="B95" i="2"/>
  <c r="I111" i="2"/>
  <c r="B141" i="2"/>
  <c r="G143" i="2"/>
  <c r="H151" i="2"/>
  <c r="J151" i="2" s="1" a="1"/>
  <c r="J151" i="2" s="1"/>
  <c r="H168" i="2"/>
  <c r="J168" i="2" s="1" a="1"/>
  <c r="J168" i="2" s="1"/>
  <c r="E172" i="2"/>
  <c r="B172" i="2"/>
  <c r="I173" i="2"/>
  <c r="B181" i="2"/>
  <c r="E191" i="2"/>
  <c r="D193" i="2"/>
  <c r="E195" i="2"/>
  <c r="D198" i="2"/>
  <c r="B217" i="2"/>
  <c r="B220" i="2"/>
  <c r="G282" i="2"/>
  <c r="D299" i="2"/>
  <c r="I299" i="2"/>
  <c r="H299" i="2"/>
  <c r="B317" i="2"/>
  <c r="G317" i="2"/>
  <c r="H317" i="2"/>
  <c r="E317" i="2"/>
  <c r="D317" i="2"/>
  <c r="H347" i="2"/>
  <c r="J347" i="2" s="1" a="1"/>
  <c r="J347" i="2" s="1"/>
  <c r="B347" i="2"/>
  <c r="I347" i="2"/>
  <c r="E347" i="2"/>
  <c r="D347" i="2"/>
  <c r="F358" i="2"/>
  <c r="G358" i="2"/>
  <c r="H358" i="2"/>
  <c r="J358" i="2" s="1" a="1"/>
  <c r="J358" i="2" s="1"/>
  <c r="E369" i="2"/>
  <c r="I389" i="2"/>
  <c r="B389" i="2"/>
  <c r="H389" i="2"/>
  <c r="J389" i="2" s="1" a="1"/>
  <c r="J389" i="2" s="1"/>
  <c r="F389" i="2"/>
  <c r="E389" i="2"/>
  <c r="D389" i="2"/>
  <c r="H405" i="2"/>
  <c r="J405" i="2" s="1" a="1"/>
  <c r="J405" i="2" s="1"/>
  <c r="G411" i="2"/>
  <c r="B423" i="2"/>
  <c r="F423" i="2"/>
  <c r="H429" i="2"/>
  <c r="J429" i="2" s="1" a="1"/>
  <c r="J429" i="2" s="1"/>
  <c r="E429" i="2"/>
  <c r="D429" i="2"/>
  <c r="B429" i="2"/>
  <c r="G429" i="2"/>
  <c r="I429" i="2"/>
  <c r="I151" i="2"/>
  <c r="I164" i="2"/>
  <c r="D164" i="2"/>
  <c r="F191" i="2"/>
  <c r="E193" i="2"/>
  <c r="F195" i="2"/>
  <c r="G246" i="2"/>
  <c r="E257" i="2"/>
  <c r="D272" i="2"/>
  <c r="I272" i="2"/>
  <c r="I290" i="2"/>
  <c r="E295" i="2"/>
  <c r="A295" i="2" s="1"/>
  <c r="E299" i="2"/>
  <c r="F317" i="2"/>
  <c r="F347" i="2"/>
  <c r="I359" i="2"/>
  <c r="D359" i="2"/>
  <c r="B359" i="2"/>
  <c r="G389" i="2"/>
  <c r="F429" i="2"/>
  <c r="G21" i="2"/>
  <c r="B129" i="2"/>
  <c r="I144" i="2"/>
  <c r="B152" i="2"/>
  <c r="E156" i="2"/>
  <c r="D160" i="2"/>
  <c r="E164" i="2"/>
  <c r="I169" i="2"/>
  <c r="B173" i="2"/>
  <c r="F178" i="2"/>
  <c r="D181" i="2"/>
  <c r="H191" i="2"/>
  <c r="J191" i="2" s="1" a="1"/>
  <c r="J191" i="2" s="1"/>
  <c r="F193" i="2"/>
  <c r="I195" i="2"/>
  <c r="B228" i="2"/>
  <c r="F257" i="2"/>
  <c r="E261" i="2"/>
  <c r="H272" i="2"/>
  <c r="F299" i="2"/>
  <c r="I317" i="2"/>
  <c r="I336" i="2"/>
  <c r="D336" i="2"/>
  <c r="G347" i="2"/>
  <c r="G356" i="2"/>
  <c r="H356" i="2"/>
  <c r="J356" i="2" s="1" a="1"/>
  <c r="J356" i="2" s="1"/>
  <c r="E356" i="2"/>
  <c r="D356" i="2"/>
  <c r="D386" i="2"/>
  <c r="H386" i="2"/>
  <c r="J386" i="2" s="1" a="1"/>
  <c r="J386" i="2" s="1"/>
  <c r="G386" i="2"/>
  <c r="F386" i="2"/>
  <c r="B386" i="2"/>
  <c r="H413" i="2"/>
  <c r="J413" i="2" s="1" a="1"/>
  <c r="J413" i="2" s="1"/>
  <c r="B413" i="2"/>
  <c r="I413" i="2"/>
  <c r="F413" i="2"/>
  <c r="E413" i="2"/>
  <c r="D413" i="2"/>
  <c r="F436" i="2"/>
  <c r="H436" i="2"/>
  <c r="J436" i="2" s="1" a="1"/>
  <c r="J436" i="2" s="1"/>
  <c r="E436" i="2"/>
  <c r="B436" i="2"/>
  <c r="I451" i="2"/>
  <c r="D451" i="2"/>
  <c r="E7" i="2"/>
  <c r="E42" i="2"/>
  <c r="H66" i="2"/>
  <c r="J66" i="2" s="1" a="1"/>
  <c r="J66" i="2" s="1"/>
  <c r="D78" i="2"/>
  <c r="I99" i="2"/>
  <c r="E105" i="2"/>
  <c r="E196" i="2"/>
  <c r="B196" i="2"/>
  <c r="B218" i="2"/>
  <c r="H218" i="2"/>
  <c r="G273" i="2"/>
  <c r="B273" i="2"/>
  <c r="E337" i="2"/>
  <c r="H337" i="2"/>
  <c r="J337" i="2" s="1" a="1"/>
  <c r="J337" i="2" s="1"/>
  <c r="D337" i="2"/>
  <c r="B337" i="2"/>
  <c r="G337" i="2"/>
  <c r="B19" i="2"/>
  <c r="E25" i="2"/>
  <c r="F34" i="2"/>
  <c r="H49" i="2"/>
  <c r="H57" i="2"/>
  <c r="J57" i="2" s="1" a="1"/>
  <c r="J57" i="2" s="1"/>
  <c r="G61" i="2"/>
  <c r="H88" i="2"/>
  <c r="B97" i="2"/>
  <c r="F105" i="2"/>
  <c r="D129" i="2"/>
  <c r="D145" i="2"/>
  <c r="B149" i="2"/>
  <c r="B153" i="2"/>
  <c r="F153" i="2"/>
  <c r="E157" i="2"/>
  <c r="B157" i="2"/>
  <c r="E173" i="2"/>
  <c r="G181" i="2"/>
  <c r="G193" i="2"/>
  <c r="D196" i="2"/>
  <c r="B213" i="2"/>
  <c r="B216" i="2"/>
  <c r="D218" i="2"/>
  <c r="H221" i="2"/>
  <c r="I245" i="2"/>
  <c r="G257" i="2"/>
  <c r="F306" i="2"/>
  <c r="B306" i="2"/>
  <c r="F337" i="2"/>
  <c r="G344" i="2"/>
  <c r="E344" i="2"/>
  <c r="G395" i="2"/>
  <c r="F395" i="2"/>
  <c r="B468" i="2"/>
  <c r="E468" i="2"/>
  <c r="H509" i="2"/>
  <c r="E509" i="2"/>
  <c r="H535" i="2"/>
  <c r="I538" i="2"/>
  <c r="F540" i="2"/>
  <c r="F549" i="2"/>
  <c r="D557" i="2"/>
  <c r="F568" i="2"/>
  <c r="E568" i="2"/>
  <c r="B577" i="2"/>
  <c r="H577" i="2"/>
  <c r="D577" i="2"/>
  <c r="G585" i="2"/>
  <c r="D628" i="2"/>
  <c r="I628" i="2"/>
  <c r="H628" i="2"/>
  <c r="J628" i="2" s="1" a="1"/>
  <c r="J628" i="2" s="1"/>
  <c r="H672" i="2"/>
  <c r="J672" i="2" s="1" a="1"/>
  <c r="J672" i="2" s="1"/>
  <c r="E672" i="2"/>
  <c r="D672" i="2"/>
  <c r="I688" i="2"/>
  <c r="H688" i="2"/>
  <c r="J688" i="2" s="1" a="1"/>
  <c r="J688" i="2" s="1"/>
  <c r="F688" i="2"/>
  <c r="D688" i="2"/>
  <c r="B277" i="2"/>
  <c r="B296" i="2"/>
  <c r="H302" i="2"/>
  <c r="I313" i="2"/>
  <c r="B324" i="2"/>
  <c r="E329" i="2"/>
  <c r="I333" i="2"/>
  <c r="B341" i="2"/>
  <c r="H353" i="2"/>
  <c r="J353" i="2" s="1" a="1"/>
  <c r="J353" i="2" s="1"/>
  <c r="I373" i="2"/>
  <c r="H390" i="2"/>
  <c r="J390" i="2" s="1" a="1"/>
  <c r="J390" i="2" s="1"/>
  <c r="H393" i="2"/>
  <c r="J393" i="2" s="1" a="1"/>
  <c r="J393" i="2" s="1"/>
  <c r="F403" i="2"/>
  <c r="F409" i="2"/>
  <c r="B409" i="2"/>
  <c r="A409" i="2" s="1"/>
  <c r="F427" i="2"/>
  <c r="G437" i="2"/>
  <c r="I437" i="2"/>
  <c r="F440" i="2"/>
  <c r="F449" i="2"/>
  <c r="E459" i="2"/>
  <c r="E461" i="2"/>
  <c r="D468" i="2"/>
  <c r="D504" i="2"/>
  <c r="B510" i="2"/>
  <c r="H529" i="2"/>
  <c r="B529" i="2"/>
  <c r="F529" i="2"/>
  <c r="G538" i="2"/>
  <c r="H557" i="2"/>
  <c r="H562" i="2"/>
  <c r="F562" i="2"/>
  <c r="D565" i="2"/>
  <c r="G568" i="2"/>
  <c r="F577" i="2"/>
  <c r="E580" i="2"/>
  <c r="I640" i="2"/>
  <c r="F640" i="2"/>
  <c r="F329" i="2"/>
  <c r="E388" i="2"/>
  <c r="I388" i="2"/>
  <c r="G427" i="2"/>
  <c r="H440" i="2"/>
  <c r="J440" i="2" s="1" a="1"/>
  <c r="J440" i="2" s="1"/>
  <c r="H449" i="2"/>
  <c r="I459" i="2"/>
  <c r="F461" i="2"/>
  <c r="B466" i="2"/>
  <c r="F466" i="2"/>
  <c r="F468" i="2"/>
  <c r="B472" i="2"/>
  <c r="H472" i="2"/>
  <c r="I475" i="2"/>
  <c r="E475" i="2"/>
  <c r="B507" i="2"/>
  <c r="D507" i="2"/>
  <c r="D546" i="2"/>
  <c r="F546" i="2"/>
  <c r="F554" i="2"/>
  <c r="I554" i="2"/>
  <c r="G557" i="2"/>
  <c r="E562" i="2"/>
  <c r="H565" i="2"/>
  <c r="D569" i="2"/>
  <c r="I569" i="2"/>
  <c r="I577" i="2"/>
  <c r="B587" i="2"/>
  <c r="D587" i="2"/>
  <c r="D596" i="2"/>
  <c r="G596" i="2"/>
  <c r="H600" i="2"/>
  <c r="I600" i="2"/>
  <c r="B600" i="2"/>
  <c r="H644" i="2"/>
  <c r="J644" i="2" s="1" a="1"/>
  <c r="J644" i="2" s="1"/>
  <c r="F644" i="2"/>
  <c r="E644" i="2"/>
  <c r="D644" i="2"/>
  <c r="B644" i="2"/>
  <c r="G644" i="2"/>
  <c r="B392" i="2"/>
  <c r="H392" i="2"/>
  <c r="J392" i="2" s="1" a="1"/>
  <c r="J392" i="2" s="1"/>
  <c r="H447" i="2"/>
  <c r="F447" i="2"/>
  <c r="B551" i="2"/>
  <c r="F611" i="2"/>
  <c r="D611" i="2"/>
  <c r="G654" i="2"/>
  <c r="H654" i="2"/>
  <c r="J654" i="2" s="1" a="1"/>
  <c r="J654" i="2" s="1"/>
  <c r="F324" i="2"/>
  <c r="E341" i="2"/>
  <c r="F388" i="2"/>
  <c r="G392" i="2"/>
  <c r="E447" i="2"/>
  <c r="H457" i="2"/>
  <c r="G461" i="2"/>
  <c r="H466" i="2"/>
  <c r="I468" i="2"/>
  <c r="F472" i="2"/>
  <c r="G475" i="2"/>
  <c r="F481" i="2"/>
  <c r="D481" i="2"/>
  <c r="E485" i="2"/>
  <c r="B485" i="2"/>
  <c r="H493" i="2"/>
  <c r="H499" i="2"/>
  <c r="D499" i="2"/>
  <c r="H508" i="2"/>
  <c r="J508" i="2" s="1" a="1"/>
  <c r="J508" i="2" s="1"/>
  <c r="D508" i="2"/>
  <c r="H512" i="2"/>
  <c r="J512" i="2" s="1" a="1"/>
  <c r="J512" i="2" s="1"/>
  <c r="G512" i="2"/>
  <c r="I587" i="2"/>
  <c r="F590" i="2"/>
  <c r="F593" i="2"/>
  <c r="F596" i="2"/>
  <c r="I612" i="2"/>
  <c r="H612" i="2"/>
  <c r="F612" i="2"/>
  <c r="H651" i="2"/>
  <c r="J651" i="2" s="1" a="1"/>
  <c r="J651" i="2" s="1"/>
  <c r="F651" i="2"/>
  <c r="E651" i="2"/>
  <c r="D651" i="2"/>
  <c r="B651" i="2"/>
  <c r="G651" i="2"/>
  <c r="H538" i="2"/>
  <c r="D538" i="2"/>
  <c r="H540" i="2"/>
  <c r="I540" i="2"/>
  <c r="B540" i="2"/>
  <c r="I608" i="2"/>
  <c r="G608" i="2"/>
  <c r="E608" i="2"/>
  <c r="H656" i="2"/>
  <c r="J656" i="2" s="1" a="1"/>
  <c r="J656" i="2" s="1"/>
  <c r="E656" i="2"/>
  <c r="B329" i="2"/>
  <c r="B461" i="2"/>
  <c r="H473" i="2"/>
  <c r="D473" i="2"/>
  <c r="G481" i="2"/>
  <c r="F485" i="2"/>
  <c r="I508" i="2"/>
  <c r="E512" i="2"/>
  <c r="G524" i="2"/>
  <c r="B524" i="2"/>
  <c r="D527" i="2"/>
  <c r="B535" i="2"/>
  <c r="F535" i="2"/>
  <c r="E538" i="2"/>
  <c r="D540" i="2"/>
  <c r="F544" i="2"/>
  <c r="H548" i="2"/>
  <c r="I551" i="2"/>
  <c r="H579" i="2"/>
  <c r="D579" i="2"/>
  <c r="I598" i="2"/>
  <c r="B598" i="2"/>
  <c r="H608" i="2"/>
  <c r="I669" i="2"/>
  <c r="H669" i="2"/>
  <c r="J669" i="2" s="1" a="1"/>
  <c r="J669" i="2" s="1"/>
  <c r="F669" i="2"/>
  <c r="B464" i="2"/>
  <c r="H485" i="2"/>
  <c r="G508" i="2"/>
  <c r="F538" i="2"/>
  <c r="E540" i="2"/>
  <c r="I552" i="2"/>
  <c r="D552" i="2"/>
  <c r="H598" i="2"/>
  <c r="B604" i="2"/>
  <c r="H604" i="2"/>
  <c r="F609" i="2"/>
  <c r="H609" i="2"/>
  <c r="I689" i="2"/>
  <c r="B623" i="2"/>
  <c r="F635" i="2"/>
  <c r="E641" i="2"/>
  <c r="F659" i="2"/>
  <c r="G661" i="2"/>
  <c r="B675" i="2"/>
  <c r="D678" i="2"/>
  <c r="G682" i="2"/>
  <c r="E684" i="2"/>
  <c r="G689" i="2"/>
  <c r="E691" i="2"/>
  <c r="I693" i="2"/>
  <c r="D696" i="2"/>
  <c r="E699" i="2"/>
  <c r="L699" i="2" s="1"/>
  <c r="F702" i="2"/>
  <c r="E706" i="2"/>
  <c r="M706" i="2" s="1"/>
  <c r="F709" i="2"/>
  <c r="F711" i="2"/>
  <c r="D714" i="2"/>
  <c r="I635" i="2"/>
  <c r="F678" i="2"/>
  <c r="E719" i="2"/>
  <c r="L719" i="2" s="1"/>
  <c r="D623" i="2"/>
  <c r="G641" i="2"/>
  <c r="D645" i="2"/>
  <c r="D662" i="2"/>
  <c r="E668" i="2"/>
  <c r="D683" i="2"/>
  <c r="B689" i="2"/>
  <c r="F697" i="2"/>
  <c r="F719" i="2"/>
  <c r="E727" i="2"/>
  <c r="F710" i="2"/>
  <c r="D712" i="2"/>
  <c r="G662" i="2"/>
  <c r="F679" i="2"/>
  <c r="G683" i="2"/>
  <c r="E689" i="2"/>
  <c r="H690" i="2"/>
  <c r="J690" i="2" s="1" a="1"/>
  <c r="J690" i="2" s="1"/>
  <c r="G522" i="2"/>
  <c r="B607" i="2"/>
  <c r="G629" i="2"/>
  <c r="B635" i="2"/>
  <c r="B641" i="2"/>
  <c r="D642" i="2"/>
  <c r="F653" i="2"/>
  <c r="D661" i="2"/>
  <c r="F689" i="2"/>
  <c r="D693" i="2"/>
  <c r="D705" i="2"/>
  <c r="D708" i="2"/>
  <c r="D713" i="2"/>
  <c r="E716" i="2"/>
  <c r="L716" i="2" s="1"/>
  <c r="F642" i="2"/>
  <c r="F661" i="2"/>
  <c r="E693" i="2"/>
  <c r="A693" i="2" s="1"/>
  <c r="E708" i="2"/>
  <c r="M708" i="2" s="1"/>
  <c r="F731" i="2"/>
  <c r="G103" i="2"/>
  <c r="H103" i="2"/>
  <c r="D223" i="2"/>
  <c r="F223" i="2"/>
  <c r="G223" i="2"/>
  <c r="H223" i="2"/>
  <c r="E223" i="2"/>
  <c r="E16" i="2"/>
  <c r="H16" i="2"/>
  <c r="J16" i="2" s="1" a="1"/>
  <c r="J16" i="2" s="1"/>
  <c r="D16" i="2"/>
  <c r="F51" i="2"/>
  <c r="E53" i="2"/>
  <c r="I67" i="2"/>
  <c r="F85" i="2"/>
  <c r="H85" i="2"/>
  <c r="J85" i="2" s="1" a="1"/>
  <c r="J85" i="2" s="1"/>
  <c r="E103" i="2"/>
  <c r="B114" i="2"/>
  <c r="D114" i="2"/>
  <c r="G114" i="2"/>
  <c r="F114" i="2"/>
  <c r="I114" i="2"/>
  <c r="H114" i="2"/>
  <c r="J114" i="2" s="1" a="1"/>
  <c r="J114" i="2" s="1"/>
  <c r="B122" i="2"/>
  <c r="F122" i="2"/>
  <c r="H122" i="2"/>
  <c r="J122" i="2" s="1" a="1"/>
  <c r="J122" i="2" s="1"/>
  <c r="D146" i="2"/>
  <c r="D199" i="2"/>
  <c r="I199" i="2"/>
  <c r="F199" i="2"/>
  <c r="H199" i="2"/>
  <c r="J199" i="2" s="1" a="1"/>
  <c r="J199" i="2" s="1"/>
  <c r="F241" i="2"/>
  <c r="I241" i="2"/>
  <c r="E241" i="2"/>
  <c r="D255" i="2"/>
  <c r="G255" i="2"/>
  <c r="H255" i="2"/>
  <c r="F255" i="2"/>
  <c r="E255" i="2"/>
  <c r="B274" i="2"/>
  <c r="I274" i="2"/>
  <c r="F274" i="2"/>
  <c r="G274" i="2"/>
  <c r="H274" i="2"/>
  <c r="D325" i="2"/>
  <c r="I325" i="2"/>
  <c r="G325" i="2"/>
  <c r="H325" i="2"/>
  <c r="J325" i="2" s="1" a="1"/>
  <c r="J325" i="2" s="1"/>
  <c r="E325" i="2"/>
  <c r="F325" i="2"/>
  <c r="G175" i="2"/>
  <c r="B175" i="2"/>
  <c r="I16" i="2"/>
  <c r="B76" i="2"/>
  <c r="I76" i="2"/>
  <c r="H76" i="2"/>
  <c r="J76" i="2" s="1" a="1"/>
  <c r="J76" i="2" s="1"/>
  <c r="D76" i="2"/>
  <c r="E76" i="2"/>
  <c r="B82" i="2"/>
  <c r="I82" i="2"/>
  <c r="H82" i="2"/>
  <c r="J82" i="2" s="1" a="1"/>
  <c r="J82" i="2" s="1"/>
  <c r="E82" i="2"/>
  <c r="F82" i="2"/>
  <c r="D82" i="2"/>
  <c r="E85" i="2"/>
  <c r="A85" i="2" s="1"/>
  <c r="F103" i="2"/>
  <c r="E114" i="2"/>
  <c r="E122" i="2"/>
  <c r="H142" i="2"/>
  <c r="F142" i="2"/>
  <c r="D168" i="2"/>
  <c r="H184" i="2"/>
  <c r="E184" i="2"/>
  <c r="E199" i="2"/>
  <c r="A199" i="2" s="1"/>
  <c r="D202" i="2"/>
  <c r="E265" i="2"/>
  <c r="G265" i="2"/>
  <c r="D265" i="2"/>
  <c r="H265" i="2"/>
  <c r="E270" i="2"/>
  <c r="D274" i="2"/>
  <c r="D47" i="2"/>
  <c r="B47" i="2"/>
  <c r="I47" i="2"/>
  <c r="H47" i="2"/>
  <c r="D51" i="2"/>
  <c r="B51" i="2"/>
  <c r="I53" i="2"/>
  <c r="G53" i="2"/>
  <c r="H53" i="2"/>
  <c r="I115" i="2"/>
  <c r="B115" i="2"/>
  <c r="E147" i="2"/>
  <c r="B147" i="2"/>
  <c r="I147" i="2"/>
  <c r="G197" i="2"/>
  <c r="E197" i="2"/>
  <c r="H197" i="2"/>
  <c r="J197" i="2" s="1" a="1"/>
  <c r="J197" i="2" s="1"/>
  <c r="D225" i="2"/>
  <c r="G225" i="2"/>
  <c r="I225" i="2"/>
  <c r="H225" i="2"/>
  <c r="J225" i="2" s="1" a="1"/>
  <c r="J225" i="2" s="1"/>
  <c r="F225" i="2"/>
  <c r="E225" i="2"/>
  <c r="G230" i="2"/>
  <c r="H230" i="2"/>
  <c r="J230" i="2" s="1" a="1"/>
  <c r="J230" i="2" s="1"/>
  <c r="E230" i="2"/>
  <c r="D230" i="2"/>
  <c r="I256" i="2"/>
  <c r="E256" i="2"/>
  <c r="E274" i="2"/>
  <c r="D321" i="2"/>
  <c r="E321" i="2"/>
  <c r="G321" i="2"/>
  <c r="B321" i="2"/>
  <c r="H321" i="2"/>
  <c r="J321" i="2" s="1" a="1"/>
  <c r="J321" i="2" s="1"/>
  <c r="I321" i="2"/>
  <c r="G65" i="2"/>
  <c r="I65" i="2"/>
  <c r="G17" i="2"/>
  <c r="H17" i="2"/>
  <c r="J17" i="2" s="1" a="1"/>
  <c r="J17" i="2" s="1"/>
  <c r="E20" i="2"/>
  <c r="B20" i="2"/>
  <c r="D23" i="2"/>
  <c r="G23" i="2"/>
  <c r="H23" i="2"/>
  <c r="E23" i="2"/>
  <c r="F23" i="2"/>
  <c r="E29" i="2"/>
  <c r="E65" i="2"/>
  <c r="B80" i="2"/>
  <c r="A80" i="2" s="1"/>
  <c r="H80" i="2"/>
  <c r="I80" i="2"/>
  <c r="G83" i="2"/>
  <c r="F83" i="2"/>
  <c r="G115" i="2"/>
  <c r="F147" i="2"/>
  <c r="F226" i="2"/>
  <c r="E226" i="2"/>
  <c r="G226" i="2"/>
  <c r="B231" i="2"/>
  <c r="I231" i="2"/>
  <c r="G381" i="2"/>
  <c r="B381" i="2"/>
  <c r="F381" i="2"/>
  <c r="I381" i="2"/>
  <c r="H381" i="2"/>
  <c r="J381" i="2" s="1" a="1"/>
  <c r="J381" i="2" s="1"/>
  <c r="E381" i="2"/>
  <c r="D381" i="2"/>
  <c r="B391" i="2"/>
  <c r="I391" i="2"/>
  <c r="F67" i="2"/>
  <c r="B67" i="2"/>
  <c r="H113" i="2"/>
  <c r="J113" i="2" s="1" a="1"/>
  <c r="J113" i="2" s="1"/>
  <c r="B113" i="2"/>
  <c r="I118" i="2"/>
  <c r="G118" i="2"/>
  <c r="B146" i="2"/>
  <c r="E146" i="2"/>
  <c r="G146" i="2"/>
  <c r="I146" i="2"/>
  <c r="H146" i="2"/>
  <c r="J146" i="2" s="1" a="1"/>
  <c r="J146" i="2" s="1"/>
  <c r="B6" i="2"/>
  <c r="A6" i="2" s="1"/>
  <c r="H6" i="2"/>
  <c r="G6" i="2"/>
  <c r="F17" i="2"/>
  <c r="D20" i="2"/>
  <c r="G29" i="2"/>
  <c r="F65" i="2"/>
  <c r="D80" i="2"/>
  <c r="E83" i="2"/>
  <c r="I100" i="2"/>
  <c r="H116" i="2"/>
  <c r="E116" i="2"/>
  <c r="B124" i="2"/>
  <c r="F177" i="2"/>
  <c r="I177" i="2"/>
  <c r="B209" i="2"/>
  <c r="F209" i="2"/>
  <c r="E209" i="2"/>
  <c r="I209" i="2"/>
  <c r="H212" i="2"/>
  <c r="D212" i="2"/>
  <c r="B222" i="2"/>
  <c r="F222" i="2"/>
  <c r="H222" i="2"/>
  <c r="E222" i="2"/>
  <c r="D222" i="2"/>
  <c r="D226" i="2"/>
  <c r="E231" i="2"/>
  <c r="E267" i="2"/>
  <c r="H267" i="2"/>
  <c r="E280" i="2"/>
  <c r="B280" i="2"/>
  <c r="D366" i="2"/>
  <c r="B366" i="2"/>
  <c r="G366" i="2"/>
  <c r="H366" i="2"/>
  <c r="J366" i="2" s="1" a="1"/>
  <c r="J366" i="2" s="1"/>
  <c r="D15" i="2"/>
  <c r="B15" i="2"/>
  <c r="G101" i="2"/>
  <c r="D101" i="2"/>
  <c r="H108" i="2"/>
  <c r="J108" i="2" s="1" a="1"/>
  <c r="J108" i="2" s="1"/>
  <c r="E108" i="2"/>
  <c r="A108" i="2" s="1"/>
  <c r="I135" i="2"/>
  <c r="G135" i="2"/>
  <c r="H231" i="2"/>
  <c r="J231" i="2" s="1" a="1"/>
  <c r="J231" i="2" s="1"/>
  <c r="D280" i="2"/>
  <c r="B328" i="2"/>
  <c r="H328" i="2"/>
  <c r="G328" i="2"/>
  <c r="E328" i="2"/>
  <c r="D328" i="2"/>
  <c r="B53" i="2"/>
  <c r="G69" i="2"/>
  <c r="I69" i="2"/>
  <c r="I91" i="2"/>
  <c r="B91" i="2"/>
  <c r="G98" i="2"/>
  <c r="I98" i="2"/>
  <c r="D112" i="2"/>
  <c r="I112" i="2"/>
  <c r="H112" i="2"/>
  <c r="J112" i="2" s="1" a="1"/>
  <c r="J112" i="2" s="1"/>
  <c r="E112" i="2"/>
  <c r="A112" i="2" s="1"/>
  <c r="D159" i="2"/>
  <c r="F159" i="2"/>
  <c r="G159" i="2"/>
  <c r="H159" i="2"/>
  <c r="H186" i="2"/>
  <c r="J186" i="2" s="1" a="1"/>
  <c r="J186" i="2" s="1"/>
  <c r="G186" i="2"/>
  <c r="I186" i="2"/>
  <c r="D186" i="2"/>
  <c r="E186" i="2"/>
  <c r="I205" i="2"/>
  <c r="B205" i="2"/>
  <c r="G205" i="2"/>
  <c r="F205" i="2"/>
  <c r="H205" i="2"/>
  <c r="I220" i="2"/>
  <c r="H220" i="2"/>
  <c r="B223" i="2"/>
  <c r="B250" i="2"/>
  <c r="G250" i="2"/>
  <c r="H250" i="2"/>
  <c r="J250" i="2" s="1" a="1"/>
  <c r="J250" i="2" s="1"/>
  <c r="F250" i="2"/>
  <c r="E250" i="2"/>
  <c r="D318" i="2"/>
  <c r="G318" i="2"/>
  <c r="F323" i="2"/>
  <c r="B323" i="2"/>
  <c r="B325" i="2"/>
  <c r="I425" i="2"/>
  <c r="E425" i="2"/>
  <c r="G425" i="2"/>
  <c r="F425" i="2"/>
  <c r="D425" i="2"/>
  <c r="B425" i="2"/>
  <c r="H425" i="2"/>
  <c r="J425" i="2" s="1" a="1"/>
  <c r="J425" i="2" s="1"/>
  <c r="I35" i="2"/>
  <c r="G35" i="2"/>
  <c r="F111" i="2"/>
  <c r="D120" i="2"/>
  <c r="F131" i="2"/>
  <c r="D144" i="2"/>
  <c r="E150" i="2"/>
  <c r="G169" i="2"/>
  <c r="F169" i="2"/>
  <c r="D171" i="2"/>
  <c r="F171" i="2"/>
  <c r="E176" i="2"/>
  <c r="A176" i="2" s="1"/>
  <c r="E188" i="2"/>
  <c r="D201" i="2"/>
  <c r="E247" i="2"/>
  <c r="D273" i="2"/>
  <c r="D296" i="2"/>
  <c r="E319" i="2"/>
  <c r="H418" i="2"/>
  <c r="J418" i="2" s="1" a="1"/>
  <c r="J418" i="2" s="1"/>
  <c r="B418" i="2"/>
  <c r="D418" i="2"/>
  <c r="D127" i="2"/>
  <c r="B127" i="2"/>
  <c r="A127" i="2" s="1"/>
  <c r="E237" i="2"/>
  <c r="H237" i="2"/>
  <c r="J237" i="2" s="1" a="1"/>
  <c r="J237" i="2" s="1"/>
  <c r="D289" i="2"/>
  <c r="B289" i="2"/>
  <c r="F157" i="2"/>
  <c r="D161" i="2"/>
  <c r="F163" i="2"/>
  <c r="D237" i="2"/>
  <c r="H259" i="2"/>
  <c r="D262" i="2"/>
  <c r="D287" i="2"/>
  <c r="F287" i="2"/>
  <c r="B287" i="2"/>
  <c r="E289" i="2"/>
  <c r="E332" i="2"/>
  <c r="G332" i="2"/>
  <c r="D349" i="2"/>
  <c r="I349" i="2"/>
  <c r="G349" i="2"/>
  <c r="H349" i="2"/>
  <c r="J349" i="2" s="1" a="1"/>
  <c r="J349" i="2" s="1"/>
  <c r="D352" i="2"/>
  <c r="H352" i="2"/>
  <c r="J352" i="2" s="1" a="1"/>
  <c r="J352" i="2" s="1"/>
  <c r="F352" i="2"/>
  <c r="G362" i="2"/>
  <c r="H362" i="2"/>
  <c r="J362" i="2" s="1" a="1"/>
  <c r="J362" i="2" s="1"/>
  <c r="G367" i="2"/>
  <c r="F367" i="2"/>
  <c r="G377" i="2"/>
  <c r="B377" i="2"/>
  <c r="F377" i="2"/>
  <c r="I377" i="2"/>
  <c r="H379" i="2"/>
  <c r="J379" i="2" s="1" a="1"/>
  <c r="J379" i="2" s="1"/>
  <c r="D379" i="2"/>
  <c r="G379" i="2"/>
  <c r="F379" i="2"/>
  <c r="E379" i="2"/>
  <c r="I385" i="2"/>
  <c r="D385" i="2"/>
  <c r="G385" i="2"/>
  <c r="H385" i="2"/>
  <c r="J385" i="2" s="1" a="1"/>
  <c r="J385" i="2" s="1"/>
  <c r="D397" i="2"/>
  <c r="B397" i="2"/>
  <c r="G397" i="2"/>
  <c r="I397" i="2"/>
  <c r="B10" i="2"/>
  <c r="E10" i="2"/>
  <c r="B14" i="2"/>
  <c r="H14" i="2"/>
  <c r="J14" i="2" s="1" a="1"/>
  <c r="J14" i="2" s="1"/>
  <c r="D18" i="2"/>
  <c r="F19" i="2"/>
  <c r="E21" i="2"/>
  <c r="E27" i="2"/>
  <c r="E33" i="2"/>
  <c r="E35" i="2"/>
  <c r="I41" i="2"/>
  <c r="B49" i="2"/>
  <c r="E68" i="2"/>
  <c r="E70" i="2"/>
  <c r="B88" i="2"/>
  <c r="A88" i="2" s="1"/>
  <c r="I90" i="2"/>
  <c r="E95" i="2"/>
  <c r="E97" i="2"/>
  <c r="E102" i="2"/>
  <c r="B119" i="2"/>
  <c r="A119" i="2" s="1"/>
  <c r="E120" i="2"/>
  <c r="E125" i="2"/>
  <c r="F127" i="2"/>
  <c r="I129" i="2"/>
  <c r="D139" i="2"/>
  <c r="E139" i="2"/>
  <c r="H140" i="2"/>
  <c r="B143" i="2"/>
  <c r="A143" i="2" s="1"/>
  <c r="E144" i="2"/>
  <c r="A144" i="2" s="1"/>
  <c r="E148" i="2"/>
  <c r="I148" i="2"/>
  <c r="F150" i="2"/>
  <c r="B156" i="2"/>
  <c r="H157" i="2"/>
  <c r="E161" i="2"/>
  <c r="H163" i="2"/>
  <c r="J163" i="2" s="1" a="1"/>
  <c r="J163" i="2" s="1"/>
  <c r="D169" i="2"/>
  <c r="E171" i="2"/>
  <c r="F174" i="2"/>
  <c r="H176" i="2"/>
  <c r="B179" i="2"/>
  <c r="B183" i="2"/>
  <c r="H188" i="2"/>
  <c r="J188" i="2" s="1" a="1"/>
  <c r="J188" i="2" s="1"/>
  <c r="E194" i="2"/>
  <c r="H198" i="2"/>
  <c r="G198" i="2"/>
  <c r="E201" i="2"/>
  <c r="G203" i="2"/>
  <c r="I203" i="2"/>
  <c r="B211" i="2"/>
  <c r="A211" i="2" s="1"/>
  <c r="B229" i="2"/>
  <c r="H229" i="2"/>
  <c r="I232" i="2"/>
  <c r="D232" i="2"/>
  <c r="B242" i="2"/>
  <c r="G242" i="2"/>
  <c r="D244" i="2"/>
  <c r="H247" i="2"/>
  <c r="J247" i="2" s="1" a="1"/>
  <c r="J247" i="2" s="1"/>
  <c r="H252" i="2"/>
  <c r="B257" i="2"/>
  <c r="B272" i="2"/>
  <c r="E273" i="2"/>
  <c r="E287" i="2"/>
  <c r="F289" i="2"/>
  <c r="E291" i="2"/>
  <c r="D295" i="2"/>
  <c r="I295" i="2"/>
  <c r="G295" i="2"/>
  <c r="H306" i="2"/>
  <c r="E309" i="2"/>
  <c r="I309" i="2"/>
  <c r="F309" i="2"/>
  <c r="B309" i="2"/>
  <c r="B326" i="2"/>
  <c r="F326" i="2"/>
  <c r="D326" i="2"/>
  <c r="F332" i="2"/>
  <c r="E349" i="2"/>
  <c r="I352" i="2"/>
  <c r="H363" i="2"/>
  <c r="J363" i="2" s="1" a="1"/>
  <c r="J363" i="2" s="1"/>
  <c r="E363" i="2"/>
  <c r="B363" i="2"/>
  <c r="G363" i="2"/>
  <c r="D377" i="2"/>
  <c r="I379" i="2"/>
  <c r="D382" i="2"/>
  <c r="E385" i="2"/>
  <c r="H395" i="2"/>
  <c r="J395" i="2" s="1" a="1"/>
  <c r="J395" i="2" s="1"/>
  <c r="I395" i="2"/>
  <c r="E395" i="2"/>
  <c r="D395" i="2"/>
  <c r="B395" i="2"/>
  <c r="E397" i="2"/>
  <c r="H287" i="2"/>
  <c r="J287" i="2" s="1" a="1"/>
  <c r="J287" i="2" s="1"/>
  <c r="H289" i="2"/>
  <c r="J289" i="2" s="1" a="1"/>
  <c r="J289" i="2" s="1"/>
  <c r="H291" i="2"/>
  <c r="J291" i="2" s="1" a="1"/>
  <c r="J291" i="2" s="1"/>
  <c r="D303" i="2"/>
  <c r="E303" i="2"/>
  <c r="I303" i="2"/>
  <c r="I305" i="2"/>
  <c r="E305" i="2"/>
  <c r="A305" i="2" s="1"/>
  <c r="F307" i="2"/>
  <c r="B307" i="2"/>
  <c r="D313" i="2"/>
  <c r="B313" i="2"/>
  <c r="H315" i="2"/>
  <c r="F315" i="2"/>
  <c r="H320" i="2"/>
  <c r="I320" i="2"/>
  <c r="F333" i="2"/>
  <c r="B333" i="2"/>
  <c r="D333" i="2"/>
  <c r="F349" i="2"/>
  <c r="I365" i="2"/>
  <c r="D365" i="2"/>
  <c r="H365" i="2"/>
  <c r="J365" i="2" s="1" a="1"/>
  <c r="J365" i="2" s="1"/>
  <c r="F365" i="2"/>
  <c r="E377" i="2"/>
  <c r="H382" i="2"/>
  <c r="J382" i="2" s="1" a="1"/>
  <c r="J382" i="2" s="1"/>
  <c r="F385" i="2"/>
  <c r="F397" i="2"/>
  <c r="G424" i="2"/>
  <c r="E424" i="2"/>
  <c r="F424" i="2"/>
  <c r="B424" i="2"/>
  <c r="D111" i="2"/>
  <c r="E111" i="2"/>
  <c r="I319" i="2"/>
  <c r="D319" i="2"/>
  <c r="B74" i="2"/>
  <c r="G74" i="2"/>
  <c r="I92" i="2"/>
  <c r="D97" i="2"/>
  <c r="E18" i="2"/>
  <c r="H19" i="2"/>
  <c r="F21" i="2"/>
  <c r="F27" i="2"/>
  <c r="G33" i="2"/>
  <c r="F35" i="2"/>
  <c r="B42" i="2"/>
  <c r="G42" i="2"/>
  <c r="H68" i="2"/>
  <c r="J68" i="2" s="1" a="1"/>
  <c r="J68" i="2" s="1"/>
  <c r="F70" i="2"/>
  <c r="E74" i="2"/>
  <c r="F95" i="2"/>
  <c r="F97" i="2"/>
  <c r="I120" i="2"/>
  <c r="F125" i="2"/>
  <c r="H127" i="2"/>
  <c r="G134" i="2"/>
  <c r="H134" i="2"/>
  <c r="J134" i="2" s="1" a="1"/>
  <c r="J134" i="2" s="1"/>
  <c r="H144" i="2"/>
  <c r="J144" i="2" s="1" a="1"/>
  <c r="J144" i="2" s="1"/>
  <c r="H150" i="2"/>
  <c r="J150" i="2" s="1" a="1"/>
  <c r="J150" i="2" s="1"/>
  <c r="F161" i="2"/>
  <c r="I163" i="2"/>
  <c r="E169" i="2"/>
  <c r="H171" i="2"/>
  <c r="J171" i="2" s="1" a="1"/>
  <c r="J171" i="2" s="1"/>
  <c r="H174" i="2"/>
  <c r="B178" i="2"/>
  <c r="H178" i="2"/>
  <c r="H201" i="2"/>
  <c r="B210" i="2"/>
  <c r="A210" i="2" s="1"/>
  <c r="I210" i="2"/>
  <c r="E244" i="2"/>
  <c r="G253" i="2"/>
  <c r="F253" i="2"/>
  <c r="B261" i="2"/>
  <c r="A261" i="2" s="1"/>
  <c r="H261" i="2"/>
  <c r="I273" i="2"/>
  <c r="E5" i="2"/>
  <c r="G5" i="2"/>
  <c r="F18" i="2"/>
  <c r="H21" i="2"/>
  <c r="G27" i="2"/>
  <c r="D31" i="2"/>
  <c r="F31" i="2"/>
  <c r="D40" i="2"/>
  <c r="D42" i="2"/>
  <c r="F49" i="2"/>
  <c r="D55" i="2"/>
  <c r="B55" i="2"/>
  <c r="D57" i="2"/>
  <c r="E59" i="2"/>
  <c r="H70" i="2"/>
  <c r="F74" i="2"/>
  <c r="E81" i="2"/>
  <c r="D86" i="2"/>
  <c r="E94" i="2"/>
  <c r="A94" i="2" s="1"/>
  <c r="H95" i="2"/>
  <c r="J95" i="2" s="1" a="1"/>
  <c r="J95" i="2" s="1"/>
  <c r="H97" i="2"/>
  <c r="J97" i="2" s="1" a="1"/>
  <c r="J97" i="2" s="1"/>
  <c r="G117" i="2"/>
  <c r="E117" i="2"/>
  <c r="H119" i="2"/>
  <c r="H125" i="2"/>
  <c r="D134" i="2"/>
  <c r="D153" i="2"/>
  <c r="I160" i="2"/>
  <c r="H160" i="2"/>
  <c r="H161" i="2"/>
  <c r="H169" i="2"/>
  <c r="J169" i="2" s="1" a="1"/>
  <c r="J169" i="2" s="1"/>
  <c r="D178" i="2"/>
  <c r="G183" i="2"/>
  <c r="D185" i="2"/>
  <c r="B190" i="2"/>
  <c r="G190" i="2"/>
  <c r="G201" i="2"/>
  <c r="D210" i="2"/>
  <c r="H219" i="2"/>
  <c r="D257" i="2"/>
  <c r="D261" i="2"/>
  <c r="D269" i="2"/>
  <c r="E272" i="2"/>
  <c r="E313" i="2"/>
  <c r="E315" i="2"/>
  <c r="A315" i="2" s="1"/>
  <c r="D320" i="2"/>
  <c r="E333" i="2"/>
  <c r="F340" i="2"/>
  <c r="B340" i="2"/>
  <c r="F346" i="2"/>
  <c r="G346" i="2"/>
  <c r="H346" i="2"/>
  <c r="J346" i="2" s="1" a="1"/>
  <c r="J346" i="2" s="1"/>
  <c r="H377" i="2"/>
  <c r="J377" i="2" s="1" a="1"/>
  <c r="J377" i="2" s="1"/>
  <c r="H397" i="2"/>
  <c r="J397" i="2" s="1" a="1"/>
  <c r="J397" i="2" s="1"/>
  <c r="G415" i="2"/>
  <c r="B415" i="2"/>
  <c r="B342" i="2"/>
  <c r="H342" i="2"/>
  <c r="J342" i="2" s="1" a="1"/>
  <c r="J342" i="2" s="1"/>
  <c r="E357" i="2"/>
  <c r="I357" i="2"/>
  <c r="D357" i="2"/>
  <c r="B357" i="2"/>
  <c r="I371" i="2"/>
  <c r="E371" i="2"/>
  <c r="H374" i="2"/>
  <c r="J374" i="2" s="1" a="1"/>
  <c r="J374" i="2" s="1"/>
  <c r="F374" i="2"/>
  <c r="H378" i="2"/>
  <c r="J378" i="2" s="1" a="1"/>
  <c r="J378" i="2" s="1"/>
  <c r="D378" i="2"/>
  <c r="E401" i="2"/>
  <c r="F401" i="2"/>
  <c r="B401" i="2"/>
  <c r="G401" i="2"/>
  <c r="D433" i="2"/>
  <c r="I433" i="2"/>
  <c r="H433" i="2"/>
  <c r="J433" i="2" s="1" a="1"/>
  <c r="J433" i="2" s="1"/>
  <c r="B433" i="2"/>
  <c r="G433" i="2"/>
  <c r="E433" i="2"/>
  <c r="B384" i="2"/>
  <c r="D384" i="2"/>
  <c r="F384" i="2"/>
  <c r="H401" i="2"/>
  <c r="J401" i="2" s="1" a="1"/>
  <c r="J401" i="2" s="1"/>
  <c r="D404" i="2"/>
  <c r="B404" i="2"/>
  <c r="H404" i="2"/>
  <c r="J404" i="2" s="1" a="1"/>
  <c r="J404" i="2" s="1"/>
  <c r="G404" i="2"/>
  <c r="F404" i="2"/>
  <c r="E404" i="2"/>
  <c r="I417" i="2"/>
  <c r="E417" i="2"/>
  <c r="A417" i="2" s="1"/>
  <c r="G417" i="2"/>
  <c r="H417" i="2"/>
  <c r="J417" i="2" s="1" a="1"/>
  <c r="J417" i="2" s="1"/>
  <c r="D417" i="2"/>
  <c r="B422" i="2"/>
  <c r="H422" i="2"/>
  <c r="J422" i="2" s="1" a="1"/>
  <c r="J422" i="2" s="1"/>
  <c r="B332" i="2"/>
  <c r="B349" i="2"/>
  <c r="B352" i="2"/>
  <c r="F354" i="2"/>
  <c r="D354" i="2"/>
  <c r="B354" i="2"/>
  <c r="B379" i="2"/>
  <c r="B385" i="2"/>
  <c r="G394" i="2"/>
  <c r="F394" i="2"/>
  <c r="F417" i="2"/>
  <c r="F422" i="2"/>
  <c r="H421" i="2"/>
  <c r="J421" i="2" s="1" a="1"/>
  <c r="J421" i="2" s="1"/>
  <c r="F421" i="2"/>
  <c r="G421" i="2"/>
  <c r="B421" i="2"/>
  <c r="D434" i="2"/>
  <c r="G434" i="2"/>
  <c r="H434" i="2"/>
  <c r="J434" i="2" s="1" a="1"/>
  <c r="J434" i="2" s="1"/>
  <c r="G438" i="2"/>
  <c r="F438" i="2"/>
  <c r="B438" i="2"/>
  <c r="H438" i="2"/>
  <c r="J438" i="2" s="1" a="1"/>
  <c r="J438" i="2" s="1"/>
  <c r="H476" i="2"/>
  <c r="D476" i="2"/>
  <c r="I476" i="2"/>
  <c r="H463" i="2"/>
  <c r="G463" i="2"/>
  <c r="F463" i="2"/>
  <c r="E463" i="2"/>
  <c r="F453" i="2"/>
  <c r="E453" i="2"/>
  <c r="D453" i="2"/>
  <c r="I453" i="2"/>
  <c r="B453" i="2"/>
  <c r="G453" i="2"/>
  <c r="E345" i="2"/>
  <c r="I345" i="2"/>
  <c r="I361" i="2"/>
  <c r="I396" i="2"/>
  <c r="F396" i="2"/>
  <c r="F420" i="2"/>
  <c r="B420" i="2"/>
  <c r="E421" i="2"/>
  <c r="H427" i="2"/>
  <c r="J427" i="2" s="1" a="1"/>
  <c r="J427" i="2" s="1"/>
  <c r="D427" i="2"/>
  <c r="B427" i="2"/>
  <c r="H443" i="2"/>
  <c r="D443" i="2"/>
  <c r="F443" i="2"/>
  <c r="E443" i="2"/>
  <c r="B443" i="2"/>
  <c r="G443" i="2"/>
  <c r="I443" i="2"/>
  <c r="H450" i="2"/>
  <c r="F450" i="2"/>
  <c r="D450" i="2"/>
  <c r="B450" i="2"/>
  <c r="G450" i="2"/>
  <c r="H453" i="2"/>
  <c r="J453" i="2" s="1" a="1"/>
  <c r="J453" i="2" s="1"/>
  <c r="H335" i="2"/>
  <c r="J335" i="2" s="1" a="1"/>
  <c r="J335" i="2" s="1"/>
  <c r="I335" i="2"/>
  <c r="H343" i="2"/>
  <c r="J343" i="2" s="1" a="1"/>
  <c r="J343" i="2" s="1"/>
  <c r="G343" i="2"/>
  <c r="B343" i="2"/>
  <c r="D358" i="2"/>
  <c r="G361" i="2"/>
  <c r="I364" i="2"/>
  <c r="B364" i="2"/>
  <c r="A364" i="2" s="1"/>
  <c r="F368" i="2"/>
  <c r="H370" i="2"/>
  <c r="J370" i="2" s="1" a="1"/>
  <c r="J370" i="2" s="1"/>
  <c r="B370" i="2"/>
  <c r="G373" i="2"/>
  <c r="E373" i="2"/>
  <c r="E393" i="2"/>
  <c r="G393" i="2"/>
  <c r="D396" i="2"/>
  <c r="F402" i="2"/>
  <c r="B402" i="2"/>
  <c r="G402" i="2"/>
  <c r="E408" i="2"/>
  <c r="A408" i="2" s="1"/>
  <c r="H304" i="2"/>
  <c r="I304" i="2"/>
  <c r="I308" i="2"/>
  <c r="F308" i="2"/>
  <c r="G353" i="2"/>
  <c r="B353" i="2"/>
  <c r="F353" i="2"/>
  <c r="F356" i="2"/>
  <c r="B356" i="2"/>
  <c r="F369" i="2"/>
  <c r="B369" i="2"/>
  <c r="G372" i="2"/>
  <c r="E372" i="2"/>
  <c r="I421" i="2"/>
  <c r="G445" i="2"/>
  <c r="B445" i="2"/>
  <c r="E445" i="2"/>
  <c r="D445" i="2"/>
  <c r="F445" i="2"/>
  <c r="I445" i="2"/>
  <c r="H445" i="2"/>
  <c r="B456" i="2"/>
  <c r="A456" i="2" s="1"/>
  <c r="G456" i="2"/>
  <c r="F456" i="2"/>
  <c r="D441" i="2"/>
  <c r="I452" i="2"/>
  <c r="B465" i="2"/>
  <c r="I465" i="2"/>
  <c r="H465" i="2"/>
  <c r="D465" i="2"/>
  <c r="G489" i="2"/>
  <c r="B489" i="2"/>
  <c r="H489" i="2"/>
  <c r="D489" i="2"/>
  <c r="H495" i="2"/>
  <c r="F495" i="2"/>
  <c r="E495" i="2"/>
  <c r="D518" i="2"/>
  <c r="I518" i="2"/>
  <c r="F518" i="2"/>
  <c r="E518" i="2"/>
  <c r="I559" i="2"/>
  <c r="E559" i="2"/>
  <c r="B559" i="2"/>
  <c r="H559" i="2"/>
  <c r="G399" i="2"/>
  <c r="E399" i="2"/>
  <c r="E412" i="2"/>
  <c r="G412" i="2"/>
  <c r="D436" i="2"/>
  <c r="G436" i="2"/>
  <c r="I436" i="2"/>
  <c r="I441" i="2"/>
  <c r="I449" i="2"/>
  <c r="E449" i="2"/>
  <c r="A449" i="2" s="1"/>
  <c r="D449" i="2"/>
  <c r="B454" i="2"/>
  <c r="H454" i="2"/>
  <c r="J454" i="2" s="1" a="1"/>
  <c r="J454" i="2" s="1"/>
  <c r="F454" i="2"/>
  <c r="E465" i="2"/>
  <c r="H471" i="2"/>
  <c r="B471" i="2"/>
  <c r="E489" i="2"/>
  <c r="G495" i="2"/>
  <c r="I510" i="2"/>
  <c r="H510" i="2"/>
  <c r="J510" i="2" s="1" a="1"/>
  <c r="J510" i="2" s="1"/>
  <c r="E510" i="2"/>
  <c r="D510" i="2"/>
  <c r="G510" i="2"/>
  <c r="H516" i="2"/>
  <c r="J516" i="2" s="1" a="1"/>
  <c r="J516" i="2" s="1"/>
  <c r="D516" i="2"/>
  <c r="G516" i="2"/>
  <c r="H518" i="2"/>
  <c r="I521" i="2"/>
  <c r="B521" i="2"/>
  <c r="F521" i="2"/>
  <c r="E521" i="2"/>
  <c r="H532" i="2"/>
  <c r="E532" i="2"/>
  <c r="G532" i="2"/>
  <c r="F532" i="2"/>
  <c r="D532" i="2"/>
  <c r="G542" i="2"/>
  <c r="D542" i="2"/>
  <c r="H455" i="2"/>
  <c r="B455" i="2"/>
  <c r="H459" i="2"/>
  <c r="F459" i="2"/>
  <c r="G459" i="2"/>
  <c r="F465" i="2"/>
  <c r="F489" i="2"/>
  <c r="H496" i="2"/>
  <c r="G496" i="2"/>
  <c r="B496" i="2"/>
  <c r="D496" i="2"/>
  <c r="B513" i="2"/>
  <c r="H513" i="2"/>
  <c r="J513" i="2" s="1" a="1"/>
  <c r="J513" i="2" s="1"/>
  <c r="G518" i="2"/>
  <c r="H530" i="2"/>
  <c r="G530" i="2"/>
  <c r="D530" i="2"/>
  <c r="E530" i="2"/>
  <c r="B530" i="2"/>
  <c r="B543" i="2"/>
  <c r="H543" i="2"/>
  <c r="B547" i="2"/>
  <c r="A547" i="2" s="1"/>
  <c r="F547" i="2"/>
  <c r="H547" i="2"/>
  <c r="D547" i="2"/>
  <c r="G547" i="2"/>
  <c r="I547" i="2"/>
  <c r="H469" i="2"/>
  <c r="G469" i="2"/>
  <c r="B469" i="2"/>
  <c r="A469" i="2" s="1"/>
  <c r="D469" i="2"/>
  <c r="B474" i="2"/>
  <c r="G474" i="2"/>
  <c r="H479" i="2"/>
  <c r="F479" i="2"/>
  <c r="G479" i="2"/>
  <c r="E479" i="2"/>
  <c r="H482" i="2"/>
  <c r="B482" i="2"/>
  <c r="D482" i="2"/>
  <c r="I489" i="2"/>
  <c r="D493" i="2"/>
  <c r="I493" i="2"/>
  <c r="F493" i="2"/>
  <c r="E493" i="2"/>
  <c r="B497" i="2"/>
  <c r="H497" i="2"/>
  <c r="D519" i="2"/>
  <c r="G519" i="2"/>
  <c r="H519" i="2"/>
  <c r="B519" i="2"/>
  <c r="H528" i="2"/>
  <c r="G528" i="2"/>
  <c r="I528" i="2"/>
  <c r="F528" i="2"/>
  <c r="E528" i="2"/>
  <c r="B528" i="2"/>
  <c r="I561" i="2"/>
  <c r="D561" i="2"/>
  <c r="E561" i="2"/>
  <c r="H500" i="2"/>
  <c r="F500" i="2"/>
  <c r="E500" i="2"/>
  <c r="B500" i="2"/>
  <c r="H514" i="2"/>
  <c r="I514" i="2"/>
  <c r="E514" i="2"/>
  <c r="D514" i="2"/>
  <c r="E517" i="2"/>
  <c r="F517" i="2"/>
  <c r="D517" i="2"/>
  <c r="G517" i="2"/>
  <c r="D528" i="2"/>
  <c r="D536" i="2"/>
  <c r="I536" i="2"/>
  <c r="F536" i="2"/>
  <c r="G536" i="2"/>
  <c r="H536" i="2"/>
  <c r="E536" i="2"/>
  <c r="B536" i="2"/>
  <c r="H452" i="2"/>
  <c r="J452" i="2" s="1" a="1"/>
  <c r="J452" i="2" s="1"/>
  <c r="E452" i="2"/>
  <c r="D452" i="2"/>
  <c r="F469" i="2"/>
  <c r="G482" i="2"/>
  <c r="H487" i="2"/>
  <c r="B487" i="2"/>
  <c r="H491" i="2"/>
  <c r="F491" i="2"/>
  <c r="I491" i="2"/>
  <c r="E491" i="2"/>
  <c r="B491" i="2"/>
  <c r="G493" i="2"/>
  <c r="F498" i="2"/>
  <c r="D498" i="2"/>
  <c r="B498" i="2"/>
  <c r="H498" i="2"/>
  <c r="D500" i="2"/>
  <c r="I502" i="2"/>
  <c r="B502" i="2"/>
  <c r="G502" i="2"/>
  <c r="H502" i="2"/>
  <c r="D502" i="2"/>
  <c r="H511" i="2"/>
  <c r="J511" i="2" s="1" a="1"/>
  <c r="J511" i="2" s="1"/>
  <c r="F514" i="2"/>
  <c r="H517" i="2"/>
  <c r="F531" i="2"/>
  <c r="E531" i="2"/>
  <c r="D531" i="2"/>
  <c r="G531" i="2"/>
  <c r="F537" i="2"/>
  <c r="D537" i="2"/>
  <c r="I469" i="2"/>
  <c r="H477" i="2"/>
  <c r="I477" i="2"/>
  <c r="F477" i="2"/>
  <c r="E477" i="2"/>
  <c r="B477" i="2"/>
  <c r="B488" i="2"/>
  <c r="G488" i="2"/>
  <c r="F488" i="2"/>
  <c r="E488" i="2"/>
  <c r="D491" i="2"/>
  <c r="E498" i="2"/>
  <c r="G500" i="2"/>
  <c r="E502" i="2"/>
  <c r="G514" i="2"/>
  <c r="I517" i="2"/>
  <c r="F441" i="2"/>
  <c r="H441" i="2"/>
  <c r="E441" i="2"/>
  <c r="B470" i="2"/>
  <c r="F470" i="2"/>
  <c r="I473" i="2"/>
  <c r="B473" i="2"/>
  <c r="F473" i="2"/>
  <c r="E473" i="2"/>
  <c r="G473" i="2"/>
  <c r="D477" i="2"/>
  <c r="H484" i="2"/>
  <c r="D484" i="2"/>
  <c r="G484" i="2"/>
  <c r="B484" i="2"/>
  <c r="A484" i="2" s="1"/>
  <c r="I484" i="2"/>
  <c r="F484" i="2"/>
  <c r="I498" i="2"/>
  <c r="F502" i="2"/>
  <c r="G515" i="2"/>
  <c r="H515" i="2"/>
  <c r="F515" i="2"/>
  <c r="B515" i="2"/>
  <c r="B518" i="2"/>
  <c r="B494" i="2"/>
  <c r="G494" i="2"/>
  <c r="E508" i="2"/>
  <c r="F509" i="2"/>
  <c r="B549" i="2"/>
  <c r="D551" i="2"/>
  <c r="G551" i="2"/>
  <c r="E552" i="2"/>
  <c r="F576" i="2"/>
  <c r="B578" i="2"/>
  <c r="I578" i="2"/>
  <c r="G594" i="2"/>
  <c r="I594" i="2"/>
  <c r="G616" i="2"/>
  <c r="F616" i="2"/>
  <c r="G674" i="2"/>
  <c r="H674" i="2"/>
  <c r="J674" i="2" s="1" a="1"/>
  <c r="J674" i="2" s="1"/>
  <c r="F674" i="2"/>
  <c r="E544" i="2"/>
  <c r="G544" i="2"/>
  <c r="D544" i="2"/>
  <c r="I555" i="2"/>
  <c r="D555" i="2"/>
  <c r="D566" i="2"/>
  <c r="I566" i="2"/>
  <c r="E566" i="2"/>
  <c r="F566" i="2"/>
  <c r="G574" i="2"/>
  <c r="E574" i="2"/>
  <c r="E597" i="2"/>
  <c r="G597" i="2"/>
  <c r="I597" i="2"/>
  <c r="H597" i="2"/>
  <c r="D616" i="2"/>
  <c r="I639" i="2"/>
  <c r="E639" i="2"/>
  <c r="I548" i="2"/>
  <c r="B548" i="2"/>
  <c r="F548" i="2"/>
  <c r="D560" i="2"/>
  <c r="F560" i="2"/>
  <c r="H605" i="2"/>
  <c r="F605" i="2"/>
  <c r="E613" i="2"/>
  <c r="F613" i="2"/>
  <c r="D613" i="2"/>
  <c r="B613" i="2"/>
  <c r="G613" i="2"/>
  <c r="I613" i="2"/>
  <c r="B430" i="2"/>
  <c r="B447" i="2"/>
  <c r="I457" i="2"/>
  <c r="B457" i="2"/>
  <c r="A457" i="2" s="1"/>
  <c r="H467" i="2"/>
  <c r="I467" i="2"/>
  <c r="H481" i="2"/>
  <c r="B499" i="2"/>
  <c r="H524" i="2"/>
  <c r="J524" i="2" s="1" a="1"/>
  <c r="J524" i="2" s="1"/>
  <c r="I524" i="2"/>
  <c r="G529" i="2"/>
  <c r="H544" i="2"/>
  <c r="I546" i="2"/>
  <c r="D548" i="2"/>
  <c r="H549" i="2"/>
  <c r="H551" i="2"/>
  <c r="F555" i="2"/>
  <c r="D558" i="2"/>
  <c r="B558" i="2"/>
  <c r="H558" i="2"/>
  <c r="F558" i="2"/>
  <c r="E560" i="2"/>
  <c r="A560" i="2" s="1"/>
  <c r="I575" i="2"/>
  <c r="E575" i="2"/>
  <c r="H581" i="2"/>
  <c r="D581" i="2"/>
  <c r="E581" i="2"/>
  <c r="E605" i="2"/>
  <c r="H613" i="2"/>
  <c r="I440" i="2"/>
  <c r="E440" i="2"/>
  <c r="A440" i="2" s="1"/>
  <c r="I481" i="2"/>
  <c r="I544" i="2"/>
  <c r="G546" i="2"/>
  <c r="E548" i="2"/>
  <c r="G549" i="2"/>
  <c r="E558" i="2"/>
  <c r="H560" i="2"/>
  <c r="D575" i="2"/>
  <c r="H582" i="2"/>
  <c r="G582" i="2"/>
  <c r="H591" i="2"/>
  <c r="D591" i="2"/>
  <c r="D622" i="2"/>
  <c r="G622" i="2"/>
  <c r="H622" i="2"/>
  <c r="F622" i="2"/>
  <c r="B622" i="2"/>
  <c r="H630" i="2"/>
  <c r="J630" i="2" s="1" a="1"/>
  <c r="J630" i="2" s="1"/>
  <c r="G630" i="2"/>
  <c r="D630" i="2"/>
  <c r="H475" i="2"/>
  <c r="D475" i="2"/>
  <c r="B486" i="2"/>
  <c r="F486" i="2"/>
  <c r="F499" i="2"/>
  <c r="I501" i="2"/>
  <c r="B501" i="2"/>
  <c r="F545" i="2"/>
  <c r="G545" i="2"/>
  <c r="F552" i="2"/>
  <c r="G552" i="2"/>
  <c r="B552" i="2"/>
  <c r="B557" i="2"/>
  <c r="E557" i="2"/>
  <c r="G560" i="2"/>
  <c r="I568" i="2"/>
  <c r="D568" i="2"/>
  <c r="H568" i="2"/>
  <c r="E570" i="2"/>
  <c r="A570" i="2" s="1"/>
  <c r="I570" i="2"/>
  <c r="D572" i="2"/>
  <c r="I583" i="2"/>
  <c r="D583" i="2"/>
  <c r="B583" i="2"/>
  <c r="A583" i="2" s="1"/>
  <c r="D592" i="2"/>
  <c r="G592" i="2"/>
  <c r="B592" i="2"/>
  <c r="H592" i="2"/>
  <c r="F592" i="2"/>
  <c r="D602" i="2"/>
  <c r="H602" i="2"/>
  <c r="F602" i="2"/>
  <c r="E602" i="2"/>
  <c r="B649" i="2"/>
  <c r="G649" i="2"/>
  <c r="H649" i="2"/>
  <c r="J649" i="2" s="1" a="1"/>
  <c r="J649" i="2" s="1"/>
  <c r="F649" i="2"/>
  <c r="E649" i="2"/>
  <c r="D649" i="2"/>
  <c r="E625" i="2"/>
  <c r="F625" i="2"/>
  <c r="D625" i="2"/>
  <c r="B625" i="2"/>
  <c r="G625" i="2"/>
  <c r="F657" i="2"/>
  <c r="G657" i="2"/>
  <c r="B657" i="2"/>
  <c r="I657" i="2"/>
  <c r="H657" i="2"/>
  <c r="J657" i="2" s="1" a="1"/>
  <c r="J657" i="2" s="1"/>
  <c r="E657" i="2"/>
  <c r="F664" i="2"/>
  <c r="B664" i="2"/>
  <c r="G664" i="2"/>
  <c r="H664" i="2"/>
  <c r="J664" i="2" s="1" a="1"/>
  <c r="J664" i="2" s="1"/>
  <c r="E664" i="2"/>
  <c r="I535" i="2"/>
  <c r="D535" i="2"/>
  <c r="B585" i="2"/>
  <c r="A585" i="2" s="1"/>
  <c r="F585" i="2"/>
  <c r="D585" i="2"/>
  <c r="D590" i="2"/>
  <c r="E590" i="2"/>
  <c r="B590" i="2"/>
  <c r="G590" i="2"/>
  <c r="D614" i="2"/>
  <c r="H614" i="2"/>
  <c r="F614" i="2"/>
  <c r="B614" i="2"/>
  <c r="F621" i="2"/>
  <c r="G621" i="2"/>
  <c r="B621" i="2"/>
  <c r="I621" i="2"/>
  <c r="H621" i="2"/>
  <c r="E621" i="2"/>
  <c r="F631" i="2"/>
  <c r="D631" i="2"/>
  <c r="B631" i="2"/>
  <c r="G646" i="2"/>
  <c r="B646" i="2"/>
  <c r="G652" i="2"/>
  <c r="H652" i="2"/>
  <c r="J652" i="2" s="1" a="1"/>
  <c r="J652" i="2" s="1"/>
  <c r="F652" i="2"/>
  <c r="E652" i="2"/>
  <c r="D658" i="2"/>
  <c r="H658" i="2"/>
  <c r="J658" i="2" s="1" a="1"/>
  <c r="J658" i="2" s="1"/>
  <c r="F658" i="2"/>
  <c r="I647" i="2"/>
  <c r="F647" i="2"/>
  <c r="E647" i="2"/>
  <c r="D647" i="2"/>
  <c r="F667" i="2"/>
  <c r="G667" i="2"/>
  <c r="I667" i="2"/>
  <c r="E667" i="2"/>
  <c r="D667" i="2"/>
  <c r="H615" i="2"/>
  <c r="G615" i="2"/>
  <c r="I615" i="2"/>
  <c r="F615" i="2"/>
  <c r="E615" i="2"/>
  <c r="D615" i="2"/>
  <c r="F624" i="2"/>
  <c r="E624" i="2"/>
  <c r="D624" i="2"/>
  <c r="B624" i="2"/>
  <c r="G624" i="2"/>
  <c r="I624" i="2"/>
  <c r="B627" i="2"/>
  <c r="I627" i="2"/>
  <c r="E632" i="2"/>
  <c r="D632" i="2"/>
  <c r="H632" i="2"/>
  <c r="I655" i="2"/>
  <c r="E655" i="2"/>
  <c r="D655" i="2"/>
  <c r="I673" i="2"/>
  <c r="H673" i="2"/>
  <c r="J673" i="2" s="1" a="1"/>
  <c r="J673" i="2" s="1"/>
  <c r="F673" i="2"/>
  <c r="E673" i="2"/>
  <c r="D673" i="2"/>
  <c r="F580" i="2"/>
  <c r="D580" i="2"/>
  <c r="B580" i="2"/>
  <c r="I580" i="2"/>
  <c r="H624" i="2"/>
  <c r="J624" i="2" s="1" a="1"/>
  <c r="J624" i="2" s="1"/>
  <c r="D627" i="2"/>
  <c r="H633" i="2"/>
  <c r="E633" i="2"/>
  <c r="D633" i="2"/>
  <c r="B633" i="2"/>
  <c r="G633" i="2"/>
  <c r="I633" i="2"/>
  <c r="D638" i="2"/>
  <c r="G638" i="2"/>
  <c r="H638" i="2"/>
  <c r="J638" i="2" s="1" a="1"/>
  <c r="J638" i="2" s="1"/>
  <c r="B638" i="2"/>
  <c r="F660" i="2"/>
  <c r="D660" i="2"/>
  <c r="B660" i="2"/>
  <c r="I660" i="2"/>
  <c r="G673" i="2"/>
  <c r="F687" i="2"/>
  <c r="D687" i="2"/>
  <c r="F717" i="2"/>
  <c r="E717" i="2"/>
  <c r="N717" i="2" s="1"/>
  <c r="H677" i="2"/>
  <c r="J677" i="2" s="1" a="1"/>
  <c r="J677" i="2" s="1"/>
  <c r="F677" i="2"/>
  <c r="F685" i="2"/>
  <c r="E685" i="2"/>
  <c r="I687" i="2"/>
  <c r="B734" i="2"/>
  <c r="E734" i="2"/>
  <c r="L734" i="2" s="1"/>
  <c r="D734" i="2"/>
  <c r="G734" i="2"/>
  <c r="I734" i="2"/>
  <c r="H734" i="2"/>
  <c r="B596" i="2"/>
  <c r="A596" i="2" s="1"/>
  <c r="H596" i="2"/>
  <c r="B608" i="2"/>
  <c r="B609" i="2"/>
  <c r="G609" i="2"/>
  <c r="B629" i="2"/>
  <c r="I637" i="2"/>
  <c r="H641" i="2"/>
  <c r="J641" i="2" s="1" a="1"/>
  <c r="J641" i="2" s="1"/>
  <c r="H645" i="2"/>
  <c r="J645" i="2" s="1" a="1"/>
  <c r="J645" i="2" s="1"/>
  <c r="G669" i="2"/>
  <c r="G671" i="2"/>
  <c r="D676" i="2"/>
  <c r="D677" i="2"/>
  <c r="H684" i="2"/>
  <c r="J684" i="2" s="1" a="1"/>
  <c r="J684" i="2" s="1"/>
  <c r="F684" i="2"/>
  <c r="D685" i="2"/>
  <c r="H691" i="2"/>
  <c r="J691" i="2" s="1" a="1"/>
  <c r="J691" i="2" s="1"/>
  <c r="F691" i="2"/>
  <c r="F734" i="2"/>
  <c r="B626" i="2"/>
  <c r="B628" i="2"/>
  <c r="G637" i="2"/>
  <c r="B661" i="2"/>
  <c r="G668" i="2"/>
  <c r="B672" i="2"/>
  <c r="G672" i="2"/>
  <c r="E676" i="2"/>
  <c r="E677" i="2"/>
  <c r="H685" i="2"/>
  <c r="J685" i="2" s="1" a="1"/>
  <c r="J685" i="2" s="1"/>
  <c r="E697" i="2"/>
  <c r="L697" i="2" s="1"/>
  <c r="D697" i="2"/>
  <c r="B702" i="2"/>
  <c r="G702" i="2"/>
  <c r="E702" i="2"/>
  <c r="D702" i="2"/>
  <c r="E713" i="2"/>
  <c r="L713" i="2" s="1"/>
  <c r="G713" i="2"/>
  <c r="B713" i="2"/>
  <c r="I713" i="2"/>
  <c r="B729" i="2"/>
  <c r="F729" i="2"/>
  <c r="E729" i="2"/>
  <c r="N729" i="2" s="1"/>
  <c r="D729" i="2"/>
  <c r="D608" i="2"/>
  <c r="D609" i="2"/>
  <c r="H619" i="2"/>
  <c r="B619" i="2"/>
  <c r="B669" i="2"/>
  <c r="B671" i="2"/>
  <c r="A671" i="2" s="1"/>
  <c r="F676" i="2"/>
  <c r="I677" i="2"/>
  <c r="H683" i="2"/>
  <c r="J683" i="2" s="1" a="1"/>
  <c r="J683" i="2" s="1"/>
  <c r="F683" i="2"/>
  <c r="I685" i="2"/>
  <c r="B722" i="2"/>
  <c r="G722" i="2"/>
  <c r="I722" i="2"/>
  <c r="F722" i="2"/>
  <c r="E722" i="2"/>
  <c r="D722" i="2"/>
  <c r="H676" i="2"/>
  <c r="J676" i="2" s="1" a="1"/>
  <c r="J676" i="2" s="1"/>
  <c r="G677" i="2"/>
  <c r="G685" i="2"/>
  <c r="E692" i="2"/>
  <c r="I692" i="2"/>
  <c r="B692" i="2"/>
  <c r="H722" i="2"/>
  <c r="F726" i="2"/>
  <c r="E726" i="2"/>
  <c r="N726" i="2" s="1"/>
  <c r="G726" i="2"/>
  <c r="B730" i="2"/>
  <c r="E730" i="2"/>
  <c r="N730" i="2" s="1"/>
  <c r="D730" i="2"/>
  <c r="I730" i="2"/>
  <c r="H730" i="2"/>
  <c r="E577" i="2"/>
  <c r="F608" i="2"/>
  <c r="E619" i="2"/>
  <c r="H623" i="2"/>
  <c r="F623" i="2"/>
  <c r="H626" i="2"/>
  <c r="J626" i="2" s="1" a="1"/>
  <c r="J626" i="2" s="1"/>
  <c r="F628" i="2"/>
  <c r="H635" i="2"/>
  <c r="J635" i="2" s="1" a="1"/>
  <c r="J635" i="2" s="1"/>
  <c r="E635" i="2"/>
  <c r="B645" i="2"/>
  <c r="G645" i="2"/>
  <c r="I653" i="2"/>
  <c r="B653" i="2"/>
  <c r="A653" i="2" s="1"/>
  <c r="E661" i="2"/>
  <c r="I665" i="2"/>
  <c r="B665" i="2"/>
  <c r="D669" i="2"/>
  <c r="D671" i="2"/>
  <c r="E683" i="2"/>
  <c r="A683" i="2" s="1"/>
  <c r="D692" i="2"/>
  <c r="I697" i="2"/>
  <c r="E700" i="2"/>
  <c r="D700" i="2"/>
  <c r="H713" i="2"/>
  <c r="B716" i="2"/>
  <c r="D716" i="2"/>
  <c r="H726" i="2"/>
  <c r="F730" i="2"/>
  <c r="H733" i="2"/>
  <c r="E733" i="2"/>
  <c r="A733" i="2" s="1"/>
  <c r="D733" i="2"/>
  <c r="E669" i="2"/>
  <c r="G676" i="2"/>
  <c r="B687" i="2"/>
  <c r="F692" i="2"/>
  <c r="B704" i="2"/>
  <c r="E714" i="2"/>
  <c r="N714" i="2" s="1"/>
  <c r="G714" i="2"/>
  <c r="G723" i="2"/>
  <c r="I723" i="2"/>
  <c r="E723" i="2"/>
  <c r="N723" i="2" s="1"/>
  <c r="G730" i="2"/>
  <c r="I737" i="2"/>
  <c r="D737" i="2"/>
  <c r="I738" i="2"/>
  <c r="H693" i="2"/>
  <c r="J693" i="2" s="1" a="1"/>
  <c r="J693" i="2" s="1"/>
  <c r="B699" i="2"/>
  <c r="E709" i="2"/>
  <c r="M709" i="2" s="1"/>
  <c r="G738" i="2"/>
  <c r="D679" i="2"/>
  <c r="D681" i="2"/>
  <c r="D689" i="2"/>
  <c r="D690" i="2"/>
  <c r="D695" i="2"/>
  <c r="D711" i="2"/>
  <c r="D738" i="2"/>
  <c r="F699" i="2"/>
  <c r="H711" i="2"/>
  <c r="D719" i="2"/>
  <c r="F725" i="2"/>
  <c r="E738" i="2"/>
  <c r="A738" i="2" s="1"/>
  <c r="E725" i="2"/>
  <c r="E728" i="2"/>
  <c r="M728" i="2" s="1"/>
  <c r="F738" i="2"/>
  <c r="I22" i="2"/>
  <c r="E69" i="2"/>
  <c r="A69" i="2" s="1"/>
  <c r="D71" i="2"/>
  <c r="H71" i="2"/>
  <c r="J71" i="2" s="1" a="1"/>
  <c r="J71" i="2" s="1"/>
  <c r="F71" i="2"/>
  <c r="H73" i="2"/>
  <c r="J73" i="2" s="1" a="1"/>
  <c r="J73" i="2" s="1"/>
  <c r="F73" i="2"/>
  <c r="G73" i="2"/>
  <c r="E73" i="2"/>
  <c r="D75" i="2"/>
  <c r="H75" i="2"/>
  <c r="J75" i="2" s="1" a="1"/>
  <c r="J75" i="2" s="1"/>
  <c r="F75" i="2"/>
  <c r="G75" i="2"/>
  <c r="E75" i="2"/>
  <c r="H81" i="2"/>
  <c r="J81" i="2" s="1" a="1"/>
  <c r="J81" i="2" s="1"/>
  <c r="F81" i="2"/>
  <c r="I87" i="2"/>
  <c r="B90" i="2"/>
  <c r="H90" i="2"/>
  <c r="J90" i="2" s="1" a="1"/>
  <c r="J90" i="2" s="1"/>
  <c r="F90" i="2"/>
  <c r="E90" i="2"/>
  <c r="E92" i="2"/>
  <c r="I101" i="2"/>
  <c r="G104" i="2"/>
  <c r="F104" i="2"/>
  <c r="E104" i="2"/>
  <c r="H104" i="2"/>
  <c r="D104" i="2"/>
  <c r="H106" i="2"/>
  <c r="J106" i="2" s="1" a="1"/>
  <c r="J106" i="2" s="1"/>
  <c r="G121" i="2"/>
  <c r="E121" i="2"/>
  <c r="H121" i="2"/>
  <c r="J121" i="2" s="1" a="1"/>
  <c r="J121" i="2" s="1"/>
  <c r="F121" i="2"/>
  <c r="D121" i="2"/>
  <c r="H123" i="2"/>
  <c r="J123" i="2" s="1" a="1"/>
  <c r="J123" i="2" s="1"/>
  <c r="F154" i="2"/>
  <c r="B158" i="2"/>
  <c r="H158" i="2"/>
  <c r="F158" i="2"/>
  <c r="E158" i="2"/>
  <c r="I189" i="2"/>
  <c r="D189" i="2"/>
  <c r="F189" i="2"/>
  <c r="B189" i="2"/>
  <c r="G189" i="2"/>
  <c r="H189" i="2"/>
  <c r="J189" i="2" s="1" a="1"/>
  <c r="J189" i="2" s="1"/>
  <c r="G192" i="2"/>
  <c r="F192" i="2"/>
  <c r="D192" i="2"/>
  <c r="H192" i="2"/>
  <c r="J192" i="2" s="1" a="1"/>
  <c r="J192" i="2" s="1"/>
  <c r="E192" i="2"/>
  <c r="B192" i="2"/>
  <c r="G224" i="2"/>
  <c r="F224" i="2"/>
  <c r="D224" i="2"/>
  <c r="I224" i="2"/>
  <c r="E224" i="2"/>
  <c r="B224" i="2"/>
  <c r="H37" i="2"/>
  <c r="J37" i="2" s="1" a="1"/>
  <c r="J37" i="2" s="1"/>
  <c r="F37" i="2"/>
  <c r="D26" i="2"/>
  <c r="F29" i="2"/>
  <c r="H31" i="2"/>
  <c r="F33" i="2"/>
  <c r="D37" i="2"/>
  <c r="D39" i="2"/>
  <c r="H39" i="2"/>
  <c r="J39" i="2" s="1" a="1"/>
  <c r="J39" i="2" s="1"/>
  <c r="F39" i="2"/>
  <c r="G44" i="2"/>
  <c r="F44" i="2"/>
  <c r="B44" i="2"/>
  <c r="D46" i="2"/>
  <c r="H9" i="2"/>
  <c r="F9" i="2"/>
  <c r="G9" i="2"/>
  <c r="E9" i="2"/>
  <c r="F13" i="2"/>
  <c r="G13" i="2"/>
  <c r="E13" i="2"/>
  <c r="I13" i="2"/>
  <c r="D13" i="2"/>
  <c r="E14" i="2"/>
  <c r="I31" i="2"/>
  <c r="D43" i="2"/>
  <c r="H43" i="2"/>
  <c r="J43" i="2" s="1" a="1"/>
  <c r="J43" i="2" s="1"/>
  <c r="F43" i="2"/>
  <c r="G43" i="2"/>
  <c r="E43" i="2"/>
  <c r="E44" i="2"/>
  <c r="F46" i="2"/>
  <c r="B65" i="2"/>
  <c r="H65" i="2"/>
  <c r="D9" i="2"/>
  <c r="D11" i="2"/>
  <c r="H11" i="2"/>
  <c r="F11" i="2"/>
  <c r="G11" i="2"/>
  <c r="E11" i="2"/>
  <c r="H13" i="2"/>
  <c r="J13" i="2" s="1" a="1"/>
  <c r="J13" i="2" s="1"/>
  <c r="F14" i="2"/>
  <c r="G20" i="2"/>
  <c r="F20" i="2"/>
  <c r="H20" i="2"/>
  <c r="I29" i="2"/>
  <c r="G31" i="2"/>
  <c r="I33" i="2"/>
  <c r="H44" i="2"/>
  <c r="J44" i="2" s="1" a="1"/>
  <c r="J44" i="2" s="1"/>
  <c r="H46" i="2"/>
  <c r="G52" i="2"/>
  <c r="F52" i="2"/>
  <c r="H52" i="2"/>
  <c r="G60" i="2"/>
  <c r="F60" i="2"/>
  <c r="H60" i="2"/>
  <c r="J60" i="2" s="1" a="1"/>
  <c r="J60" i="2" s="1"/>
  <c r="E60" i="2"/>
  <c r="I60" i="2"/>
  <c r="D60" i="2"/>
  <c r="D65" i="2"/>
  <c r="E71" i="2"/>
  <c r="D73" i="2"/>
  <c r="D81" i="2"/>
  <c r="D83" i="2"/>
  <c r="H83" i="2"/>
  <c r="J83" i="2" s="1" a="1"/>
  <c r="J83" i="2" s="1"/>
  <c r="I83" i="2"/>
  <c r="B83" i="2"/>
  <c r="G87" i="2"/>
  <c r="D90" i="2"/>
  <c r="G93" i="2"/>
  <c r="B98" i="2"/>
  <c r="H98" i="2"/>
  <c r="J98" i="2" s="1" a="1"/>
  <c r="J98" i="2" s="1"/>
  <c r="F98" i="2"/>
  <c r="E98" i="2"/>
  <c r="D103" i="2"/>
  <c r="I103" i="2"/>
  <c r="B103" i="2"/>
  <c r="B110" i="2"/>
  <c r="I110" i="2"/>
  <c r="D110" i="2"/>
  <c r="H110" i="2"/>
  <c r="J110" i="2" s="1" a="1"/>
  <c r="J110" i="2" s="1"/>
  <c r="F110" i="2"/>
  <c r="E110" i="2"/>
  <c r="B118" i="2"/>
  <c r="H118" i="2"/>
  <c r="E118" i="2"/>
  <c r="F118" i="2"/>
  <c r="G120" i="2"/>
  <c r="F120" i="2"/>
  <c r="B120" i="2"/>
  <c r="E134" i="2"/>
  <c r="B138" i="2"/>
  <c r="G138" i="2"/>
  <c r="E138" i="2"/>
  <c r="H138" i="2"/>
  <c r="F138" i="2"/>
  <c r="D138" i="2"/>
  <c r="G140" i="2"/>
  <c r="F140" i="2"/>
  <c r="I140" i="2"/>
  <c r="D140" i="2"/>
  <c r="G152" i="2"/>
  <c r="F152" i="2"/>
  <c r="H152" i="2"/>
  <c r="J152" i="2" s="1" a="1"/>
  <c r="J152" i="2" s="1"/>
  <c r="E152" i="2"/>
  <c r="D152" i="2"/>
  <c r="I154" i="2"/>
  <c r="D158" i="2"/>
  <c r="B170" i="2"/>
  <c r="G170" i="2"/>
  <c r="E170" i="2"/>
  <c r="H170" i="2"/>
  <c r="J170" i="2" s="1" a="1"/>
  <c r="J170" i="2" s="1"/>
  <c r="I170" i="2"/>
  <c r="F170" i="2"/>
  <c r="E189" i="2"/>
  <c r="H224" i="2"/>
  <c r="D79" i="2"/>
  <c r="H79" i="2"/>
  <c r="J79" i="2" s="1" a="1"/>
  <c r="J79" i="2" s="1"/>
  <c r="F79" i="2"/>
  <c r="E79" i="2"/>
  <c r="A79" i="2" s="1"/>
  <c r="G89" i="2"/>
  <c r="E89" i="2"/>
  <c r="B89" i="2"/>
  <c r="B109" i="2"/>
  <c r="H109" i="2"/>
  <c r="J109" i="2" s="1" a="1"/>
  <c r="J109" i="2" s="1"/>
  <c r="B126" i="2"/>
  <c r="H126" i="2"/>
  <c r="J126" i="2" s="1" a="1"/>
  <c r="J126" i="2" s="1"/>
  <c r="G132" i="2"/>
  <c r="F132" i="2"/>
  <c r="H132" i="2"/>
  <c r="J132" i="2" s="1" a="1"/>
  <c r="J132" i="2" s="1"/>
  <c r="E132" i="2"/>
  <c r="D132" i="2"/>
  <c r="B137" i="2"/>
  <c r="H137" i="2"/>
  <c r="J137" i="2" s="1" a="1"/>
  <c r="J137" i="2" s="1"/>
  <c r="B166" i="2"/>
  <c r="F166" i="2"/>
  <c r="H166" i="2"/>
  <c r="J166" i="2" s="1" a="1"/>
  <c r="J166" i="2" s="1"/>
  <c r="D166" i="2"/>
  <c r="B214" i="2"/>
  <c r="F214" i="2"/>
  <c r="H214" i="2"/>
  <c r="E214" i="2"/>
  <c r="D214" i="2"/>
  <c r="G214" i="2"/>
  <c r="B54" i="2"/>
  <c r="H54" i="2"/>
  <c r="F54" i="2"/>
  <c r="D54" i="2"/>
  <c r="G56" i="2"/>
  <c r="F56" i="2"/>
  <c r="H56" i="2"/>
  <c r="J56" i="2" s="1" a="1"/>
  <c r="J56" i="2" s="1"/>
  <c r="E56" i="2"/>
  <c r="B58" i="2"/>
  <c r="H58" i="2"/>
  <c r="J58" i="2" s="1" a="1"/>
  <c r="J58" i="2" s="1"/>
  <c r="F58" i="2"/>
  <c r="E58" i="2"/>
  <c r="G58" i="2"/>
  <c r="D63" i="2"/>
  <c r="B63" i="2"/>
  <c r="D89" i="2"/>
  <c r="D109" i="2"/>
  <c r="F117" i="2"/>
  <c r="B117" i="2"/>
  <c r="D126" i="2"/>
  <c r="D131" i="2"/>
  <c r="B131" i="2"/>
  <c r="I131" i="2"/>
  <c r="D137" i="2"/>
  <c r="D151" i="2"/>
  <c r="F151" i="2"/>
  <c r="I158" i="2"/>
  <c r="E166" i="2"/>
  <c r="G180" i="2"/>
  <c r="F180" i="2"/>
  <c r="B180" i="2"/>
  <c r="H180" i="2"/>
  <c r="E180" i="2"/>
  <c r="D180" i="2"/>
  <c r="B22" i="2"/>
  <c r="H22" i="2"/>
  <c r="F22" i="2"/>
  <c r="D22" i="2"/>
  <c r="I37" i="2"/>
  <c r="I46" i="2"/>
  <c r="I14" i="2"/>
  <c r="E22" i="2"/>
  <c r="G24" i="2"/>
  <c r="F24" i="2"/>
  <c r="H24" i="2"/>
  <c r="E24" i="2"/>
  <c r="D27" i="2"/>
  <c r="B27" i="2"/>
  <c r="D29" i="2"/>
  <c r="B30" i="2"/>
  <c r="F30" i="2"/>
  <c r="G30" i="2"/>
  <c r="E30" i="2"/>
  <c r="I30" i="2"/>
  <c r="D30" i="2"/>
  <c r="E31" i="2"/>
  <c r="D33" i="2"/>
  <c r="D35" i="2"/>
  <c r="H35" i="2"/>
  <c r="J35" i="2" s="1" a="1"/>
  <c r="J35" i="2" s="1"/>
  <c r="B37" i="2"/>
  <c r="G37" i="2"/>
  <c r="G39" i="2"/>
  <c r="I44" i="2"/>
  <c r="G46" i="2"/>
  <c r="E54" i="2"/>
  <c r="D56" i="2"/>
  <c r="D58" i="2"/>
  <c r="E63" i="2"/>
  <c r="I71" i="2"/>
  <c r="I75" i="2"/>
  <c r="F89" i="2"/>
  <c r="B101" i="2"/>
  <c r="H101" i="2"/>
  <c r="J101" i="2" s="1" a="1"/>
  <c r="J101" i="2" s="1"/>
  <c r="F101" i="2"/>
  <c r="E101" i="2"/>
  <c r="I104" i="2"/>
  <c r="D107" i="2"/>
  <c r="H107" i="2"/>
  <c r="J107" i="2" s="1" a="1"/>
  <c r="J107" i="2" s="1"/>
  <c r="F107" i="2"/>
  <c r="E107" i="2"/>
  <c r="E109" i="2"/>
  <c r="D117" i="2"/>
  <c r="I121" i="2"/>
  <c r="G124" i="2"/>
  <c r="F124" i="2"/>
  <c r="H124" i="2"/>
  <c r="E124" i="2"/>
  <c r="D124" i="2"/>
  <c r="E126" i="2"/>
  <c r="E131" i="2"/>
  <c r="E137" i="2"/>
  <c r="D143" i="2"/>
  <c r="H143" i="2"/>
  <c r="E151" i="2"/>
  <c r="A151" i="2" s="1"/>
  <c r="G158" i="2"/>
  <c r="I166" i="2"/>
  <c r="B26" i="2"/>
  <c r="H26" i="2"/>
  <c r="F26" i="2"/>
  <c r="G26" i="2"/>
  <c r="E26" i="2"/>
  <c r="G28" i="2"/>
  <c r="F28" i="2"/>
  <c r="H28" i="2"/>
  <c r="J28" i="2" s="1" a="1"/>
  <c r="J28" i="2" s="1"/>
  <c r="E28" i="2"/>
  <c r="A28" i="2" s="1"/>
  <c r="I28" i="2"/>
  <c r="D28" i="2"/>
  <c r="B106" i="2"/>
  <c r="G106" i="2"/>
  <c r="E106" i="2"/>
  <c r="F109" i="2"/>
  <c r="F126" i="2"/>
  <c r="B154" i="2"/>
  <c r="H154" i="2"/>
  <c r="H77" i="2"/>
  <c r="J77" i="2" s="1" a="1"/>
  <c r="J77" i="2" s="1"/>
  <c r="F77" i="2"/>
  <c r="G77" i="2"/>
  <c r="E77" i="2"/>
  <c r="A77" i="2" s="1"/>
  <c r="I77" i="2"/>
  <c r="D77" i="2"/>
  <c r="D87" i="2"/>
  <c r="F87" i="2"/>
  <c r="H87" i="2"/>
  <c r="J87" i="2" s="1" a="1"/>
  <c r="J87" i="2" s="1"/>
  <c r="E87" i="2"/>
  <c r="I93" i="2"/>
  <c r="D93" i="2"/>
  <c r="H93" i="2"/>
  <c r="J93" i="2" s="1" a="1"/>
  <c r="J93" i="2" s="1"/>
  <c r="F93" i="2"/>
  <c r="E93" i="2"/>
  <c r="H5" i="2"/>
  <c r="F5" i="2"/>
  <c r="D67" i="2"/>
  <c r="H67" i="2"/>
  <c r="J67" i="2" s="1" a="1"/>
  <c r="J67" i="2" s="1"/>
  <c r="H69" i="2"/>
  <c r="J69" i="2" s="1" a="1"/>
  <c r="J69" i="2" s="1"/>
  <c r="F69" i="2"/>
  <c r="G79" i="2"/>
  <c r="I89" i="2"/>
  <c r="G92" i="2"/>
  <c r="F92" i="2"/>
  <c r="B92" i="2"/>
  <c r="G100" i="2"/>
  <c r="F100" i="2"/>
  <c r="H100" i="2"/>
  <c r="B100" i="2"/>
  <c r="A100" i="2" s="1"/>
  <c r="D123" i="2"/>
  <c r="G123" i="2"/>
  <c r="E123" i="2"/>
  <c r="I126" i="2"/>
  <c r="I132" i="2"/>
  <c r="D135" i="2"/>
  <c r="H135" i="2"/>
  <c r="J135" i="2" s="1" a="1"/>
  <c r="J135" i="2" s="1"/>
  <c r="F135" i="2"/>
  <c r="E135" i="2"/>
  <c r="A135" i="2" s="1"/>
  <c r="I137" i="2"/>
  <c r="L145" i="2"/>
  <c r="F149" i="2"/>
  <c r="H149" i="2"/>
  <c r="J149" i="2" s="1" a="1"/>
  <c r="J149" i="2" s="1"/>
  <c r="E149" i="2"/>
  <c r="G149" i="2"/>
  <c r="D149" i="2"/>
  <c r="D154" i="2"/>
  <c r="B165" i="2"/>
  <c r="G165" i="2"/>
  <c r="D165" i="2"/>
  <c r="I165" i="2"/>
  <c r="F165" i="2"/>
  <c r="D167" i="2"/>
  <c r="H167" i="2"/>
  <c r="J167" i="2" s="1" a="1"/>
  <c r="J167" i="2" s="1"/>
  <c r="E167" i="2"/>
  <c r="F167" i="2"/>
  <c r="G167" i="2"/>
  <c r="B167" i="2"/>
  <c r="A208" i="2"/>
  <c r="B62" i="2"/>
  <c r="H62" i="2"/>
  <c r="J62" i="2" s="1" a="1"/>
  <c r="J62" i="2" s="1"/>
  <c r="F62" i="2"/>
  <c r="G62" i="2"/>
  <c r="E62" i="2"/>
  <c r="D62" i="2"/>
  <c r="I62" i="2"/>
  <c r="H63" i="2"/>
  <c r="J63" i="2" s="1" a="1"/>
  <c r="J63" i="2" s="1"/>
  <c r="D106" i="2"/>
  <c r="I109" i="2"/>
  <c r="D5" i="2"/>
  <c r="D7" i="2"/>
  <c r="H7" i="2"/>
  <c r="J7" i="2" s="1" a="1"/>
  <c r="J7" i="2" s="1"/>
  <c r="F7" i="2"/>
  <c r="B9" i="2"/>
  <c r="G12" i="2"/>
  <c r="F12" i="2"/>
  <c r="B12" i="2"/>
  <c r="A12" i="2" s="1"/>
  <c r="B13" i="2"/>
  <c r="D14" i="2"/>
  <c r="G16" i="2"/>
  <c r="F16" i="2"/>
  <c r="B18" i="2"/>
  <c r="H18" i="2"/>
  <c r="I20" i="2"/>
  <c r="H27" i="2"/>
  <c r="H29" i="2"/>
  <c r="J29" i="2" s="1" a="1"/>
  <c r="J29" i="2" s="1"/>
  <c r="E37" i="2"/>
  <c r="E39" i="2"/>
  <c r="H41" i="2"/>
  <c r="J41" i="2" s="1" a="1"/>
  <c r="J41" i="2" s="1"/>
  <c r="F41" i="2"/>
  <c r="G41" i="2"/>
  <c r="E41" i="2"/>
  <c r="B43" i="2"/>
  <c r="D44" i="2"/>
  <c r="F45" i="2"/>
  <c r="G45" i="2"/>
  <c r="E45" i="2"/>
  <c r="I45" i="2"/>
  <c r="D45" i="2"/>
  <c r="E46" i="2"/>
  <c r="G48" i="2"/>
  <c r="F48" i="2"/>
  <c r="B50" i="2"/>
  <c r="A50" i="2" s="1"/>
  <c r="H50" i="2"/>
  <c r="I52" i="2"/>
  <c r="I54" i="2"/>
  <c r="I63" i="2"/>
  <c r="E67" i="2"/>
  <c r="D69" i="2"/>
  <c r="B71" i="2"/>
  <c r="B73" i="2"/>
  <c r="B75" i="2"/>
  <c r="B81" i="2"/>
  <c r="G84" i="2"/>
  <c r="F84" i="2"/>
  <c r="B84" i="2"/>
  <c r="H84" i="2"/>
  <c r="J84" i="2" s="1" a="1"/>
  <c r="J84" i="2" s="1"/>
  <c r="E84" i="2"/>
  <c r="D92" i="2"/>
  <c r="D100" i="2"/>
  <c r="B104" i="2"/>
  <c r="F106" i="2"/>
  <c r="I107" i="2"/>
  <c r="G109" i="2"/>
  <c r="D115" i="2"/>
  <c r="H115" i="2"/>
  <c r="J115" i="2" s="1" a="1"/>
  <c r="J115" i="2" s="1"/>
  <c r="E115" i="2"/>
  <c r="F115" i="2"/>
  <c r="I117" i="2"/>
  <c r="B121" i="2"/>
  <c r="F123" i="2"/>
  <c r="G126" i="2"/>
  <c r="G131" i="2"/>
  <c r="B134" i="2"/>
  <c r="F134" i="2"/>
  <c r="G137" i="2"/>
  <c r="H141" i="2"/>
  <c r="J141" i="2" s="1" a="1"/>
  <c r="J141" i="2" s="1"/>
  <c r="F141" i="2"/>
  <c r="E141" i="2"/>
  <c r="G141" i="2"/>
  <c r="D141" i="2"/>
  <c r="G148" i="2"/>
  <c r="F148" i="2"/>
  <c r="B148" i="2"/>
  <c r="G151" i="2"/>
  <c r="E154" i="2"/>
  <c r="E165" i="2"/>
  <c r="D175" i="2"/>
  <c r="I175" i="2"/>
  <c r="H175" i="2"/>
  <c r="J175" i="2" s="1" a="1"/>
  <c r="J175" i="2" s="1"/>
  <c r="E175" i="2"/>
  <c r="B234" i="2"/>
  <c r="G234" i="2"/>
  <c r="E234" i="2"/>
  <c r="F234" i="2"/>
  <c r="D235" i="2"/>
  <c r="I235" i="2"/>
  <c r="B235" i="2"/>
  <c r="A235" i="2" s="1"/>
  <c r="F235" i="2"/>
  <c r="G236" i="2"/>
  <c r="F236" i="2"/>
  <c r="I236" i="2"/>
  <c r="D236" i="2"/>
  <c r="B236" i="2"/>
  <c r="A236" i="2" s="1"/>
  <c r="B238" i="2"/>
  <c r="A238" i="2" s="1"/>
  <c r="I238" i="2"/>
  <c r="D238" i="2"/>
  <c r="F238" i="2"/>
  <c r="D239" i="2"/>
  <c r="I239" i="2"/>
  <c r="B239" i="2"/>
  <c r="D251" i="2"/>
  <c r="G251" i="2"/>
  <c r="E251" i="2"/>
  <c r="F251" i="2"/>
  <c r="D252" i="2"/>
  <c r="E253" i="2"/>
  <c r="D254" i="2"/>
  <c r="E259" i="2"/>
  <c r="D260" i="2"/>
  <c r="B262" i="2"/>
  <c r="F262" i="2"/>
  <c r="E262" i="2"/>
  <c r="D263" i="2"/>
  <c r="I263" i="2"/>
  <c r="B263" i="2"/>
  <c r="A263" i="2" s="1"/>
  <c r="F263" i="2"/>
  <c r="G264" i="2"/>
  <c r="F264" i="2"/>
  <c r="E264" i="2"/>
  <c r="B264" i="2"/>
  <c r="B266" i="2"/>
  <c r="G266" i="2"/>
  <c r="E266" i="2"/>
  <c r="F266" i="2"/>
  <c r="D267" i="2"/>
  <c r="I267" i="2"/>
  <c r="B267" i="2"/>
  <c r="B269" i="2"/>
  <c r="E269" i="2"/>
  <c r="B270" i="2"/>
  <c r="I270" i="2"/>
  <c r="D270" i="2"/>
  <c r="G281" i="2"/>
  <c r="E281" i="2"/>
  <c r="B281" i="2"/>
  <c r="I285" i="2"/>
  <c r="D285" i="2"/>
  <c r="F285" i="2"/>
  <c r="E285" i="2"/>
  <c r="A285" i="2" s="1"/>
  <c r="H285" i="2"/>
  <c r="G268" i="2"/>
  <c r="F268" i="2"/>
  <c r="I268" i="2"/>
  <c r="D268" i="2"/>
  <c r="E268" i="2"/>
  <c r="D271" i="2"/>
  <c r="E271" i="2"/>
  <c r="A271" i="2" s="1"/>
  <c r="G284" i="2"/>
  <c r="F284" i="2"/>
  <c r="B284" i="2"/>
  <c r="H293" i="2"/>
  <c r="J293" i="2" s="1" a="1"/>
  <c r="J293" i="2" s="1"/>
  <c r="B293" i="2"/>
  <c r="F293" i="2"/>
  <c r="E293" i="2"/>
  <c r="I293" i="2"/>
  <c r="H297" i="2"/>
  <c r="D297" i="2"/>
  <c r="G297" i="2"/>
  <c r="B297" i="2"/>
  <c r="I297" i="2"/>
  <c r="H301" i="2"/>
  <c r="E301" i="2"/>
  <c r="G301" i="2"/>
  <c r="D301" i="2"/>
  <c r="F301" i="2"/>
  <c r="B301" i="2"/>
  <c r="I301" i="2"/>
  <c r="H316" i="2"/>
  <c r="J316" i="2" s="1" a="1"/>
  <c r="J316" i="2" s="1"/>
  <c r="I316" i="2"/>
  <c r="D316" i="2"/>
  <c r="G316" i="2"/>
  <c r="F316" i="2"/>
  <c r="B316" i="2"/>
  <c r="E316" i="2"/>
  <c r="G200" i="2"/>
  <c r="F200" i="2"/>
  <c r="E200" i="2"/>
  <c r="H200" i="2"/>
  <c r="J200" i="2" s="1" a="1"/>
  <c r="J200" i="2" s="1"/>
  <c r="D211" i="2"/>
  <c r="H211" i="2"/>
  <c r="F211" i="2"/>
  <c r="H234" i="2"/>
  <c r="J234" i="2" s="1" a="1"/>
  <c r="J234" i="2" s="1"/>
  <c r="H235" i="2"/>
  <c r="H236" i="2"/>
  <c r="F237" i="2"/>
  <c r="H238" i="2"/>
  <c r="F239" i="2"/>
  <c r="H241" i="2"/>
  <c r="G241" i="2"/>
  <c r="D241" i="2"/>
  <c r="H253" i="2"/>
  <c r="H254" i="2"/>
  <c r="G256" i="2"/>
  <c r="F256" i="2"/>
  <c r="H256" i="2"/>
  <c r="H262" i="2"/>
  <c r="H263" i="2"/>
  <c r="H264" i="2"/>
  <c r="F265" i="2"/>
  <c r="H266" i="2"/>
  <c r="F267" i="2"/>
  <c r="H268" i="2"/>
  <c r="F269" i="2"/>
  <c r="F270" i="2"/>
  <c r="F271" i="2"/>
  <c r="H273" i="2"/>
  <c r="F273" i="2"/>
  <c r="F281" i="2"/>
  <c r="D284" i="2"/>
  <c r="B290" i="2"/>
  <c r="H290" i="2"/>
  <c r="J290" i="2" s="1" a="1"/>
  <c r="J290" i="2" s="1"/>
  <c r="F290" i="2"/>
  <c r="E290" i="2"/>
  <c r="D293" i="2"/>
  <c r="E297" i="2"/>
  <c r="H271" i="2"/>
  <c r="E284" i="2"/>
  <c r="F297" i="2"/>
  <c r="B162" i="2"/>
  <c r="H162" i="2"/>
  <c r="J162" i="2" s="1" a="1"/>
  <c r="J162" i="2" s="1"/>
  <c r="G162" i="2"/>
  <c r="D162" i="2"/>
  <c r="D203" i="2"/>
  <c r="F203" i="2"/>
  <c r="G204" i="2"/>
  <c r="F204" i="2"/>
  <c r="I204" i="2"/>
  <c r="D204" i="2"/>
  <c r="B204" i="2"/>
  <c r="H204" i="2"/>
  <c r="D215" i="2"/>
  <c r="F215" i="2"/>
  <c r="I215" i="2"/>
  <c r="B215" i="2"/>
  <c r="H215" i="2"/>
  <c r="M233" i="2"/>
  <c r="D243" i="2"/>
  <c r="H243" i="2"/>
  <c r="I243" i="2"/>
  <c r="B243" i="2"/>
  <c r="F243" i="2"/>
  <c r="I259" i="2"/>
  <c r="D279" i="2"/>
  <c r="F279" i="2"/>
  <c r="H279" i="2"/>
  <c r="E279" i="2"/>
  <c r="I281" i="2"/>
  <c r="H284" i="2"/>
  <c r="G285" i="2"/>
  <c r="G293" i="2"/>
  <c r="B298" i="2"/>
  <c r="E298" i="2"/>
  <c r="H298" i="2"/>
  <c r="D298" i="2"/>
  <c r="G298" i="2"/>
  <c r="I298" i="2"/>
  <c r="I15" i="2"/>
  <c r="G32" i="2"/>
  <c r="F32" i="2"/>
  <c r="G64" i="2"/>
  <c r="F64" i="2"/>
  <c r="D155" i="2"/>
  <c r="G155" i="2"/>
  <c r="E155" i="2"/>
  <c r="B182" i="2"/>
  <c r="G182" i="2"/>
  <c r="D182" i="2"/>
  <c r="I85" i="2"/>
  <c r="G88" i="2"/>
  <c r="F88" i="2"/>
  <c r="I88" i="2"/>
  <c r="D113" i="2"/>
  <c r="G113" i="2"/>
  <c r="G116" i="2"/>
  <c r="F116" i="2"/>
  <c r="B116" i="2"/>
  <c r="I116" i="2"/>
  <c r="E162" i="2"/>
  <c r="D163" i="2"/>
  <c r="B163" i="2"/>
  <c r="G173" i="2"/>
  <c r="H177" i="2"/>
  <c r="B177" i="2"/>
  <c r="A177" i="2" s="1"/>
  <c r="G177" i="2"/>
  <c r="E182" i="2"/>
  <c r="D183" i="2"/>
  <c r="F183" i="2"/>
  <c r="H183" i="2"/>
  <c r="B194" i="2"/>
  <c r="H194" i="2"/>
  <c r="F194" i="2"/>
  <c r="I197" i="2"/>
  <c r="E215" i="2"/>
  <c r="G217" i="2"/>
  <c r="E217" i="2"/>
  <c r="F217" i="2"/>
  <c r="G231" i="2"/>
  <c r="N233" i="2"/>
  <c r="E243" i="2"/>
  <c r="F245" i="2"/>
  <c r="E245" i="2"/>
  <c r="I254" i="2"/>
  <c r="G276" i="2"/>
  <c r="F276" i="2"/>
  <c r="B276" i="2"/>
  <c r="H276" i="2"/>
  <c r="E276" i="2"/>
  <c r="I284" i="2"/>
  <c r="G292" i="2"/>
  <c r="F292" i="2"/>
  <c r="H292" i="2"/>
  <c r="J292" i="2" s="1" a="1"/>
  <c r="J292" i="2" s="1"/>
  <c r="D292" i="2"/>
  <c r="B292" i="2"/>
  <c r="B294" i="2"/>
  <c r="E294" i="2"/>
  <c r="D294" i="2"/>
  <c r="H294" i="2"/>
  <c r="J294" i="2" s="1" a="1"/>
  <c r="J294" i="2" s="1"/>
  <c r="F294" i="2"/>
  <c r="G96" i="2"/>
  <c r="F96" i="2"/>
  <c r="I96" i="2"/>
  <c r="I113" i="2"/>
  <c r="G172" i="2"/>
  <c r="F172" i="2"/>
  <c r="I172" i="2"/>
  <c r="D172" i="2"/>
  <c r="E15" i="2"/>
  <c r="G15" i="2"/>
  <c r="D17" i="2"/>
  <c r="I17" i="2"/>
  <c r="I19" i="2"/>
  <c r="D32" i="2"/>
  <c r="I32" i="2"/>
  <c r="D34" i="2"/>
  <c r="I34" i="2"/>
  <c r="G36" i="2"/>
  <c r="F36" i="2"/>
  <c r="E47" i="2"/>
  <c r="G47" i="2"/>
  <c r="D49" i="2"/>
  <c r="I49" i="2"/>
  <c r="I51" i="2"/>
  <c r="D64" i="2"/>
  <c r="I64" i="2"/>
  <c r="D66" i="2"/>
  <c r="I66" i="2"/>
  <c r="G68" i="2"/>
  <c r="F68" i="2"/>
  <c r="I94" i="2"/>
  <c r="D96" i="2"/>
  <c r="D99" i="2"/>
  <c r="B99" i="2"/>
  <c r="G99" i="2"/>
  <c r="B102" i="2"/>
  <c r="F102" i="2"/>
  <c r="I102" i="2"/>
  <c r="I105" i="2"/>
  <c r="I122" i="2"/>
  <c r="B130" i="2"/>
  <c r="A130" i="2" s="1"/>
  <c r="H130" i="2"/>
  <c r="J130" i="2" s="1" a="1"/>
  <c r="J130" i="2" s="1"/>
  <c r="I130" i="2"/>
  <c r="I133" i="2"/>
  <c r="I150" i="2"/>
  <c r="F155" i="2"/>
  <c r="E203" i="2"/>
  <c r="E204" i="2"/>
  <c r="B206" i="2"/>
  <c r="I206" i="2"/>
  <c r="D206" i="2"/>
  <c r="F206" i="2"/>
  <c r="D207" i="2"/>
  <c r="I207" i="2"/>
  <c r="B207" i="2"/>
  <c r="F207" i="2"/>
  <c r="G228" i="2"/>
  <c r="F228" i="2"/>
  <c r="H228" i="2"/>
  <c r="J228" i="2" s="1" a="1"/>
  <c r="J228" i="2" s="1"/>
  <c r="E228" i="2"/>
  <c r="D6" i="2"/>
  <c r="I6" i="2"/>
  <c r="G8" i="2"/>
  <c r="F8" i="2"/>
  <c r="F15" i="2"/>
  <c r="E17" i="2"/>
  <c r="E19" i="2"/>
  <c r="G19" i="2"/>
  <c r="D21" i="2"/>
  <c r="I23" i="2"/>
  <c r="E32" i="2"/>
  <c r="E34" i="2"/>
  <c r="G34" i="2"/>
  <c r="D36" i="2"/>
  <c r="I36" i="2"/>
  <c r="D38" i="2"/>
  <c r="I38" i="2"/>
  <c r="G40" i="2"/>
  <c r="F40" i="2"/>
  <c r="F47" i="2"/>
  <c r="E49" i="2"/>
  <c r="E51" i="2"/>
  <c r="G51" i="2"/>
  <c r="D53" i="2"/>
  <c r="I55" i="2"/>
  <c r="B59" i="2"/>
  <c r="E64" i="2"/>
  <c r="A64" i="2" s="1"/>
  <c r="E66" i="2"/>
  <c r="G66" i="2"/>
  <c r="D68" i="2"/>
  <c r="I68" i="2"/>
  <c r="D70" i="2"/>
  <c r="I70" i="2"/>
  <c r="G72" i="2"/>
  <c r="F72" i="2"/>
  <c r="D85" i="2"/>
  <c r="G85" i="2"/>
  <c r="D88" i="2"/>
  <c r="D91" i="2"/>
  <c r="G91" i="2"/>
  <c r="E91" i="2"/>
  <c r="D94" i="2"/>
  <c r="G94" i="2"/>
  <c r="E96" i="2"/>
  <c r="E99" i="2"/>
  <c r="D102" i="2"/>
  <c r="G102" i="2"/>
  <c r="D105" i="2"/>
  <c r="G108" i="2"/>
  <c r="F108" i="2"/>
  <c r="I108" i="2"/>
  <c r="D108" i="2"/>
  <c r="G111" i="2"/>
  <c r="E113" i="2"/>
  <c r="D116" i="2"/>
  <c r="D119" i="2"/>
  <c r="F119" i="2"/>
  <c r="G119" i="2"/>
  <c r="D122" i="2"/>
  <c r="G122" i="2"/>
  <c r="I125" i="2"/>
  <c r="D125" i="2"/>
  <c r="G125" i="2"/>
  <c r="D130" i="2"/>
  <c r="G130" i="2"/>
  <c r="D133" i="2"/>
  <c r="G133" i="2"/>
  <c r="G136" i="2"/>
  <c r="F136" i="2"/>
  <c r="E136" i="2"/>
  <c r="I136" i="2"/>
  <c r="G139" i="2"/>
  <c r="B142" i="2"/>
  <c r="A142" i="2" s="1"/>
  <c r="I142" i="2"/>
  <c r="D142" i="2"/>
  <c r="G142" i="2"/>
  <c r="B145" i="2"/>
  <c r="A145" i="2" s="1"/>
  <c r="D147" i="2"/>
  <c r="H147" i="2"/>
  <c r="J147" i="2" s="1" a="1"/>
  <c r="J147" i="2" s="1"/>
  <c r="G147" i="2"/>
  <c r="D150" i="2"/>
  <c r="G150" i="2"/>
  <c r="G153" i="2"/>
  <c r="E153" i="2"/>
  <c r="I153" i="2"/>
  <c r="H155" i="2"/>
  <c r="G156" i="2"/>
  <c r="F156" i="2"/>
  <c r="I156" i="2"/>
  <c r="F162" i="2"/>
  <c r="E163" i="2"/>
  <c r="B164" i="2"/>
  <c r="H172" i="2"/>
  <c r="D173" i="2"/>
  <c r="D177" i="2"/>
  <c r="F182" i="2"/>
  <c r="E183" i="2"/>
  <c r="B186" i="2"/>
  <c r="F186" i="2"/>
  <c r="D194" i="2"/>
  <c r="H203" i="2"/>
  <c r="E206" i="2"/>
  <c r="E207" i="2"/>
  <c r="D217" i="2"/>
  <c r="D219" i="2"/>
  <c r="G219" i="2"/>
  <c r="E219" i="2"/>
  <c r="I219" i="2"/>
  <c r="B219" i="2"/>
  <c r="G220" i="2"/>
  <c r="F220" i="2"/>
  <c r="E220" i="2"/>
  <c r="I221" i="2"/>
  <c r="D221" i="2"/>
  <c r="B221" i="2"/>
  <c r="A221" i="2" s="1"/>
  <c r="F221" i="2"/>
  <c r="D228" i="2"/>
  <c r="I234" i="2"/>
  <c r="G235" i="2"/>
  <c r="I237" i="2"/>
  <c r="G238" i="2"/>
  <c r="G239" i="2"/>
  <c r="D245" i="2"/>
  <c r="D247" i="2"/>
  <c r="F247" i="2"/>
  <c r="I247" i="2"/>
  <c r="B247" i="2"/>
  <c r="G248" i="2"/>
  <c r="F248" i="2"/>
  <c r="E248" i="2"/>
  <c r="G249" i="2"/>
  <c r="E249" i="2"/>
  <c r="K249" i="2" s="1"/>
  <c r="B249" i="2"/>
  <c r="F249" i="2"/>
  <c r="I262" i="2"/>
  <c r="G263" i="2"/>
  <c r="I264" i="2"/>
  <c r="I265" i="2"/>
  <c r="I266" i="2"/>
  <c r="G267" i="2"/>
  <c r="I269" i="2"/>
  <c r="G270" i="2"/>
  <c r="I271" i="2"/>
  <c r="D275" i="2"/>
  <c r="H275" i="2"/>
  <c r="I275" i="2"/>
  <c r="B275" i="2"/>
  <c r="A275" i="2" s="1"/>
  <c r="D276" i="2"/>
  <c r="B282" i="2"/>
  <c r="F282" i="2"/>
  <c r="E282" i="2"/>
  <c r="H282" i="2"/>
  <c r="G290" i="2"/>
  <c r="E292" i="2"/>
  <c r="I59" i="2"/>
  <c r="H64" i="2"/>
  <c r="J64" i="2" s="1" a="1"/>
  <c r="J64" i="2" s="1"/>
  <c r="F66" i="2"/>
  <c r="G76" i="2"/>
  <c r="F76" i="2"/>
  <c r="B78" i="2"/>
  <c r="A78" i="2" s="1"/>
  <c r="I78" i="2"/>
  <c r="A86" i="2"/>
  <c r="I86" i="2"/>
  <c r="H96" i="2"/>
  <c r="J96" i="2" s="1" a="1"/>
  <c r="J96" i="2" s="1"/>
  <c r="F113" i="2"/>
  <c r="G128" i="2"/>
  <c r="F128" i="2"/>
  <c r="I128" i="2"/>
  <c r="I145" i="2"/>
  <c r="G160" i="2"/>
  <c r="F160" i="2"/>
  <c r="B160" i="2"/>
  <c r="A160" i="2" s="1"/>
  <c r="G164" i="2"/>
  <c r="F164" i="2"/>
  <c r="H164" i="2"/>
  <c r="J164" i="2" s="1" a="1"/>
  <c r="J164" i="2" s="1"/>
  <c r="H182" i="2"/>
  <c r="D187" i="2"/>
  <c r="G187" i="2"/>
  <c r="E187" i="2"/>
  <c r="I187" i="2"/>
  <c r="B187" i="2"/>
  <c r="H187" i="2"/>
  <c r="J187" i="2" s="1" a="1"/>
  <c r="J187" i="2" s="1"/>
  <c r="B197" i="2"/>
  <c r="F197" i="2"/>
  <c r="H206" i="2"/>
  <c r="H207" i="2"/>
  <c r="H209" i="2"/>
  <c r="J209" i="2" s="1" a="1"/>
  <c r="J209" i="2" s="1"/>
  <c r="G209" i="2"/>
  <c r="D209" i="2"/>
  <c r="I211" i="2"/>
  <c r="H217" i="2"/>
  <c r="D231" i="2"/>
  <c r="F231" i="2"/>
  <c r="G232" i="2"/>
  <c r="F232" i="2"/>
  <c r="E232" i="2"/>
  <c r="B232" i="2"/>
  <c r="H232" i="2"/>
  <c r="J232" i="2" s="1" a="1"/>
  <c r="J232" i="2" s="1"/>
  <c r="B237" i="2"/>
  <c r="A237" i="2" s="1"/>
  <c r="G237" i="2"/>
  <c r="H245" i="2"/>
  <c r="G252" i="2"/>
  <c r="F252" i="2"/>
  <c r="B252" i="2"/>
  <c r="E252" i="2"/>
  <c r="I253" i="2"/>
  <c r="D253" i="2"/>
  <c r="B253" i="2"/>
  <c r="B254" i="2"/>
  <c r="E254" i="2"/>
  <c r="D259" i="2"/>
  <c r="B259" i="2"/>
  <c r="F259" i="2"/>
  <c r="G260" i="2"/>
  <c r="F260" i="2"/>
  <c r="H260" i="2"/>
  <c r="B260" i="2"/>
  <c r="E260" i="2"/>
  <c r="G271" i="2"/>
  <c r="I279" i="2"/>
  <c r="I294" i="2"/>
  <c r="A299" i="2"/>
  <c r="G300" i="2"/>
  <c r="F300" i="2"/>
  <c r="I300" i="2"/>
  <c r="E300" i="2"/>
  <c r="A300" i="2" s="1"/>
  <c r="H300" i="2"/>
  <c r="D300" i="2"/>
  <c r="D283" i="2"/>
  <c r="G283" i="2"/>
  <c r="E283" i="2"/>
  <c r="E288" i="2"/>
  <c r="B312" i="2"/>
  <c r="F312" i="2"/>
  <c r="H312" i="2"/>
  <c r="E312" i="2"/>
  <c r="G312" i="2"/>
  <c r="I157" i="2"/>
  <c r="D157" i="2"/>
  <c r="G157" i="2"/>
  <c r="G168" i="2"/>
  <c r="F168" i="2"/>
  <c r="E168" i="2"/>
  <c r="K168" i="2" s="1"/>
  <c r="I168" i="2"/>
  <c r="G171" i="2"/>
  <c r="B174" i="2"/>
  <c r="A174" i="2" s="1"/>
  <c r="I174" i="2"/>
  <c r="D174" i="2"/>
  <c r="G174" i="2"/>
  <c r="D179" i="2"/>
  <c r="H179" i="2"/>
  <c r="G179" i="2"/>
  <c r="H181" i="2"/>
  <c r="J181" i="2" s="1" a="1"/>
  <c r="J181" i="2" s="1"/>
  <c r="G185" i="2"/>
  <c r="E185" i="2"/>
  <c r="I185" i="2"/>
  <c r="G188" i="2"/>
  <c r="F188" i="2"/>
  <c r="I188" i="2"/>
  <c r="F190" i="2"/>
  <c r="G196" i="2"/>
  <c r="F196" i="2"/>
  <c r="H196" i="2"/>
  <c r="I196" i="2"/>
  <c r="G199" i="2"/>
  <c r="F201" i="2"/>
  <c r="B202" i="2"/>
  <c r="G202" i="2"/>
  <c r="E202" i="2"/>
  <c r="I202" i="2"/>
  <c r="I213" i="2"/>
  <c r="G216" i="2"/>
  <c r="F216" i="2"/>
  <c r="I216" i="2"/>
  <c r="F218" i="2"/>
  <c r="I222" i="2"/>
  <c r="D227" i="2"/>
  <c r="B227" i="2"/>
  <c r="A227" i="2" s="1"/>
  <c r="G227" i="2"/>
  <c r="F229" i="2"/>
  <c r="B230" i="2"/>
  <c r="A230" i="2" s="1"/>
  <c r="F230" i="2"/>
  <c r="I230" i="2"/>
  <c r="G244" i="2"/>
  <c r="F244" i="2"/>
  <c r="B244" i="2"/>
  <c r="I244" i="2"/>
  <c r="F246" i="2"/>
  <c r="I250" i="2"/>
  <c r="B258" i="2"/>
  <c r="A258" i="2" s="1"/>
  <c r="H258" i="2"/>
  <c r="I258" i="2"/>
  <c r="I261" i="2"/>
  <c r="E277" i="2"/>
  <c r="I278" i="2"/>
  <c r="F283" i="2"/>
  <c r="E286" i="2"/>
  <c r="I310" i="2"/>
  <c r="E310" i="2"/>
  <c r="B310" i="2"/>
  <c r="H310" i="2"/>
  <c r="F310" i="2"/>
  <c r="D310" i="2"/>
  <c r="G310" i="2"/>
  <c r="D312" i="2"/>
  <c r="A317" i="2"/>
  <c r="I330" i="2"/>
  <c r="E330" i="2"/>
  <c r="G330" i="2"/>
  <c r="D330" i="2"/>
  <c r="H330" i="2"/>
  <c r="J330" i="2" s="1" a="1"/>
  <c r="J330" i="2" s="1"/>
  <c r="B330" i="2"/>
  <c r="H307" i="2"/>
  <c r="I307" i="2"/>
  <c r="D307" i="2"/>
  <c r="E307" i="2"/>
  <c r="G307" i="2"/>
  <c r="H311" i="2"/>
  <c r="F311" i="2"/>
  <c r="G311" i="2"/>
  <c r="E311" i="2"/>
  <c r="B311" i="2"/>
  <c r="D311" i="2"/>
  <c r="I311" i="2"/>
  <c r="I334" i="2"/>
  <c r="E334" i="2"/>
  <c r="H334" i="2"/>
  <c r="J334" i="2" s="1" a="1"/>
  <c r="J334" i="2" s="1"/>
  <c r="F334" i="2"/>
  <c r="B334" i="2"/>
  <c r="G334" i="2"/>
  <c r="D334" i="2"/>
  <c r="I181" i="2"/>
  <c r="G184" i="2"/>
  <c r="F184" i="2"/>
  <c r="I184" i="2"/>
  <c r="I190" i="2"/>
  <c r="D195" i="2"/>
  <c r="B195" i="2"/>
  <c r="G195" i="2"/>
  <c r="B198" i="2"/>
  <c r="A198" i="2" s="1"/>
  <c r="F198" i="2"/>
  <c r="I198" i="2"/>
  <c r="G212" i="2"/>
  <c r="F212" i="2"/>
  <c r="B212" i="2"/>
  <c r="A212" i="2" s="1"/>
  <c r="I212" i="2"/>
  <c r="I218" i="2"/>
  <c r="B226" i="2"/>
  <c r="H226" i="2"/>
  <c r="I226" i="2"/>
  <c r="I229" i="2"/>
  <c r="A246" i="2"/>
  <c r="I246" i="2"/>
  <c r="G288" i="2"/>
  <c r="F288" i="2"/>
  <c r="I288" i="2"/>
  <c r="I277" i="2"/>
  <c r="G280" i="2"/>
  <c r="F280" i="2"/>
  <c r="I280" i="2"/>
  <c r="B283" i="2"/>
  <c r="I283" i="2"/>
  <c r="I286" i="2"/>
  <c r="D288" i="2"/>
  <c r="D291" i="2"/>
  <c r="B291" i="2"/>
  <c r="G291" i="2"/>
  <c r="I314" i="2"/>
  <c r="E314" i="2"/>
  <c r="G314" i="2"/>
  <c r="D314" i="2"/>
  <c r="H314" i="2"/>
  <c r="J314" i="2" s="1" a="1"/>
  <c r="J314" i="2" s="1"/>
  <c r="B314" i="2"/>
  <c r="I318" i="2"/>
  <c r="E318" i="2"/>
  <c r="H318" i="2"/>
  <c r="J318" i="2" s="1" a="1"/>
  <c r="J318" i="2" s="1"/>
  <c r="F318" i="2"/>
  <c r="B318" i="2"/>
  <c r="G296" i="2"/>
  <c r="F296" i="2"/>
  <c r="I296" i="2"/>
  <c r="E296" i="2"/>
  <c r="D302" i="2"/>
  <c r="G302" i="2"/>
  <c r="H327" i="2"/>
  <c r="J327" i="2" s="1" a="1"/>
  <c r="J327" i="2" s="1"/>
  <c r="F327" i="2"/>
  <c r="G327" i="2"/>
  <c r="E327" i="2"/>
  <c r="B327" i="2"/>
  <c r="H332" i="2"/>
  <c r="I332" i="2"/>
  <c r="D332" i="2"/>
  <c r="H380" i="2"/>
  <c r="J380" i="2" s="1" a="1"/>
  <c r="J380" i="2" s="1"/>
  <c r="B380" i="2"/>
  <c r="I380" i="2"/>
  <c r="F380" i="2"/>
  <c r="E380" i="2"/>
  <c r="G380" i="2"/>
  <c r="H387" i="2"/>
  <c r="J387" i="2" s="1" a="1"/>
  <c r="J387" i="2" s="1"/>
  <c r="B387" i="2"/>
  <c r="F387" i="2"/>
  <c r="I387" i="2"/>
  <c r="E387" i="2"/>
  <c r="D387" i="2"/>
  <c r="G387" i="2"/>
  <c r="H319" i="2"/>
  <c r="B319" i="2"/>
  <c r="F319" i="2"/>
  <c r="F320" i="2"/>
  <c r="G320" i="2"/>
  <c r="E320" i="2"/>
  <c r="B320" i="2"/>
  <c r="M324" i="2"/>
  <c r="H339" i="2"/>
  <c r="B339" i="2"/>
  <c r="A339" i="2" s="1"/>
  <c r="I339" i="2"/>
  <c r="D339" i="2"/>
  <c r="I350" i="2"/>
  <c r="E350" i="2"/>
  <c r="A350" i="2" s="1"/>
  <c r="F350" i="2"/>
  <c r="D350" i="2"/>
  <c r="H350" i="2"/>
  <c r="J350" i="2" s="1" a="1"/>
  <c r="J350" i="2" s="1"/>
  <c r="H375" i="2"/>
  <c r="J375" i="2" s="1" a="1"/>
  <c r="J375" i="2" s="1"/>
  <c r="G375" i="2"/>
  <c r="E375" i="2"/>
  <c r="I375" i="2"/>
  <c r="B375" i="2"/>
  <c r="F375" i="2"/>
  <c r="D375" i="2"/>
  <c r="E360" i="2"/>
  <c r="I360" i="2"/>
  <c r="B360" i="2"/>
  <c r="D360" i="2"/>
  <c r="F339" i="2"/>
  <c r="I344" i="2"/>
  <c r="D344" i="2"/>
  <c r="H344" i="2"/>
  <c r="J344" i="2" s="1" a="1"/>
  <c r="J344" i="2" s="1"/>
  <c r="F344" i="2"/>
  <c r="B344" i="2"/>
  <c r="A344" i="2" s="1"/>
  <c r="G350" i="2"/>
  <c r="F360" i="2"/>
  <c r="M369" i="2"/>
  <c r="I376" i="2"/>
  <c r="D376" i="2"/>
  <c r="H376" i="2"/>
  <c r="J376" i="2" s="1" a="1"/>
  <c r="J376" i="2" s="1"/>
  <c r="F376" i="2"/>
  <c r="E376" i="2"/>
  <c r="G376" i="2"/>
  <c r="G80" i="2"/>
  <c r="F80" i="2"/>
  <c r="I95" i="2"/>
  <c r="G112" i="2"/>
  <c r="F112" i="2"/>
  <c r="I127" i="2"/>
  <c r="G144" i="2"/>
  <c r="F144" i="2"/>
  <c r="I159" i="2"/>
  <c r="G176" i="2"/>
  <c r="F176" i="2"/>
  <c r="I191" i="2"/>
  <c r="G208" i="2"/>
  <c r="F208" i="2"/>
  <c r="I223" i="2"/>
  <c r="G240" i="2"/>
  <c r="F240" i="2"/>
  <c r="I255" i="2"/>
  <c r="G272" i="2"/>
  <c r="F272" i="2"/>
  <c r="I287" i="2"/>
  <c r="F304" i="2"/>
  <c r="G304" i="2"/>
  <c r="E304" i="2"/>
  <c r="L308" i="2"/>
  <c r="H323" i="2"/>
  <c r="J323" i="2" s="1" a="1"/>
  <c r="J323" i="2" s="1"/>
  <c r="I323" i="2"/>
  <c r="D323" i="2"/>
  <c r="H336" i="2"/>
  <c r="J336" i="2" s="1" a="1"/>
  <c r="J336" i="2" s="1"/>
  <c r="F336" i="2"/>
  <c r="G336" i="2"/>
  <c r="E336" i="2"/>
  <c r="B336" i="2"/>
  <c r="H351" i="2"/>
  <c r="J351" i="2" s="1" a="1"/>
  <c r="J351" i="2" s="1"/>
  <c r="B351" i="2"/>
  <c r="F351" i="2"/>
  <c r="E351" i="2"/>
  <c r="D351" i="2"/>
  <c r="H360" i="2"/>
  <c r="J360" i="2" s="1" a="1"/>
  <c r="J360" i="2" s="1"/>
  <c r="I302" i="2"/>
  <c r="E323" i="2"/>
  <c r="G360" i="2"/>
  <c r="H326" i="2"/>
  <c r="J326" i="2" s="1" a="1"/>
  <c r="J326" i="2" s="1"/>
  <c r="F328" i="2"/>
  <c r="F335" i="2"/>
  <c r="E343" i="2"/>
  <c r="I346" i="2"/>
  <c r="E346" i="2"/>
  <c r="B346" i="2"/>
  <c r="N356" i="2"/>
  <c r="M356" i="2"/>
  <c r="H364" i="2"/>
  <c r="F364" i="2"/>
  <c r="G364" i="2"/>
  <c r="E367" i="2"/>
  <c r="I306" i="2"/>
  <c r="E306" i="2"/>
  <c r="I322" i="2"/>
  <c r="E322" i="2"/>
  <c r="I338" i="2"/>
  <c r="E338" i="2"/>
  <c r="D306" i="2"/>
  <c r="G306" i="2"/>
  <c r="D308" i="2"/>
  <c r="D315" i="2"/>
  <c r="I315" i="2"/>
  <c r="D322" i="2"/>
  <c r="G322" i="2"/>
  <c r="D324" i="2"/>
  <c r="D331" i="2"/>
  <c r="I331" i="2"/>
  <c r="B335" i="2"/>
  <c r="A335" i="2" s="1"/>
  <c r="D338" i="2"/>
  <c r="G338" i="2"/>
  <c r="D340" i="2"/>
  <c r="I340" i="2"/>
  <c r="I342" i="2"/>
  <c r="E342" i="2"/>
  <c r="G342" i="2"/>
  <c r="D342" i="2"/>
  <c r="B348" i="2"/>
  <c r="G352" i="2"/>
  <c r="E352" i="2"/>
  <c r="L353" i="2"/>
  <c r="H355" i="2"/>
  <c r="J355" i="2" s="1" a="1"/>
  <c r="J355" i="2" s="1"/>
  <c r="E355" i="2"/>
  <c r="G355" i="2"/>
  <c r="L356" i="2"/>
  <c r="I358" i="2"/>
  <c r="E358" i="2"/>
  <c r="B358" i="2"/>
  <c r="B362" i="2"/>
  <c r="I392" i="2"/>
  <c r="D392" i="2"/>
  <c r="F392" i="2"/>
  <c r="E392" i="2"/>
  <c r="K392" i="2" s="1"/>
  <c r="I326" i="2"/>
  <c r="E326" i="2"/>
  <c r="F338" i="2"/>
  <c r="E340" i="2"/>
  <c r="G340" i="2"/>
  <c r="H348" i="2"/>
  <c r="J348" i="2" s="1" a="1"/>
  <c r="J348" i="2" s="1"/>
  <c r="G348" i="2"/>
  <c r="D348" i="2"/>
  <c r="I362" i="2"/>
  <c r="E362" i="2"/>
  <c r="D362" i="2"/>
  <c r="G382" i="2"/>
  <c r="G383" i="2"/>
  <c r="I384" i="2"/>
  <c r="H391" i="2"/>
  <c r="J391" i="2" s="1" a="1"/>
  <c r="J391" i="2" s="1"/>
  <c r="G391" i="2"/>
  <c r="E391" i="2"/>
  <c r="F391" i="2"/>
  <c r="I410" i="2"/>
  <c r="E410" i="2"/>
  <c r="H410" i="2"/>
  <c r="J410" i="2" s="1" a="1"/>
  <c r="J410" i="2" s="1"/>
  <c r="B410" i="2"/>
  <c r="F410" i="2"/>
  <c r="G410" i="2"/>
  <c r="H338" i="2"/>
  <c r="J338" i="2" s="1" a="1"/>
  <c r="J338" i="2" s="1"/>
  <c r="I343" i="2"/>
  <c r="E348" i="2"/>
  <c r="H359" i="2"/>
  <c r="J359" i="2" s="1" a="1"/>
  <c r="J359" i="2" s="1"/>
  <c r="G359" i="2"/>
  <c r="E359" i="2"/>
  <c r="F362" i="2"/>
  <c r="I366" i="2"/>
  <c r="E366" i="2"/>
  <c r="F366" i="2"/>
  <c r="B367" i="2"/>
  <c r="I390" i="2"/>
  <c r="E390" i="2"/>
  <c r="K390" i="2" s="1"/>
  <c r="G390" i="2"/>
  <c r="D390" i="2"/>
  <c r="D391" i="2"/>
  <c r="I394" i="2"/>
  <c r="E394" i="2"/>
  <c r="B394" i="2"/>
  <c r="H394" i="2"/>
  <c r="J394" i="2" s="1" a="1"/>
  <c r="J394" i="2" s="1"/>
  <c r="H431" i="2"/>
  <c r="J431" i="2" s="1" a="1"/>
  <c r="J431" i="2" s="1"/>
  <c r="I431" i="2"/>
  <c r="D431" i="2"/>
  <c r="E431" i="2"/>
  <c r="B431" i="2"/>
  <c r="G431" i="2"/>
  <c r="F431" i="2"/>
  <c r="H367" i="2"/>
  <c r="J367" i="2" s="1" a="1"/>
  <c r="J367" i="2" s="1"/>
  <c r="I367" i="2"/>
  <c r="D367" i="2"/>
  <c r="G368" i="2"/>
  <c r="E368" i="2"/>
  <c r="K368" i="2" s="1"/>
  <c r="I368" i="2"/>
  <c r="B368" i="2"/>
  <c r="I382" i="2"/>
  <c r="E382" i="2"/>
  <c r="F382" i="2"/>
  <c r="H383" i="2"/>
  <c r="I383" i="2"/>
  <c r="D383" i="2"/>
  <c r="G384" i="2"/>
  <c r="E384" i="2"/>
  <c r="A384" i="2" s="1"/>
  <c r="H384" i="2"/>
  <c r="J384" i="2" s="1" a="1"/>
  <c r="J384" i="2" s="1"/>
  <c r="L389" i="2"/>
  <c r="G400" i="2"/>
  <c r="E400" i="2"/>
  <c r="D400" i="2"/>
  <c r="I400" i="2"/>
  <c r="B400" i="2"/>
  <c r="G432" i="2"/>
  <c r="E432" i="2"/>
  <c r="I432" i="2"/>
  <c r="D432" i="2"/>
  <c r="F432" i="2"/>
  <c r="B432" i="2"/>
  <c r="H432" i="2"/>
  <c r="J432" i="2" s="1" a="1"/>
  <c r="J432" i="2" s="1"/>
  <c r="D412" i="2"/>
  <c r="D419" i="2"/>
  <c r="I426" i="2"/>
  <c r="E426" i="2"/>
  <c r="H426" i="2"/>
  <c r="J426" i="2" s="1" a="1"/>
  <c r="J426" i="2" s="1"/>
  <c r="B426" i="2"/>
  <c r="I428" i="2"/>
  <c r="I435" i="2"/>
  <c r="F442" i="2"/>
  <c r="E444" i="2"/>
  <c r="I458" i="2"/>
  <c r="E458" i="2"/>
  <c r="H458" i="2"/>
  <c r="J458" i="2" s="1" a="1"/>
  <c r="J458" i="2" s="1"/>
  <c r="F458" i="2"/>
  <c r="B458" i="2"/>
  <c r="I398" i="2"/>
  <c r="E398" i="2"/>
  <c r="A398" i="2" s="1"/>
  <c r="F398" i="2"/>
  <c r="B399" i="2"/>
  <c r="I408" i="2"/>
  <c r="D408" i="2"/>
  <c r="E419" i="2"/>
  <c r="D426" i="2"/>
  <c r="I446" i="2"/>
  <c r="E446" i="2"/>
  <c r="H446" i="2"/>
  <c r="F446" i="2"/>
  <c r="G446" i="2"/>
  <c r="D446" i="2"/>
  <c r="D458" i="2"/>
  <c r="H371" i="2"/>
  <c r="J371" i="2" s="1" a="1"/>
  <c r="J371" i="2" s="1"/>
  <c r="B371" i="2"/>
  <c r="G371" i="2"/>
  <c r="I374" i="2"/>
  <c r="E374" i="2"/>
  <c r="A374" i="2" s="1"/>
  <c r="G374" i="2"/>
  <c r="D374" i="2"/>
  <c r="I378" i="2"/>
  <c r="E378" i="2"/>
  <c r="B378" i="2"/>
  <c r="A389" i="2"/>
  <c r="H396" i="2"/>
  <c r="J396" i="2" s="1" a="1"/>
  <c r="J396" i="2" s="1"/>
  <c r="B396" i="2"/>
  <c r="G396" i="2"/>
  <c r="H399" i="2"/>
  <c r="J399" i="2" s="1" a="1"/>
  <c r="J399" i="2" s="1"/>
  <c r="I399" i="2"/>
  <c r="D399" i="2"/>
  <c r="H403" i="2"/>
  <c r="J403" i="2" s="1" a="1"/>
  <c r="J403" i="2" s="1"/>
  <c r="B403" i="2"/>
  <c r="G403" i="2"/>
  <c r="I406" i="2"/>
  <c r="E406" i="2"/>
  <c r="G406" i="2"/>
  <c r="D406" i="2"/>
  <c r="H407" i="2"/>
  <c r="J407" i="2" s="1" a="1"/>
  <c r="J407" i="2" s="1"/>
  <c r="G407" i="2"/>
  <c r="E407" i="2"/>
  <c r="A407" i="2" s="1"/>
  <c r="I407" i="2"/>
  <c r="D407" i="2"/>
  <c r="H428" i="2"/>
  <c r="J428" i="2" s="1" a="1"/>
  <c r="J428" i="2" s="1"/>
  <c r="F428" i="2"/>
  <c r="B428" i="2"/>
  <c r="H435" i="2"/>
  <c r="J435" i="2" s="1" a="1"/>
  <c r="J435" i="2" s="1"/>
  <c r="F435" i="2"/>
  <c r="B435" i="2"/>
  <c r="I444" i="2"/>
  <c r="H451" i="2"/>
  <c r="J451" i="2" s="1" a="1"/>
  <c r="J451" i="2" s="1"/>
  <c r="F451" i="2"/>
  <c r="B451" i="2"/>
  <c r="H415" i="2"/>
  <c r="J415" i="2" s="1" a="1"/>
  <c r="J415" i="2" s="1"/>
  <c r="I415" i="2"/>
  <c r="D415" i="2"/>
  <c r="G416" i="2"/>
  <c r="E416" i="2"/>
  <c r="I416" i="2"/>
  <c r="D416" i="2"/>
  <c r="D428" i="2"/>
  <c r="D435" i="2"/>
  <c r="G458" i="2"/>
  <c r="E396" i="2"/>
  <c r="F399" i="2"/>
  <c r="E403" i="2"/>
  <c r="H406" i="2"/>
  <c r="J406" i="2" s="1" a="1"/>
  <c r="J406" i="2" s="1"/>
  <c r="H408" i="2"/>
  <c r="L411" i="2"/>
  <c r="I414" i="2"/>
  <c r="E414" i="2"/>
  <c r="F414" i="2"/>
  <c r="G414" i="2"/>
  <c r="D414" i="2"/>
  <c r="E415" i="2"/>
  <c r="F416" i="2"/>
  <c r="I424" i="2"/>
  <c r="D424" i="2"/>
  <c r="E428" i="2"/>
  <c r="E435" i="2"/>
  <c r="H448" i="2"/>
  <c r="F448" i="2"/>
  <c r="G448" i="2"/>
  <c r="E448" i="2"/>
  <c r="A448" i="2" s="1"/>
  <c r="I448" i="2"/>
  <c r="D448" i="2"/>
  <c r="E451" i="2"/>
  <c r="F415" i="2"/>
  <c r="H416" i="2"/>
  <c r="J416" i="2" s="1" a="1"/>
  <c r="J416" i="2" s="1"/>
  <c r="I422" i="2"/>
  <c r="E422" i="2"/>
  <c r="G422" i="2"/>
  <c r="D422" i="2"/>
  <c r="H423" i="2"/>
  <c r="J423" i="2" s="1" a="1"/>
  <c r="J423" i="2" s="1"/>
  <c r="G423" i="2"/>
  <c r="E423" i="2"/>
  <c r="I423" i="2"/>
  <c r="D423" i="2"/>
  <c r="N436" i="2"/>
  <c r="M436" i="2"/>
  <c r="H439" i="2"/>
  <c r="J439" i="2" s="1" a="1"/>
  <c r="J439" i="2" s="1"/>
  <c r="G439" i="2"/>
  <c r="E439" i="2"/>
  <c r="A439" i="2" s="1"/>
  <c r="I439" i="2"/>
  <c r="D439" i="2"/>
  <c r="I442" i="2"/>
  <c r="E442" i="2"/>
  <c r="H442" i="2"/>
  <c r="B442" i="2"/>
  <c r="H444" i="2"/>
  <c r="F444" i="2"/>
  <c r="B444" i="2"/>
  <c r="H412" i="2"/>
  <c r="J412" i="2" s="1" a="1"/>
  <c r="J412" i="2" s="1"/>
  <c r="F412" i="2"/>
  <c r="B412" i="2"/>
  <c r="H419" i="2"/>
  <c r="F419" i="2"/>
  <c r="B419" i="2"/>
  <c r="N425" i="2"/>
  <c r="I430" i="2"/>
  <c r="E430" i="2"/>
  <c r="F430" i="2"/>
  <c r="G430" i="2"/>
  <c r="D430" i="2"/>
  <c r="F439" i="2"/>
  <c r="D442" i="2"/>
  <c r="D444" i="2"/>
  <c r="G451" i="2"/>
  <c r="H460" i="2"/>
  <c r="F460" i="2"/>
  <c r="G460" i="2"/>
  <c r="E460" i="2"/>
  <c r="B460" i="2"/>
  <c r="D438" i="2"/>
  <c r="D440" i="2"/>
  <c r="D447" i="2"/>
  <c r="I447" i="2"/>
  <c r="D454" i="2"/>
  <c r="G454" i="2"/>
  <c r="D456" i="2"/>
  <c r="I456" i="2"/>
  <c r="D463" i="2"/>
  <c r="I463" i="2"/>
  <c r="B467" i="2"/>
  <c r="D470" i="2"/>
  <c r="G470" i="2"/>
  <c r="D472" i="2"/>
  <c r="I472" i="2"/>
  <c r="B476" i="2"/>
  <c r="D479" i="2"/>
  <c r="I479" i="2"/>
  <c r="B483" i="2"/>
  <c r="D486" i="2"/>
  <c r="G486" i="2"/>
  <c r="D488" i="2"/>
  <c r="I488" i="2"/>
  <c r="B492" i="2"/>
  <c r="D495" i="2"/>
  <c r="I495" i="2"/>
  <c r="F497" i="2"/>
  <c r="I500" i="2"/>
  <c r="F504" i="2"/>
  <c r="D509" i="2"/>
  <c r="G509" i="2"/>
  <c r="D511" i="2"/>
  <c r="B512" i="2"/>
  <c r="N512" i="2"/>
  <c r="E516" i="2"/>
  <c r="A517" i="2"/>
  <c r="H520" i="2"/>
  <c r="G520" i="2"/>
  <c r="E520" i="2"/>
  <c r="A520" i="2" s="1"/>
  <c r="I525" i="2"/>
  <c r="E525" i="2"/>
  <c r="F525" i="2"/>
  <c r="B525" i="2"/>
  <c r="G525" i="2"/>
  <c r="G527" i="2"/>
  <c r="E527" i="2"/>
  <c r="B527" i="2"/>
  <c r="F527" i="2"/>
  <c r="I527" i="2"/>
  <c r="F542" i="2"/>
  <c r="I474" i="2"/>
  <c r="E474" i="2"/>
  <c r="I490" i="2"/>
  <c r="E490" i="2"/>
  <c r="I507" i="2"/>
  <c r="E507" i="2"/>
  <c r="G507" i="2"/>
  <c r="I512" i="2"/>
  <c r="H523" i="2"/>
  <c r="B523" i="2"/>
  <c r="A523" i="2" s="1"/>
  <c r="F523" i="2"/>
  <c r="D523" i="2"/>
  <c r="D483" i="2"/>
  <c r="I483" i="2"/>
  <c r="D490" i="2"/>
  <c r="G490" i="2"/>
  <c r="D492" i="2"/>
  <c r="I492" i="2"/>
  <c r="I462" i="2"/>
  <c r="E462" i="2"/>
  <c r="E467" i="2"/>
  <c r="G467" i="2"/>
  <c r="F474" i="2"/>
  <c r="E476" i="2"/>
  <c r="G476" i="2"/>
  <c r="I478" i="2"/>
  <c r="E478" i="2"/>
  <c r="E483" i="2"/>
  <c r="G483" i="2"/>
  <c r="F490" i="2"/>
  <c r="E492" i="2"/>
  <c r="G492" i="2"/>
  <c r="I494" i="2"/>
  <c r="E494" i="2"/>
  <c r="I496" i="2"/>
  <c r="I503" i="2"/>
  <c r="E503" i="2"/>
  <c r="G503" i="2"/>
  <c r="F507" i="2"/>
  <c r="I541" i="2"/>
  <c r="E541" i="2"/>
  <c r="A541" i="2" s="1"/>
  <c r="F541" i="2"/>
  <c r="D541" i="2"/>
  <c r="H541" i="2"/>
  <c r="G543" i="2"/>
  <c r="E543" i="2"/>
  <c r="D543" i="2"/>
  <c r="F543" i="2"/>
  <c r="D455" i="2"/>
  <c r="I455" i="2"/>
  <c r="D462" i="2"/>
  <c r="G462" i="2"/>
  <c r="D464" i="2"/>
  <c r="I464" i="2"/>
  <c r="F467" i="2"/>
  <c r="D471" i="2"/>
  <c r="I471" i="2"/>
  <c r="H474" i="2"/>
  <c r="F476" i="2"/>
  <c r="D478" i="2"/>
  <c r="G478" i="2"/>
  <c r="D480" i="2"/>
  <c r="I480" i="2"/>
  <c r="F483" i="2"/>
  <c r="D487" i="2"/>
  <c r="I487" i="2"/>
  <c r="H490" i="2"/>
  <c r="F492" i="2"/>
  <c r="H507" i="2"/>
  <c r="F512" i="2"/>
  <c r="G513" i="2"/>
  <c r="E513" i="2"/>
  <c r="I513" i="2"/>
  <c r="I523" i="2"/>
  <c r="H526" i="2"/>
  <c r="E526" i="2"/>
  <c r="I526" i="2"/>
  <c r="G526" i="2"/>
  <c r="B526" i="2"/>
  <c r="I354" i="2"/>
  <c r="E354" i="2"/>
  <c r="K354" i="2" s="1"/>
  <c r="I370" i="2"/>
  <c r="E370" i="2"/>
  <c r="L381" i="2"/>
  <c r="I386" i="2"/>
  <c r="E386" i="2"/>
  <c r="I402" i="2"/>
  <c r="E402" i="2"/>
  <c r="K402" i="2" s="1"/>
  <c r="I418" i="2"/>
  <c r="E418" i="2"/>
  <c r="L429" i="2"/>
  <c r="I434" i="2"/>
  <c r="E434" i="2"/>
  <c r="I450" i="2"/>
  <c r="E450" i="2"/>
  <c r="E455" i="2"/>
  <c r="G455" i="2"/>
  <c r="F462" i="2"/>
  <c r="E464" i="2"/>
  <c r="G464" i="2"/>
  <c r="I466" i="2"/>
  <c r="E466" i="2"/>
  <c r="E471" i="2"/>
  <c r="G471" i="2"/>
  <c r="F478" i="2"/>
  <c r="E480" i="2"/>
  <c r="A480" i="2" s="1"/>
  <c r="G480" i="2"/>
  <c r="I482" i="2"/>
  <c r="E482" i="2"/>
  <c r="E487" i="2"/>
  <c r="G487" i="2"/>
  <c r="F494" i="2"/>
  <c r="E496" i="2"/>
  <c r="F503" i="2"/>
  <c r="D513" i="2"/>
  <c r="B516" i="2"/>
  <c r="I520" i="2"/>
  <c r="G523" i="2"/>
  <c r="D526" i="2"/>
  <c r="G541" i="2"/>
  <c r="I543" i="2"/>
  <c r="F455" i="2"/>
  <c r="H462" i="2"/>
  <c r="B463" i="2"/>
  <c r="F464" i="2"/>
  <c r="F471" i="2"/>
  <c r="H478" i="2"/>
  <c r="B479" i="2"/>
  <c r="F480" i="2"/>
  <c r="F487" i="2"/>
  <c r="H494" i="2"/>
  <c r="B495" i="2"/>
  <c r="F496" i="2"/>
  <c r="G497" i="2"/>
  <c r="E497" i="2"/>
  <c r="I497" i="2"/>
  <c r="H503" i="2"/>
  <c r="H504" i="2"/>
  <c r="G504" i="2"/>
  <c r="E504" i="2"/>
  <c r="A504" i="2" s="1"/>
  <c r="I504" i="2"/>
  <c r="B509" i="2"/>
  <c r="A509" i="2" s="1"/>
  <c r="F513" i="2"/>
  <c r="I516" i="2"/>
  <c r="F526" i="2"/>
  <c r="H542" i="2"/>
  <c r="B542" i="2"/>
  <c r="E542" i="2"/>
  <c r="I542" i="2"/>
  <c r="I438" i="2"/>
  <c r="E438" i="2"/>
  <c r="I454" i="2"/>
  <c r="E454" i="2"/>
  <c r="I470" i="2"/>
  <c r="E470" i="2"/>
  <c r="I486" i="2"/>
  <c r="E486" i="2"/>
  <c r="A505" i="2"/>
  <c r="I509" i="2"/>
  <c r="I511" i="2"/>
  <c r="E511" i="2"/>
  <c r="F511" i="2"/>
  <c r="G511" i="2"/>
  <c r="M512" i="2"/>
  <c r="H533" i="2"/>
  <c r="H539" i="2"/>
  <c r="G539" i="2"/>
  <c r="D539" i="2"/>
  <c r="B564" i="2"/>
  <c r="F564" i="2"/>
  <c r="H564" i="2"/>
  <c r="E564" i="2"/>
  <c r="I564" i="2"/>
  <c r="D586" i="2"/>
  <c r="G586" i="2"/>
  <c r="E586" i="2"/>
  <c r="I586" i="2"/>
  <c r="B586" i="2"/>
  <c r="H586" i="2"/>
  <c r="F586" i="2"/>
  <c r="G567" i="2"/>
  <c r="F567" i="2"/>
  <c r="E567" i="2"/>
  <c r="A567" i="2" s="1"/>
  <c r="H567" i="2"/>
  <c r="D567" i="2"/>
  <c r="I499" i="2"/>
  <c r="E499" i="2"/>
  <c r="I515" i="2"/>
  <c r="E515" i="2"/>
  <c r="I537" i="2"/>
  <c r="E537" i="2"/>
  <c r="B537" i="2"/>
  <c r="I567" i="2"/>
  <c r="H550" i="2"/>
  <c r="F550" i="2"/>
  <c r="E550" i="2"/>
  <c r="G550" i="2"/>
  <c r="B550" i="2"/>
  <c r="I553" i="2"/>
  <c r="E553" i="2"/>
  <c r="D553" i="2"/>
  <c r="F553" i="2"/>
  <c r="H553" i="2"/>
  <c r="B553" i="2"/>
  <c r="G553" i="2"/>
  <c r="I556" i="2"/>
  <c r="D556" i="2"/>
  <c r="F556" i="2"/>
  <c r="E556" i="2"/>
  <c r="H556" i="2"/>
  <c r="G556" i="2"/>
  <c r="B556" i="2"/>
  <c r="I519" i="2"/>
  <c r="E519" i="2"/>
  <c r="G521" i="2"/>
  <c r="I533" i="2"/>
  <c r="E533" i="2"/>
  <c r="A533" i="2" s="1"/>
  <c r="F533" i="2"/>
  <c r="H534" i="2"/>
  <c r="G534" i="2"/>
  <c r="E534" i="2"/>
  <c r="B534" i="2"/>
  <c r="F534" i="2"/>
  <c r="I539" i="2"/>
  <c r="D550" i="2"/>
  <c r="D533" i="2"/>
  <c r="D534" i="2"/>
  <c r="H537" i="2"/>
  <c r="B539" i="2"/>
  <c r="H546" i="2"/>
  <c r="B546" i="2"/>
  <c r="E546" i="2"/>
  <c r="G563" i="2"/>
  <c r="F563" i="2"/>
  <c r="H563" i="2"/>
  <c r="E563" i="2"/>
  <c r="A563" i="2" s="1"/>
  <c r="D563" i="2"/>
  <c r="A555" i="2"/>
  <c r="H572" i="2"/>
  <c r="A577" i="2"/>
  <c r="E578" i="2"/>
  <c r="G587" i="2"/>
  <c r="F587" i="2"/>
  <c r="E587" i="2"/>
  <c r="G603" i="2"/>
  <c r="F603" i="2"/>
  <c r="I603" i="2"/>
  <c r="D603" i="2"/>
  <c r="H603" i="2"/>
  <c r="E603" i="2"/>
  <c r="A603" i="2" s="1"/>
  <c r="I530" i="2"/>
  <c r="H554" i="2"/>
  <c r="G554" i="2"/>
  <c r="E554" i="2"/>
  <c r="B554" i="2"/>
  <c r="G555" i="2"/>
  <c r="H555" i="2"/>
  <c r="D574" i="2"/>
  <c r="I574" i="2"/>
  <c r="B574" i="2"/>
  <c r="H574" i="2"/>
  <c r="F574" i="2"/>
  <c r="G604" i="2"/>
  <c r="D604" i="2"/>
  <c r="F604" i="2"/>
  <c r="E604" i="2"/>
  <c r="I604" i="2"/>
  <c r="G559" i="2"/>
  <c r="F559" i="2"/>
  <c r="D559" i="2"/>
  <c r="B573" i="2"/>
  <c r="I573" i="2"/>
  <c r="D573" i="2"/>
  <c r="F573" i="2"/>
  <c r="G584" i="2"/>
  <c r="E584" i="2"/>
  <c r="A584" i="2" s="1"/>
  <c r="F584" i="2"/>
  <c r="H584" i="2"/>
  <c r="D584" i="2"/>
  <c r="I572" i="2"/>
  <c r="B572" i="2"/>
  <c r="E573" i="2"/>
  <c r="G583" i="2"/>
  <c r="F583" i="2"/>
  <c r="H583" i="2"/>
  <c r="B589" i="2"/>
  <c r="F589" i="2"/>
  <c r="E589" i="2"/>
  <c r="H589" i="2"/>
  <c r="D594" i="2"/>
  <c r="B594" i="2"/>
  <c r="F594" i="2"/>
  <c r="E594" i="2"/>
  <c r="H594" i="2"/>
  <c r="G591" i="2"/>
  <c r="F591" i="2"/>
  <c r="I591" i="2"/>
  <c r="B591" i="2"/>
  <c r="A591" i="2" s="1"/>
  <c r="B569" i="2"/>
  <c r="G569" i="2"/>
  <c r="E569" i="2"/>
  <c r="F569" i="2"/>
  <c r="H569" i="2"/>
  <c r="E572" i="2"/>
  <c r="D582" i="2"/>
  <c r="F582" i="2"/>
  <c r="I582" i="2"/>
  <c r="B582" i="2"/>
  <c r="A582" i="2" s="1"/>
  <c r="I588" i="2"/>
  <c r="D588" i="2"/>
  <c r="B588" i="2"/>
  <c r="A588" i="2" s="1"/>
  <c r="H588" i="2"/>
  <c r="I610" i="2"/>
  <c r="E610" i="2"/>
  <c r="D610" i="2"/>
  <c r="H610" i="2"/>
  <c r="F610" i="2"/>
  <c r="G610" i="2"/>
  <c r="B610" i="2"/>
  <c r="F572" i="2"/>
  <c r="G573" i="2"/>
  <c r="D578" i="2"/>
  <c r="H578" i="2"/>
  <c r="F578" i="2"/>
  <c r="I584" i="2"/>
  <c r="G571" i="2"/>
  <c r="F571" i="2"/>
  <c r="I571" i="2"/>
  <c r="D571" i="2"/>
  <c r="B571" i="2"/>
  <c r="H576" i="2"/>
  <c r="G576" i="2"/>
  <c r="D576" i="2"/>
  <c r="B581" i="2"/>
  <c r="F581" i="2"/>
  <c r="G581" i="2"/>
  <c r="F600" i="2"/>
  <c r="I606" i="2"/>
  <c r="D606" i="2"/>
  <c r="H606" i="2"/>
  <c r="I618" i="2"/>
  <c r="E618" i="2"/>
  <c r="F618" i="2"/>
  <c r="H618" i="2"/>
  <c r="B618" i="2"/>
  <c r="G618" i="2"/>
  <c r="D618" i="2"/>
  <c r="A617" i="2"/>
  <c r="B601" i="2"/>
  <c r="G601" i="2"/>
  <c r="E601" i="2"/>
  <c r="D601" i="2"/>
  <c r="H601" i="2"/>
  <c r="F601" i="2"/>
  <c r="G595" i="2"/>
  <c r="F595" i="2"/>
  <c r="H595" i="2"/>
  <c r="D595" i="2"/>
  <c r="E595" i="2"/>
  <c r="A595" i="2" s="1"/>
  <c r="B597" i="2"/>
  <c r="F597" i="2"/>
  <c r="G599" i="2"/>
  <c r="F599" i="2"/>
  <c r="E599" i="2"/>
  <c r="I599" i="2"/>
  <c r="B599" i="2"/>
  <c r="D600" i="2"/>
  <c r="I529" i="2"/>
  <c r="E529" i="2"/>
  <c r="I545" i="2"/>
  <c r="E545" i="2"/>
  <c r="B561" i="2"/>
  <c r="H561" i="2"/>
  <c r="F561" i="2"/>
  <c r="G561" i="2"/>
  <c r="B566" i="2"/>
  <c r="G566" i="2"/>
  <c r="D570" i="2"/>
  <c r="F570" i="2"/>
  <c r="B576" i="2"/>
  <c r="A576" i="2" s="1"/>
  <c r="I576" i="2"/>
  <c r="G580" i="2"/>
  <c r="I581" i="2"/>
  <c r="D597" i="2"/>
  <c r="D598" i="2"/>
  <c r="E598" i="2"/>
  <c r="A598" i="2" s="1"/>
  <c r="F598" i="2"/>
  <c r="D599" i="2"/>
  <c r="E600" i="2"/>
  <c r="B606" i="2"/>
  <c r="A606" i="2" s="1"/>
  <c r="H607" i="2"/>
  <c r="G607" i="2"/>
  <c r="D607" i="2"/>
  <c r="E607" i="2"/>
  <c r="F607" i="2"/>
  <c r="I549" i="2"/>
  <c r="E549" i="2"/>
  <c r="I557" i="2"/>
  <c r="D562" i="2"/>
  <c r="B562" i="2"/>
  <c r="A562" i="2" s="1"/>
  <c r="G562" i="2"/>
  <c r="B565" i="2"/>
  <c r="A565" i="2" s="1"/>
  <c r="F565" i="2"/>
  <c r="I565" i="2"/>
  <c r="G579" i="2"/>
  <c r="F579" i="2"/>
  <c r="B579" i="2"/>
  <c r="A579" i="2" s="1"/>
  <c r="I579" i="2"/>
  <c r="I585" i="2"/>
  <c r="B593" i="2"/>
  <c r="A593" i="2" s="1"/>
  <c r="H593" i="2"/>
  <c r="J593" i="2" s="1" a="1"/>
  <c r="J593" i="2" s="1"/>
  <c r="I593" i="2"/>
  <c r="I596" i="2"/>
  <c r="B602" i="2"/>
  <c r="I602" i="2"/>
  <c r="H611" i="2"/>
  <c r="G611" i="2"/>
  <c r="E611" i="2"/>
  <c r="B612" i="2"/>
  <c r="A612" i="2" s="1"/>
  <c r="G602" i="2"/>
  <c r="B605" i="2"/>
  <c r="I605" i="2"/>
  <c r="D605" i="2"/>
  <c r="G605" i="2"/>
  <c r="G612" i="2"/>
  <c r="D612" i="2"/>
  <c r="H616" i="2"/>
  <c r="E616" i="2"/>
  <c r="B616" i="2"/>
  <c r="I634" i="2"/>
  <c r="E634" i="2"/>
  <c r="D634" i="2"/>
  <c r="H634" i="2"/>
  <c r="J634" i="2" s="1" a="1"/>
  <c r="J634" i="2" s="1"/>
  <c r="F634" i="2"/>
  <c r="G634" i="2"/>
  <c r="B634" i="2"/>
  <c r="A637" i="2"/>
  <c r="I650" i="2"/>
  <c r="E650" i="2"/>
  <c r="G650" i="2"/>
  <c r="D650" i="2"/>
  <c r="H650" i="2"/>
  <c r="J650" i="2" s="1" a="1"/>
  <c r="J650" i="2" s="1"/>
  <c r="F650" i="2"/>
  <c r="B650" i="2"/>
  <c r="B611" i="2"/>
  <c r="I611" i="2"/>
  <c r="I616" i="2"/>
  <c r="F648" i="2"/>
  <c r="G648" i="2"/>
  <c r="D648" i="2"/>
  <c r="I648" i="2"/>
  <c r="B648" i="2"/>
  <c r="H648" i="2"/>
  <c r="J648" i="2" s="1" a="1"/>
  <c r="J648" i="2" s="1"/>
  <c r="E648" i="2"/>
  <c r="H640" i="2"/>
  <c r="J640" i="2" s="1" a="1"/>
  <c r="J640" i="2" s="1"/>
  <c r="F643" i="2"/>
  <c r="F680" i="2"/>
  <c r="H680" i="2"/>
  <c r="J680" i="2" s="1" a="1"/>
  <c r="J680" i="2" s="1"/>
  <c r="G680" i="2"/>
  <c r="I680" i="2"/>
  <c r="E680" i="2"/>
  <c r="D680" i="2"/>
  <c r="B680" i="2"/>
  <c r="G620" i="2"/>
  <c r="E620" i="2"/>
  <c r="I620" i="2"/>
  <c r="H627" i="2"/>
  <c r="J627" i="2" s="1" a="1"/>
  <c r="J627" i="2" s="1"/>
  <c r="E627" i="2"/>
  <c r="G627" i="2"/>
  <c r="I630" i="2"/>
  <c r="E630" i="2"/>
  <c r="B630" i="2"/>
  <c r="B656" i="2"/>
  <c r="A656" i="2" s="1"/>
  <c r="G656" i="2"/>
  <c r="D656" i="2"/>
  <c r="I656" i="2"/>
  <c r="N656" i="2"/>
  <c r="L656" i="2"/>
  <c r="F620" i="2"/>
  <c r="I623" i="2"/>
  <c r="F627" i="2"/>
  <c r="F630" i="2"/>
  <c r="H631" i="2"/>
  <c r="G631" i="2"/>
  <c r="E631" i="2"/>
  <c r="B632" i="2"/>
  <c r="I632" i="2"/>
  <c r="I638" i="2"/>
  <c r="E638" i="2"/>
  <c r="F638" i="2"/>
  <c r="B639" i="2"/>
  <c r="I643" i="2"/>
  <c r="I646" i="2"/>
  <c r="E646" i="2"/>
  <c r="H646" i="2"/>
  <c r="J646" i="2" s="1" a="1"/>
  <c r="J646" i="2" s="1"/>
  <c r="F646" i="2"/>
  <c r="D646" i="2"/>
  <c r="F656" i="2"/>
  <c r="H659" i="2"/>
  <c r="I659" i="2"/>
  <c r="D659" i="2"/>
  <c r="G659" i="2"/>
  <c r="B659" i="2"/>
  <c r="A659" i="2" s="1"/>
  <c r="E660" i="2"/>
  <c r="G632" i="2"/>
  <c r="B636" i="2"/>
  <c r="A636" i="2" s="1"/>
  <c r="H639" i="2"/>
  <c r="J639" i="2" s="1" a="1"/>
  <c r="J639" i="2" s="1"/>
  <c r="G639" i="2"/>
  <c r="D639" i="2"/>
  <c r="B640" i="2"/>
  <c r="B643" i="2"/>
  <c r="A643" i="2" s="1"/>
  <c r="G643" i="2"/>
  <c r="I670" i="2"/>
  <c r="E670" i="2"/>
  <c r="B670" i="2"/>
  <c r="H670" i="2"/>
  <c r="J670" i="2" s="1" a="1"/>
  <c r="J670" i="2" s="1"/>
  <c r="G670" i="2"/>
  <c r="D670" i="2"/>
  <c r="N628" i="2"/>
  <c r="H636" i="2"/>
  <c r="F636" i="2"/>
  <c r="G636" i="2"/>
  <c r="G640" i="2"/>
  <c r="E640" i="2"/>
  <c r="F670" i="2"/>
  <c r="I686" i="2"/>
  <c r="E686" i="2"/>
  <c r="F686" i="2"/>
  <c r="H686" i="2"/>
  <c r="J686" i="2" s="1" a="1"/>
  <c r="J686" i="2" s="1"/>
  <c r="D686" i="2"/>
  <c r="B686" i="2"/>
  <c r="G686" i="2"/>
  <c r="I558" i="2"/>
  <c r="G575" i="2"/>
  <c r="F575" i="2"/>
  <c r="I590" i="2"/>
  <c r="I614" i="2"/>
  <c r="E614" i="2"/>
  <c r="G614" i="2"/>
  <c r="I619" i="2"/>
  <c r="I626" i="2"/>
  <c r="E626" i="2"/>
  <c r="G626" i="2"/>
  <c r="F632" i="2"/>
  <c r="D636" i="2"/>
  <c r="F639" i="2"/>
  <c r="D640" i="2"/>
  <c r="D643" i="2"/>
  <c r="G660" i="2"/>
  <c r="F701" i="2"/>
  <c r="E701" i="2"/>
  <c r="G701" i="2"/>
  <c r="D701" i="2"/>
  <c r="B701" i="2"/>
  <c r="H701" i="2"/>
  <c r="J701" i="2" s="1" a="1"/>
  <c r="J701" i="2" s="1"/>
  <c r="L706" i="2"/>
  <c r="N706" i="2"/>
  <c r="N708" i="2"/>
  <c r="M672" i="2"/>
  <c r="N672" i="2"/>
  <c r="L672" i="2"/>
  <c r="H695" i="2"/>
  <c r="J695" i="2" s="1" a="1"/>
  <c r="J695" i="2" s="1"/>
  <c r="G695" i="2"/>
  <c r="E695" i="2"/>
  <c r="B695" i="2"/>
  <c r="I695" i="2"/>
  <c r="E696" i="2"/>
  <c r="A696" i="2" s="1"/>
  <c r="F696" i="2"/>
  <c r="I698" i="2"/>
  <c r="E698" i="2"/>
  <c r="F698" i="2"/>
  <c r="I701" i="2"/>
  <c r="G705" i="2"/>
  <c r="E705" i="2"/>
  <c r="B705" i="2"/>
  <c r="F705" i="2"/>
  <c r="I705" i="2"/>
  <c r="L708" i="2"/>
  <c r="I654" i="2"/>
  <c r="E654" i="2"/>
  <c r="K654" i="2" s="1"/>
  <c r="B654" i="2"/>
  <c r="A668" i="2"/>
  <c r="I674" i="2"/>
  <c r="E674" i="2"/>
  <c r="B674" i="2"/>
  <c r="H675" i="2"/>
  <c r="J675" i="2" s="1" a="1"/>
  <c r="J675" i="2" s="1"/>
  <c r="I675" i="2"/>
  <c r="D675" i="2"/>
  <c r="F675" i="2"/>
  <c r="I682" i="2"/>
  <c r="E682" i="2"/>
  <c r="A682" i="2" s="1"/>
  <c r="F682" i="2"/>
  <c r="A689" i="2"/>
  <c r="I696" i="2"/>
  <c r="D698" i="2"/>
  <c r="D703" i="2"/>
  <c r="F703" i="2"/>
  <c r="G703" i="2"/>
  <c r="H703" i="2"/>
  <c r="J703" i="2" s="1" a="1"/>
  <c r="J703" i="2" s="1"/>
  <c r="E703" i="2"/>
  <c r="B703" i="2"/>
  <c r="I622" i="2"/>
  <c r="E622" i="2"/>
  <c r="H647" i="2"/>
  <c r="J647" i="2" s="1" a="1"/>
  <c r="J647" i="2" s="1"/>
  <c r="B647" i="2"/>
  <c r="G647" i="2"/>
  <c r="B652" i="2"/>
  <c r="D654" i="2"/>
  <c r="B655" i="2"/>
  <c r="H663" i="2"/>
  <c r="J663" i="2" s="1" a="1"/>
  <c r="J663" i="2" s="1"/>
  <c r="B663" i="2"/>
  <c r="E663" i="2"/>
  <c r="G663" i="2"/>
  <c r="D663" i="2"/>
  <c r="F663" i="2"/>
  <c r="H667" i="2"/>
  <c r="J667" i="2" s="1" a="1"/>
  <c r="J667" i="2" s="1"/>
  <c r="B667" i="2"/>
  <c r="I668" i="2"/>
  <c r="D668" i="2"/>
  <c r="H668" i="2"/>
  <c r="F668" i="2"/>
  <c r="D674" i="2"/>
  <c r="E675" i="2"/>
  <c r="A675" i="2" s="1"/>
  <c r="D682" i="2"/>
  <c r="G696" i="2"/>
  <c r="H698" i="2"/>
  <c r="J698" i="2" s="1" a="1"/>
  <c r="J698" i="2" s="1"/>
  <c r="I652" i="2"/>
  <c r="D652" i="2"/>
  <c r="F654" i="2"/>
  <c r="H655" i="2"/>
  <c r="J655" i="2" s="1" a="1"/>
  <c r="J655" i="2" s="1"/>
  <c r="F655" i="2"/>
  <c r="G655" i="2"/>
  <c r="I662" i="2"/>
  <c r="E662" i="2"/>
  <c r="H662" i="2"/>
  <c r="J662" i="2" s="1" a="1"/>
  <c r="J662" i="2" s="1"/>
  <c r="H682" i="2"/>
  <c r="J682" i="2" s="1" a="1"/>
  <c r="J682" i="2" s="1"/>
  <c r="G698" i="2"/>
  <c r="I703" i="2"/>
  <c r="B706" i="2"/>
  <c r="A706" i="2" s="1"/>
  <c r="H706" i="2"/>
  <c r="G706" i="2"/>
  <c r="I706" i="2"/>
  <c r="F706" i="2"/>
  <c r="D706" i="2"/>
  <c r="I664" i="2"/>
  <c r="I672" i="2"/>
  <c r="H679" i="2"/>
  <c r="J679" i="2" s="1" a="1"/>
  <c r="J679" i="2" s="1"/>
  <c r="B679" i="2"/>
  <c r="A679" i="2" s="1"/>
  <c r="I679" i="2"/>
  <c r="M681" i="2"/>
  <c r="L681" i="2"/>
  <c r="G691" i="2"/>
  <c r="I694" i="2"/>
  <c r="E694" i="2"/>
  <c r="F694" i="2"/>
  <c r="G708" i="2"/>
  <c r="F708" i="2"/>
  <c r="B708" i="2"/>
  <c r="I708" i="2"/>
  <c r="I709" i="2"/>
  <c r="D709" i="2"/>
  <c r="H709" i="2"/>
  <c r="B717" i="2"/>
  <c r="H717" i="2"/>
  <c r="D717" i="2"/>
  <c r="G717" i="2"/>
  <c r="M717" i="2"/>
  <c r="F721" i="2"/>
  <c r="E721" i="2"/>
  <c r="A721" i="2" s="1"/>
  <c r="G721" i="2"/>
  <c r="D721" i="2"/>
  <c r="H721" i="2"/>
  <c r="H728" i="2"/>
  <c r="G728" i="2"/>
  <c r="F728" i="2"/>
  <c r="D728" i="2"/>
  <c r="B728" i="2"/>
  <c r="I728" i="2"/>
  <c r="G735" i="2"/>
  <c r="F735" i="2"/>
  <c r="I735" i="2"/>
  <c r="E735" i="2"/>
  <c r="D735" i="2"/>
  <c r="B735" i="2"/>
  <c r="H735" i="2"/>
  <c r="G704" i="2"/>
  <c r="F704" i="2"/>
  <c r="E704" i="2"/>
  <c r="D704" i="2"/>
  <c r="I704" i="2"/>
  <c r="N716" i="2"/>
  <c r="M716" i="2"/>
  <c r="I717" i="2"/>
  <c r="N719" i="2"/>
  <c r="M719" i="2"/>
  <c r="I721" i="2"/>
  <c r="G724" i="2"/>
  <c r="F724" i="2"/>
  <c r="I724" i="2"/>
  <c r="D724" i="2"/>
  <c r="B724" i="2"/>
  <c r="H724" i="2"/>
  <c r="E724" i="2"/>
  <c r="D715" i="2"/>
  <c r="B715" i="2"/>
  <c r="H715" i="2"/>
  <c r="F715" i="2"/>
  <c r="E715" i="2"/>
  <c r="I642" i="2"/>
  <c r="E642" i="2"/>
  <c r="K642" i="2" s="1"/>
  <c r="I651" i="2"/>
  <c r="I658" i="2"/>
  <c r="E658" i="2"/>
  <c r="G658" i="2"/>
  <c r="H671" i="2"/>
  <c r="F671" i="2"/>
  <c r="I671" i="2"/>
  <c r="I678" i="2"/>
  <c r="E678" i="2"/>
  <c r="H678" i="2"/>
  <c r="J678" i="2" s="1" a="1"/>
  <c r="J678" i="2" s="1"/>
  <c r="G678" i="2"/>
  <c r="G684" i="2"/>
  <c r="H687" i="2"/>
  <c r="J687" i="2" s="1" a="1"/>
  <c r="J687" i="2" s="1"/>
  <c r="E687" i="2"/>
  <c r="G687" i="2"/>
  <c r="M699" i="2"/>
  <c r="G712" i="2"/>
  <c r="F712" i="2"/>
  <c r="H712" i="2"/>
  <c r="E712" i="2"/>
  <c r="A712" i="2" s="1"/>
  <c r="I712" i="2"/>
  <c r="B714" i="2"/>
  <c r="H714" i="2"/>
  <c r="F714" i="2"/>
  <c r="B718" i="2"/>
  <c r="F718" i="2"/>
  <c r="H718" i="2"/>
  <c r="E718" i="2"/>
  <c r="G718" i="2"/>
  <c r="D718" i="2"/>
  <c r="I666" i="2"/>
  <c r="E666" i="2"/>
  <c r="K666" i="2" s="1"/>
  <c r="G666" i="2"/>
  <c r="D666" i="2"/>
  <c r="G688" i="2"/>
  <c r="E688" i="2"/>
  <c r="K688" i="2" s="1"/>
  <c r="B688" i="2"/>
  <c r="B691" i="2"/>
  <c r="A691" i="2" s="1"/>
  <c r="I691" i="2"/>
  <c r="B694" i="2"/>
  <c r="G694" i="2"/>
  <c r="B709" i="2"/>
  <c r="B710" i="2"/>
  <c r="E710" i="2"/>
  <c r="G710" i="2"/>
  <c r="D710" i="2"/>
  <c r="N711" i="2"/>
  <c r="M711" i="2"/>
  <c r="L711" i="2"/>
  <c r="D723" i="2"/>
  <c r="H723" i="2"/>
  <c r="F723" i="2"/>
  <c r="B723" i="2"/>
  <c r="N727" i="2"/>
  <c r="M727" i="2"/>
  <c r="L727" i="2"/>
  <c r="G700" i="2"/>
  <c r="F700" i="2"/>
  <c r="B700" i="2"/>
  <c r="G720" i="2"/>
  <c r="F720" i="2"/>
  <c r="E720" i="2"/>
  <c r="A720" i="2" s="1"/>
  <c r="H732" i="2"/>
  <c r="G732" i="2"/>
  <c r="F732" i="2"/>
  <c r="E732" i="2"/>
  <c r="A732" i="2" s="1"/>
  <c r="I732" i="2"/>
  <c r="I727" i="2"/>
  <c r="D727" i="2"/>
  <c r="F727" i="2"/>
  <c r="B727" i="2"/>
  <c r="A727" i="2" s="1"/>
  <c r="G727" i="2"/>
  <c r="D732" i="2"/>
  <c r="D707" i="2"/>
  <c r="G707" i="2"/>
  <c r="E707" i="2"/>
  <c r="A707" i="2" s="1"/>
  <c r="G725" i="2"/>
  <c r="I729" i="2"/>
  <c r="H736" i="2"/>
  <c r="G736" i="2"/>
  <c r="F736" i="2"/>
  <c r="E736" i="2"/>
  <c r="I690" i="2"/>
  <c r="E690" i="2"/>
  <c r="K690" i="2" s="1"/>
  <c r="I699" i="2"/>
  <c r="I702" i="2"/>
  <c r="F707" i="2"/>
  <c r="B719" i="2"/>
  <c r="A719" i="2" s="1"/>
  <c r="I719" i="2"/>
  <c r="D725" i="2"/>
  <c r="B726" i="2"/>
  <c r="I726" i="2"/>
  <c r="D726" i="2"/>
  <c r="G729" i="2"/>
  <c r="D736" i="2"/>
  <c r="G716" i="2"/>
  <c r="F716" i="2"/>
  <c r="H716" i="2"/>
  <c r="I716" i="2"/>
  <c r="G719" i="2"/>
  <c r="B737" i="2"/>
  <c r="G737" i="2"/>
  <c r="H737" i="2"/>
  <c r="F737" i="2"/>
  <c r="E737" i="2"/>
  <c r="H740" i="2"/>
  <c r="G740" i="2"/>
  <c r="F740" i="2"/>
  <c r="I740" i="2"/>
  <c r="D740" i="2"/>
  <c r="I733" i="2"/>
  <c r="G739" i="2"/>
  <c r="F739" i="2"/>
  <c r="I739" i="2"/>
  <c r="E739" i="2"/>
  <c r="D739" i="2"/>
  <c r="B739" i="2"/>
  <c r="E740" i="2"/>
  <c r="N722" i="2"/>
  <c r="M730" i="2"/>
  <c r="I711" i="2"/>
  <c r="I731" i="2"/>
  <c r="E731" i="2"/>
  <c r="A731" i="2" s="1"/>
  <c r="D731" i="2"/>
  <c r="B740" i="2"/>
  <c r="A29" i="2" l="1"/>
  <c r="A673" i="2"/>
  <c r="A684" i="2"/>
  <c r="A190" i="2"/>
  <c r="A420" i="2"/>
  <c r="M734" i="2"/>
  <c r="M723" i="2"/>
  <c r="L82" i="2"/>
  <c r="J534" i="2" a="1"/>
  <c r="J534" i="2" s="1"/>
  <c r="K534" i="2" s="1"/>
  <c r="J507" i="2" a="1"/>
  <c r="J507" i="2" s="1"/>
  <c r="K507" i="2" s="1"/>
  <c r="J310" i="2" a="1"/>
  <c r="J310" i="2" s="1"/>
  <c r="K310" i="2" s="1"/>
  <c r="J263" i="2" a="1"/>
  <c r="J263" i="2" s="1"/>
  <c r="K263" i="2" s="1"/>
  <c r="J124" i="2" a="1"/>
  <c r="J124" i="2" s="1"/>
  <c r="K124" i="2" s="1"/>
  <c r="J104" i="2" a="1"/>
  <c r="J104" i="2" s="1"/>
  <c r="K104" i="2" s="1"/>
  <c r="J726" i="2" a="1"/>
  <c r="J726" i="2" s="1"/>
  <c r="K726" i="2" s="1"/>
  <c r="J619" i="2" a="1"/>
  <c r="J619" i="2" s="1"/>
  <c r="K619" i="2" s="1"/>
  <c r="J614" i="2" a="1"/>
  <c r="J614" i="2" s="1"/>
  <c r="K614" i="2" s="1"/>
  <c r="J568" i="2" a="1"/>
  <c r="J568" i="2" s="1"/>
  <c r="K568" i="2" s="1"/>
  <c r="J613" i="2" a="1"/>
  <c r="J613" i="2" s="1"/>
  <c r="K613" i="2" s="1"/>
  <c r="J497" i="2" a="1"/>
  <c r="J497" i="2" s="1"/>
  <c r="K497" i="2" s="1"/>
  <c r="J530" i="2" a="1"/>
  <c r="J530" i="2" s="1"/>
  <c r="K530" i="2" s="1"/>
  <c r="J495" i="2" a="1"/>
  <c r="J495" i="2" s="1"/>
  <c r="K495" i="2" s="1"/>
  <c r="J320" i="2" a="1"/>
  <c r="J320" i="2" s="1"/>
  <c r="K320" i="2" s="1"/>
  <c r="J229" i="2" a="1"/>
  <c r="J229" i="2" s="1"/>
  <c r="M229" i="2" s="1"/>
  <c r="J548" i="2" a="1"/>
  <c r="J548" i="2" s="1"/>
  <c r="K548" i="2" s="1"/>
  <c r="J540" i="2" a="1"/>
  <c r="J540" i="2" s="1"/>
  <c r="K540" i="2" s="1"/>
  <c r="J457" i="2" a="1"/>
  <c r="J457" i="2" s="1"/>
  <c r="N457" i="2" s="1"/>
  <c r="J88" i="2" a="1"/>
  <c r="J88" i="2" s="1"/>
  <c r="N88" i="2" s="1"/>
  <c r="J78" i="2" a="1"/>
  <c r="J78" i="2" s="1"/>
  <c r="K78" i="2" s="1"/>
  <c r="J210" i="2" a="1"/>
  <c r="J210" i="2" s="1"/>
  <c r="K210" i="2" s="1"/>
  <c r="J257" i="2" a="1"/>
  <c r="J257" i="2" s="1"/>
  <c r="K257" i="2" s="1"/>
  <c r="J501" i="2" a="1"/>
  <c r="J501" i="2" s="1"/>
  <c r="K501" i="2" s="1"/>
  <c r="J437" i="2" a="1"/>
  <c r="J437" i="2" s="1"/>
  <c r="K437" i="2" s="1"/>
  <c r="J706" i="2" a="1"/>
  <c r="J706" i="2" s="1"/>
  <c r="K706" i="2" s="1"/>
  <c r="J563" i="2" a="1"/>
  <c r="J563" i="2" s="1"/>
  <c r="K563" i="2" s="1"/>
  <c r="J736" i="2" a="1"/>
  <c r="J736" i="2" s="1"/>
  <c r="K736" i="2" s="1"/>
  <c r="J556" i="2" a="1"/>
  <c r="J556" i="2" s="1"/>
  <c r="K556" i="2" s="1"/>
  <c r="J564" i="2" a="1"/>
  <c r="J564" i="2" s="1"/>
  <c r="K564" i="2" s="1"/>
  <c r="J541" i="2" a="1"/>
  <c r="J541" i="2" s="1"/>
  <c r="K541" i="2" s="1"/>
  <c r="J419" i="2" a="1"/>
  <c r="J419" i="2" s="1"/>
  <c r="K419" i="2" s="1"/>
  <c r="J307" i="2" a="1"/>
  <c r="J307" i="2" s="1"/>
  <c r="K307" i="2" s="1"/>
  <c r="J155" i="2" a="1"/>
  <c r="J155" i="2" s="1"/>
  <c r="K155" i="2" s="1"/>
  <c r="J194" i="2" a="1"/>
  <c r="J194" i="2" s="1"/>
  <c r="K194" i="2" s="1"/>
  <c r="J262" i="2" a="1"/>
  <c r="J262" i="2" s="1"/>
  <c r="K262" i="2" s="1"/>
  <c r="J241" i="2" a="1"/>
  <c r="J241" i="2" s="1"/>
  <c r="K241" i="2" s="1"/>
  <c r="J211" i="2" a="1"/>
  <c r="J211" i="2" s="1"/>
  <c r="K211" i="2" s="1"/>
  <c r="J297" i="2" a="1"/>
  <c r="J297" i="2" s="1"/>
  <c r="K297" i="2" s="1"/>
  <c r="J285" i="2" a="1"/>
  <c r="J285" i="2" s="1"/>
  <c r="K285" i="2" s="1"/>
  <c r="J18" i="2" a="1"/>
  <c r="J18" i="2" s="1"/>
  <c r="K18" i="2" s="1"/>
  <c r="J143" i="2" a="1"/>
  <c r="J143" i="2" s="1"/>
  <c r="K143" i="2" s="1"/>
  <c r="J24" i="2" a="1"/>
  <c r="J24" i="2" s="1"/>
  <c r="K24" i="2" s="1"/>
  <c r="J214" i="2" a="1"/>
  <c r="J214" i="2" s="1"/>
  <c r="K214" i="2" s="1"/>
  <c r="J118" i="2" a="1"/>
  <c r="J118" i="2" s="1"/>
  <c r="K118" i="2" s="1"/>
  <c r="J52" i="2" a="1"/>
  <c r="J52" i="2" s="1"/>
  <c r="K52" i="2" s="1"/>
  <c r="J20" i="2" a="1"/>
  <c r="J20" i="2" s="1"/>
  <c r="K20" i="2" s="1"/>
  <c r="J11" i="2" a="1"/>
  <c r="J11" i="2" s="1"/>
  <c r="K11" i="2" s="1"/>
  <c r="J711" i="2" a="1"/>
  <c r="J711" i="2" s="1"/>
  <c r="K711" i="2" s="1"/>
  <c r="J621" i="2" a="1"/>
  <c r="J621" i="2" s="1"/>
  <c r="K621" i="2" s="1"/>
  <c r="J475" i="2" a="1"/>
  <c r="J475" i="2" s="1"/>
  <c r="K475" i="2" s="1"/>
  <c r="J467" i="2" a="1"/>
  <c r="J467" i="2" s="1"/>
  <c r="K467" i="2" s="1"/>
  <c r="J502" i="2" a="1"/>
  <c r="J502" i="2" s="1"/>
  <c r="K502" i="2" s="1"/>
  <c r="J487" i="2" a="1"/>
  <c r="J487" i="2" s="1"/>
  <c r="K487" i="2" s="1"/>
  <c r="J536" i="2" a="1"/>
  <c r="J536" i="2" s="1"/>
  <c r="K536" i="2" s="1"/>
  <c r="J482" i="2" a="1"/>
  <c r="J482" i="2" s="1"/>
  <c r="K482" i="2" s="1"/>
  <c r="J463" i="2" a="1"/>
  <c r="J463" i="2" s="1"/>
  <c r="K463" i="2" s="1"/>
  <c r="J252" i="2" a="1"/>
  <c r="J252" i="2" s="1"/>
  <c r="K252" i="2" s="1"/>
  <c r="J140" i="2" a="1"/>
  <c r="J140" i="2" s="1"/>
  <c r="K140" i="2" s="1"/>
  <c r="J220" i="2" a="1"/>
  <c r="J220" i="2" s="1"/>
  <c r="K220" i="2" s="1"/>
  <c r="J267" i="2" a="1"/>
  <c r="J267" i="2" s="1"/>
  <c r="K267" i="2" s="1"/>
  <c r="J184" i="2" a="1"/>
  <c r="J184" i="2" s="1"/>
  <c r="K184" i="2" s="1"/>
  <c r="J449" i="2" a="1"/>
  <c r="J449" i="2" s="1"/>
  <c r="K449" i="2" s="1"/>
  <c r="J577" i="2" a="1"/>
  <c r="J577" i="2" s="1"/>
  <c r="K577" i="2" s="1"/>
  <c r="J535" i="2" a="1"/>
  <c r="J535" i="2" s="1"/>
  <c r="K535" i="2" s="1"/>
  <c r="J213" i="2" a="1"/>
  <c r="J213" i="2" s="1"/>
  <c r="K213" i="2" s="1"/>
  <c r="J156" i="2" a="1"/>
  <c r="J156" i="2" s="1"/>
  <c r="K156" i="2" s="1"/>
  <c r="J303" i="2" a="1"/>
  <c r="J303" i="2" s="1"/>
  <c r="K303" i="2" s="1"/>
  <c r="J305" i="2" a="1"/>
  <c r="J305" i="2" s="1"/>
  <c r="K305" i="2" s="1"/>
  <c r="J240" i="2" a="1"/>
  <c r="J240" i="2" s="1"/>
  <c r="J586" i="2" a="1"/>
  <c r="J586" i="2" s="1"/>
  <c r="K586" i="2" s="1"/>
  <c r="J735" i="2" a="1"/>
  <c r="J735" i="2" s="1"/>
  <c r="K735" i="2" s="1"/>
  <c r="J709" i="2" a="1"/>
  <c r="J709" i="2" s="1"/>
  <c r="K709" i="2" s="1"/>
  <c r="J618" i="2" a="1"/>
  <c r="J618" i="2" s="1"/>
  <c r="K618" i="2" s="1"/>
  <c r="J589" i="2" a="1"/>
  <c r="J589" i="2" s="1"/>
  <c r="K589" i="2" s="1"/>
  <c r="J555" i="2" a="1"/>
  <c r="J555" i="2" s="1"/>
  <c r="K555" i="2" s="1"/>
  <c r="J603" i="2" a="1"/>
  <c r="J603" i="2" s="1"/>
  <c r="K603" i="2" s="1"/>
  <c r="J478" i="2" a="1"/>
  <c r="J478" i="2" s="1"/>
  <c r="K478" i="2" s="1"/>
  <c r="J490" i="2" a="1"/>
  <c r="J490" i="2" s="1"/>
  <c r="K490" i="2" s="1"/>
  <c r="J520" i="2" a="1"/>
  <c r="J520" i="2" s="1"/>
  <c r="K520" i="2" s="1"/>
  <c r="J258" i="2" a="1"/>
  <c r="J258" i="2" s="1"/>
  <c r="L258" i="2" s="1"/>
  <c r="J179" i="2" a="1"/>
  <c r="J179" i="2" s="1"/>
  <c r="K179" i="2" s="1"/>
  <c r="J312" i="2" a="1"/>
  <c r="J312" i="2" s="1"/>
  <c r="K312" i="2" s="1"/>
  <c r="J300" i="2" a="1"/>
  <c r="J300" i="2" s="1"/>
  <c r="K300" i="2" s="1"/>
  <c r="J203" i="2" a="1"/>
  <c r="J203" i="2" s="1"/>
  <c r="K203" i="2" s="1"/>
  <c r="J172" i="2" a="1"/>
  <c r="J172" i="2" s="1"/>
  <c r="K172" i="2" s="1"/>
  <c r="J215" i="2" a="1"/>
  <c r="J215" i="2" s="1"/>
  <c r="K215" i="2" s="1"/>
  <c r="J256" i="2" a="1"/>
  <c r="J256" i="2" s="1"/>
  <c r="K256" i="2" s="1"/>
  <c r="J22" i="2" a="1"/>
  <c r="J22" i="2" s="1"/>
  <c r="K22" i="2" s="1"/>
  <c r="J224" i="2" a="1"/>
  <c r="J224" i="2" s="1"/>
  <c r="K224" i="2" s="1"/>
  <c r="J9" i="2" a="1"/>
  <c r="J9" i="2" s="1"/>
  <c r="K9" i="2" s="1"/>
  <c r="J632" i="2" a="1"/>
  <c r="J632" i="2" s="1"/>
  <c r="K632" i="2" s="1"/>
  <c r="J615" i="2" a="1"/>
  <c r="J615" i="2" s="1"/>
  <c r="K615" i="2" s="1"/>
  <c r="J558" i="2" a="1"/>
  <c r="J558" i="2" s="1"/>
  <c r="K558" i="2" s="1"/>
  <c r="J544" i="2" a="1"/>
  <c r="J544" i="2" s="1"/>
  <c r="K544" i="2" s="1"/>
  <c r="J515" i="2" a="1"/>
  <c r="J515" i="2" s="1"/>
  <c r="K515" i="2" s="1"/>
  <c r="J500" i="2" a="1"/>
  <c r="J500" i="2" s="1"/>
  <c r="K500" i="2" s="1"/>
  <c r="J543" i="2" a="1"/>
  <c r="J543" i="2" s="1"/>
  <c r="K543" i="2" s="1"/>
  <c r="J518" i="2" a="1"/>
  <c r="J518" i="2" s="1"/>
  <c r="K518" i="2" s="1"/>
  <c r="J489" i="2" a="1"/>
  <c r="J489" i="2" s="1"/>
  <c r="K489" i="2" s="1"/>
  <c r="J304" i="2" a="1"/>
  <c r="J304" i="2" s="1"/>
  <c r="K304" i="2" s="1"/>
  <c r="J125" i="2" a="1"/>
  <c r="J125" i="2" s="1"/>
  <c r="K125" i="2" s="1"/>
  <c r="J315" i="2" a="1"/>
  <c r="J315" i="2" s="1"/>
  <c r="K315" i="2" s="1"/>
  <c r="J157" i="2" a="1"/>
  <c r="J157" i="2" s="1"/>
  <c r="K157" i="2" s="1"/>
  <c r="J265" i="2" a="1"/>
  <c r="J265" i="2" s="1"/>
  <c r="K265" i="2" s="1"/>
  <c r="J223" i="2" a="1"/>
  <c r="J223" i="2" s="1"/>
  <c r="K223" i="2" s="1"/>
  <c r="J608" i="2" a="1"/>
  <c r="J608" i="2" s="1"/>
  <c r="M608" i="2" s="1"/>
  <c r="J538" i="2" a="1"/>
  <c r="J538" i="2" s="1"/>
  <c r="K538" i="2" s="1"/>
  <c r="J612" i="2" a="1"/>
  <c r="J612" i="2" s="1"/>
  <c r="J472" i="2" a="1"/>
  <c r="J472" i="2" s="1"/>
  <c r="J302" i="2" a="1"/>
  <c r="J302" i="2" s="1"/>
  <c r="J272" i="2" a="1"/>
  <c r="J272" i="2" s="1"/>
  <c r="K272" i="2" s="1"/>
  <c r="J42" i="2" a="1"/>
  <c r="J42" i="2" s="1"/>
  <c r="K42" i="2" s="1"/>
  <c r="J193" i="2" a="1"/>
  <c r="J193" i="2" s="1"/>
  <c r="K193" i="2" s="1"/>
  <c r="J309" i="2" a="1"/>
  <c r="J309" i="2" s="1"/>
  <c r="K309" i="2" s="1"/>
  <c r="J738" i="2" a="1"/>
  <c r="J738" i="2" s="1"/>
  <c r="K738" i="2" s="1"/>
  <c r="J585" i="2" a="1"/>
  <c r="J585" i="2" s="1"/>
  <c r="J61" i="2" a="1"/>
  <c r="J61" i="2" s="1"/>
  <c r="J611" i="2" a="1"/>
  <c r="J611" i="2" s="1"/>
  <c r="K611" i="2" s="1"/>
  <c r="J578" i="2" a="1"/>
  <c r="J578" i="2" s="1"/>
  <c r="K578" i="2" s="1"/>
  <c r="J601" i="2" a="1"/>
  <c r="J601" i="2" s="1"/>
  <c r="K601" i="2" s="1"/>
  <c r="J550" i="2" a="1"/>
  <c r="J550" i="2" s="1"/>
  <c r="K550" i="2" s="1"/>
  <c r="J526" i="2" a="1"/>
  <c r="J526" i="2" s="1"/>
  <c r="K526" i="2" s="1"/>
  <c r="J442" i="2" a="1"/>
  <c r="J442" i="2" s="1"/>
  <c r="K442" i="2" s="1"/>
  <c r="J276" i="2" a="1"/>
  <c r="J276" i="2" s="1"/>
  <c r="K276" i="2" s="1"/>
  <c r="J177" i="2" a="1"/>
  <c r="J177" i="2" s="1"/>
  <c r="K177" i="2" s="1"/>
  <c r="J714" i="2" a="1"/>
  <c r="J714" i="2" s="1"/>
  <c r="K714" i="2" s="1"/>
  <c r="J616" i="2" a="1"/>
  <c r="J616" i="2" s="1"/>
  <c r="K616" i="2" s="1"/>
  <c r="J607" i="2" a="1"/>
  <c r="J607" i="2" s="1"/>
  <c r="K607" i="2" s="1"/>
  <c r="J588" i="2" a="1"/>
  <c r="J588" i="2" s="1"/>
  <c r="K588" i="2" s="1"/>
  <c r="J474" i="2" a="1"/>
  <c r="J474" i="2" s="1"/>
  <c r="K474" i="2" s="1"/>
  <c r="J460" i="2" a="1"/>
  <c r="J460" i="2" s="1"/>
  <c r="K460" i="2" s="1"/>
  <c r="J408" i="2" a="1"/>
  <c r="J408" i="2" s="1"/>
  <c r="K408" i="2" s="1"/>
  <c r="J383" i="2" a="1"/>
  <c r="J383" i="2" s="1"/>
  <c r="K383" i="2" s="1"/>
  <c r="J339" i="2" a="1"/>
  <c r="J339" i="2" s="1"/>
  <c r="K339" i="2" s="1"/>
  <c r="J319" i="2" a="1"/>
  <c r="J319" i="2" s="1"/>
  <c r="K319" i="2" s="1"/>
  <c r="J332" i="2" a="1"/>
  <c r="J332" i="2" s="1"/>
  <c r="K332" i="2" s="1"/>
  <c r="J183" i="2" a="1"/>
  <c r="J183" i="2" s="1"/>
  <c r="K183" i="2" s="1"/>
  <c r="J284" i="2" a="1"/>
  <c r="J284" i="2" s="1"/>
  <c r="K284" i="2" s="1"/>
  <c r="J268" i="2" a="1"/>
  <c r="J268" i="2" s="1"/>
  <c r="K268" i="2" s="1"/>
  <c r="J238" i="2" a="1"/>
  <c r="J238" i="2" s="1"/>
  <c r="K238" i="2" s="1"/>
  <c r="J713" i="2" a="1"/>
  <c r="J713" i="2" s="1"/>
  <c r="K713" i="2" s="1"/>
  <c r="J730" i="2" a="1"/>
  <c r="J730" i="2" s="1"/>
  <c r="K730" i="2" s="1"/>
  <c r="J722" i="2" a="1"/>
  <c r="J722" i="2" s="1"/>
  <c r="K722" i="2" s="1"/>
  <c r="J633" i="2" a="1"/>
  <c r="J633" i="2" s="1"/>
  <c r="K633" i="2" s="1"/>
  <c r="J602" i="2" a="1"/>
  <c r="J602" i="2" s="1"/>
  <c r="K602" i="2" s="1"/>
  <c r="J591" i="2" a="1"/>
  <c r="J591" i="2" s="1"/>
  <c r="K591" i="2" s="1"/>
  <c r="J484" i="2" a="1"/>
  <c r="J484" i="2" s="1"/>
  <c r="K484" i="2" s="1"/>
  <c r="J528" i="2" a="1"/>
  <c r="J528" i="2" s="1"/>
  <c r="K528" i="2" s="1"/>
  <c r="J469" i="2" a="1"/>
  <c r="J469" i="2" s="1"/>
  <c r="K469" i="2" s="1"/>
  <c r="J119" i="2" a="1"/>
  <c r="J119" i="2" s="1"/>
  <c r="N119" i="2" s="1"/>
  <c r="J201" i="2" a="1"/>
  <c r="J201" i="2" s="1"/>
  <c r="K201" i="2" s="1"/>
  <c r="J205" i="2" a="1"/>
  <c r="J205" i="2" s="1"/>
  <c r="K205" i="2" s="1"/>
  <c r="J212" i="2" a="1"/>
  <c r="J212" i="2" s="1"/>
  <c r="K212" i="2" s="1"/>
  <c r="J23" i="2" a="1"/>
  <c r="J23" i="2" s="1"/>
  <c r="K23" i="2" s="1"/>
  <c r="J609" i="2" a="1"/>
  <c r="J609" i="2" s="1"/>
  <c r="K609" i="2" s="1"/>
  <c r="J529" i="2" a="1"/>
  <c r="J529" i="2" s="1"/>
  <c r="K529" i="2" s="1"/>
  <c r="J509" i="2" a="1"/>
  <c r="J509" i="2" s="1"/>
  <c r="J49" i="2" a="1"/>
  <c r="J49" i="2" s="1"/>
  <c r="K49" i="2" s="1"/>
  <c r="J317" i="2" a="1"/>
  <c r="J317" i="2" s="1"/>
  <c r="J420" i="2" a="1"/>
  <c r="J420" i="2" s="1"/>
  <c r="J34" i="2" a="1"/>
  <c r="J34" i="2" s="1"/>
  <c r="K34" i="2" s="1"/>
  <c r="J637" i="2" a="1"/>
  <c r="J637" i="2" s="1"/>
  <c r="J505" i="2" a="1"/>
  <c r="J505" i="2" s="1"/>
  <c r="J32" i="2" a="1"/>
  <c r="J32" i="2" s="1"/>
  <c r="K32" i="2" s="1"/>
  <c r="J322" i="2" a="1"/>
  <c r="J322" i="2" s="1"/>
  <c r="K322" i="2" s="1"/>
  <c r="J409" i="2" a="1"/>
  <c r="J409" i="2" s="1"/>
  <c r="L409" i="2" s="1"/>
  <c r="J448" i="2" a="1"/>
  <c r="J448" i="2" s="1"/>
  <c r="K448" i="2" s="1"/>
  <c r="J311" i="2" a="1"/>
  <c r="J311" i="2" s="1"/>
  <c r="K311" i="2" s="1"/>
  <c r="J245" i="2" a="1"/>
  <c r="J245" i="2" s="1"/>
  <c r="K245" i="2" s="1"/>
  <c r="J207" i="2" a="1"/>
  <c r="J207" i="2" s="1"/>
  <c r="K207" i="2" s="1"/>
  <c r="J301" i="2" a="1"/>
  <c r="J301" i="2" s="1"/>
  <c r="K301" i="2" s="1"/>
  <c r="J50" i="2" a="1"/>
  <c r="J50" i="2" s="1"/>
  <c r="K50" i="2" s="1"/>
  <c r="J154" i="2" a="1"/>
  <c r="J154" i="2" s="1"/>
  <c r="K154" i="2" s="1"/>
  <c r="J26" i="2" a="1"/>
  <c r="J26" i="2" s="1"/>
  <c r="K26" i="2" s="1"/>
  <c r="J54" i="2" a="1"/>
  <c r="J54" i="2" s="1"/>
  <c r="K54" i="2" s="1"/>
  <c r="J46" i="2" a="1"/>
  <c r="J46" i="2" s="1"/>
  <c r="K46" i="2" s="1"/>
  <c r="J31" i="2" a="1"/>
  <c r="J31" i="2" s="1"/>
  <c r="K31" i="2" s="1"/>
  <c r="J596" i="2" a="1"/>
  <c r="J596" i="2" s="1"/>
  <c r="K596" i="2" s="1"/>
  <c r="J459" i="2" a="1"/>
  <c r="J459" i="2" s="1"/>
  <c r="K459" i="2" s="1"/>
  <c r="J443" i="2" a="1"/>
  <c r="J443" i="2" s="1"/>
  <c r="K443" i="2" s="1"/>
  <c r="J476" i="2" a="1"/>
  <c r="J476" i="2" s="1"/>
  <c r="K476" i="2" s="1"/>
  <c r="J219" i="2" a="1"/>
  <c r="J219" i="2" s="1"/>
  <c r="K219" i="2" s="1"/>
  <c r="J70" i="2" a="1"/>
  <c r="J70" i="2" s="1"/>
  <c r="K70" i="2" s="1"/>
  <c r="J261" i="2" a="1"/>
  <c r="J261" i="2" s="1"/>
  <c r="K261" i="2" s="1"/>
  <c r="J178" i="2" a="1"/>
  <c r="J178" i="2" s="1"/>
  <c r="K178" i="2" s="1"/>
  <c r="J176" i="2" a="1"/>
  <c r="J176" i="2" s="1"/>
  <c r="K176" i="2" s="1"/>
  <c r="J116" i="2" a="1"/>
  <c r="J116" i="2" s="1"/>
  <c r="K116" i="2" s="1"/>
  <c r="J47" i="2" a="1"/>
  <c r="J47" i="2" s="1"/>
  <c r="K47" i="2" s="1"/>
  <c r="J142" i="2" a="1"/>
  <c r="J142" i="2" s="1"/>
  <c r="K142" i="2" s="1"/>
  <c r="J255" i="2" a="1"/>
  <c r="J255" i="2" s="1"/>
  <c r="K255" i="2" s="1"/>
  <c r="J447" i="2" a="1"/>
  <c r="J447" i="2" s="1"/>
  <c r="N447" i="2" s="1"/>
  <c r="J246" i="2" a="1"/>
  <c r="J246" i="2" s="1"/>
  <c r="K246" i="2" s="1"/>
  <c r="J629" i="2" a="1"/>
  <c r="J629" i="2" s="1"/>
  <c r="K629" i="2" s="1"/>
  <c r="J731" i="2" a="1"/>
  <c r="J731" i="2" s="1"/>
  <c r="K731" i="2" s="1"/>
  <c r="J506" i="2" a="1"/>
  <c r="J506" i="2" s="1"/>
  <c r="K506" i="2" s="1"/>
  <c r="J725" i="2" a="1"/>
  <c r="J725" i="2" s="1"/>
  <c r="K725" i="2" s="1"/>
  <c r="J570" i="2" a="1"/>
  <c r="J570" i="2" s="1"/>
  <c r="K570" i="2" s="1"/>
  <c r="J717" i="2" a="1"/>
  <c r="J717" i="2" s="1"/>
  <c r="K717" i="2" s="1"/>
  <c r="J732" i="2" a="1"/>
  <c r="J732" i="2" s="1"/>
  <c r="K732" i="2" s="1"/>
  <c r="J668" i="2" a="1"/>
  <c r="J668" i="2" s="1"/>
  <c r="N668" i="2" s="1"/>
  <c r="J523" i="2" a="1"/>
  <c r="J523" i="2" s="1"/>
  <c r="K523" i="2" s="1"/>
  <c r="J595" i="2" a="1"/>
  <c r="J595" i="2" s="1"/>
  <c r="K595" i="2" s="1"/>
  <c r="J594" i="2" a="1"/>
  <c r="J594" i="2" s="1"/>
  <c r="K594" i="2" s="1"/>
  <c r="J584" i="2" a="1"/>
  <c r="J584" i="2" s="1"/>
  <c r="K584" i="2" s="1"/>
  <c r="J546" i="2" a="1"/>
  <c r="J546" i="2" s="1"/>
  <c r="K546" i="2" s="1"/>
  <c r="J364" i="2" a="1"/>
  <c r="J364" i="2" s="1"/>
  <c r="K364" i="2" s="1"/>
  <c r="J226" i="2" a="1"/>
  <c r="J226" i="2" s="1"/>
  <c r="K226" i="2" s="1"/>
  <c r="J260" i="2" a="1"/>
  <c r="J260" i="2" s="1"/>
  <c r="K260" i="2" s="1"/>
  <c r="J206" i="2" a="1"/>
  <c r="J206" i="2" s="1"/>
  <c r="K206" i="2" s="1"/>
  <c r="J275" i="2" a="1"/>
  <c r="J275" i="2" s="1"/>
  <c r="K275" i="2" s="1"/>
  <c r="J243" i="2" a="1"/>
  <c r="J243" i="2" s="1"/>
  <c r="K243" i="2" s="1"/>
  <c r="J271" i="2" a="1"/>
  <c r="J271" i="2" s="1"/>
  <c r="K271" i="2" s="1"/>
  <c r="J266" i="2" a="1"/>
  <c r="J266" i="2" s="1"/>
  <c r="K266" i="2" s="1"/>
  <c r="J254" i="2" a="1"/>
  <c r="J254" i="2" s="1"/>
  <c r="K254" i="2" s="1"/>
  <c r="J236" i="2" a="1"/>
  <c r="J236" i="2" s="1"/>
  <c r="K236" i="2" s="1"/>
  <c r="J65" i="2" a="1"/>
  <c r="J65" i="2" s="1"/>
  <c r="K65" i="2" s="1"/>
  <c r="J158" i="2" a="1"/>
  <c r="J158" i="2" s="1"/>
  <c r="K158" i="2" s="1"/>
  <c r="J582" i="2" a="1"/>
  <c r="J582" i="2" s="1"/>
  <c r="L582" i="2" s="1"/>
  <c r="J581" i="2" a="1"/>
  <c r="J581" i="2" s="1"/>
  <c r="K581" i="2" s="1"/>
  <c r="J605" i="2" a="1"/>
  <c r="J605" i="2" s="1"/>
  <c r="K605" i="2" s="1"/>
  <c r="J441" i="2" a="1"/>
  <c r="J441" i="2" s="1"/>
  <c r="K441" i="2" s="1"/>
  <c r="J477" i="2" a="1"/>
  <c r="J477" i="2" s="1"/>
  <c r="K477" i="2" s="1"/>
  <c r="J517" i="2" a="1"/>
  <c r="J517" i="2" s="1"/>
  <c r="K517" i="2" s="1"/>
  <c r="J519" i="2" a="1"/>
  <c r="J519" i="2" s="1"/>
  <c r="K519" i="2" s="1"/>
  <c r="J479" i="2" a="1"/>
  <c r="J479" i="2" s="1"/>
  <c r="K479" i="2" s="1"/>
  <c r="J532" i="2" a="1"/>
  <c r="J532" i="2" s="1"/>
  <c r="K532" i="2" s="1"/>
  <c r="J450" i="2" a="1"/>
  <c r="J450" i="2" s="1"/>
  <c r="K450" i="2" s="1"/>
  <c r="J161" i="2" a="1"/>
  <c r="J161" i="2" s="1"/>
  <c r="K161" i="2" s="1"/>
  <c r="J19" i="2" a="1"/>
  <c r="J19" i="2" s="1"/>
  <c r="K19" i="2" s="1"/>
  <c r="J159" i="2" a="1"/>
  <c r="J159" i="2" s="1"/>
  <c r="K159" i="2" s="1"/>
  <c r="J6" i="2" a="1"/>
  <c r="J6" i="2" s="1"/>
  <c r="K6" i="2" s="1"/>
  <c r="J80" i="2" a="1"/>
  <c r="J80" i="2" s="1"/>
  <c r="K80" i="2" s="1"/>
  <c r="J274" i="2" a="1"/>
  <c r="J274" i="2" s="1"/>
  <c r="K274" i="2" s="1"/>
  <c r="J604" i="2" a="1"/>
  <c r="J604" i="2" s="1"/>
  <c r="K604" i="2" s="1"/>
  <c r="J485" i="2" a="1"/>
  <c r="J485" i="2" s="1"/>
  <c r="K485" i="2" s="1"/>
  <c r="J499" i="2" a="1"/>
  <c r="J499" i="2" s="1"/>
  <c r="K499" i="2" s="1"/>
  <c r="J281" i="2" a="1"/>
  <c r="J281" i="2" s="1"/>
  <c r="K281" i="2" s="1"/>
  <c r="J227" i="2" a="1"/>
  <c r="J227" i="2" s="1"/>
  <c r="M227" i="2" s="1"/>
  <c r="J468" i="2" a="1"/>
  <c r="J468" i="2" s="1"/>
  <c r="K468" i="2" s="1"/>
  <c r="J720" i="2" a="1"/>
  <c r="J720" i="2" s="1"/>
  <c r="K720" i="2" s="1"/>
  <c r="J8" i="2" a="1"/>
  <c r="J8" i="2" s="1"/>
  <c r="L8" i="2" s="1"/>
  <c r="J636" i="2" a="1"/>
  <c r="J636" i="2" s="1"/>
  <c r="K636" i="2" s="1"/>
  <c r="J553" i="2" a="1"/>
  <c r="J553" i="2" s="1"/>
  <c r="K553" i="2" s="1"/>
  <c r="J503" i="2" a="1"/>
  <c r="J503" i="2" s="1"/>
  <c r="K503" i="2" s="1"/>
  <c r="J724" i="2" a="1"/>
  <c r="J724" i="2" s="1"/>
  <c r="K724" i="2" s="1"/>
  <c r="J659" i="2" a="1"/>
  <c r="J659" i="2" s="1"/>
  <c r="K659" i="2" s="1"/>
  <c r="J631" i="2" a="1"/>
  <c r="J631" i="2" s="1"/>
  <c r="K631" i="2" s="1"/>
  <c r="J561" i="2" a="1"/>
  <c r="J561" i="2" s="1"/>
  <c r="K561" i="2" s="1"/>
  <c r="J740" i="2" a="1"/>
  <c r="J740" i="2" s="1"/>
  <c r="K740" i="2" s="1"/>
  <c r="J716" i="2" a="1"/>
  <c r="J716" i="2" s="1"/>
  <c r="K716" i="2" s="1"/>
  <c r="J718" i="2" a="1"/>
  <c r="J718" i="2" s="1"/>
  <c r="K718" i="2" s="1"/>
  <c r="J712" i="2" a="1"/>
  <c r="J712" i="2" s="1"/>
  <c r="K712" i="2" s="1"/>
  <c r="J728" i="2" a="1"/>
  <c r="J728" i="2" s="1"/>
  <c r="K728" i="2" s="1"/>
  <c r="J606" i="2" a="1"/>
  <c r="J606" i="2" s="1"/>
  <c r="K606" i="2" s="1"/>
  <c r="J583" i="2" a="1"/>
  <c r="J583" i="2" s="1"/>
  <c r="K583" i="2" s="1"/>
  <c r="J574" i="2" a="1"/>
  <c r="J574" i="2" s="1"/>
  <c r="K574" i="2" s="1"/>
  <c r="J539" i="2" a="1"/>
  <c r="J539" i="2" s="1"/>
  <c r="K539" i="2" s="1"/>
  <c r="J542" i="2" a="1"/>
  <c r="J542" i="2" s="1"/>
  <c r="K542" i="2" s="1"/>
  <c r="J494" i="2" a="1"/>
  <c r="J494" i="2" s="1"/>
  <c r="K494" i="2" s="1"/>
  <c r="J196" i="2" a="1"/>
  <c r="J196" i="2" s="1"/>
  <c r="K196" i="2" s="1"/>
  <c r="J182" i="2" a="1"/>
  <c r="J182" i="2" s="1"/>
  <c r="K182" i="2" s="1"/>
  <c r="J282" i="2" a="1"/>
  <c r="J282" i="2" s="1"/>
  <c r="K282" i="2" s="1"/>
  <c r="J298" i="2" a="1"/>
  <c r="J298" i="2" s="1"/>
  <c r="K298" i="2" s="1"/>
  <c r="J279" i="2" a="1"/>
  <c r="J279" i="2" s="1"/>
  <c r="K279" i="2" s="1"/>
  <c r="J253" i="2" a="1"/>
  <c r="J253" i="2" s="1"/>
  <c r="K253" i="2" s="1"/>
  <c r="J235" i="2" a="1"/>
  <c r="J235" i="2" s="1"/>
  <c r="K235" i="2" s="1"/>
  <c r="J180" i="2" a="1"/>
  <c r="J180" i="2" s="1"/>
  <c r="K180" i="2" s="1"/>
  <c r="J733" i="2" a="1"/>
  <c r="J733" i="2" s="1"/>
  <c r="K733" i="2" s="1"/>
  <c r="J734" i="2" a="1"/>
  <c r="J734" i="2" s="1"/>
  <c r="K734" i="2" s="1"/>
  <c r="J592" i="2" a="1"/>
  <c r="J592" i="2" s="1"/>
  <c r="K592" i="2" s="1"/>
  <c r="J551" i="2" a="1"/>
  <c r="J551" i="2" s="1"/>
  <c r="K551" i="2" s="1"/>
  <c r="J597" i="2" a="1"/>
  <c r="J597" i="2" s="1"/>
  <c r="K597" i="2" s="1"/>
  <c r="J498" i="2" a="1"/>
  <c r="J498" i="2" s="1"/>
  <c r="K498" i="2" s="1"/>
  <c r="J514" i="2" a="1"/>
  <c r="J514" i="2" s="1"/>
  <c r="K514" i="2" s="1"/>
  <c r="J455" i="2" a="1"/>
  <c r="J455" i="2" s="1"/>
  <c r="K455" i="2" s="1"/>
  <c r="J471" i="2" a="1"/>
  <c r="J471" i="2" s="1"/>
  <c r="K471" i="2" s="1"/>
  <c r="J559" i="2" a="1"/>
  <c r="J559" i="2" s="1"/>
  <c r="K559" i="2" s="1"/>
  <c r="J465" i="2" a="1"/>
  <c r="J465" i="2" s="1"/>
  <c r="K465" i="2" s="1"/>
  <c r="J445" i="2" a="1"/>
  <c r="J445" i="2" s="1"/>
  <c r="K445" i="2" s="1"/>
  <c r="J160" i="2" a="1"/>
  <c r="J160" i="2" s="1"/>
  <c r="K160" i="2" s="1"/>
  <c r="J174" i="2" a="1"/>
  <c r="J174" i="2" s="1"/>
  <c r="K174" i="2" s="1"/>
  <c r="J103" i="2" a="1"/>
  <c r="J103" i="2" s="1"/>
  <c r="K103" i="2" s="1"/>
  <c r="J579" i="2" a="1"/>
  <c r="J579" i="2" s="1"/>
  <c r="K579" i="2" s="1"/>
  <c r="J473" i="2" a="1"/>
  <c r="J473" i="2" s="1"/>
  <c r="K473" i="2" s="1"/>
  <c r="J493" i="2" a="1"/>
  <c r="J493" i="2" s="1"/>
  <c r="K493" i="2" s="1"/>
  <c r="J466" i="2" a="1"/>
  <c r="J466" i="2" s="1"/>
  <c r="K466" i="2" s="1"/>
  <c r="J562" i="2" a="1"/>
  <c r="J562" i="2" s="1"/>
  <c r="J218" i="2" a="1"/>
  <c r="J218" i="2" s="1"/>
  <c r="K218" i="2" s="1"/>
  <c r="J299" i="2" a="1"/>
  <c r="J299" i="2" s="1"/>
  <c r="K299" i="2" s="1"/>
  <c r="J521" i="2" a="1"/>
  <c r="J521" i="2" s="1"/>
  <c r="M521" i="2" s="1"/>
  <c r="J737" i="2" a="1"/>
  <c r="J737" i="2" s="1"/>
  <c r="K737" i="2" s="1"/>
  <c r="J671" i="2" a="1"/>
  <c r="J671" i="2" s="1"/>
  <c r="K671" i="2" s="1"/>
  <c r="J569" i="2" a="1"/>
  <c r="J569" i="2" s="1"/>
  <c r="K569" i="2" s="1"/>
  <c r="J572" i="2" a="1"/>
  <c r="J572" i="2" s="1"/>
  <c r="K572" i="2" s="1"/>
  <c r="J567" i="2" a="1"/>
  <c r="J567" i="2" s="1"/>
  <c r="K567" i="2" s="1"/>
  <c r="J723" i="2" a="1"/>
  <c r="J723" i="2" s="1"/>
  <c r="K723" i="2" s="1"/>
  <c r="J715" i="2" a="1"/>
  <c r="J715" i="2" s="1"/>
  <c r="K715" i="2" s="1"/>
  <c r="J721" i="2" a="1"/>
  <c r="J721" i="2" s="1"/>
  <c r="K721" i="2" s="1"/>
  <c r="J576" i="2" a="1"/>
  <c r="J576" i="2" s="1"/>
  <c r="K576" i="2" s="1"/>
  <c r="J610" i="2" a="1"/>
  <c r="J610" i="2" s="1"/>
  <c r="K610" i="2" s="1"/>
  <c r="J554" i="2" a="1"/>
  <c r="J554" i="2" s="1"/>
  <c r="K554" i="2" s="1"/>
  <c r="J537" i="2" a="1"/>
  <c r="J537" i="2" s="1"/>
  <c r="K537" i="2" s="1"/>
  <c r="J533" i="2" a="1"/>
  <c r="J533" i="2" s="1"/>
  <c r="K533" i="2" s="1"/>
  <c r="J504" i="2" a="1"/>
  <c r="J504" i="2" s="1"/>
  <c r="K504" i="2" s="1"/>
  <c r="J462" i="2" a="1"/>
  <c r="J462" i="2" s="1"/>
  <c r="K462" i="2" s="1"/>
  <c r="J444" i="2" a="1"/>
  <c r="J444" i="2" s="1"/>
  <c r="K444" i="2" s="1"/>
  <c r="J446" i="2" a="1"/>
  <c r="J446" i="2" s="1"/>
  <c r="K446" i="2" s="1"/>
  <c r="J217" i="2" a="1"/>
  <c r="J217" i="2" s="1"/>
  <c r="K217" i="2" s="1"/>
  <c r="J204" i="2" a="1"/>
  <c r="J204" i="2" s="1"/>
  <c r="K204" i="2" s="1"/>
  <c r="J273" i="2" a="1"/>
  <c r="J273" i="2" s="1"/>
  <c r="K273" i="2" s="1"/>
  <c r="J264" i="2" a="1"/>
  <c r="J264" i="2" s="1"/>
  <c r="K264" i="2" s="1"/>
  <c r="J27" i="2" a="1"/>
  <c r="J27" i="2" s="1"/>
  <c r="K27" i="2" s="1"/>
  <c r="J100" i="2" a="1"/>
  <c r="J100" i="2" s="1"/>
  <c r="K100" i="2" s="1"/>
  <c r="J138" i="2" a="1"/>
  <c r="J138" i="2" s="1"/>
  <c r="K138" i="2" s="1"/>
  <c r="J623" i="2" a="1"/>
  <c r="J623" i="2" s="1"/>
  <c r="N623" i="2" s="1"/>
  <c r="J622" i="2" a="1"/>
  <c r="J622" i="2" s="1"/>
  <c r="K622" i="2" s="1"/>
  <c r="J560" i="2" a="1"/>
  <c r="J560" i="2" s="1"/>
  <c r="K560" i="2" s="1"/>
  <c r="J549" i="2" a="1"/>
  <c r="J549" i="2" s="1"/>
  <c r="K549" i="2" s="1"/>
  <c r="J481" i="2" a="1"/>
  <c r="J481" i="2" s="1"/>
  <c r="K481" i="2" s="1"/>
  <c r="J491" i="2" a="1"/>
  <c r="J491" i="2" s="1"/>
  <c r="K491" i="2" s="1"/>
  <c r="J547" i="2" a="1"/>
  <c r="J547" i="2" s="1"/>
  <c r="K547" i="2" s="1"/>
  <c r="J496" i="2" a="1"/>
  <c r="J496" i="2" s="1"/>
  <c r="K496" i="2" s="1"/>
  <c r="J21" i="2" a="1"/>
  <c r="J21" i="2" s="1"/>
  <c r="K21" i="2" s="1"/>
  <c r="J127" i="2" a="1"/>
  <c r="J127" i="2" s="1"/>
  <c r="K127" i="2" s="1"/>
  <c r="J306" i="2" a="1"/>
  <c r="J306" i="2" s="1"/>
  <c r="K306" i="2" s="1"/>
  <c r="J198" i="2" a="1"/>
  <c r="J198" i="2" s="1"/>
  <c r="K198" i="2" s="1"/>
  <c r="J259" i="2" a="1"/>
  <c r="J259" i="2" s="1"/>
  <c r="K259" i="2" s="1"/>
  <c r="J328" i="2" a="1"/>
  <c r="J328" i="2" s="1"/>
  <c r="K328" i="2" s="1"/>
  <c r="J222" i="2" a="1"/>
  <c r="J222" i="2" s="1"/>
  <c r="K222" i="2" s="1"/>
  <c r="J53" i="2" a="1"/>
  <c r="J53" i="2" s="1"/>
  <c r="K53" i="2" s="1"/>
  <c r="J598" i="2" a="1"/>
  <c r="J598" i="2" s="1"/>
  <c r="K598" i="2" s="1"/>
  <c r="J600" i="2" a="1"/>
  <c r="J600" i="2" s="1"/>
  <c r="K600" i="2" s="1"/>
  <c r="J565" i="2" a="1"/>
  <c r="J565" i="2" s="1"/>
  <c r="K565" i="2" s="1"/>
  <c r="J557" i="2" a="1"/>
  <c r="J557" i="2" s="1"/>
  <c r="K557" i="2" s="1"/>
  <c r="J221" i="2" a="1"/>
  <c r="J221" i="2" s="1"/>
  <c r="K221" i="2" s="1"/>
  <c r="J278" i="2" a="1"/>
  <c r="J278" i="2" s="1"/>
  <c r="K278" i="2" s="1"/>
  <c r="J216" i="2" a="1"/>
  <c r="J216" i="2" s="1"/>
  <c r="K216" i="2" s="1"/>
  <c r="J361" i="2" a="1"/>
  <c r="J361" i="2" s="1"/>
  <c r="K361" i="2" s="1"/>
  <c r="J242" i="2" a="1"/>
  <c r="J242" i="2" s="1"/>
  <c r="M242" i="2" s="1"/>
  <c r="J5" i="2" a="1"/>
  <c r="J5" i="2" s="1"/>
  <c r="K5" i="2" s="1"/>
  <c r="K171" i="2"/>
  <c r="A726" i="2"/>
  <c r="N713" i="2"/>
  <c r="A655" i="2"/>
  <c r="A479" i="2"/>
  <c r="K66" i="2"/>
  <c r="A239" i="2"/>
  <c r="A544" i="2"/>
  <c r="A319" i="2"/>
  <c r="K63" i="2"/>
  <c r="K321" i="2"/>
  <c r="K308" i="2"/>
  <c r="K71" i="2"/>
  <c r="K84" i="2"/>
  <c r="K209" i="2"/>
  <c r="A164" i="2"/>
  <c r="M411" i="2"/>
  <c r="K126" i="2"/>
  <c r="K185" i="2"/>
  <c r="K286" i="2"/>
  <c r="K79" i="2"/>
  <c r="K318" i="2"/>
  <c r="K162" i="2"/>
  <c r="K325" i="2"/>
  <c r="K329" i="2"/>
  <c r="K141" i="2"/>
  <c r="K225" i="2"/>
  <c r="K626" i="2"/>
  <c r="K287" i="2"/>
  <c r="K692" i="2"/>
  <c r="K74" i="2"/>
  <c r="K344" i="2"/>
  <c r="L305" i="2"/>
  <c r="M333" i="2"/>
  <c r="K62" i="2"/>
  <c r="K323" i="2"/>
  <c r="K43" i="2"/>
  <c r="L691" i="2"/>
  <c r="N641" i="2"/>
  <c r="K624" i="2"/>
  <c r="A353" i="2"/>
  <c r="A388" i="2"/>
  <c r="A568" i="2"/>
  <c r="M389" i="2"/>
  <c r="A302" i="2"/>
  <c r="A61" i="2"/>
  <c r="A711" i="2"/>
  <c r="A415" i="2"/>
  <c r="I589" i="2"/>
  <c r="G442" i="2"/>
  <c r="G279" i="2"/>
  <c r="M540" i="2"/>
  <c r="K45" i="2"/>
  <c r="I193" i="2"/>
  <c r="G289" i="2"/>
  <c r="I641" i="2"/>
  <c r="I736" i="2"/>
  <c r="G127" i="2"/>
  <c r="I217" i="2"/>
  <c r="H430" i="2"/>
  <c r="G690" i="2"/>
  <c r="H729" i="2"/>
  <c r="I155" i="2"/>
  <c r="H705" i="2"/>
  <c r="H139" i="2"/>
  <c r="H552" i="2"/>
  <c r="G54" i="2"/>
  <c r="L38" i="2"/>
  <c r="M145" i="2"/>
  <c r="M656" i="2"/>
  <c r="K85" i="2"/>
  <c r="K411" i="2"/>
  <c r="K55" i="2"/>
  <c r="L723" i="2"/>
  <c r="A600" i="2"/>
  <c r="A195" i="2"/>
  <c r="K175" i="2"/>
  <c r="M628" i="2"/>
  <c r="A536" i="2"/>
  <c r="K197" i="2"/>
  <c r="N145" i="2"/>
  <c r="M632" i="2"/>
  <c r="L413" i="2"/>
  <c r="M726" i="2"/>
  <c r="K247" i="2"/>
  <c r="K415" i="2"/>
  <c r="A687" i="2"/>
  <c r="A717" i="2"/>
  <c r="K679" i="2"/>
  <c r="A571" i="2"/>
  <c r="A495" i="2"/>
  <c r="K635" i="2"/>
  <c r="K508" i="2"/>
  <c r="K451" i="2"/>
  <c r="L333" i="2"/>
  <c r="K186" i="2"/>
  <c r="K313" i="2"/>
  <c r="M425" i="2"/>
  <c r="K342" i="2"/>
  <c r="N728" i="2"/>
  <c r="A519" i="2"/>
  <c r="K513" i="2"/>
  <c r="M502" i="2"/>
  <c r="N699" i="2"/>
  <c r="A708" i="2"/>
  <c r="A566" i="2"/>
  <c r="L540" i="2"/>
  <c r="A539" i="2"/>
  <c r="A386" i="2"/>
  <c r="K121" i="2"/>
  <c r="M669" i="2"/>
  <c r="K72" i="2"/>
  <c r="K105" i="2"/>
  <c r="K630" i="2"/>
  <c r="M729" i="2"/>
  <c r="A370" i="2"/>
  <c r="A552" i="2"/>
  <c r="K333" i="2"/>
  <c r="L729" i="2"/>
  <c r="K163" i="2"/>
  <c r="K76" i="2"/>
  <c r="A626" i="2"/>
  <c r="A463" i="2"/>
  <c r="M412" i="2"/>
  <c r="K35" i="2"/>
  <c r="K289" i="2"/>
  <c r="K128" i="2"/>
  <c r="M40" i="2"/>
  <c r="K94" i="2"/>
  <c r="K86" i="2"/>
  <c r="A723" i="2"/>
  <c r="M417" i="2"/>
  <c r="K81" i="2"/>
  <c r="A532" i="2"/>
  <c r="N61" i="2"/>
  <c r="N40" i="2"/>
  <c r="L437" i="2"/>
  <c r="A709" i="2"/>
  <c r="K56" i="2"/>
  <c r="A725" i="2"/>
  <c r="A427" i="2"/>
  <c r="A242" i="2"/>
  <c r="K639" i="2"/>
  <c r="A639" i="2"/>
  <c r="A399" i="2"/>
  <c r="K39" i="2"/>
  <c r="L500" i="2"/>
  <c r="N437" i="2"/>
  <c r="K146" i="2"/>
  <c r="L635" i="2"/>
  <c r="A581" i="2"/>
  <c r="N379" i="2"/>
  <c r="K512" i="2"/>
  <c r="K248" i="2"/>
  <c r="K73" i="2"/>
  <c r="K645" i="2"/>
  <c r="L40" i="2"/>
  <c r="A728" i="2"/>
  <c r="A667" i="2"/>
  <c r="K667" i="2"/>
  <c r="K358" i="2"/>
  <c r="L325" i="2"/>
  <c r="K164" i="2"/>
  <c r="K106" i="2"/>
  <c r="K187" i="2"/>
  <c r="K418" i="2"/>
  <c r="K151" i="2"/>
  <c r="L728" i="2"/>
  <c r="K28" i="2"/>
  <c r="K44" i="2"/>
  <c r="K13" i="2"/>
  <c r="A645" i="2"/>
  <c r="A628" i="2"/>
  <c r="K454" i="2"/>
  <c r="N427" i="2"/>
  <c r="K97" i="2"/>
  <c r="K108" i="2"/>
  <c r="K173" i="2"/>
  <c r="K135" i="2"/>
  <c r="A734" i="2"/>
  <c r="K113" i="2"/>
  <c r="K122" i="2"/>
  <c r="K16" i="2"/>
  <c r="A524" i="2"/>
  <c r="K59" i="2"/>
  <c r="L369" i="2"/>
  <c r="L649" i="2"/>
  <c r="A8" i="2"/>
  <c r="N734" i="2"/>
  <c r="N399" i="2"/>
  <c r="N389" i="2"/>
  <c r="M246" i="2"/>
  <c r="A197" i="2"/>
  <c r="A672" i="2"/>
  <c r="A379" i="2"/>
  <c r="A332" i="2"/>
  <c r="L365" i="2"/>
  <c r="N385" i="2"/>
  <c r="I176" i="2"/>
  <c r="H617" i="2"/>
  <c r="J617" i="2" s="1" a="1"/>
  <c r="J617" i="2" s="1"/>
  <c r="H580" i="2"/>
  <c r="J580" i="2" s="1" a="1"/>
  <c r="J580" i="2" s="1"/>
  <c r="I312" i="2"/>
  <c r="H704" i="2"/>
  <c r="I636" i="2"/>
  <c r="N372" i="2"/>
  <c r="N411" i="2"/>
  <c r="H295" i="2"/>
  <c r="J295" i="2" s="1" a="1"/>
  <c r="J295" i="2" s="1"/>
  <c r="L295" i="2" s="1"/>
  <c r="G370" i="2"/>
  <c r="H492" i="2"/>
  <c r="I171" i="2"/>
  <c r="G679" i="2"/>
  <c r="I356" i="2"/>
  <c r="G619" i="2"/>
  <c r="H277" i="2"/>
  <c r="G444" i="2"/>
  <c r="I141" i="2"/>
  <c r="I534" i="2"/>
  <c r="I9" i="2"/>
  <c r="I7" i="2"/>
  <c r="H653" i="2"/>
  <c r="J653" i="2" s="1" a="1"/>
  <c r="J653" i="2" s="1"/>
  <c r="I324" i="2"/>
  <c r="G578" i="2"/>
  <c r="H488" i="2"/>
  <c r="H486" i="2"/>
  <c r="I595" i="2"/>
  <c r="H710" i="2"/>
  <c r="I242" i="2"/>
  <c r="G588" i="2"/>
  <c r="H620" i="2"/>
  <c r="I194" i="2"/>
  <c r="G262" i="2"/>
  <c r="H522" i="2"/>
  <c r="J522" i="2" s="1" a="1"/>
  <c r="J522" i="2" s="1"/>
  <c r="M522" i="2" s="1"/>
  <c r="I138" i="2"/>
  <c r="H590" i="2"/>
  <c r="G261" i="2"/>
  <c r="I123" i="2"/>
  <c r="G319" i="2"/>
  <c r="H719" i="2"/>
  <c r="G441" i="2"/>
  <c r="G166" i="2"/>
  <c r="G354" i="2"/>
  <c r="H702" i="2"/>
  <c r="J702" i="2" s="1" a="1"/>
  <c r="J702" i="2" s="1"/>
  <c r="K702" i="2" s="1"/>
  <c r="G413" i="2"/>
  <c r="I192" i="2"/>
  <c r="I663" i="2"/>
  <c r="I167" i="2"/>
  <c r="H483" i="2"/>
  <c r="I149" i="2"/>
  <c r="I609" i="2"/>
  <c r="H244" i="2"/>
  <c r="H571" i="2"/>
  <c r="I644" i="2"/>
  <c r="I162" i="2"/>
  <c r="G635" i="2"/>
  <c r="H117" i="2"/>
  <c r="H288" i="2"/>
  <c r="I562" i="2"/>
  <c r="I260" i="2"/>
  <c r="G71" i="2"/>
  <c r="G49" i="2"/>
  <c r="G222" i="2"/>
  <c r="G506" i="2"/>
  <c r="G82" i="2"/>
  <c r="G564" i="2"/>
  <c r="I248" i="2"/>
  <c r="G67" i="2"/>
  <c r="I252" i="2"/>
  <c r="H661" i="2"/>
  <c r="I403" i="2"/>
  <c r="I152" i="2"/>
  <c r="I337" i="2"/>
  <c r="G693" i="2"/>
  <c r="I363" i="2"/>
  <c r="H165" i="2"/>
  <c r="J165" i="2" s="1" a="1"/>
  <c r="J165" i="2" s="1"/>
  <c r="L165" i="2" s="1"/>
  <c r="I649" i="2"/>
  <c r="I58" i="2"/>
  <c r="H424" i="2"/>
  <c r="H91" i="2"/>
  <c r="J91" i="2" s="1" a="1"/>
  <c r="J91" i="2" s="1"/>
  <c r="N91" i="2" s="1"/>
  <c r="G548" i="2"/>
  <c r="I201" i="2"/>
  <c r="H480" i="2"/>
  <c r="H625" i="2"/>
  <c r="G90" i="2"/>
  <c r="H525" i="2"/>
  <c r="H30" i="2"/>
  <c r="I251" i="2"/>
  <c r="H545" i="2"/>
  <c r="H239" i="2"/>
  <c r="J239" i="2" s="1" a="1"/>
  <c r="J239" i="2" s="1"/>
  <c r="N239" i="2" s="1"/>
  <c r="H15" i="2"/>
  <c r="I289" i="2"/>
  <c r="G589" i="2"/>
  <c r="H527" i="2"/>
  <c r="H12" i="2"/>
  <c r="I182" i="2"/>
  <c r="G491" i="2"/>
  <c r="H10" i="2"/>
  <c r="I550" i="2"/>
  <c r="H208" i="2"/>
  <c r="J208" i="2" s="1" a="1"/>
  <c r="J208" i="2" s="1"/>
  <c r="L208" i="2" s="1"/>
  <c r="H36" i="2"/>
  <c r="H153" i="2"/>
  <c r="H643" i="2"/>
  <c r="J643" i="2" s="1" a="1"/>
  <c r="J643" i="2" s="1"/>
  <c r="N643" i="2" s="1"/>
  <c r="H270" i="2"/>
  <c r="H136" i="2"/>
  <c r="I292" i="2"/>
  <c r="G600" i="2"/>
  <c r="G333" i="2"/>
  <c r="I134" i="2"/>
  <c r="G628" i="2"/>
  <c r="I725" i="2"/>
  <c r="H331" i="2"/>
  <c r="H48" i="2"/>
  <c r="I532" i="2"/>
  <c r="H111" i="2"/>
  <c r="J111" i="2" s="1" a="1"/>
  <c r="J111" i="2" s="1"/>
  <c r="L111" i="2" s="1"/>
  <c r="H464" i="2"/>
  <c r="I607" i="2"/>
  <c r="I73" i="2"/>
  <c r="G357" i="2"/>
  <c r="H33" i="2"/>
  <c r="I56" i="2"/>
  <c r="G465" i="2"/>
  <c r="G218" i="2"/>
  <c r="G477" i="2"/>
  <c r="I81" i="2"/>
  <c r="I601" i="2"/>
  <c r="G259" i="2"/>
  <c r="I681" i="2"/>
  <c r="I228" i="2"/>
  <c r="H587" i="2"/>
  <c r="G309" i="2"/>
  <c r="H120" i="2"/>
  <c r="G535" i="2"/>
  <c r="G709" i="2"/>
  <c r="G294" i="2"/>
  <c r="I21" i="2"/>
  <c r="G498" i="2"/>
  <c r="H92" i="2"/>
  <c r="G329" i="2"/>
  <c r="G466" i="2"/>
  <c r="H739" i="2"/>
  <c r="H341" i="2"/>
  <c r="I714" i="2"/>
  <c r="I43" i="2"/>
  <c r="G447" i="2"/>
  <c r="G178" i="2"/>
  <c r="G435" i="2"/>
  <c r="G577" i="2"/>
  <c r="G63" i="2"/>
  <c r="I563" i="2"/>
  <c r="I233" i="2"/>
  <c r="H665" i="2"/>
  <c r="I97" i="2"/>
  <c r="H573" i="2"/>
  <c r="H296" i="2"/>
  <c r="H51" i="2"/>
  <c r="I353" i="2"/>
  <c r="G675" i="2"/>
  <c r="H280" i="2"/>
  <c r="G229" i="2"/>
  <c r="G468" i="2"/>
  <c r="I39" i="2"/>
  <c r="G254" i="2"/>
  <c r="G428" i="2"/>
  <c r="G731" i="2"/>
  <c r="I328" i="2"/>
  <c r="H566" i="2"/>
  <c r="G14" i="2"/>
  <c r="G426" i="2"/>
  <c r="G161" i="2"/>
  <c r="D3" i="1"/>
  <c r="G499" i="2"/>
  <c r="H456" i="2"/>
  <c r="J456" i="2" s="1" a="1"/>
  <c r="J456" i="2" s="1"/>
  <c r="G485" i="2"/>
  <c r="H345" i="2"/>
  <c r="I592" i="2"/>
  <c r="H599" i="2"/>
  <c r="G215" i="2"/>
  <c r="H696" i="2"/>
  <c r="G472" i="2"/>
  <c r="G110" i="2"/>
  <c r="I505" i="2"/>
  <c r="I26" i="2"/>
  <c r="G533" i="2"/>
  <c r="G206" i="2"/>
  <c r="H575" i="2"/>
  <c r="H25" i="2"/>
  <c r="H531" i="2"/>
  <c r="H283" i="2"/>
  <c r="G22" i="2"/>
  <c r="G335" i="2"/>
  <c r="G598" i="2"/>
  <c r="G243" i="2"/>
  <c r="H102" i="2"/>
  <c r="G452" i="2"/>
  <c r="G18" i="2"/>
  <c r="I214" i="2"/>
  <c r="I348" i="2"/>
  <c r="G715" i="2"/>
  <c r="G213" i="2"/>
  <c r="H461" i="2"/>
  <c r="G105" i="2"/>
  <c r="I404" i="2"/>
  <c r="I124" i="2"/>
  <c r="G313" i="2"/>
  <c r="H195" i="2"/>
  <c r="G537" i="2"/>
  <c r="I718" i="2"/>
  <c r="G501" i="2"/>
  <c r="H269" i="2"/>
  <c r="G692" i="2"/>
  <c r="G247" i="2"/>
  <c r="G572" i="2"/>
  <c r="H190" i="2"/>
  <c r="I27" i="2"/>
  <c r="I412" i="2"/>
  <c r="H708" i="2"/>
  <c r="H99" i="2"/>
  <c r="G287" i="2"/>
  <c r="H707" i="2"/>
  <c r="H202" i="2"/>
  <c r="I419" i="2"/>
  <c r="G642" i="2"/>
  <c r="I327" i="2"/>
  <c r="I106" i="2"/>
  <c r="I276" i="2"/>
  <c r="G540" i="2"/>
  <c r="G154" i="2"/>
  <c r="I631" i="2"/>
  <c r="G323" i="2"/>
  <c r="I11" i="2"/>
  <c r="H340" i="2"/>
  <c r="H727" i="2"/>
  <c r="H470" i="2"/>
  <c r="I180" i="2"/>
  <c r="G378" i="2"/>
  <c r="I710" i="2"/>
  <c r="I427" i="2"/>
  <c r="I257" i="2"/>
  <c r="I676" i="2"/>
  <c r="G207" i="2"/>
  <c r="G558" i="2"/>
  <c r="G163" i="2"/>
  <c r="H660" i="2"/>
  <c r="I393" i="2"/>
  <c r="H700" i="2"/>
  <c r="H689" i="2"/>
  <c r="J689" i="2" s="1" a="1"/>
  <c r="J689" i="2" s="1"/>
  <c r="I183" i="2"/>
  <c r="H699" i="2"/>
  <c r="H131" i="2"/>
  <c r="G326" i="2"/>
  <c r="G623" i="2"/>
  <c r="I282" i="2"/>
  <c r="H89" i="2"/>
  <c r="I200" i="2"/>
  <c r="N227" i="2"/>
  <c r="A545" i="2"/>
  <c r="A423" i="2"/>
  <c r="M42" i="2"/>
  <c r="N315" i="2"/>
  <c r="N463" i="2"/>
  <c r="A664" i="2"/>
  <c r="L55" i="2"/>
  <c r="L726" i="2"/>
  <c r="A647" i="2"/>
  <c r="N493" i="2"/>
  <c r="M459" i="2"/>
  <c r="K147" i="2"/>
  <c r="A31" i="2"/>
  <c r="L42" i="2"/>
  <c r="A609" i="2"/>
  <c r="M524" i="2"/>
  <c r="A39" i="2"/>
  <c r="K409" i="2"/>
  <c r="N373" i="2"/>
  <c r="A229" i="2"/>
  <c r="A624" i="2"/>
  <c r="N530" i="2"/>
  <c r="L685" i="2"/>
  <c r="L738" i="2"/>
  <c r="L373" i="2"/>
  <c r="L379" i="2"/>
  <c r="L213" i="2"/>
  <c r="A472" i="2"/>
  <c r="A685" i="2"/>
  <c r="A507" i="2"/>
  <c r="N335" i="2"/>
  <c r="K427" i="2"/>
  <c r="N59" i="2"/>
  <c r="K436" i="2"/>
  <c r="N691" i="2"/>
  <c r="L613" i="2"/>
  <c r="A412" i="2"/>
  <c r="A496" i="2"/>
  <c r="K400" i="2"/>
  <c r="A38" i="2"/>
  <c r="K641" i="2"/>
  <c r="A222" i="2"/>
  <c r="K453" i="2"/>
  <c r="A241" i="2"/>
  <c r="K414" i="2"/>
  <c r="K423" i="2"/>
  <c r="K511" i="2"/>
  <c r="K192" i="2"/>
  <c r="K417" i="2"/>
  <c r="L291" i="2"/>
  <c r="M199" i="2"/>
  <c r="K404" i="2"/>
  <c r="K678" i="2"/>
  <c r="K458" i="2"/>
  <c r="K662" i="2"/>
  <c r="K334" i="2"/>
  <c r="K316" i="2"/>
  <c r="L693" i="2"/>
  <c r="K634" i="2"/>
  <c r="K439" i="2"/>
  <c r="N528" i="2"/>
  <c r="K326" i="2"/>
  <c r="N275" i="2"/>
  <c r="K703" i="2"/>
  <c r="N42" i="2"/>
  <c r="N585" i="2"/>
  <c r="K438" i="2"/>
  <c r="K440" i="2"/>
  <c r="K701" i="2"/>
  <c r="K189" i="2"/>
  <c r="A240" i="2"/>
  <c r="K330" i="2"/>
  <c r="L479" i="2"/>
  <c r="K421" i="2"/>
  <c r="M385" i="2"/>
  <c r="A72" i="2"/>
  <c r="K697" i="2"/>
  <c r="K338" i="2"/>
  <c r="K398" i="2"/>
  <c r="K516" i="2"/>
  <c r="L412" i="2"/>
  <c r="K357" i="2"/>
  <c r="K698" i="2"/>
  <c r="M585" i="2"/>
  <c r="K347" i="2"/>
  <c r="K251" i="2"/>
  <c r="K231" i="2"/>
  <c r="M559" i="2"/>
  <c r="L349" i="2"/>
  <c r="N738" i="2"/>
  <c r="A629" i="2"/>
  <c r="L524" i="2"/>
  <c r="L335" i="2"/>
  <c r="N333" i="2"/>
  <c r="L433" i="2"/>
  <c r="A40" i="2"/>
  <c r="M558" i="2"/>
  <c r="N325" i="2"/>
  <c r="N369" i="2"/>
  <c r="M649" i="2"/>
  <c r="M528" i="2"/>
  <c r="N465" i="2"/>
  <c r="L233" i="2"/>
  <c r="M738" i="2"/>
  <c r="A646" i="2"/>
  <c r="A632" i="2"/>
  <c r="M613" i="2"/>
  <c r="A597" i="2"/>
  <c r="A470" i="2"/>
  <c r="L495" i="2"/>
  <c r="M427" i="2"/>
  <c r="A371" i="2"/>
  <c r="A366" i="2"/>
  <c r="N142" i="2"/>
  <c r="N240" i="2"/>
  <c r="A133" i="2"/>
  <c r="K669" i="2"/>
  <c r="L717" i="2"/>
  <c r="A543" i="2"/>
  <c r="A148" i="2"/>
  <c r="A608" i="2"/>
  <c r="A447" i="2"/>
  <c r="M437" i="2"/>
  <c r="L150" i="2"/>
  <c r="A213" i="2"/>
  <c r="M133" i="2"/>
  <c r="A65" i="2"/>
  <c r="M372" i="2"/>
  <c r="A5" i="2"/>
  <c r="M303" i="2"/>
  <c r="A188" i="2"/>
  <c r="A255" i="2"/>
  <c r="A522" i="2"/>
  <c r="A365" i="2"/>
  <c r="N246" i="2"/>
  <c r="K233" i="2"/>
  <c r="A538" i="2"/>
  <c r="A475" i="2"/>
  <c r="L133" i="2"/>
  <c r="A324" i="2"/>
  <c r="A81" i="2"/>
  <c r="A729" i="2"/>
  <c r="M691" i="2"/>
  <c r="M315" i="2"/>
  <c r="M213" i="2"/>
  <c r="K365" i="2"/>
  <c r="A150" i="2"/>
  <c r="M612" i="2"/>
  <c r="A459" i="2"/>
  <c r="A7" i="2"/>
  <c r="A436" i="2"/>
  <c r="L385" i="2"/>
  <c r="A669" i="2"/>
  <c r="A557" i="2"/>
  <c r="A280" i="2"/>
  <c r="L619" i="2"/>
  <c r="N472" i="2"/>
  <c r="A551" i="2"/>
  <c r="M405" i="2"/>
  <c r="K324" i="2"/>
  <c r="M429" i="2"/>
  <c r="M308" i="2"/>
  <c r="M506" i="2"/>
  <c r="M495" i="2"/>
  <c r="A558" i="2"/>
  <c r="K60" i="2"/>
  <c r="M510" i="2"/>
  <c r="N664" i="2"/>
  <c r="A625" i="2"/>
  <c r="A424" i="2"/>
  <c r="A205" i="2"/>
  <c r="A267" i="2"/>
  <c r="L730" i="2"/>
  <c r="M365" i="2"/>
  <c r="L80" i="2"/>
  <c r="A665" i="2"/>
  <c r="K95" i="2"/>
  <c r="A411" i="2"/>
  <c r="A233" i="2"/>
  <c r="N681" i="2"/>
  <c r="N683" i="2"/>
  <c r="N649" i="2"/>
  <c r="M452" i="2"/>
  <c r="A356" i="2"/>
  <c r="N433" i="2"/>
  <c r="N363" i="2"/>
  <c r="M349" i="2"/>
  <c r="K353" i="2"/>
  <c r="A592" i="2"/>
  <c r="A518" i="2"/>
  <c r="A498" i="2"/>
  <c r="L59" i="2"/>
  <c r="A16" i="2"/>
  <c r="M210" i="2"/>
  <c r="A631" i="2"/>
  <c r="L23" i="2"/>
  <c r="L357" i="2"/>
  <c r="L633" i="2"/>
  <c r="M500" i="2"/>
  <c r="N685" i="2"/>
  <c r="L272" i="2"/>
  <c r="A116" i="2"/>
  <c r="N677" i="2"/>
  <c r="M335" i="2"/>
  <c r="A74" i="2"/>
  <c r="M148" i="2"/>
  <c r="A36" i="2"/>
  <c r="A699" i="2"/>
  <c r="A156" i="2"/>
  <c r="A287" i="2"/>
  <c r="N393" i="2"/>
  <c r="N191" i="2"/>
  <c r="A702" i="2"/>
  <c r="A535" i="2"/>
  <c r="L212" i="2"/>
  <c r="A257" i="2"/>
  <c r="M379" i="2"/>
  <c r="A209" i="2"/>
  <c r="A461" i="2"/>
  <c r="K628" i="2"/>
  <c r="M433" i="2"/>
  <c r="L128" i="2"/>
  <c r="A575" i="2"/>
  <c r="A175" i="2"/>
  <c r="M538" i="2"/>
  <c r="M128" i="2"/>
  <c r="L171" i="2"/>
  <c r="L579" i="2"/>
  <c r="A383" i="2"/>
  <c r="M579" i="2"/>
  <c r="M465" i="2"/>
  <c r="M443" i="2"/>
  <c r="M373" i="2"/>
  <c r="A157" i="2"/>
  <c r="M257" i="2"/>
  <c r="N86" i="2"/>
  <c r="L210" i="2"/>
  <c r="L289" i="2"/>
  <c r="L161" i="2"/>
  <c r="M463" i="2"/>
  <c r="L530" i="2"/>
  <c r="L449" i="2"/>
  <c r="M393" i="2"/>
  <c r="A352" i="2"/>
  <c r="M160" i="2"/>
  <c r="M624" i="2"/>
  <c r="N577" i="2"/>
  <c r="M449" i="2"/>
  <c r="A123" i="2"/>
  <c r="N80" i="2"/>
  <c r="A508" i="2"/>
  <c r="K694" i="2"/>
  <c r="N624" i="2"/>
  <c r="L577" i="2"/>
  <c r="N535" i="2"/>
  <c r="L287" i="2"/>
  <c r="M577" i="2"/>
  <c r="K393" i="2"/>
  <c r="L156" i="2"/>
  <c r="N559" i="2"/>
  <c r="M664" i="2"/>
  <c r="L559" i="2"/>
  <c r="N449" i="2"/>
  <c r="M78" i="2"/>
  <c r="A531" i="2"/>
  <c r="N468" i="2"/>
  <c r="M193" i="2"/>
  <c r="N581" i="2"/>
  <c r="N502" i="2"/>
  <c r="L536" i="2"/>
  <c r="L535" i="2"/>
  <c r="N188" i="2"/>
  <c r="N441" i="2"/>
  <c r="L186" i="2"/>
  <c r="L463" i="2"/>
  <c r="L512" i="2"/>
  <c r="M535" i="2"/>
  <c r="N605" i="2"/>
  <c r="N506" i="2"/>
  <c r="N133" i="2"/>
  <c r="M685" i="2"/>
  <c r="N225" i="2"/>
  <c r="M325" i="2"/>
  <c r="L644" i="2"/>
  <c r="A196" i="2"/>
  <c r="K369" i="2"/>
  <c r="M129" i="2"/>
  <c r="N55" i="2"/>
  <c r="N241" i="2"/>
  <c r="A739" i="2"/>
  <c r="A737" i="2"/>
  <c r="A605" i="2"/>
  <c r="A561" i="2"/>
  <c r="N558" i="2"/>
  <c r="N544" i="2"/>
  <c r="K412" i="2"/>
  <c r="K371" i="2"/>
  <c r="A394" i="2"/>
  <c r="A186" i="2"/>
  <c r="N263" i="2"/>
  <c r="L72" i="2"/>
  <c r="A11" i="2"/>
  <c r="A25" i="2"/>
  <c r="L468" i="2"/>
  <c r="A349" i="2"/>
  <c r="K133" i="2"/>
  <c r="A623" i="2"/>
  <c r="A681" i="2"/>
  <c r="L256" i="2"/>
  <c r="A704" i="2"/>
  <c r="K647" i="2"/>
  <c r="A574" i="2"/>
  <c r="N404" i="2"/>
  <c r="M201" i="2"/>
  <c r="K29" i="2"/>
  <c r="N78" i="2"/>
  <c r="M191" i="2"/>
  <c r="M677" i="2"/>
  <c r="A385" i="2"/>
  <c r="M713" i="2"/>
  <c r="M683" i="2"/>
  <c r="N619" i="2"/>
  <c r="A587" i="2"/>
  <c r="L498" i="2"/>
  <c r="A438" i="2"/>
  <c r="L502" i="2"/>
  <c r="M441" i="2"/>
  <c r="A441" i="2"/>
  <c r="N412" i="2"/>
  <c r="L393" i="2"/>
  <c r="N365" i="2"/>
  <c r="L302" i="2"/>
  <c r="L241" i="2"/>
  <c r="M55" i="2"/>
  <c r="N146" i="2"/>
  <c r="L229" i="2"/>
  <c r="L199" i="2"/>
  <c r="L78" i="2"/>
  <c r="A152" i="2"/>
  <c r="A580" i="2"/>
  <c r="M440" i="2"/>
  <c r="A452" i="2"/>
  <c r="A369" i="2"/>
  <c r="L227" i="2"/>
  <c r="A42" i="2"/>
  <c r="A272" i="2"/>
  <c r="M114" i="2"/>
  <c r="K413" i="2"/>
  <c r="L191" i="2"/>
  <c r="L86" i="2"/>
  <c r="K406" i="2"/>
  <c r="N272" i="2"/>
  <c r="A83" i="2"/>
  <c r="L397" i="2"/>
  <c r="K695" i="2"/>
  <c r="L440" i="2"/>
  <c r="L372" i="2"/>
  <c r="A372" i="2"/>
  <c r="A259" i="2"/>
  <c r="A59" i="2"/>
  <c r="A121" i="2"/>
  <c r="N128" i="2"/>
  <c r="N684" i="2"/>
  <c r="N538" i="2"/>
  <c r="A401" i="2"/>
  <c r="N329" i="2"/>
  <c r="A201" i="2"/>
  <c r="A425" i="2"/>
  <c r="N82" i="2"/>
  <c r="K651" i="2"/>
  <c r="M485" i="2"/>
  <c r="L347" i="2"/>
  <c r="M38" i="2"/>
  <c r="K350" i="2"/>
  <c r="K83" i="2"/>
  <c r="M493" i="2"/>
  <c r="L506" i="2"/>
  <c r="M329" i="2"/>
  <c r="N349" i="2"/>
  <c r="N70" i="2"/>
  <c r="A688" i="2"/>
  <c r="K228" i="2"/>
  <c r="A530" i="2"/>
  <c r="K405" i="2"/>
  <c r="M150" i="2"/>
  <c r="L544" i="2"/>
  <c r="A373" i="2"/>
  <c r="A247" i="2"/>
  <c r="A55" i="2"/>
  <c r="L146" i="2"/>
  <c r="A14" i="2"/>
  <c r="N74" i="2"/>
  <c r="A178" i="2"/>
  <c r="A363" i="2"/>
  <c r="K672" i="2"/>
  <c r="A129" i="2"/>
  <c r="A429" i="2"/>
  <c r="L518" i="2"/>
  <c r="M404" i="2"/>
  <c r="L225" i="2"/>
  <c r="N501" i="2"/>
  <c r="L274" i="2"/>
  <c r="N317" i="2"/>
  <c r="A710" i="2"/>
  <c r="A677" i="2"/>
  <c r="L677" i="2"/>
  <c r="K426" i="2"/>
  <c r="A343" i="2"/>
  <c r="L303" i="2"/>
  <c r="M272" i="2"/>
  <c r="N287" i="2"/>
  <c r="M86" i="2"/>
  <c r="A18" i="2"/>
  <c r="A27" i="2"/>
  <c r="M59" i="2"/>
  <c r="N161" i="2"/>
  <c r="L501" i="2"/>
  <c r="K373" i="2"/>
  <c r="N324" i="2"/>
  <c r="M347" i="2"/>
  <c r="A161" i="2"/>
  <c r="N347" i="2"/>
  <c r="A329" i="2"/>
  <c r="N429" i="2"/>
  <c r="K40" i="2"/>
  <c r="L148" i="2"/>
  <c r="A622" i="2"/>
  <c r="N669" i="2"/>
  <c r="N635" i="2"/>
  <c r="A630" i="2"/>
  <c r="A494" i="2"/>
  <c r="A512" i="2"/>
  <c r="N440" i="2"/>
  <c r="L344" i="2"/>
  <c r="A226" i="2"/>
  <c r="L261" i="2"/>
  <c r="M74" i="2"/>
  <c r="A676" i="2"/>
  <c r="A404" i="2"/>
  <c r="N377" i="2"/>
  <c r="A333" i="2"/>
  <c r="L363" i="2"/>
  <c r="L329" i="2"/>
  <c r="L95" i="2"/>
  <c r="L652" i="2"/>
  <c r="L169" i="2"/>
  <c r="A644" i="2"/>
  <c r="A347" i="2"/>
  <c r="L667" i="2"/>
  <c r="A471" i="2"/>
  <c r="A455" i="2"/>
  <c r="A458" i="2"/>
  <c r="N303" i="2"/>
  <c r="M263" i="2"/>
  <c r="A225" i="2"/>
  <c r="A43" i="2"/>
  <c r="N95" i="2"/>
  <c r="A117" i="2"/>
  <c r="A103" i="2"/>
  <c r="L74" i="2"/>
  <c r="K691" i="2"/>
  <c r="N579" i="2"/>
  <c r="A501" i="2"/>
  <c r="M501" i="2"/>
  <c r="L510" i="2"/>
  <c r="M353" i="2"/>
  <c r="A308" i="2"/>
  <c r="L112" i="2"/>
  <c r="K191" i="2"/>
  <c r="K681" i="2"/>
  <c r="A53" i="2"/>
  <c r="K166" i="2"/>
  <c r="L425" i="2"/>
  <c r="N57" i="2"/>
  <c r="A362" i="2"/>
  <c r="A134" i="2"/>
  <c r="K93" i="2"/>
  <c r="L324" i="2"/>
  <c r="K644" i="2"/>
  <c r="K389" i="2"/>
  <c r="A172" i="2"/>
  <c r="A700" i="2"/>
  <c r="L714" i="2"/>
  <c r="K655" i="2"/>
  <c r="M619" i="2"/>
  <c r="L605" i="2"/>
  <c r="L581" i="2"/>
  <c r="A554" i="2"/>
  <c r="A291" i="2"/>
  <c r="N291" i="2"/>
  <c r="L299" i="2"/>
  <c r="K77" i="2"/>
  <c r="N210" i="2"/>
  <c r="N72" i="2"/>
  <c r="N148" i="2"/>
  <c r="L551" i="2"/>
  <c r="K335" i="2"/>
  <c r="K401" i="2"/>
  <c r="A48" i="2"/>
  <c r="A326" i="2"/>
  <c r="M188" i="2"/>
  <c r="N231" i="2"/>
  <c r="N308" i="2"/>
  <c r="A184" i="2"/>
  <c r="N97" i="2"/>
  <c r="K432" i="2"/>
  <c r="A714" i="2"/>
  <c r="N652" i="2"/>
  <c r="N647" i="2"/>
  <c r="N560" i="2"/>
  <c r="M602" i="2"/>
  <c r="N536" i="2"/>
  <c r="N401" i="2"/>
  <c r="K232" i="2"/>
  <c r="L57" i="2"/>
  <c r="L97" i="2"/>
  <c r="L197" i="2"/>
  <c r="A345" i="2"/>
  <c r="L404" i="2"/>
  <c r="N413" i="2"/>
  <c r="A223" i="2"/>
  <c r="K114" i="2"/>
  <c r="L257" i="2"/>
  <c r="A652" i="2"/>
  <c r="M517" i="2"/>
  <c r="M401" i="2"/>
  <c r="M363" i="2"/>
  <c r="A232" i="2"/>
  <c r="K64" i="2"/>
  <c r="K292" i="2"/>
  <c r="A293" i="2"/>
  <c r="L76" i="2"/>
  <c r="N143" i="2"/>
  <c r="N169" i="2"/>
  <c r="M57" i="2"/>
  <c r="M197" i="2"/>
  <c r="A716" i="2"/>
  <c r="N105" i="2"/>
  <c r="A181" i="2"/>
  <c r="N38" i="2"/>
  <c r="A274" i="2"/>
  <c r="M76" i="2"/>
  <c r="M169" i="2"/>
  <c r="M568" i="2"/>
  <c r="L105" i="2"/>
  <c r="L628" i="2"/>
  <c r="A705" i="2"/>
  <c r="A602" i="2"/>
  <c r="M536" i="2"/>
  <c r="N417" i="2"/>
  <c r="A169" i="2"/>
  <c r="A270" i="2"/>
  <c r="A23" i="2"/>
  <c r="M186" i="2"/>
  <c r="A10" i="2"/>
  <c r="L664" i="2"/>
  <c r="L568" i="2"/>
  <c r="K148" i="2"/>
  <c r="A540" i="2"/>
  <c r="A510" i="2"/>
  <c r="L337" i="2"/>
  <c r="M413" i="2"/>
  <c r="K356" i="2"/>
  <c r="N261" i="2"/>
  <c r="M714" i="2"/>
  <c r="M605" i="2"/>
  <c r="M581" i="2"/>
  <c r="A346" i="2"/>
  <c r="M291" i="2"/>
  <c r="N198" i="2"/>
  <c r="M267" i="2"/>
  <c r="L267" i="2"/>
  <c r="A104" i="2"/>
  <c r="K7" i="2"/>
  <c r="M156" i="2"/>
  <c r="M72" i="2"/>
  <c r="N237" i="2"/>
  <c r="N76" i="2"/>
  <c r="A114" i="2"/>
  <c r="A641" i="2"/>
  <c r="K380" i="2"/>
  <c r="A283" i="2"/>
  <c r="A102" i="2"/>
  <c r="A194" i="2"/>
  <c r="L231" i="2"/>
  <c r="L188" i="2"/>
  <c r="A63" i="2"/>
  <c r="M83" i="2"/>
  <c r="K452" i="2"/>
  <c r="K510" i="2"/>
  <c r="L457" i="2"/>
  <c r="A218" i="2"/>
  <c r="K230" i="2"/>
  <c r="M218" i="2"/>
  <c r="A468" i="2"/>
  <c r="L505" i="2"/>
  <c r="A701" i="2"/>
  <c r="A327" i="2"/>
  <c r="N199" i="2"/>
  <c r="L27" i="2"/>
  <c r="N83" i="2"/>
  <c r="L65" i="2"/>
  <c r="L609" i="2"/>
  <c r="K457" i="2"/>
  <c r="M388" i="2"/>
  <c r="A216" i="2"/>
  <c r="A179" i="2"/>
  <c r="A95" i="2"/>
  <c r="N197" i="2"/>
  <c r="N218" i="2"/>
  <c r="K38" i="2"/>
  <c r="A506" i="2"/>
  <c r="A312" i="2"/>
  <c r="A75" i="2"/>
  <c r="K41" i="2"/>
  <c r="M65" i="2"/>
  <c r="A90" i="2"/>
  <c r="K673" i="2"/>
  <c r="M609" i="2"/>
  <c r="M457" i="2"/>
  <c r="N388" i="2"/>
  <c r="A393" i="2"/>
  <c r="N405" i="2"/>
  <c r="M82" i="2"/>
  <c r="A76" i="2"/>
  <c r="K145" i="2"/>
  <c r="L129" i="2"/>
  <c r="A594" i="2"/>
  <c r="L558" i="2"/>
  <c r="K399" i="2"/>
  <c r="K359" i="2"/>
  <c r="M383" i="2"/>
  <c r="A73" i="2"/>
  <c r="K149" i="2"/>
  <c r="A131" i="2"/>
  <c r="K37" i="2"/>
  <c r="K649" i="2"/>
  <c r="K68" i="2"/>
  <c r="L405" i="2"/>
  <c r="A273" i="2"/>
  <c r="N353" i="2"/>
  <c r="A318" i="2"/>
  <c r="M95" i="2"/>
  <c r="A167" i="2"/>
  <c r="M161" i="2"/>
  <c r="M174" i="2"/>
  <c r="A303" i="2"/>
  <c r="M468" i="2"/>
  <c r="N500" i="2"/>
  <c r="K150" i="2"/>
  <c r="N186" i="2"/>
  <c r="L388" i="2"/>
  <c r="N157" i="2"/>
  <c r="N667" i="2"/>
  <c r="L669" i="2"/>
  <c r="K627" i="2"/>
  <c r="A648" i="2"/>
  <c r="L477" i="2"/>
  <c r="M544" i="2"/>
  <c r="K348" i="2"/>
  <c r="A392" i="2"/>
  <c r="A360" i="2"/>
  <c r="K327" i="2"/>
  <c r="A244" i="2"/>
  <c r="L247" i="2"/>
  <c r="K115" i="2"/>
  <c r="L35" i="2"/>
  <c r="L157" i="2"/>
  <c r="A97" i="2"/>
  <c r="L651" i="2"/>
  <c r="M644" i="2"/>
  <c r="A105" i="2"/>
  <c r="A397" i="2"/>
  <c r="A289" i="2"/>
  <c r="N112" i="2"/>
  <c r="K388" i="2"/>
  <c r="N509" i="2"/>
  <c r="L143" i="2"/>
  <c r="M641" i="2"/>
  <c r="N540" i="2"/>
  <c r="A485" i="2"/>
  <c r="A331" i="2"/>
  <c r="A703" i="2"/>
  <c r="K675" i="2"/>
  <c r="N588" i="2"/>
  <c r="N574" i="2"/>
  <c r="N344" i="2"/>
  <c r="L332" i="2"/>
  <c r="A334" i="2"/>
  <c r="A311" i="2"/>
  <c r="L194" i="2"/>
  <c r="A219" i="2"/>
  <c r="A243" i="2"/>
  <c r="N171" i="2"/>
  <c r="L29" i="2"/>
  <c r="M97" i="2"/>
  <c r="M80" i="2"/>
  <c r="A170" i="2"/>
  <c r="A110" i="2"/>
  <c r="L602" i="2"/>
  <c r="A528" i="2"/>
  <c r="N459" i="2"/>
  <c r="M337" i="2"/>
  <c r="A377" i="2"/>
  <c r="A325" i="2"/>
  <c r="K250" i="2"/>
  <c r="N257" i="2"/>
  <c r="N129" i="2"/>
  <c r="L142" i="2"/>
  <c r="A651" i="2"/>
  <c r="L88" i="2"/>
  <c r="A413" i="2"/>
  <c r="A193" i="2"/>
  <c r="L420" i="2"/>
  <c r="K670" i="2"/>
  <c r="A589" i="2"/>
  <c r="A550" i="2"/>
  <c r="A525" i="2"/>
  <c r="A13" i="2"/>
  <c r="K90" i="2"/>
  <c r="L684" i="2"/>
  <c r="A713" i="2"/>
  <c r="A500" i="2"/>
  <c r="A489" i="2"/>
  <c r="K397" i="2"/>
  <c r="A321" i="2"/>
  <c r="A82" i="2"/>
  <c r="M173" i="2"/>
  <c r="N173" i="2"/>
  <c r="L173" i="2"/>
  <c r="L436" i="2"/>
  <c r="A173" i="2"/>
  <c r="A191" i="2"/>
  <c r="M88" i="2"/>
  <c r="A686" i="2"/>
  <c r="N539" i="2"/>
  <c r="A431" i="2"/>
  <c r="K355" i="2"/>
  <c r="N319" i="2"/>
  <c r="A301" i="2"/>
  <c r="M635" i="2"/>
  <c r="M171" i="2"/>
  <c r="A21" i="2"/>
  <c r="A250" i="2"/>
  <c r="K88" i="2"/>
  <c r="M651" i="2"/>
  <c r="N651" i="2"/>
  <c r="A613" i="2"/>
  <c r="A337" i="2"/>
  <c r="N679" i="2"/>
  <c r="K686" i="2"/>
  <c r="A599" i="2"/>
  <c r="L523" i="2"/>
  <c r="K416" i="2"/>
  <c r="A260" i="2"/>
  <c r="A254" i="2"/>
  <c r="A276" i="2"/>
  <c r="K293" i="2"/>
  <c r="A84" i="2"/>
  <c r="M178" i="2"/>
  <c r="M157" i="2"/>
  <c r="A120" i="2"/>
  <c r="N114" i="2"/>
  <c r="M693" i="2"/>
  <c r="A692" i="2"/>
  <c r="K677" i="2"/>
  <c r="N565" i="2"/>
  <c r="N479" i="2"/>
  <c r="N495" i="2"/>
  <c r="M105" i="2"/>
  <c r="N267" i="2"/>
  <c r="N485" i="2"/>
  <c r="L485" i="2"/>
  <c r="K429" i="2"/>
  <c r="A405" i="2"/>
  <c r="M679" i="2"/>
  <c r="N659" i="2"/>
  <c r="K650" i="2"/>
  <c r="A601" i="2"/>
  <c r="A569" i="2"/>
  <c r="A527" i="2"/>
  <c r="K367" i="2"/>
  <c r="M364" i="2"/>
  <c r="A253" i="2"/>
  <c r="N178" i="2"/>
  <c r="M225" i="2"/>
  <c r="A214" i="2"/>
  <c r="A166" i="2"/>
  <c r="K170" i="2"/>
  <c r="K110" i="2"/>
  <c r="L114" i="2"/>
  <c r="M652" i="2"/>
  <c r="N644" i="2"/>
  <c r="A621" i="2"/>
  <c r="A590" i="2"/>
  <c r="L538" i="2"/>
  <c r="K188" i="2"/>
  <c r="K129" i="2"/>
  <c r="M231" i="2"/>
  <c r="M274" i="2"/>
  <c r="K656" i="2"/>
  <c r="A341" i="2"/>
  <c r="K57" i="2"/>
  <c r="K337" i="2"/>
  <c r="L588" i="2"/>
  <c r="A546" i="2"/>
  <c r="M574" i="2"/>
  <c r="A368" i="2"/>
  <c r="M194" i="2"/>
  <c r="K69" i="2"/>
  <c r="L683" i="2"/>
  <c r="A730" i="2"/>
  <c r="M530" i="2"/>
  <c r="N337" i="2"/>
  <c r="K291" i="2"/>
  <c r="K363" i="2"/>
  <c r="K112" i="2"/>
  <c r="A146" i="2"/>
  <c r="K381" i="2"/>
  <c r="N609" i="2"/>
  <c r="N213" i="2"/>
  <c r="A735" i="2"/>
  <c r="M667" i="2"/>
  <c r="M655" i="2"/>
  <c r="A650" i="2"/>
  <c r="M636" i="2"/>
  <c r="K435" i="2"/>
  <c r="K396" i="2"/>
  <c r="K431" i="2"/>
  <c r="A367" i="2"/>
  <c r="L399" i="2"/>
  <c r="K360" i="2"/>
  <c r="A336" i="2"/>
  <c r="K376" i="2"/>
  <c r="K375" i="2"/>
  <c r="K387" i="2"/>
  <c r="N364" i="2"/>
  <c r="K314" i="2"/>
  <c r="L319" i="2"/>
  <c r="A330" i="2"/>
  <c r="A249" i="2"/>
  <c r="M235" i="2"/>
  <c r="L179" i="2"/>
  <c r="L263" i="2"/>
  <c r="A9" i="2"/>
  <c r="M164" i="2"/>
  <c r="A22" i="2"/>
  <c r="K109" i="2"/>
  <c r="L83" i="2"/>
  <c r="M211" i="2"/>
  <c r="K152" i="2"/>
  <c r="K98" i="2"/>
  <c r="M35" i="2"/>
  <c r="K123" i="2"/>
  <c r="N709" i="2"/>
  <c r="L709" i="2"/>
  <c r="K676" i="2"/>
  <c r="A619" i="2"/>
  <c r="L641" i="2"/>
  <c r="A633" i="2"/>
  <c r="L632" i="2"/>
  <c r="N632" i="2"/>
  <c r="M560" i="2"/>
  <c r="N452" i="2"/>
  <c r="L452" i="2"/>
  <c r="M489" i="2"/>
  <c r="N489" i="2"/>
  <c r="L489" i="2"/>
  <c r="A465" i="2"/>
  <c r="L459" i="2"/>
  <c r="A443" i="2"/>
  <c r="M421" i="2"/>
  <c r="L421" i="2"/>
  <c r="N421" i="2"/>
  <c r="L383" i="2"/>
  <c r="A421" i="2"/>
  <c r="K386" i="2"/>
  <c r="K433" i="2"/>
  <c r="L401" i="2"/>
  <c r="M377" i="2"/>
  <c r="L377" i="2"/>
  <c r="K229" i="2"/>
  <c r="N229" i="2"/>
  <c r="N144" i="2"/>
  <c r="L144" i="2"/>
  <c r="M144" i="2"/>
  <c r="N125" i="2"/>
  <c r="A125" i="2"/>
  <c r="M125" i="2"/>
  <c r="L125" i="2"/>
  <c r="K349" i="2"/>
  <c r="N289" i="2"/>
  <c r="M289" i="2"/>
  <c r="A381" i="2"/>
  <c r="A231" i="2"/>
  <c r="M7" i="2"/>
  <c r="M256" i="2"/>
  <c r="L265" i="2"/>
  <c r="N265" i="2"/>
  <c r="M265" i="2"/>
  <c r="L122" i="2"/>
  <c r="M122" i="2"/>
  <c r="N122" i="2"/>
  <c r="K82" i="2"/>
  <c r="A265" i="2"/>
  <c r="M319" i="2"/>
  <c r="K96" i="2"/>
  <c r="N179" i="2"/>
  <c r="M172" i="2"/>
  <c r="A106" i="2"/>
  <c r="K101" i="2"/>
  <c r="L209" i="2"/>
  <c r="L211" i="2"/>
  <c r="M697" i="2"/>
  <c r="N697" i="2"/>
  <c r="A661" i="2"/>
  <c r="M647" i="2"/>
  <c r="L647" i="2"/>
  <c r="M548" i="2"/>
  <c r="N548" i="2"/>
  <c r="L548" i="2"/>
  <c r="A697" i="2"/>
  <c r="L561" i="2"/>
  <c r="N561" i="2"/>
  <c r="M561" i="2"/>
  <c r="M484" i="2"/>
  <c r="L484" i="2"/>
  <c r="N443" i="2"/>
  <c r="L443" i="2"/>
  <c r="N395" i="2"/>
  <c r="M395" i="2"/>
  <c r="L395" i="2"/>
  <c r="N194" i="2"/>
  <c r="N212" i="2"/>
  <c r="A147" i="2"/>
  <c r="N7" i="2"/>
  <c r="L184" i="2"/>
  <c r="N184" i="2"/>
  <c r="M184" i="2"/>
  <c r="N255" i="2"/>
  <c r="L255" i="2"/>
  <c r="M255" i="2"/>
  <c r="N205" i="2"/>
  <c r="A718" i="2"/>
  <c r="K687" i="2"/>
  <c r="A674" i="2"/>
  <c r="N555" i="2"/>
  <c r="M539" i="2"/>
  <c r="K403" i="2"/>
  <c r="A432" i="2"/>
  <c r="K181" i="2"/>
  <c r="N181" i="2"/>
  <c r="M181" i="2"/>
  <c r="N339" i="2"/>
  <c r="A316" i="2"/>
  <c r="A101" i="2"/>
  <c r="N209" i="2"/>
  <c r="N211" i="2"/>
  <c r="N725" i="2"/>
  <c r="M725" i="2"/>
  <c r="L725" i="2"/>
  <c r="K693" i="2"/>
  <c r="N693" i="2"/>
  <c r="L722" i="2"/>
  <c r="M722" i="2"/>
  <c r="M633" i="2"/>
  <c r="N633" i="2"/>
  <c r="N655" i="2"/>
  <c r="L655" i="2"/>
  <c r="N615" i="2"/>
  <c r="L615" i="2"/>
  <c r="M615" i="2"/>
  <c r="M671" i="2"/>
  <c r="M657" i="2"/>
  <c r="N657" i="2"/>
  <c r="L657" i="2"/>
  <c r="L555" i="2"/>
  <c r="K370" i="2"/>
  <c r="K343" i="2"/>
  <c r="K422" i="2"/>
  <c r="K378" i="2"/>
  <c r="M357" i="2"/>
  <c r="N357" i="2"/>
  <c r="A313" i="2"/>
  <c r="L70" i="2"/>
  <c r="A70" i="2"/>
  <c r="A514" i="2"/>
  <c r="N247" i="2"/>
  <c r="M247" i="2"/>
  <c r="K366" i="2"/>
  <c r="M50" i="2"/>
  <c r="L226" i="2"/>
  <c r="N147" i="2"/>
  <c r="M147" i="2"/>
  <c r="L147" i="2"/>
  <c r="M205" i="2"/>
  <c r="K593" i="2"/>
  <c r="M593" i="2"/>
  <c r="K663" i="2"/>
  <c r="M659" i="2"/>
  <c r="K640" i="2"/>
  <c r="M523" i="2"/>
  <c r="K428" i="2"/>
  <c r="K407" i="2"/>
  <c r="K394" i="2"/>
  <c r="M332" i="2"/>
  <c r="L339" i="2"/>
  <c r="K294" i="2"/>
  <c r="K290" i="2"/>
  <c r="K200" i="2"/>
  <c r="A297" i="2"/>
  <c r="N238" i="2"/>
  <c r="K67" i="2"/>
  <c r="M196" i="2"/>
  <c r="N172" i="2"/>
  <c r="M143" i="2"/>
  <c r="M29" i="2"/>
  <c r="M27" i="2"/>
  <c r="N65" i="2"/>
  <c r="K132" i="2"/>
  <c r="L81" i="2"/>
  <c r="K683" i="2"/>
  <c r="K685" i="2"/>
  <c r="K684" i="2"/>
  <c r="M684" i="2"/>
  <c r="K638" i="2"/>
  <c r="K652" i="2"/>
  <c r="K657" i="2"/>
  <c r="A649" i="2"/>
  <c r="A615" i="2"/>
  <c r="L645" i="2"/>
  <c r="N613" i="2"/>
  <c r="K674" i="2"/>
  <c r="N508" i="2"/>
  <c r="M508" i="2"/>
  <c r="L508" i="2"/>
  <c r="L441" i="2"/>
  <c r="A488" i="2"/>
  <c r="L592" i="2"/>
  <c r="L475" i="2"/>
  <c r="A559" i="2"/>
  <c r="A445" i="2"/>
  <c r="L427" i="2"/>
  <c r="K377" i="2"/>
  <c r="L94" i="2"/>
  <c r="M94" i="2"/>
  <c r="N94" i="2"/>
  <c r="K144" i="2"/>
  <c r="L18" i="2"/>
  <c r="M18" i="2"/>
  <c r="N18" i="2"/>
  <c r="K395" i="2"/>
  <c r="A309" i="2"/>
  <c r="A139" i="2"/>
  <c r="N68" i="2"/>
  <c r="L68" i="2"/>
  <c r="M68" i="2"/>
  <c r="A68" i="2"/>
  <c r="K362" i="2"/>
  <c r="N150" i="2"/>
  <c r="A171" i="2"/>
  <c r="L250" i="2"/>
  <c r="N250" i="2"/>
  <c r="M250" i="2"/>
  <c r="L177" i="2"/>
  <c r="N50" i="2"/>
  <c r="M146" i="2"/>
  <c r="N127" i="2"/>
  <c r="L230" i="2"/>
  <c r="N230" i="2"/>
  <c r="M230" i="2"/>
  <c r="M142" i="2"/>
  <c r="L205" i="2"/>
  <c r="L16" i="2"/>
  <c r="N16" i="2"/>
  <c r="M16" i="2"/>
  <c r="A476" i="2"/>
  <c r="A419" i="2"/>
  <c r="K391" i="2"/>
  <c r="N383" i="2"/>
  <c r="A351" i="2"/>
  <c r="K336" i="2"/>
  <c r="K258" i="2"/>
  <c r="N258" i="2"/>
  <c r="M258" i="2"/>
  <c r="A202" i="2"/>
  <c r="M339" i="2"/>
  <c r="K130" i="2"/>
  <c r="N130" i="2"/>
  <c r="M130" i="2"/>
  <c r="A290" i="2"/>
  <c r="L238" i="2"/>
  <c r="A165" i="2"/>
  <c r="A92" i="2"/>
  <c r="L172" i="2"/>
  <c r="N27" i="2"/>
  <c r="K107" i="2"/>
  <c r="L52" i="2"/>
  <c r="K58" i="2"/>
  <c r="M81" i="2"/>
  <c r="A192" i="2"/>
  <c r="N20" i="2"/>
  <c r="K623" i="2"/>
  <c r="N692" i="2"/>
  <c r="M692" i="2"/>
  <c r="L692" i="2"/>
  <c r="M673" i="2"/>
  <c r="N673" i="2"/>
  <c r="L673" i="2"/>
  <c r="M592" i="2"/>
  <c r="N570" i="2"/>
  <c r="L570" i="2"/>
  <c r="M570" i="2"/>
  <c r="N645" i="2"/>
  <c r="A548" i="2"/>
  <c r="L597" i="2"/>
  <c r="A477" i="2"/>
  <c r="A521" i="2"/>
  <c r="N510" i="2"/>
  <c r="N484" i="2"/>
  <c r="L469" i="2"/>
  <c r="M475" i="2"/>
  <c r="A453" i="2"/>
  <c r="K374" i="2"/>
  <c r="K372" i="2"/>
  <c r="L315" i="2"/>
  <c r="L181" i="2"/>
  <c r="M52" i="2"/>
  <c r="K134" i="2"/>
  <c r="K14" i="2"/>
  <c r="K385" i="2"/>
  <c r="K379" i="2"/>
  <c r="K237" i="2"/>
  <c r="M344" i="2"/>
  <c r="M112" i="2"/>
  <c r="A328" i="2"/>
  <c r="M177" i="2"/>
  <c r="N108" i="2"/>
  <c r="L108" i="2"/>
  <c r="M108" i="2"/>
  <c r="M209" i="2"/>
  <c r="M116" i="2"/>
  <c r="N116" i="2"/>
  <c r="L116" i="2"/>
  <c r="L50" i="2"/>
  <c r="M381" i="2"/>
  <c r="N381" i="2"/>
  <c r="M179" i="2"/>
  <c r="A20" i="2"/>
  <c r="M321" i="2"/>
  <c r="L321" i="2"/>
  <c r="N321" i="2"/>
  <c r="M85" i="2"/>
  <c r="L85" i="2"/>
  <c r="N85" i="2"/>
  <c r="K199" i="2"/>
  <c r="A122" i="2"/>
  <c r="N223" i="2"/>
  <c r="M223" i="2"/>
  <c r="L223" i="2"/>
  <c r="A660" i="2"/>
  <c r="K668" i="2"/>
  <c r="K682" i="2"/>
  <c r="L679" i="2"/>
  <c r="L659" i="2"/>
  <c r="K646" i="2"/>
  <c r="M639" i="2"/>
  <c r="K680" i="2"/>
  <c r="K648" i="2"/>
  <c r="N593" i="2"/>
  <c r="L606" i="2"/>
  <c r="L574" i="2"/>
  <c r="K384" i="2"/>
  <c r="K351" i="2"/>
  <c r="A380" i="2"/>
  <c r="N256" i="2"/>
  <c r="M238" i="2"/>
  <c r="N196" i="2"/>
  <c r="A58" i="2"/>
  <c r="K75" i="2"/>
  <c r="M676" i="2"/>
  <c r="L676" i="2"/>
  <c r="N676" i="2"/>
  <c r="A657" i="2"/>
  <c r="N592" i="2"/>
  <c r="A635" i="2"/>
  <c r="K524" i="2"/>
  <c r="N524" i="2"/>
  <c r="M645" i="2"/>
  <c r="M473" i="2"/>
  <c r="L473" i="2"/>
  <c r="M477" i="2"/>
  <c r="N477" i="2"/>
  <c r="N469" i="2"/>
  <c r="L408" i="2"/>
  <c r="M408" i="2"/>
  <c r="N408" i="2"/>
  <c r="K434" i="2"/>
  <c r="M371" i="2"/>
  <c r="N371" i="2"/>
  <c r="L371" i="2"/>
  <c r="K346" i="2"/>
  <c r="M313" i="2"/>
  <c r="L313" i="2"/>
  <c r="N313" i="2"/>
  <c r="N52" i="2"/>
  <c r="M287" i="2"/>
  <c r="L237" i="2"/>
  <c r="M237" i="2"/>
  <c r="N176" i="2"/>
  <c r="K425" i="2"/>
  <c r="N177" i="2"/>
  <c r="L159" i="2"/>
  <c r="L164" i="2"/>
  <c r="A33" i="2"/>
  <c r="L20" i="2"/>
  <c r="M20" i="2"/>
  <c r="A256" i="2"/>
  <c r="L593" i="2"/>
  <c r="N606" i="2"/>
  <c r="A460" i="2"/>
  <c r="K410" i="2"/>
  <c r="L364" i="2"/>
  <c r="K234" i="2"/>
  <c r="K167" i="2"/>
  <c r="K87" i="2"/>
  <c r="L196" i="2"/>
  <c r="N81" i="2"/>
  <c r="A224" i="2"/>
  <c r="N733" i="2"/>
  <c r="M733" i="2"/>
  <c r="L733" i="2"/>
  <c r="M700" i="2"/>
  <c r="N700" i="2"/>
  <c r="L700" i="2"/>
  <c r="A722" i="2"/>
  <c r="M588" i="2"/>
  <c r="M623" i="2"/>
  <c r="K664" i="2"/>
  <c r="M606" i="2"/>
  <c r="M555" i="2"/>
  <c r="L639" i="2"/>
  <c r="N639" i="2"/>
  <c r="N568" i="2"/>
  <c r="M498" i="2"/>
  <c r="A502" i="2"/>
  <c r="A491" i="2"/>
  <c r="L528" i="2"/>
  <c r="M469" i="2"/>
  <c r="K169" i="2"/>
  <c r="K119" i="2"/>
  <c r="M119" i="2"/>
  <c r="L119" i="2"/>
  <c r="M305" i="2"/>
  <c r="N305" i="2"/>
  <c r="M397" i="2"/>
  <c r="N397" i="2"/>
  <c r="N273" i="2"/>
  <c r="L201" i="2"/>
  <c r="N201" i="2"/>
  <c r="N35" i="2"/>
  <c r="K352" i="2"/>
  <c r="M159" i="2"/>
  <c r="N236" i="2"/>
  <c r="N29" i="2"/>
  <c r="K17" i="2"/>
  <c r="M241" i="2"/>
  <c r="A111" i="2"/>
  <c r="N164" i="2"/>
  <c r="K137" i="2"/>
  <c r="A126" i="2"/>
  <c r="M668" i="2"/>
  <c r="L624" i="2"/>
  <c r="K658" i="2"/>
  <c r="M621" i="2"/>
  <c r="L621" i="2"/>
  <c r="N621" i="2"/>
  <c r="L576" i="2"/>
  <c r="A473" i="2"/>
  <c r="M399" i="2"/>
  <c r="A493" i="2"/>
  <c r="M453" i="2"/>
  <c r="L453" i="2"/>
  <c r="N453" i="2"/>
  <c r="L417" i="2"/>
  <c r="A433" i="2"/>
  <c r="A357" i="2"/>
  <c r="K382" i="2"/>
  <c r="A395" i="2"/>
  <c r="N332" i="2"/>
  <c r="N159" i="2"/>
  <c r="M261" i="2"/>
  <c r="L7" i="2"/>
  <c r="L130" i="2"/>
  <c r="A35" i="2"/>
  <c r="L662" i="2"/>
  <c r="N662" i="2"/>
  <c r="M662" i="2"/>
  <c r="N739" i="2"/>
  <c r="L739" i="2"/>
  <c r="M739" i="2"/>
  <c r="N715" i="2"/>
  <c r="M715" i="2"/>
  <c r="L715" i="2"/>
  <c r="N703" i="2"/>
  <c r="L703" i="2"/>
  <c r="M703" i="2"/>
  <c r="N658" i="2"/>
  <c r="M658" i="2"/>
  <c r="A658" i="2"/>
  <c r="L658" i="2"/>
  <c r="M670" i="2"/>
  <c r="N670" i="2"/>
  <c r="L670" i="2"/>
  <c r="N537" i="2"/>
  <c r="L537" i="2"/>
  <c r="M537" i="2"/>
  <c r="N454" i="2"/>
  <c r="M454" i="2"/>
  <c r="L454" i="2"/>
  <c r="N497" i="2"/>
  <c r="M497" i="2"/>
  <c r="L497" i="2"/>
  <c r="N482" i="2"/>
  <c r="M482" i="2"/>
  <c r="L482" i="2"/>
  <c r="A482" i="2"/>
  <c r="N418" i="2"/>
  <c r="M418" i="2"/>
  <c r="L418" i="2"/>
  <c r="A418" i="2"/>
  <c r="L490" i="2"/>
  <c r="N490" i="2"/>
  <c r="M490" i="2"/>
  <c r="L520" i="2"/>
  <c r="N520" i="2"/>
  <c r="M520" i="2"/>
  <c r="L406" i="2"/>
  <c r="N406" i="2"/>
  <c r="M406" i="2"/>
  <c r="M382" i="2"/>
  <c r="N382" i="2"/>
  <c r="L382" i="2"/>
  <c r="L358" i="2"/>
  <c r="N358" i="2"/>
  <c r="M358" i="2"/>
  <c r="L376" i="2"/>
  <c r="N376" i="2"/>
  <c r="M376" i="2"/>
  <c r="L330" i="2"/>
  <c r="N330" i="2"/>
  <c r="M330" i="2"/>
  <c r="N252" i="2"/>
  <c r="M252" i="2"/>
  <c r="L252" i="2"/>
  <c r="L292" i="2"/>
  <c r="N292" i="2"/>
  <c r="M292" i="2"/>
  <c r="L248" i="2"/>
  <c r="N248" i="2"/>
  <c r="M248" i="2"/>
  <c r="N204" i="2"/>
  <c r="L204" i="2"/>
  <c r="L182" i="2"/>
  <c r="M182" i="2"/>
  <c r="N182" i="2"/>
  <c r="L162" i="2"/>
  <c r="N162" i="2"/>
  <c r="M162" i="2"/>
  <c r="N155" i="2"/>
  <c r="L155" i="2"/>
  <c r="A155" i="2"/>
  <c r="M155" i="2"/>
  <c r="A215" i="2"/>
  <c r="A266" i="2"/>
  <c r="A234" i="2"/>
  <c r="L149" i="2"/>
  <c r="N149" i="2"/>
  <c r="M149" i="2"/>
  <c r="M93" i="2"/>
  <c r="L93" i="2"/>
  <c r="N93" i="2"/>
  <c r="N132" i="2"/>
  <c r="M132" i="2"/>
  <c r="L132" i="2"/>
  <c r="L189" i="2"/>
  <c r="N189" i="2"/>
  <c r="M189" i="2"/>
  <c r="L118" i="2"/>
  <c r="M118" i="2"/>
  <c r="N118" i="2"/>
  <c r="M44" i="2"/>
  <c r="L44" i="2"/>
  <c r="N44" i="2"/>
  <c r="A93" i="2"/>
  <c r="M698" i="2"/>
  <c r="L698" i="2"/>
  <c r="N698" i="2"/>
  <c r="L696" i="2"/>
  <c r="M696" i="2"/>
  <c r="N696" i="2"/>
  <c r="N690" i="2"/>
  <c r="M690" i="2"/>
  <c r="L690" i="2"/>
  <c r="N695" i="2"/>
  <c r="M695" i="2"/>
  <c r="L695" i="2"/>
  <c r="N731" i="2"/>
  <c r="M731" i="2"/>
  <c r="L731" i="2"/>
  <c r="L701" i="2"/>
  <c r="N701" i="2"/>
  <c r="M701" i="2"/>
  <c r="N686" i="2"/>
  <c r="L686" i="2"/>
  <c r="M686" i="2"/>
  <c r="M640" i="2"/>
  <c r="N640" i="2"/>
  <c r="L640" i="2"/>
  <c r="M600" i="2"/>
  <c r="N529" i="2"/>
  <c r="M529" i="2"/>
  <c r="L529" i="2"/>
  <c r="A529" i="2"/>
  <c r="A573" i="2"/>
  <c r="L563" i="2"/>
  <c r="M563" i="2"/>
  <c r="N563" i="2"/>
  <c r="N499" i="2"/>
  <c r="M499" i="2"/>
  <c r="L499" i="2"/>
  <c r="A516" i="2"/>
  <c r="N471" i="2"/>
  <c r="L471" i="2"/>
  <c r="M471" i="2"/>
  <c r="N455" i="2"/>
  <c r="M455" i="2"/>
  <c r="L455" i="2"/>
  <c r="N370" i="2"/>
  <c r="L370" i="2"/>
  <c r="M370" i="2"/>
  <c r="N513" i="2"/>
  <c r="M513" i="2"/>
  <c r="L513" i="2"/>
  <c r="A513" i="2"/>
  <c r="L476" i="2"/>
  <c r="N476" i="2"/>
  <c r="M476" i="2"/>
  <c r="A492" i="2"/>
  <c r="A490" i="2"/>
  <c r="L415" i="2"/>
  <c r="M415" i="2"/>
  <c r="N415" i="2"/>
  <c r="A499" i="2"/>
  <c r="A396" i="2"/>
  <c r="L374" i="2"/>
  <c r="M374" i="2"/>
  <c r="N374" i="2"/>
  <c r="M419" i="2"/>
  <c r="N419" i="2"/>
  <c r="L419" i="2"/>
  <c r="N432" i="2"/>
  <c r="M432" i="2"/>
  <c r="L432" i="2"/>
  <c r="A400" i="2"/>
  <c r="L431" i="2"/>
  <c r="N431" i="2"/>
  <c r="M431" i="2"/>
  <c r="M394" i="2"/>
  <c r="N394" i="2"/>
  <c r="L394" i="2"/>
  <c r="L390" i="2"/>
  <c r="M390" i="2"/>
  <c r="N390" i="2"/>
  <c r="N359" i="2"/>
  <c r="M359" i="2"/>
  <c r="L359" i="2"/>
  <c r="A410" i="2"/>
  <c r="A390" i="2"/>
  <c r="A348" i="2"/>
  <c r="N322" i="2"/>
  <c r="M322" i="2"/>
  <c r="A322" i="2"/>
  <c r="L322" i="2"/>
  <c r="N346" i="2"/>
  <c r="M346" i="2"/>
  <c r="L346" i="2"/>
  <c r="A314" i="2"/>
  <c r="N307" i="2"/>
  <c r="M307" i="2"/>
  <c r="L307" i="2"/>
  <c r="A296" i="2"/>
  <c r="N168" i="2"/>
  <c r="L168" i="2"/>
  <c r="A168" i="2"/>
  <c r="M168" i="2"/>
  <c r="A288" i="2"/>
  <c r="A252" i="2"/>
  <c r="A207" i="2"/>
  <c r="N203" i="2"/>
  <c r="L203" i="2"/>
  <c r="M203" i="2"/>
  <c r="A99" i="2"/>
  <c r="N47" i="2"/>
  <c r="M47" i="2"/>
  <c r="L47" i="2"/>
  <c r="A47" i="2"/>
  <c r="N243" i="2"/>
  <c r="M243" i="2"/>
  <c r="L243" i="2"/>
  <c r="A281" i="2"/>
  <c r="A269" i="2"/>
  <c r="A264" i="2"/>
  <c r="L262" i="2"/>
  <c r="N262" i="2"/>
  <c r="M262" i="2"/>
  <c r="N67" i="2"/>
  <c r="L67" i="2"/>
  <c r="M67" i="2"/>
  <c r="A62" i="2"/>
  <c r="A154" i="2"/>
  <c r="A26" i="2"/>
  <c r="L137" i="2"/>
  <c r="N137" i="2"/>
  <c r="M137" i="2"/>
  <c r="M101" i="2"/>
  <c r="N101" i="2"/>
  <c r="L101" i="2"/>
  <c r="L24" i="2"/>
  <c r="A24" i="2"/>
  <c r="N24" i="2"/>
  <c r="M24" i="2"/>
  <c r="L22" i="2"/>
  <c r="N22" i="2"/>
  <c r="M22" i="2"/>
  <c r="N56" i="2"/>
  <c r="M56" i="2"/>
  <c r="L56" i="2"/>
  <c r="M60" i="2"/>
  <c r="L60" i="2"/>
  <c r="N60" i="2"/>
  <c r="N43" i="2"/>
  <c r="M43" i="2"/>
  <c r="L43" i="2"/>
  <c r="L14" i="2"/>
  <c r="M14" i="2"/>
  <c r="N14" i="2"/>
  <c r="M224" i="2"/>
  <c r="N224" i="2"/>
  <c r="L224" i="2"/>
  <c r="N104" i="2"/>
  <c r="M104" i="2"/>
  <c r="L104" i="2"/>
  <c r="A60" i="2"/>
  <c r="M663" i="2"/>
  <c r="N663" i="2"/>
  <c r="L663" i="2"/>
  <c r="L680" i="2"/>
  <c r="M680" i="2"/>
  <c r="N680" i="2"/>
  <c r="N584" i="2"/>
  <c r="M584" i="2"/>
  <c r="L584" i="2"/>
  <c r="L710" i="2"/>
  <c r="N710" i="2"/>
  <c r="M710" i="2"/>
  <c r="N688" i="2"/>
  <c r="M688" i="2"/>
  <c r="L688" i="2"/>
  <c r="N735" i="2"/>
  <c r="L735" i="2"/>
  <c r="M735" i="2"/>
  <c r="M627" i="2"/>
  <c r="L627" i="2"/>
  <c r="A627" i="2"/>
  <c r="N627" i="2"/>
  <c r="N611" i="2"/>
  <c r="M611" i="2"/>
  <c r="L611" i="2"/>
  <c r="A715" i="2"/>
  <c r="L694" i="2"/>
  <c r="N694" i="2"/>
  <c r="M694" i="2"/>
  <c r="N650" i="2"/>
  <c r="M650" i="2"/>
  <c r="L650" i="2"/>
  <c r="N616" i="2"/>
  <c r="M616" i="2"/>
  <c r="L616" i="2"/>
  <c r="N534" i="2"/>
  <c r="M534" i="2"/>
  <c r="L534" i="2"/>
  <c r="L720" i="2"/>
  <c r="M720" i="2"/>
  <c r="N720" i="2"/>
  <c r="A694" i="2"/>
  <c r="N666" i="2"/>
  <c r="M666" i="2"/>
  <c r="L666" i="2"/>
  <c r="L718" i="2"/>
  <c r="N718" i="2"/>
  <c r="M718" i="2"/>
  <c r="M712" i="2"/>
  <c r="L712" i="2"/>
  <c r="N712" i="2"/>
  <c r="L675" i="2"/>
  <c r="N675" i="2"/>
  <c r="M675" i="2"/>
  <c r="L622" i="2"/>
  <c r="N705" i="2"/>
  <c r="M705" i="2"/>
  <c r="L705" i="2"/>
  <c r="N740" i="2"/>
  <c r="M740" i="2"/>
  <c r="L740" i="2"/>
  <c r="N736" i="2"/>
  <c r="L736" i="2"/>
  <c r="M736" i="2"/>
  <c r="M732" i="2"/>
  <c r="N732" i="2"/>
  <c r="L732" i="2"/>
  <c r="L678" i="2"/>
  <c r="N678" i="2"/>
  <c r="A678" i="2"/>
  <c r="M678" i="2"/>
  <c r="A736" i="2"/>
  <c r="L721" i="2"/>
  <c r="N721" i="2"/>
  <c r="M721" i="2"/>
  <c r="A654" i="2"/>
  <c r="L614" i="2"/>
  <c r="N614" i="2"/>
  <c r="A614" i="2"/>
  <c r="M614" i="2"/>
  <c r="L630" i="2"/>
  <c r="N630" i="2"/>
  <c r="M630" i="2"/>
  <c r="A680" i="2"/>
  <c r="N549" i="2"/>
  <c r="M549" i="2"/>
  <c r="A549" i="2"/>
  <c r="L549" i="2"/>
  <c r="N618" i="2"/>
  <c r="L618" i="2"/>
  <c r="M618" i="2"/>
  <c r="M569" i="2"/>
  <c r="N569" i="2"/>
  <c r="N594" i="2"/>
  <c r="M594" i="2"/>
  <c r="L594" i="2"/>
  <c r="N546" i="2"/>
  <c r="M546" i="2"/>
  <c r="L546" i="2"/>
  <c r="A556" i="2"/>
  <c r="A553" i="2"/>
  <c r="L550" i="2"/>
  <c r="N550" i="2"/>
  <c r="M550" i="2"/>
  <c r="A586" i="2"/>
  <c r="N438" i="2"/>
  <c r="L438" i="2"/>
  <c r="M438" i="2"/>
  <c r="N466" i="2"/>
  <c r="M466" i="2"/>
  <c r="L466" i="2"/>
  <c r="A466" i="2"/>
  <c r="N450" i="2"/>
  <c r="M450" i="2"/>
  <c r="L450" i="2"/>
  <c r="A450" i="2"/>
  <c r="A526" i="2"/>
  <c r="M543" i="2"/>
  <c r="L543" i="2"/>
  <c r="N543" i="2"/>
  <c r="A497" i="2"/>
  <c r="A442" i="2"/>
  <c r="N439" i="2"/>
  <c r="M439" i="2"/>
  <c r="L439" i="2"/>
  <c r="A474" i="2"/>
  <c r="A451" i="2"/>
  <c r="A428" i="2"/>
  <c r="N384" i="2"/>
  <c r="M384" i="2"/>
  <c r="L384" i="2"/>
  <c r="N362" i="2"/>
  <c r="M362" i="2"/>
  <c r="L362" i="2"/>
  <c r="N326" i="2"/>
  <c r="M326" i="2"/>
  <c r="L326" i="2"/>
  <c r="N323" i="2"/>
  <c r="A323" i="2"/>
  <c r="M323" i="2"/>
  <c r="L323" i="2"/>
  <c r="M336" i="2"/>
  <c r="L336" i="2"/>
  <c r="N336" i="2"/>
  <c r="A359" i="2"/>
  <c r="A376" i="2"/>
  <c r="A375" i="2"/>
  <c r="A320" i="2"/>
  <c r="A340" i="2"/>
  <c r="M327" i="2"/>
  <c r="L327" i="2"/>
  <c r="N327" i="2"/>
  <c r="M334" i="2"/>
  <c r="N334" i="2"/>
  <c r="L334" i="2"/>
  <c r="M311" i="2"/>
  <c r="N311" i="2"/>
  <c r="L311" i="2"/>
  <c r="L286" i="2"/>
  <c r="N286" i="2"/>
  <c r="A286" i="2"/>
  <c r="M286" i="2"/>
  <c r="N260" i="2"/>
  <c r="M260" i="2"/>
  <c r="L260" i="2"/>
  <c r="N219" i="2"/>
  <c r="L219" i="2"/>
  <c r="M219" i="2"/>
  <c r="A136" i="2"/>
  <c r="N113" i="2"/>
  <c r="M113" i="2"/>
  <c r="L113" i="2"/>
  <c r="L228" i="2"/>
  <c r="N228" i="2"/>
  <c r="M228" i="2"/>
  <c r="A228" i="2"/>
  <c r="L294" i="2"/>
  <c r="N294" i="2"/>
  <c r="M294" i="2"/>
  <c r="M276" i="2"/>
  <c r="N276" i="2"/>
  <c r="L276" i="2"/>
  <c r="L200" i="2"/>
  <c r="N200" i="2"/>
  <c r="M200" i="2"/>
  <c r="N268" i="2"/>
  <c r="M268" i="2"/>
  <c r="L268" i="2"/>
  <c r="L281" i="2"/>
  <c r="N281" i="2"/>
  <c r="M281" i="2"/>
  <c r="N251" i="2"/>
  <c r="M251" i="2"/>
  <c r="L251" i="2"/>
  <c r="L46" i="2"/>
  <c r="M46" i="2"/>
  <c r="N46" i="2"/>
  <c r="N41" i="2"/>
  <c r="M41" i="2"/>
  <c r="L41" i="2"/>
  <c r="A41" i="2"/>
  <c r="M180" i="2"/>
  <c r="L180" i="2"/>
  <c r="N180" i="2"/>
  <c r="L214" i="2"/>
  <c r="M214" i="2"/>
  <c r="N214" i="2"/>
  <c r="A138" i="2"/>
  <c r="A118" i="2"/>
  <c r="A67" i="2"/>
  <c r="A132" i="2"/>
  <c r="N642" i="2"/>
  <c r="M642" i="2"/>
  <c r="L642" i="2"/>
  <c r="A642" i="2"/>
  <c r="M654" i="2"/>
  <c r="L654" i="2"/>
  <c r="N654" i="2"/>
  <c r="N638" i="2"/>
  <c r="M638" i="2"/>
  <c r="L638" i="2"/>
  <c r="A611" i="2"/>
  <c r="L634" i="2"/>
  <c r="N634" i="2"/>
  <c r="M634" i="2"/>
  <c r="L610" i="2"/>
  <c r="M610" i="2"/>
  <c r="N610" i="2"/>
  <c r="M564" i="2"/>
  <c r="L564" i="2"/>
  <c r="N564" i="2"/>
  <c r="N511" i="2"/>
  <c r="M511" i="2"/>
  <c r="L511" i="2"/>
  <c r="N402" i="2"/>
  <c r="M402" i="2"/>
  <c r="L402" i="2"/>
  <c r="A402" i="2"/>
  <c r="N354" i="2"/>
  <c r="M354" i="2"/>
  <c r="L354" i="2"/>
  <c r="A511" i="2"/>
  <c r="A486" i="2"/>
  <c r="L422" i="2"/>
  <c r="N422" i="2"/>
  <c r="M422" i="2"/>
  <c r="M435" i="2"/>
  <c r="N435" i="2"/>
  <c r="L435" i="2"/>
  <c r="M416" i="2"/>
  <c r="N416" i="2"/>
  <c r="L416" i="2"/>
  <c r="N407" i="2"/>
  <c r="M407" i="2"/>
  <c r="L407" i="2"/>
  <c r="A403" i="2"/>
  <c r="L458" i="2"/>
  <c r="M458" i="2"/>
  <c r="N458" i="2"/>
  <c r="A426" i="2"/>
  <c r="M410" i="2"/>
  <c r="N410" i="2"/>
  <c r="L410" i="2"/>
  <c r="N306" i="2"/>
  <c r="M306" i="2"/>
  <c r="N343" i="2"/>
  <c r="M343" i="2"/>
  <c r="L343" i="2"/>
  <c r="L351" i="2"/>
  <c r="N351" i="2"/>
  <c r="M351" i="2"/>
  <c r="L304" i="2"/>
  <c r="N304" i="2"/>
  <c r="M304" i="2"/>
  <c r="A304" i="2"/>
  <c r="L350" i="2"/>
  <c r="N350" i="2"/>
  <c r="M350" i="2"/>
  <c r="M320" i="2"/>
  <c r="L320" i="2"/>
  <c r="N320" i="2"/>
  <c r="M380" i="2"/>
  <c r="N380" i="2"/>
  <c r="L380" i="2"/>
  <c r="A310" i="2"/>
  <c r="L312" i="2"/>
  <c r="L254" i="2"/>
  <c r="N254" i="2"/>
  <c r="M254" i="2"/>
  <c r="A187" i="2"/>
  <c r="N19" i="2"/>
  <c r="M19" i="2"/>
  <c r="A19" i="2"/>
  <c r="L19" i="2"/>
  <c r="A294" i="2"/>
  <c r="N217" i="2"/>
  <c r="A217" i="2"/>
  <c r="A284" i="2"/>
  <c r="A262" i="2"/>
  <c r="A141" i="2"/>
  <c r="N141" i="2"/>
  <c r="M141" i="2"/>
  <c r="L141" i="2"/>
  <c r="L77" i="2"/>
  <c r="N77" i="2"/>
  <c r="M77" i="2"/>
  <c r="A268" i="2"/>
  <c r="L126" i="2"/>
  <c r="N126" i="2"/>
  <c r="M126" i="2"/>
  <c r="N109" i="2"/>
  <c r="M109" i="2"/>
  <c r="L109" i="2"/>
  <c r="A37" i="2"/>
  <c r="A89" i="2"/>
  <c r="L134" i="2"/>
  <c r="N134" i="2"/>
  <c r="M134" i="2"/>
  <c r="L110" i="2"/>
  <c r="N110" i="2"/>
  <c r="M110" i="2"/>
  <c r="A46" i="2"/>
  <c r="A113" i="2"/>
  <c r="L687" i="2"/>
  <c r="N687" i="2"/>
  <c r="M687" i="2"/>
  <c r="L603" i="2"/>
  <c r="N603" i="2"/>
  <c r="M603" i="2"/>
  <c r="N586" i="2"/>
  <c r="M586" i="2"/>
  <c r="L586" i="2"/>
  <c r="L503" i="2"/>
  <c r="N503" i="2"/>
  <c r="M503" i="2"/>
  <c r="L467" i="2"/>
  <c r="N467" i="2"/>
  <c r="M467" i="2"/>
  <c r="L442" i="2"/>
  <c r="M442" i="2"/>
  <c r="N442" i="2"/>
  <c r="L451" i="2"/>
  <c r="M451" i="2"/>
  <c r="N451" i="2"/>
  <c r="A378" i="2"/>
  <c r="N400" i="2"/>
  <c r="M400" i="2"/>
  <c r="L400" i="2"/>
  <c r="N348" i="2"/>
  <c r="L348" i="2"/>
  <c r="M348" i="2"/>
  <c r="A430" i="2"/>
  <c r="L355" i="2"/>
  <c r="M355" i="2"/>
  <c r="A355" i="2"/>
  <c r="N355" i="2"/>
  <c r="A406" i="2"/>
  <c r="M375" i="2"/>
  <c r="L375" i="2"/>
  <c r="N375" i="2"/>
  <c r="M387" i="2"/>
  <c r="N387" i="2"/>
  <c r="L387" i="2"/>
  <c r="M310" i="2"/>
  <c r="L310" i="2"/>
  <c r="N310" i="2"/>
  <c r="A153" i="2"/>
  <c r="N96" i="2"/>
  <c r="M96" i="2"/>
  <c r="L96" i="2"/>
  <c r="A51" i="2"/>
  <c r="N17" i="2"/>
  <c r="A17" i="2"/>
  <c r="M17" i="2"/>
  <c r="L17" i="2"/>
  <c r="A15" i="2"/>
  <c r="A292" i="2"/>
  <c r="M301" i="2"/>
  <c r="L301" i="2"/>
  <c r="N301" i="2"/>
  <c r="N175" i="2"/>
  <c r="L175" i="2"/>
  <c r="M175" i="2"/>
  <c r="L154" i="2"/>
  <c r="N154" i="2"/>
  <c r="M154" i="2"/>
  <c r="M84" i="2"/>
  <c r="N84" i="2"/>
  <c r="L84" i="2"/>
  <c r="N107" i="2"/>
  <c r="M107" i="2"/>
  <c r="L107" i="2"/>
  <c r="A107" i="2"/>
  <c r="A180" i="2"/>
  <c r="L98" i="2"/>
  <c r="N98" i="2"/>
  <c r="M98" i="2"/>
  <c r="N11" i="2"/>
  <c r="M11" i="2"/>
  <c r="L11" i="2"/>
  <c r="N13" i="2"/>
  <c r="M13" i="2"/>
  <c r="L13" i="2"/>
  <c r="A44" i="2"/>
  <c r="L158" i="2"/>
  <c r="M158" i="2"/>
  <c r="N158" i="2"/>
  <c r="A56" i="2"/>
  <c r="A663" i="2"/>
  <c r="N578" i="2"/>
  <c r="L578" i="2"/>
  <c r="M578" i="2"/>
  <c r="N556" i="2"/>
  <c r="M556" i="2"/>
  <c r="L556" i="2"/>
  <c r="M542" i="2"/>
  <c r="N434" i="2"/>
  <c r="M434" i="2"/>
  <c r="L434" i="2"/>
  <c r="A434" i="2"/>
  <c r="A503" i="2"/>
  <c r="N516" i="2"/>
  <c r="M516" i="2"/>
  <c r="L516" i="2"/>
  <c r="A464" i="2"/>
  <c r="M428" i="2"/>
  <c r="N428" i="2"/>
  <c r="L428" i="2"/>
  <c r="L414" i="2"/>
  <c r="A414" i="2"/>
  <c r="N414" i="2"/>
  <c r="M414" i="2"/>
  <c r="M403" i="2"/>
  <c r="N403" i="2"/>
  <c r="L403" i="2"/>
  <c r="M378" i="2"/>
  <c r="N378" i="2"/>
  <c r="L378" i="2"/>
  <c r="M426" i="2"/>
  <c r="N426" i="2"/>
  <c r="L426" i="2"/>
  <c r="A422" i="2"/>
  <c r="N342" i="2"/>
  <c r="A342" i="2"/>
  <c r="M342" i="2"/>
  <c r="L342" i="2"/>
  <c r="A462" i="2"/>
  <c r="N314" i="2"/>
  <c r="L314" i="2"/>
  <c r="M314" i="2"/>
  <c r="L185" i="2"/>
  <c r="N185" i="2"/>
  <c r="A185" i="2"/>
  <c r="M185" i="2"/>
  <c r="N232" i="2"/>
  <c r="M232" i="2"/>
  <c r="L232" i="2"/>
  <c r="N187" i="2"/>
  <c r="M187" i="2"/>
  <c r="L187" i="2"/>
  <c r="L282" i="2"/>
  <c r="N282" i="2"/>
  <c r="M282" i="2"/>
  <c r="L220" i="2"/>
  <c r="A220" i="2"/>
  <c r="M220" i="2"/>
  <c r="N220" i="2"/>
  <c r="N163" i="2"/>
  <c r="M163" i="2"/>
  <c r="L163" i="2"/>
  <c r="N49" i="2"/>
  <c r="M49" i="2"/>
  <c r="L49" i="2"/>
  <c r="A49" i="2"/>
  <c r="N215" i="2"/>
  <c r="L215" i="2"/>
  <c r="M215" i="2"/>
  <c r="A182" i="2"/>
  <c r="N279" i="2"/>
  <c r="M279" i="2"/>
  <c r="A204" i="2"/>
  <c r="M297" i="2"/>
  <c r="N297" i="2"/>
  <c r="L297" i="2"/>
  <c r="N285" i="2"/>
  <c r="M285" i="2"/>
  <c r="L285" i="2"/>
  <c r="N45" i="2"/>
  <c r="M45" i="2"/>
  <c r="L45" i="2"/>
  <c r="A45" i="2"/>
  <c r="L62" i="2"/>
  <c r="N62" i="2"/>
  <c r="M62" i="2"/>
  <c r="N167" i="2"/>
  <c r="L167" i="2"/>
  <c r="M167" i="2"/>
  <c r="N123" i="2"/>
  <c r="M123" i="2"/>
  <c r="L123" i="2"/>
  <c r="N87" i="2"/>
  <c r="M87" i="2"/>
  <c r="L87" i="2"/>
  <c r="L26" i="2"/>
  <c r="N26" i="2"/>
  <c r="M26" i="2"/>
  <c r="N151" i="2"/>
  <c r="M151" i="2"/>
  <c r="L151" i="2"/>
  <c r="N124" i="2"/>
  <c r="M124" i="2"/>
  <c r="L124" i="2"/>
  <c r="A124" i="2"/>
  <c r="L54" i="2"/>
  <c r="N54" i="2"/>
  <c r="M54" i="2"/>
  <c r="A30" i="2"/>
  <c r="L58" i="2"/>
  <c r="N58" i="2"/>
  <c r="M58" i="2"/>
  <c r="L152" i="2"/>
  <c r="N152" i="2"/>
  <c r="M152" i="2"/>
  <c r="N71" i="2"/>
  <c r="M71" i="2"/>
  <c r="L71" i="2"/>
  <c r="N75" i="2"/>
  <c r="M75" i="2"/>
  <c r="L75" i="2"/>
  <c r="L69" i="2"/>
  <c r="N69" i="2"/>
  <c r="M69" i="2"/>
  <c r="A200" i="2"/>
  <c r="A724" i="2"/>
  <c r="L704" i="2"/>
  <c r="M704" i="2"/>
  <c r="N704" i="2"/>
  <c r="L626" i="2"/>
  <c r="N626" i="2"/>
  <c r="M626" i="2"/>
  <c r="A690" i="2"/>
  <c r="N648" i="2"/>
  <c r="L648" i="2"/>
  <c r="M648" i="2"/>
  <c r="A634" i="2"/>
  <c r="A610" i="2"/>
  <c r="N604" i="2"/>
  <c r="M604" i="2"/>
  <c r="A604" i="2"/>
  <c r="L553" i="2"/>
  <c r="N553" i="2"/>
  <c r="M553" i="2"/>
  <c r="N386" i="2"/>
  <c r="L386" i="2"/>
  <c r="M386" i="2"/>
  <c r="N478" i="2"/>
  <c r="M478" i="2"/>
  <c r="L478" i="2"/>
  <c r="A478" i="2"/>
  <c r="M507" i="2"/>
  <c r="L507" i="2"/>
  <c r="N507" i="2"/>
  <c r="A483" i="2"/>
  <c r="N423" i="2"/>
  <c r="M423" i="2"/>
  <c r="L423" i="2"/>
  <c r="A446" i="2"/>
  <c r="N446" i="2"/>
  <c r="L446" i="2"/>
  <c r="M398" i="2"/>
  <c r="L398" i="2"/>
  <c r="N398" i="2"/>
  <c r="N366" i="2"/>
  <c r="M366" i="2"/>
  <c r="L366" i="2"/>
  <c r="L391" i="2"/>
  <c r="N391" i="2"/>
  <c r="M391" i="2"/>
  <c r="A382" i="2"/>
  <c r="A391" i="2"/>
  <c r="A306" i="2"/>
  <c r="A277" i="2"/>
  <c r="N249" i="2"/>
  <c r="M249" i="2"/>
  <c r="L249" i="2"/>
  <c r="N207" i="2"/>
  <c r="M207" i="2"/>
  <c r="L66" i="2"/>
  <c r="N66" i="2"/>
  <c r="A66" i="2"/>
  <c r="M66" i="2"/>
  <c r="L34" i="2"/>
  <c r="N34" i="2"/>
  <c r="A34" i="2"/>
  <c r="M34" i="2"/>
  <c r="A248" i="2"/>
  <c r="A163" i="2"/>
  <c r="A307" i="2"/>
  <c r="N271" i="2"/>
  <c r="M271" i="2"/>
  <c r="L271" i="2"/>
  <c r="L266" i="2"/>
  <c r="N266" i="2"/>
  <c r="M266" i="2"/>
  <c r="L234" i="2"/>
  <c r="N234" i="2"/>
  <c r="M234" i="2"/>
  <c r="N39" i="2"/>
  <c r="M39" i="2"/>
  <c r="L39" i="2"/>
  <c r="N28" i="2"/>
  <c r="M28" i="2"/>
  <c r="L28" i="2"/>
  <c r="N63" i="2"/>
  <c r="M63" i="2"/>
  <c r="L63" i="2"/>
  <c r="A54" i="2"/>
  <c r="A137" i="2"/>
  <c r="L170" i="2"/>
  <c r="N170" i="2"/>
  <c r="M170" i="2"/>
  <c r="A189" i="2"/>
  <c r="L90" i="2"/>
  <c r="N90" i="2"/>
  <c r="M90" i="2"/>
  <c r="N73" i="2"/>
  <c r="M73" i="2"/>
  <c r="L73" i="2"/>
  <c r="A96" i="2"/>
  <c r="M724" i="2"/>
  <c r="N724" i="2"/>
  <c r="L724" i="2"/>
  <c r="A607" i="2"/>
  <c r="L607" i="2"/>
  <c r="M607" i="2"/>
  <c r="N607" i="2"/>
  <c r="N598" i="2"/>
  <c r="M646" i="2"/>
  <c r="L646" i="2"/>
  <c r="N646" i="2"/>
  <c r="A698" i="2"/>
  <c r="L601" i="2"/>
  <c r="M601" i="2"/>
  <c r="N601" i="2"/>
  <c r="A564" i="2"/>
  <c r="A542" i="2"/>
  <c r="A740" i="2"/>
  <c r="L737" i="2"/>
  <c r="N737" i="2"/>
  <c r="M737" i="2"/>
  <c r="M682" i="2"/>
  <c r="L682" i="2"/>
  <c r="N682" i="2"/>
  <c r="M674" i="2"/>
  <c r="L674" i="2"/>
  <c r="N674" i="2"/>
  <c r="A695" i="2"/>
  <c r="A666" i="2"/>
  <c r="A670" i="2"/>
  <c r="A640" i="2"/>
  <c r="N631" i="2"/>
  <c r="M631" i="2"/>
  <c r="L631" i="2"/>
  <c r="A662" i="2"/>
  <c r="A638" i="2"/>
  <c r="A616" i="2"/>
  <c r="A620" i="2"/>
  <c r="A618" i="2"/>
  <c r="L572" i="2"/>
  <c r="N572" i="2"/>
  <c r="M572" i="2"/>
  <c r="A572" i="2"/>
  <c r="M554" i="2"/>
  <c r="N554" i="2"/>
  <c r="L554" i="2"/>
  <c r="A578" i="2"/>
  <c r="A534" i="2"/>
  <c r="N519" i="2"/>
  <c r="L519" i="2"/>
  <c r="M519" i="2"/>
  <c r="A537" i="2"/>
  <c r="N515" i="2"/>
  <c r="M515" i="2"/>
  <c r="L515" i="2"/>
  <c r="N487" i="2"/>
  <c r="M487" i="2"/>
  <c r="L487" i="2"/>
  <c r="A487" i="2"/>
  <c r="M541" i="2"/>
  <c r="L541" i="2"/>
  <c r="N541" i="2"/>
  <c r="N494" i="2"/>
  <c r="M494" i="2"/>
  <c r="L494" i="2"/>
  <c r="A467" i="2"/>
  <c r="L460" i="2"/>
  <c r="M460" i="2"/>
  <c r="N460" i="2"/>
  <c r="A444" i="2"/>
  <c r="A454" i="2"/>
  <c r="M448" i="2"/>
  <c r="L448" i="2"/>
  <c r="M396" i="2"/>
  <c r="N396" i="2"/>
  <c r="L396" i="2"/>
  <c r="A435" i="2"/>
  <c r="A416" i="2"/>
  <c r="A515" i="2"/>
  <c r="N368" i="2"/>
  <c r="M368" i="2"/>
  <c r="L368" i="2"/>
  <c r="L392" i="2"/>
  <c r="M392" i="2"/>
  <c r="N392" i="2"/>
  <c r="A358" i="2"/>
  <c r="L352" i="2"/>
  <c r="M352" i="2"/>
  <c r="N352" i="2"/>
  <c r="N338" i="2"/>
  <c r="M338" i="2"/>
  <c r="L338" i="2"/>
  <c r="L367" i="2"/>
  <c r="N367" i="2"/>
  <c r="M367" i="2"/>
  <c r="L360" i="2"/>
  <c r="N360" i="2"/>
  <c r="M360" i="2"/>
  <c r="A354" i="2"/>
  <c r="A387" i="2"/>
  <c r="M318" i="2"/>
  <c r="L318" i="2"/>
  <c r="N318" i="2"/>
  <c r="A338" i="2"/>
  <c r="L300" i="2"/>
  <c r="N300" i="2"/>
  <c r="M300" i="2"/>
  <c r="A282" i="2"/>
  <c r="L206" i="2"/>
  <c r="N206" i="2"/>
  <c r="N183" i="2"/>
  <c r="L183" i="2"/>
  <c r="M183" i="2"/>
  <c r="A183" i="2"/>
  <c r="A91" i="2"/>
  <c r="N64" i="2"/>
  <c r="M64" i="2"/>
  <c r="L64" i="2"/>
  <c r="N32" i="2"/>
  <c r="A32" i="2"/>
  <c r="M32" i="2"/>
  <c r="L32" i="2"/>
  <c r="A206" i="2"/>
  <c r="L245" i="2"/>
  <c r="A245" i="2"/>
  <c r="A298" i="2"/>
  <c r="A162" i="2"/>
  <c r="L290" i="2"/>
  <c r="N290" i="2"/>
  <c r="M290" i="2"/>
  <c r="N316" i="2"/>
  <c r="M316" i="2"/>
  <c r="L316" i="2"/>
  <c r="N293" i="2"/>
  <c r="L293" i="2"/>
  <c r="M293" i="2"/>
  <c r="N253" i="2"/>
  <c r="N115" i="2"/>
  <c r="A115" i="2"/>
  <c r="M115" i="2"/>
  <c r="L115" i="2"/>
  <c r="A71" i="2"/>
  <c r="N37" i="2"/>
  <c r="M37" i="2"/>
  <c r="L37" i="2"/>
  <c r="N135" i="2"/>
  <c r="L135" i="2"/>
  <c r="M135" i="2"/>
  <c r="L106" i="2"/>
  <c r="N106" i="2"/>
  <c r="M106" i="2"/>
  <c r="N31" i="2"/>
  <c r="L31" i="2"/>
  <c r="M31" i="2"/>
  <c r="L166" i="2"/>
  <c r="M166" i="2"/>
  <c r="N166" i="2"/>
  <c r="A279" i="2"/>
  <c r="A203" i="2"/>
  <c r="A109" i="2"/>
  <c r="N79" i="2"/>
  <c r="M79" i="2"/>
  <c r="L79" i="2"/>
  <c r="A98" i="2"/>
  <c r="N9" i="2"/>
  <c r="M9" i="2"/>
  <c r="L9" i="2"/>
  <c r="A251" i="2"/>
  <c r="M192" i="2"/>
  <c r="L192" i="2"/>
  <c r="N192" i="2"/>
  <c r="A158" i="2"/>
  <c r="N121" i="2"/>
  <c r="M121" i="2"/>
  <c r="L121" i="2"/>
  <c r="A87" i="2"/>
  <c r="A149" i="2"/>
  <c r="M622" i="2" l="1"/>
  <c r="M5" i="2"/>
  <c r="M595" i="2"/>
  <c r="N526" i="2"/>
  <c r="N312" i="2"/>
  <c r="M474" i="2"/>
  <c r="M284" i="2"/>
  <c r="L596" i="2"/>
  <c r="M582" i="2"/>
  <c r="M140" i="2"/>
  <c r="L595" i="2"/>
  <c r="N514" i="2"/>
  <c r="N309" i="2"/>
  <c r="L532" i="2"/>
  <c r="L521" i="2"/>
  <c r="N636" i="2"/>
  <c r="L235" i="2"/>
  <c r="N156" i="2"/>
  <c r="M23" i="2"/>
  <c r="M309" i="2"/>
  <c r="M518" i="2"/>
  <c r="N589" i="2"/>
  <c r="M526" i="2"/>
  <c r="N595" i="2"/>
  <c r="L526" i="2"/>
  <c r="N474" i="2"/>
  <c r="N284" i="2"/>
  <c r="N521" i="2"/>
  <c r="N23" i="2"/>
  <c r="M596" i="2"/>
  <c r="M591" i="2"/>
  <c r="M589" i="2"/>
  <c r="M312" i="2"/>
  <c r="L474" i="2"/>
  <c r="L284" i="2"/>
  <c r="M444" i="2"/>
  <c r="L176" i="2"/>
  <c r="N475" i="2"/>
  <c r="L636" i="2"/>
  <c r="L140" i="2"/>
  <c r="M103" i="2"/>
  <c r="N140" i="2"/>
  <c r="M514" i="2"/>
  <c r="N591" i="2"/>
  <c r="L591" i="2"/>
  <c r="L589" i="2"/>
  <c r="L207" i="2"/>
  <c r="L604" i="2"/>
  <c r="L444" i="2"/>
  <c r="N518" i="2"/>
  <c r="M176" i="2"/>
  <c r="M532" i="2"/>
  <c r="L309" i="2"/>
  <c r="N532" i="2"/>
  <c r="M275" i="2"/>
  <c r="N226" i="2"/>
  <c r="M445" i="2"/>
  <c r="M583" i="2"/>
  <c r="M236" i="2"/>
  <c r="M6" i="2"/>
  <c r="N6" i="2"/>
  <c r="L198" i="2"/>
  <c r="M298" i="2"/>
  <c r="N160" i="2"/>
  <c r="L160" i="2"/>
  <c r="N274" i="2"/>
  <c r="M245" i="2"/>
  <c r="N298" i="2"/>
  <c r="N542" i="2"/>
  <c r="N597" i="2"/>
  <c r="L517" i="2"/>
  <c r="N523" i="2"/>
  <c r="L583" i="2"/>
  <c r="N481" i="2"/>
  <c r="L514" i="2"/>
  <c r="N245" i="2"/>
  <c r="M206" i="2"/>
  <c r="N448" i="2"/>
  <c r="L298" i="2"/>
  <c r="L279" i="2"/>
  <c r="L542" i="2"/>
  <c r="N583" i="2"/>
  <c r="L668" i="2"/>
  <c r="M597" i="2"/>
  <c r="M226" i="2"/>
  <c r="M70" i="2"/>
  <c r="N517" i="2"/>
  <c r="L539" i="2"/>
  <c r="M551" i="2"/>
  <c r="L236" i="2"/>
  <c r="M212" i="2"/>
  <c r="N602" i="2"/>
  <c r="L6" i="2"/>
  <c r="L178" i="2"/>
  <c r="N498" i="2"/>
  <c r="M479" i="2"/>
  <c r="L275" i="2"/>
  <c r="N193" i="2"/>
  <c r="L193" i="2"/>
  <c r="L361" i="2"/>
  <c r="M53" i="2"/>
  <c r="N444" i="2"/>
  <c r="M504" i="2"/>
  <c r="M221" i="2"/>
  <c r="N491" i="2"/>
  <c r="L103" i="2"/>
  <c r="N596" i="2"/>
  <c r="L462" i="2"/>
  <c r="L253" i="2"/>
  <c r="M462" i="2"/>
  <c r="N504" i="2"/>
  <c r="L138" i="2"/>
  <c r="N100" i="2"/>
  <c r="N235" i="2"/>
  <c r="M100" i="2"/>
  <c r="L100" i="2"/>
  <c r="L218" i="2"/>
  <c r="N299" i="2"/>
  <c r="N8" i="2"/>
  <c r="M138" i="2"/>
  <c r="N216" i="2"/>
  <c r="L174" i="2"/>
  <c r="M253" i="2"/>
  <c r="N462" i="2"/>
  <c r="N174" i="2"/>
  <c r="N103" i="2"/>
  <c r="N53" i="2"/>
  <c r="M216" i="2"/>
  <c r="L328" i="2"/>
  <c r="N328" i="2"/>
  <c r="M278" i="2"/>
  <c r="N278" i="2"/>
  <c r="N496" i="2"/>
  <c r="N222" i="2"/>
  <c r="L496" i="2"/>
  <c r="L222" i="2"/>
  <c r="M328" i="2"/>
  <c r="L221" i="2"/>
  <c r="L547" i="2"/>
  <c r="K295" i="2"/>
  <c r="L53" i="2"/>
  <c r="N582" i="2"/>
  <c r="N522" i="2"/>
  <c r="M8" i="2"/>
  <c r="M565" i="2"/>
  <c r="L216" i="2"/>
  <c r="L565" i="2"/>
  <c r="L557" i="2"/>
  <c r="L306" i="2"/>
  <c r="N622" i="2"/>
  <c r="M496" i="2"/>
  <c r="L600" i="2"/>
  <c r="N138" i="2"/>
  <c r="M491" i="2"/>
  <c r="M273" i="2"/>
  <c r="M222" i="2"/>
  <c r="L273" i="2"/>
  <c r="N361" i="2"/>
  <c r="M198" i="2"/>
  <c r="M361" i="2"/>
  <c r="M557" i="2"/>
  <c r="L560" i="2"/>
  <c r="L465" i="2"/>
  <c r="L493" i="2"/>
  <c r="M299" i="2"/>
  <c r="M547" i="2"/>
  <c r="L5" i="2"/>
  <c r="M217" i="2"/>
  <c r="N600" i="2"/>
  <c r="N473" i="2"/>
  <c r="L127" i="2"/>
  <c r="N5" i="2"/>
  <c r="L671" i="2"/>
  <c r="N671" i="2"/>
  <c r="M127" i="2"/>
  <c r="L91" i="2"/>
  <c r="L259" i="2"/>
  <c r="N567" i="2"/>
  <c r="M533" i="2"/>
  <c r="M481" i="2"/>
  <c r="L481" i="2"/>
  <c r="M91" i="2"/>
  <c r="M259" i="2"/>
  <c r="M567" i="2"/>
  <c r="N533" i="2"/>
  <c r="L264" i="2"/>
  <c r="M447" i="2"/>
  <c r="M264" i="2"/>
  <c r="N221" i="2"/>
  <c r="K91" i="2"/>
  <c r="L567" i="2"/>
  <c r="N259" i="2"/>
  <c r="L533" i="2"/>
  <c r="N264" i="2"/>
  <c r="N551" i="2"/>
  <c r="N445" i="2"/>
  <c r="L445" i="2"/>
  <c r="N165" i="2"/>
  <c r="M598" i="2"/>
  <c r="M165" i="2"/>
  <c r="N111" i="2"/>
  <c r="L598" i="2"/>
  <c r="L21" i="2"/>
  <c r="K165" i="2"/>
  <c r="M446" i="2"/>
  <c r="M576" i="2"/>
  <c r="N21" i="2"/>
  <c r="L623" i="2"/>
  <c r="N576" i="2"/>
  <c r="M21" i="2"/>
  <c r="M111" i="2"/>
  <c r="K8" i="2"/>
  <c r="J665" i="2" a="1"/>
  <c r="J665" i="2" s="1"/>
  <c r="M665" i="2" s="1"/>
  <c r="J270" i="2" a="1"/>
  <c r="J270" i="2" s="1"/>
  <c r="N270" i="2" s="1"/>
  <c r="J708" i="2" a="1"/>
  <c r="J708" i="2" s="1"/>
  <c r="K708" i="2" s="1"/>
  <c r="J25" i="2" a="1"/>
  <c r="J25" i="2" s="1"/>
  <c r="L25" i="2" s="1"/>
  <c r="J696" i="2" a="1"/>
  <c r="J696" i="2" s="1"/>
  <c r="K696" i="2" s="1"/>
  <c r="J527" i="2" a="1"/>
  <c r="J527" i="2" s="1"/>
  <c r="J424" i="2" a="1"/>
  <c r="J424" i="2" s="1"/>
  <c r="J620" i="2" a="1"/>
  <c r="J620" i="2" s="1"/>
  <c r="L217" i="2"/>
  <c r="L569" i="2"/>
  <c r="L504" i="2"/>
  <c r="M204" i="2"/>
  <c r="L491" i="2"/>
  <c r="K111" i="2"/>
  <c r="L278" i="2"/>
  <c r="J89" i="2" a="1"/>
  <c r="J89" i="2" s="1"/>
  <c r="K89" i="2" s="1"/>
  <c r="J700" i="2" a="1"/>
  <c r="J700" i="2" s="1"/>
  <c r="K700" i="2" s="1"/>
  <c r="J102" i="2" a="1"/>
  <c r="J102" i="2" s="1"/>
  <c r="K102" i="2" s="1"/>
  <c r="J575" i="2" a="1"/>
  <c r="J575" i="2" s="1"/>
  <c r="K575" i="2" s="1"/>
  <c r="J739" i="2" a="1"/>
  <c r="J739" i="2" s="1"/>
  <c r="K739" i="2" s="1"/>
  <c r="J36" i="2" a="1"/>
  <c r="J36" i="2" s="1"/>
  <c r="K36" i="2" s="1"/>
  <c r="J525" i="2" a="1"/>
  <c r="J525" i="2" s="1"/>
  <c r="K525" i="2" s="1"/>
  <c r="J661" i="2" a="1"/>
  <c r="J661" i="2" s="1"/>
  <c r="M661" i="2" s="1"/>
  <c r="N547" i="2"/>
  <c r="J430" i="2" a="1"/>
  <c r="J430" i="2" s="1"/>
  <c r="M430" i="2" s="1"/>
  <c r="L246" i="2"/>
  <c r="K521" i="2"/>
  <c r="M317" i="2"/>
  <c r="L317" i="2"/>
  <c r="K317" i="2"/>
  <c r="L612" i="2"/>
  <c r="N612" i="2"/>
  <c r="K612" i="2"/>
  <c r="J461" i="2" a="1"/>
  <c r="J461" i="2" s="1"/>
  <c r="N461" i="2" s="1"/>
  <c r="J599" i="2" a="1"/>
  <c r="J599" i="2" s="1"/>
  <c r="K599" i="2" s="1"/>
  <c r="J51" i="2" a="1"/>
  <c r="J51" i="2" s="1"/>
  <c r="K51" i="2" s="1"/>
  <c r="J120" i="2" a="1"/>
  <c r="J120" i="2" s="1"/>
  <c r="N120" i="2" s="1"/>
  <c r="J464" i="2" a="1"/>
  <c r="J464" i="2" s="1"/>
  <c r="J571" i="2" a="1"/>
  <c r="J571" i="2" s="1"/>
  <c r="L571" i="2" s="1"/>
  <c r="J704" i="2" a="1"/>
  <c r="J704" i="2" s="1"/>
  <c r="K704" i="2" s="1"/>
  <c r="L629" i="2"/>
  <c r="M629" i="2"/>
  <c r="N629" i="2"/>
  <c r="M240" i="2"/>
  <c r="L240" i="2"/>
  <c r="K240" i="2"/>
  <c r="J660" i="2" a="1"/>
  <c r="J660" i="2" s="1"/>
  <c r="N660" i="2" s="1"/>
  <c r="J190" i="2" a="1"/>
  <c r="J190" i="2" s="1"/>
  <c r="L190" i="2" s="1"/>
  <c r="J195" i="2" a="1"/>
  <c r="J195" i="2" s="1"/>
  <c r="N195" i="2" s="1"/>
  <c r="J296" i="2" a="1"/>
  <c r="J296" i="2" s="1"/>
  <c r="L296" i="2" s="1"/>
  <c r="J625" i="2" a="1"/>
  <c r="J625" i="2" s="1"/>
  <c r="K625" i="2" s="1"/>
  <c r="J244" i="2" a="1"/>
  <c r="J244" i="2" s="1"/>
  <c r="N244" i="2" s="1"/>
  <c r="J590" i="2" a="1"/>
  <c r="J590" i="2" s="1"/>
  <c r="J710" i="2" a="1"/>
  <c r="J710" i="2" s="1"/>
  <c r="K710" i="2" s="1"/>
  <c r="J552" i="2" a="1"/>
  <c r="J552" i="2" s="1"/>
  <c r="N552" i="2" s="1"/>
  <c r="N608" i="2"/>
  <c r="L608" i="2"/>
  <c r="J92" i="2" a="1"/>
  <c r="J92" i="2" s="1"/>
  <c r="M92" i="2" s="1"/>
  <c r="J492" i="2" a="1"/>
  <c r="J492" i="2" s="1"/>
  <c r="J139" i="2" a="1"/>
  <c r="J139" i="2" s="1"/>
  <c r="K139" i="2" s="1"/>
  <c r="M505" i="2"/>
  <c r="N505" i="2"/>
  <c r="K505" i="2"/>
  <c r="L509" i="2"/>
  <c r="M509" i="2"/>
  <c r="K509" i="2"/>
  <c r="K608" i="2"/>
  <c r="J202" i="2" a="1"/>
  <c r="J202" i="2" s="1"/>
  <c r="K202" i="2" s="1"/>
  <c r="J573" i="2" a="1"/>
  <c r="J573" i="2" s="1"/>
  <c r="M573" i="2" s="1"/>
  <c r="J10" i="2" a="1"/>
  <c r="J10" i="2" s="1"/>
  <c r="K10" i="2" s="1"/>
  <c r="J48" i="2" a="1"/>
  <c r="J48" i="2" s="1"/>
  <c r="L48" i="2" s="1"/>
  <c r="J136" i="2" a="1"/>
  <c r="J136" i="2" s="1"/>
  <c r="K136" i="2" s="1"/>
  <c r="J288" i="2" a="1"/>
  <c r="J288" i="2" s="1"/>
  <c r="K288" i="2" s="1"/>
  <c r="J486" i="2" a="1"/>
  <c r="J486" i="2" s="1"/>
  <c r="K486" i="2" s="1"/>
  <c r="N557" i="2"/>
  <c r="J705" i="2" a="1"/>
  <c r="J705" i="2" s="1"/>
  <c r="K705" i="2" s="1"/>
  <c r="N562" i="2"/>
  <c r="M562" i="2"/>
  <c r="L562" i="2"/>
  <c r="K562" i="2"/>
  <c r="K582" i="2"/>
  <c r="L447" i="2"/>
  <c r="K447" i="2"/>
  <c r="N637" i="2"/>
  <c r="L637" i="2"/>
  <c r="M637" i="2"/>
  <c r="J470" i="2" a="1"/>
  <c r="J470" i="2" s="1"/>
  <c r="K470" i="2" s="1"/>
  <c r="J117" i="2" a="1"/>
  <c r="J117" i="2" s="1"/>
  <c r="K637" i="2"/>
  <c r="L61" i="2"/>
  <c r="M61" i="2"/>
  <c r="K61" i="2"/>
  <c r="N302" i="2"/>
  <c r="M302" i="2"/>
  <c r="J15" i="2" a="1"/>
  <c r="J15" i="2" s="1"/>
  <c r="J131" i="2" a="1"/>
  <c r="J131" i="2" s="1"/>
  <c r="M131" i="2" s="1"/>
  <c r="J331" i="2" a="1"/>
  <c r="J331" i="2" s="1"/>
  <c r="N331" i="2" s="1"/>
  <c r="J488" i="2" a="1"/>
  <c r="J488" i="2" s="1"/>
  <c r="N488" i="2" s="1"/>
  <c r="J340" i="2" a="1"/>
  <c r="J340" i="2" s="1"/>
  <c r="N340" i="2" s="1"/>
  <c r="J99" i="2" a="1"/>
  <c r="J99" i="2" s="1"/>
  <c r="K99" i="2" s="1"/>
  <c r="J269" i="2" a="1"/>
  <c r="J269" i="2" s="1"/>
  <c r="K269" i="2" s="1"/>
  <c r="J531" i="2" a="1"/>
  <c r="J531" i="2" s="1"/>
  <c r="K531" i="2" s="1"/>
  <c r="J566" i="2" a="1"/>
  <c r="J566" i="2" s="1"/>
  <c r="K566" i="2" s="1"/>
  <c r="J280" i="2" a="1"/>
  <c r="J280" i="2" s="1"/>
  <c r="M280" i="2" s="1"/>
  <c r="J12" i="2" a="1"/>
  <c r="J12" i="2" s="1"/>
  <c r="N12" i="2" s="1"/>
  <c r="J719" i="2" a="1"/>
  <c r="J719" i="2" s="1"/>
  <c r="K719" i="2" s="1"/>
  <c r="J277" i="2" a="1"/>
  <c r="J277" i="2" s="1"/>
  <c r="J729" i="2" a="1"/>
  <c r="J729" i="2" s="1"/>
  <c r="K729" i="2" s="1"/>
  <c r="N242" i="2"/>
  <c r="L242" i="2"/>
  <c r="K242" i="2"/>
  <c r="K227" i="2"/>
  <c r="L585" i="2"/>
  <c r="K585" i="2"/>
  <c r="K302" i="2"/>
  <c r="J345" i="2" a="1"/>
  <c r="J345" i="2" s="1"/>
  <c r="K345" i="2" s="1"/>
  <c r="J587" i="2" a="1"/>
  <c r="J587" i="2" s="1"/>
  <c r="K587" i="2" s="1"/>
  <c r="J480" i="2" a="1"/>
  <c r="J480" i="2" s="1"/>
  <c r="K480" i="2" s="1"/>
  <c r="J707" i="2" a="1"/>
  <c r="J707" i="2" s="1"/>
  <c r="J699" i="2" a="1"/>
  <c r="J699" i="2" s="1"/>
  <c r="K699" i="2" s="1"/>
  <c r="J727" i="2" a="1"/>
  <c r="J727" i="2" s="1"/>
  <c r="K727" i="2" s="1"/>
  <c r="J283" i="2" a="1"/>
  <c r="J283" i="2" s="1"/>
  <c r="M283" i="2" s="1"/>
  <c r="J33" i="2" a="1"/>
  <c r="J33" i="2" s="1"/>
  <c r="M33" i="2" s="1"/>
  <c r="J545" i="2" a="1"/>
  <c r="J545" i="2" s="1"/>
  <c r="K545" i="2" s="1"/>
  <c r="J483" i="2" a="1"/>
  <c r="J483" i="2" s="1"/>
  <c r="K483" i="2" s="1"/>
  <c r="J341" i="2" a="1"/>
  <c r="J341" i="2" s="1"/>
  <c r="K341" i="2" s="1"/>
  <c r="J153" i="2" a="1"/>
  <c r="J153" i="2" s="1"/>
  <c r="J30" i="2" a="1"/>
  <c r="J30" i="2" s="1"/>
  <c r="K30" i="2" s="1"/>
  <c r="M409" i="2"/>
  <c r="N409" i="2"/>
  <c r="N420" i="2"/>
  <c r="M420" i="2"/>
  <c r="K420" i="2"/>
  <c r="L472" i="2"/>
  <c r="M472" i="2"/>
  <c r="K472" i="2"/>
  <c r="M120" i="2"/>
  <c r="K661" i="2"/>
  <c r="M525" i="2"/>
  <c r="L36" i="2"/>
  <c r="M36" i="2"/>
  <c r="N661" i="2"/>
  <c r="L525" i="2"/>
  <c r="N525" i="2"/>
  <c r="N36" i="2"/>
  <c r="L661" i="2"/>
  <c r="N665" i="2"/>
  <c r="M702" i="2"/>
  <c r="L702" i="2"/>
  <c r="N702" i="2"/>
  <c r="K580" i="2"/>
  <c r="N580" i="2"/>
  <c r="M580" i="2"/>
  <c r="M295" i="2"/>
  <c r="N295" i="2"/>
  <c r="K617" i="2"/>
  <c r="M617" i="2"/>
  <c r="L617" i="2"/>
  <c r="N617" i="2"/>
  <c r="M653" i="2"/>
  <c r="N653" i="2"/>
  <c r="L653" i="2"/>
  <c r="K653" i="2"/>
  <c r="L580" i="2"/>
  <c r="M689" i="2"/>
  <c r="L689" i="2"/>
  <c r="G7" i="3" s="1"/>
  <c r="N689" i="2"/>
  <c r="L120" i="2"/>
  <c r="N571" i="2"/>
  <c r="M571" i="2"/>
  <c r="L643" i="2"/>
  <c r="K643" i="2"/>
  <c r="M643" i="2"/>
  <c r="K456" i="2"/>
  <c r="L456" i="2"/>
  <c r="N456" i="2"/>
  <c r="M456" i="2"/>
  <c r="K522" i="2"/>
  <c r="L522" i="2"/>
  <c r="K239" i="2"/>
  <c r="L239" i="2"/>
  <c r="M239" i="2"/>
  <c r="N89" i="2"/>
  <c r="K208" i="2"/>
  <c r="N208" i="2"/>
  <c r="M208" i="2"/>
  <c r="K689" i="2"/>
  <c r="I6" i="3"/>
  <c r="J8" i="3"/>
  <c r="G8" i="3"/>
  <c r="M10" i="3"/>
  <c r="M8" i="3"/>
  <c r="E8" i="3"/>
  <c r="E9" i="3"/>
  <c r="L9" i="3"/>
  <c r="I7" i="3"/>
  <c r="M9" i="3"/>
  <c r="K7" i="3"/>
  <c r="C9" i="3"/>
  <c r="J7" i="3"/>
  <c r="H8" i="3"/>
  <c r="L5" i="3"/>
  <c r="F9" i="3"/>
  <c r="B8" i="3"/>
  <c r="D8" i="3"/>
  <c r="D10" i="3"/>
  <c r="F10" i="3"/>
  <c r="C8" i="3"/>
  <c r="I9" i="3"/>
  <c r="G10" i="3"/>
  <c r="E10" i="3"/>
  <c r="L8" i="3"/>
  <c r="I8" i="3"/>
  <c r="B10" i="3"/>
  <c r="K5" i="3"/>
  <c r="K9" i="3"/>
  <c r="J9" i="3"/>
  <c r="K8" i="3"/>
  <c r="I10" i="3"/>
  <c r="H9" i="3"/>
  <c r="L6" i="3"/>
  <c r="L10" i="3"/>
  <c r="K10" i="3"/>
  <c r="B9" i="3"/>
  <c r="H10" i="3"/>
  <c r="G9" i="3"/>
  <c r="I5" i="3"/>
  <c r="C10" i="3"/>
  <c r="F8" i="3"/>
  <c r="L7" i="3"/>
  <c r="K6" i="3"/>
  <c r="J10" i="3"/>
  <c r="D9" i="3"/>
  <c r="K707" i="2" l="1"/>
  <c r="M707" i="2"/>
  <c r="L707" i="2"/>
  <c r="N707" i="2"/>
  <c r="M89" i="2"/>
  <c r="N430" i="2"/>
  <c r="N25" i="2"/>
  <c r="M51" i="2"/>
  <c r="L51" i="2"/>
  <c r="L202" i="2"/>
  <c r="N51" i="2"/>
  <c r="M25" i="2"/>
  <c r="K25" i="2"/>
  <c r="J5" i="3"/>
  <c r="N202" i="2"/>
  <c r="M202" i="2"/>
  <c r="L345" i="2"/>
  <c r="L531" i="2"/>
  <c r="N345" i="2"/>
  <c r="M345" i="2"/>
  <c r="M470" i="2"/>
  <c r="K571" i="2"/>
  <c r="N531" i="2"/>
  <c r="N102" i="2"/>
  <c r="L461" i="2"/>
  <c r="M270" i="2"/>
  <c r="M461" i="2"/>
  <c r="K461" i="2"/>
  <c r="M102" i="2"/>
  <c r="L270" i="2"/>
  <c r="L102" i="2"/>
  <c r="M599" i="2"/>
  <c r="N575" i="2"/>
  <c r="L575" i="2"/>
  <c r="N599" i="2"/>
  <c r="L599" i="2"/>
  <c r="M575" i="2"/>
  <c r="L195" i="2"/>
  <c r="K195" i="2"/>
  <c r="K190" i="2"/>
  <c r="M195" i="2"/>
  <c r="L430" i="2"/>
  <c r="K665" i="2"/>
  <c r="L665" i="2"/>
  <c r="L89" i="2"/>
  <c r="M190" i="2"/>
  <c r="M340" i="2"/>
  <c r="L340" i="2"/>
  <c r="K340" i="2"/>
  <c r="N566" i="2"/>
  <c r="N10" i="2"/>
  <c r="K33" i="2"/>
  <c r="K552" i="2"/>
  <c r="M341" i="2"/>
  <c r="K573" i="2"/>
  <c r="L283" i="2"/>
  <c r="L341" i="2"/>
  <c r="N341" i="2"/>
  <c r="K283" i="2"/>
  <c r="L470" i="2"/>
  <c r="N470" i="2"/>
  <c r="L33" i="2"/>
  <c r="N483" i="2"/>
  <c r="N283" i="2"/>
  <c r="N573" i="2"/>
  <c r="L573" i="2"/>
  <c r="L566" i="2"/>
  <c r="M660" i="2"/>
  <c r="N620" i="2"/>
  <c r="M620" i="2"/>
  <c r="L620" i="2"/>
  <c r="M12" i="2"/>
  <c r="N131" i="2"/>
  <c r="N625" i="2"/>
  <c r="L153" i="2"/>
  <c r="N153" i="2"/>
  <c r="M153" i="2"/>
  <c r="K280" i="2"/>
  <c r="N99" i="2"/>
  <c r="K131" i="2"/>
  <c r="N48" i="2"/>
  <c r="M48" i="2"/>
  <c r="L552" i="2"/>
  <c r="K660" i="2"/>
  <c r="K620" i="2"/>
  <c r="M625" i="2"/>
  <c r="L625" i="2"/>
  <c r="L12" i="2"/>
  <c r="L660" i="2"/>
  <c r="N280" i="2"/>
  <c r="K153" i="2"/>
  <c r="N15" i="2"/>
  <c r="L15" i="2"/>
  <c r="M15" i="2"/>
  <c r="N117" i="2"/>
  <c r="L117" i="2"/>
  <c r="M117" i="2"/>
  <c r="K48" i="2"/>
  <c r="L492" i="2"/>
  <c r="M492" i="2"/>
  <c r="N492" i="2"/>
  <c r="M296" i="2"/>
  <c r="N296" i="2"/>
  <c r="N424" i="2"/>
  <c r="L424" i="2"/>
  <c r="M424" i="2"/>
  <c r="N139" i="2"/>
  <c r="M139" i="2"/>
  <c r="L139" i="2"/>
  <c r="M277" i="2"/>
  <c r="L277" i="2"/>
  <c r="N277" i="2"/>
  <c r="K12" i="2"/>
  <c r="N269" i="2"/>
  <c r="N190" i="2"/>
  <c r="L131" i="2"/>
  <c r="M531" i="2"/>
  <c r="L480" i="2"/>
  <c r="N480" i="2"/>
  <c r="M480" i="2"/>
  <c r="K277" i="2"/>
  <c r="M566" i="2"/>
  <c r="K15" i="2"/>
  <c r="K117" i="2"/>
  <c r="M486" i="2"/>
  <c r="N486" i="2"/>
  <c r="L486" i="2"/>
  <c r="M10" i="2"/>
  <c r="L10" i="2"/>
  <c r="K492" i="2"/>
  <c r="K296" i="2"/>
  <c r="K424" i="2"/>
  <c r="L269" i="2"/>
  <c r="L280" i="2"/>
  <c r="N92" i="2"/>
  <c r="L92" i="2"/>
  <c r="L590" i="2"/>
  <c r="M590" i="2"/>
  <c r="N590" i="2"/>
  <c r="M464" i="2"/>
  <c r="L464" i="2"/>
  <c r="N464" i="2"/>
  <c r="N527" i="2"/>
  <c r="M527" i="2"/>
  <c r="L527" i="2"/>
  <c r="L99" i="2"/>
  <c r="M488" i="2"/>
  <c r="L488" i="2"/>
  <c r="J6" i="3"/>
  <c r="M99" i="2"/>
  <c r="N33" i="2"/>
  <c r="M483" i="2"/>
  <c r="L483" i="2"/>
  <c r="M587" i="2"/>
  <c r="L587" i="2"/>
  <c r="N587" i="2"/>
  <c r="K488" i="2"/>
  <c r="M288" i="2"/>
  <c r="N288" i="2"/>
  <c r="L288" i="2"/>
  <c r="K92" i="2"/>
  <c r="K590" i="2"/>
  <c r="K464" i="2"/>
  <c r="K527" i="2"/>
  <c r="K270" i="2"/>
  <c r="M331" i="2"/>
  <c r="K331" i="2"/>
  <c r="M244" i="2"/>
  <c r="L244" i="2"/>
  <c r="M269" i="2"/>
  <c r="M552" i="2"/>
  <c r="N30" i="2"/>
  <c r="L30" i="2"/>
  <c r="M30" i="2"/>
  <c r="M545" i="2"/>
  <c r="L545" i="2"/>
  <c r="N545" i="2"/>
  <c r="L331" i="2"/>
  <c r="L136" i="2"/>
  <c r="N136" i="2"/>
  <c r="M136" i="2"/>
  <c r="K244" i="2"/>
  <c r="K120" i="2"/>
  <c r="K430" i="2"/>
  <c r="C7" i="3"/>
  <c r="H7" i="3"/>
  <c r="D7" i="3"/>
  <c r="E7" i="3"/>
  <c r="B7" i="3"/>
  <c r="F7" i="3"/>
  <c r="M7" i="3"/>
  <c r="N7" i="3" s="1"/>
  <c r="N8" i="3"/>
  <c r="O8" i="3"/>
  <c r="N10" i="3"/>
  <c r="K11" i="3"/>
  <c r="O9" i="3"/>
  <c r="N9" i="3"/>
  <c r="O10" i="3"/>
  <c r="I11" i="3"/>
  <c r="L11" i="3"/>
  <c r="F5" i="3" l="1"/>
  <c r="E5" i="3"/>
  <c r="D5" i="3"/>
  <c r="J11" i="3"/>
  <c r="M5" i="3"/>
  <c r="N5" i="3" s="1"/>
  <c r="C5" i="3"/>
  <c r="G5" i="3"/>
  <c r="B5" i="3"/>
  <c r="H5" i="3"/>
  <c r="C6" i="3"/>
  <c r="D6" i="3"/>
  <c r="M6" i="3"/>
  <c r="N6" i="3" s="1"/>
  <c r="G6" i="3"/>
  <c r="E6" i="3"/>
  <c r="F6" i="3"/>
  <c r="F11" i="3" s="1"/>
  <c r="B6" i="3"/>
  <c r="H6" i="3"/>
  <c r="O7" i="3"/>
  <c r="D11" i="3" l="1"/>
  <c r="E11" i="3"/>
  <c r="B11" i="3"/>
  <c r="G11" i="3"/>
  <c r="C11" i="3"/>
  <c r="O5" i="3"/>
  <c r="O6" i="3"/>
  <c r="M11" i="3"/>
  <c r="N11" i="3" s="1"/>
  <c r="H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F2F1E-A0AC-44A5-8071-0FFAB4428A46}" keepAlive="1" name="172.22.1.137 每月財務儀表板分析 每月財務儀表板分析LiteCUBE" type="5" refreshedVersion="8" saveData="1">
    <dbPr connection="Provider=MSOLAP.8;Integrated Security=SSPI;Persist Security Info=True;Initial Catalog=每月財務儀表板分析Lite;Data Source=172.22.1.137;MDX Compatibility=1;Safety Options=2;MDX Missing Member Mode=Error;Update Isolation Level=2" command="每月財務儀表板分析CUBE" commandType="1"/>
    <olapPr sendLocale="1" rowDrillCount="1000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<sst xmlns="http://schemas.openxmlformats.org/spreadsheetml/2006/main" count="43726" uniqueCount="1539">
  <si>
    <r>
      <rPr>
        <b/>
        <sz val="14"/>
        <color rgb="FFFFFFFF"/>
        <rFont val="Arial"/>
        <family val="2"/>
        <charset val="1"/>
      </rPr>
      <t xml:space="preserve">LC8T </t>
    </r>
    <r>
      <rPr>
        <b/>
        <sz val="14"/>
        <color rgb="FFFFFFFF"/>
        <rFont val="Noto Sans CJK SC"/>
        <family val="2"/>
      </rPr>
      <t xml:space="preserve">庫存健康度分析系統 </t>
    </r>
    <r>
      <rPr>
        <b/>
        <sz val="14"/>
        <color rgb="FFFFFFFF"/>
        <rFont val="Arial"/>
        <family val="2"/>
        <charset val="1"/>
      </rPr>
      <t xml:space="preserve">- </t>
    </r>
    <r>
      <rPr>
        <b/>
        <sz val="14"/>
        <color rgb="FFFFFFFF"/>
        <rFont val="Noto Sans CJK SC"/>
        <family val="2"/>
      </rPr>
      <t>操作說明</t>
    </r>
  </si>
  <si>
    <t>📌 每月更新此欄號</t>
  </si>
  <si>
    <t>最新銷貨月份欄號-
【銷貨數】工作表</t>
    <phoneticPr fontId="45" type="noConversion"/>
  </si>
  <si>
    <t>📋 每月更新步驟</t>
  </si>
  <si>
    <t>目前最新月份</t>
  </si>
  <si>
    <r>
      <rPr>
        <b/>
        <sz val="10"/>
        <color rgb="FF1F4E79"/>
        <rFont val="Arial"/>
        <family val="2"/>
        <charset val="1"/>
      </rPr>
      <t>STEP 1</t>
    </r>
    <r>
      <rPr>
        <b/>
        <sz val="10"/>
        <color rgb="FF1F4E79"/>
        <rFont val="Noto Sans CJK SC"/>
        <family val="2"/>
      </rPr>
      <t>｜更新「在庫」工作表</t>
    </r>
  </si>
  <si>
    <t xml:space="preserve">  • 從 ERP 匯出最新庫存明細，從 Row5 開始貼上（覆蓋舊資料）</t>
  </si>
  <si>
    <t xml:space="preserve">  • 欄位順序：A=品號 / B=品名 / C=單位成本 / D=庫存數量 / E=庫存金額</t>
  </si>
  <si>
    <t xml:space="preserve">  • 注意：Row1~4 為標題，請勿覆蓋</t>
  </si>
  <si>
    <r>
      <rPr>
        <b/>
        <sz val="10"/>
        <color rgb="FF1F4E79"/>
        <rFont val="Arial"/>
        <family val="2"/>
      </rPr>
      <t>STEP 2</t>
    </r>
    <r>
      <rPr>
        <b/>
        <sz val="10"/>
        <color rgb="FF1F4E79"/>
        <rFont val="Noto Sans CJK SC"/>
        <family val="2"/>
      </rPr>
      <t>｜更新「銷貨數</t>
    </r>
    <r>
      <rPr>
        <b/>
        <sz val="10"/>
        <color rgb="FF1F4E79"/>
        <rFont val="Arial"/>
        <family val="2"/>
      </rPr>
      <t>(</t>
    </r>
    <r>
      <rPr>
        <b/>
        <sz val="10"/>
        <color rgb="FF1F4E79"/>
        <rFont val="Noto Sans CJK SC"/>
        <family val="2"/>
      </rPr>
      <t>總數</t>
    </r>
    <r>
      <rPr>
        <b/>
        <sz val="10"/>
        <color rgb="FF1F4E79"/>
        <rFont val="Arial"/>
        <family val="2"/>
      </rPr>
      <t>)</t>
    </r>
    <r>
      <rPr>
        <b/>
        <sz val="10"/>
        <color rgb="FF1F4E79"/>
        <rFont val="Noto Sans CJK SC"/>
        <family val="2"/>
      </rPr>
      <t>」工作表（計算用，品名健康度來源）</t>
    </r>
  </si>
  <si>
    <t xml:space="preserve">  • 從 ERP 匯出各商品加總銷貨數量，從 Row3 貼上（覆蓋舊資料）</t>
  </si>
  <si>
    <t xml:space="preserve">  • 欄位順序：A=事業別 / B=商品編號 / C=商品名稱 / D=商品單價 / E起=各月份銷量</t>
  </si>
  <si>
    <t xml:space="preserve">  • 新月份往右新增一欄（Row2填月份代碼），資料從 Row3 起</t>
  </si>
  <si>
    <r>
      <rPr>
        <b/>
        <sz val="10"/>
        <color rgb="FF1F4E79"/>
        <rFont val="Arial"/>
        <family val="2"/>
      </rPr>
      <t>STEP 3</t>
    </r>
    <r>
      <rPr>
        <b/>
        <sz val="10"/>
        <color rgb="FF1F4E79"/>
        <rFont val="Noto Sans CJK SC"/>
        <family val="2"/>
      </rPr>
      <t>｜更新月份參數格（每月唯一需手動的步驟）</t>
    </r>
  </si>
  <si>
    <t xml:space="preserve">  • 銷貨數(總數)新增新月份欄後，到「操作說明」工作表的 D2 格，將數字 +1</t>
  </si>
  <si>
    <t xml:space="preserve">  • 例：目前 D2=27（AA欄=202602），新增202603後 → 改為 28</t>
  </si>
  <si>
    <r>
      <rPr>
        <sz val="9"/>
        <color rgb="FF7F6000"/>
        <rFont val="Arial"/>
        <family val="2"/>
      </rPr>
      <t xml:space="preserve">  • ✅ G</t>
    </r>
    <r>
      <rPr>
        <sz val="9"/>
        <color rgb="FF7F6000"/>
        <rFont val="Noto Sans CJK SC"/>
        <family val="2"/>
      </rPr>
      <t>欄</t>
    </r>
    <r>
      <rPr>
        <sz val="9"/>
        <color rgb="FF7F6000"/>
        <rFont val="Arial"/>
        <family val="2"/>
      </rPr>
      <t>(</t>
    </r>
    <r>
      <rPr>
        <sz val="9"/>
        <color rgb="FF7F6000"/>
        <rFont val="Noto Sans CJK SC"/>
        <family val="2"/>
      </rPr>
      <t>近</t>
    </r>
    <r>
      <rPr>
        <sz val="9"/>
        <color rgb="FF7F6000"/>
        <rFont val="Arial"/>
        <family val="2"/>
      </rPr>
      <t>6M) / M</t>
    </r>
    <r>
      <rPr>
        <sz val="9"/>
        <color rgb="FF7F6000"/>
        <rFont val="Noto Sans CJK SC"/>
        <family val="2"/>
      </rPr>
      <t>欄</t>
    </r>
    <r>
      <rPr>
        <sz val="9"/>
        <color rgb="FF7F6000"/>
        <rFont val="Arial"/>
        <family val="2"/>
      </rPr>
      <t>(</t>
    </r>
    <r>
      <rPr>
        <sz val="9"/>
        <color rgb="FF7F6000"/>
        <rFont val="Noto Sans CJK SC"/>
        <family val="2"/>
      </rPr>
      <t>近</t>
    </r>
    <r>
      <rPr>
        <sz val="9"/>
        <color rgb="FF7F6000"/>
        <rFont val="Arial"/>
        <family val="2"/>
      </rPr>
      <t>3M) / N</t>
    </r>
    <r>
      <rPr>
        <sz val="9"/>
        <color rgb="FF7F6000"/>
        <rFont val="Noto Sans CJK SC"/>
        <family val="2"/>
      </rPr>
      <t>欄</t>
    </r>
    <r>
      <rPr>
        <sz val="9"/>
        <color rgb="FF7F6000"/>
        <rFont val="Arial"/>
        <family val="2"/>
      </rPr>
      <t>(</t>
    </r>
    <r>
      <rPr>
        <sz val="9"/>
        <color rgb="FF7F6000"/>
        <rFont val="Noto Sans CJK SC"/>
        <family val="2"/>
      </rPr>
      <t>近</t>
    </r>
    <r>
      <rPr>
        <sz val="9"/>
        <color rgb="FF7F6000"/>
        <rFont val="Arial"/>
        <family val="2"/>
      </rPr>
      <t xml:space="preserve">12M) </t>
    </r>
    <r>
      <rPr>
        <sz val="9"/>
        <color rgb="FF7F6000"/>
        <rFont val="Noto Sans CJK SC"/>
        <family val="2"/>
      </rPr>
      <t>自動更新，無需改任何公式</t>
    </r>
  </si>
  <si>
    <r>
      <rPr>
        <sz val="9"/>
        <rFont val="Arial"/>
        <family val="2"/>
      </rPr>
      <t xml:space="preserve">  • D3</t>
    </r>
    <r>
      <rPr>
        <sz val="9"/>
        <rFont val="Noto Sans CJK SC"/>
        <family val="2"/>
      </rPr>
      <t>格會自動顯示目前</t>
    </r>
    <r>
      <rPr>
        <sz val="9"/>
        <rFont val="Arial"/>
        <family val="2"/>
      </rPr>
      <t>D2</t>
    </r>
    <r>
      <rPr>
        <sz val="9"/>
        <rFont val="Noto Sans CJK SC"/>
        <family val="2"/>
      </rPr>
      <t>對應的月份代碼，可用於確認</t>
    </r>
  </si>
  <si>
    <r>
      <rPr>
        <b/>
        <sz val="10"/>
        <color rgb="FF1F4E79"/>
        <rFont val="Arial"/>
        <family val="2"/>
      </rPr>
      <t>STEP 4</t>
    </r>
    <r>
      <rPr>
        <b/>
        <sz val="10"/>
        <color rgb="FF1F4E79"/>
        <rFont val="Noto Sans CJK SC"/>
        <family val="2"/>
      </rPr>
      <t>｜確認品名健康度自動刷新</t>
    </r>
  </si>
  <si>
    <t xml:space="preserve">  • 更新完畢後按 Ctrl+Alt+F9 強制重新計算</t>
  </si>
  <si>
    <t xml:space="preserve">  • 確認 G(近6M) / M(近3M) / N(近12M) 欄數值已更新</t>
  </si>
  <si>
    <r>
      <rPr>
        <b/>
        <sz val="10"/>
        <color rgb="FF1F4E79"/>
        <rFont val="Arial"/>
        <family val="2"/>
      </rPr>
      <t>STEP 5</t>
    </r>
    <r>
      <rPr>
        <b/>
        <sz val="10"/>
        <color rgb="FF1F4E79"/>
        <rFont val="Noto Sans CJK SC"/>
        <family val="2"/>
      </rPr>
      <t>｜更新「銷貨數」工作表（管道查詢用，可選）</t>
    </r>
  </si>
  <si>
    <t xml:space="preserve">  • 銷貨數工作表僅作查詢管道銷售分布用，不影響品名健康度計算</t>
  </si>
  <si>
    <r>
      <rPr>
        <sz val="9"/>
        <rFont val="Noto Sans CJK SC"/>
        <family val="2"/>
      </rPr>
      <t xml:space="preserve">  • 若需更新，格式保持不變（含管道大</t>
    </r>
    <r>
      <rPr>
        <sz val="9"/>
        <rFont val="Arial"/>
        <family val="2"/>
        <charset val="1"/>
      </rPr>
      <t>/</t>
    </r>
    <r>
      <rPr>
        <sz val="9"/>
        <rFont val="Noto Sans CJK SC"/>
        <family val="2"/>
      </rPr>
      <t>中</t>
    </r>
    <r>
      <rPr>
        <sz val="9"/>
        <rFont val="Arial"/>
        <family val="2"/>
        <charset val="1"/>
      </rPr>
      <t>/</t>
    </r>
    <r>
      <rPr>
        <sz val="9"/>
        <rFont val="Noto Sans CJK SC"/>
        <family val="2"/>
      </rPr>
      <t>小類欄位）</t>
    </r>
  </si>
  <si>
    <t>🔧 公式架構說明</t>
  </si>
  <si>
    <t xml:space="preserve">  品名健康度 C欄：= 在庫!A欄（直接連結在庫，含跨活頁簿連結）</t>
  </si>
  <si>
    <t xml:space="preserve">  品名健康度 E/F欄：= SUMIF(在庫) → 同品號多庫別加總</t>
  </si>
  <si>
    <t xml:space="preserve">  品名健康度 G/M/N欄：= SUMPRODUCT+OFFSET → 參照「操作說明 D2」自動計算近6M/3M/12M</t>
  </si>
  <si>
    <t xml:space="preserve">  事業別健康度 J/K/L欄：= SUMIFS(品名健康度H/M/N欄) → 彙總近6M/3M/12M月均銷量</t>
  </si>
  <si>
    <t>⚠️ 注意事項</t>
  </si>
  <si>
    <t xml:space="preserve">  • 此檔案需要 Microsoft 365（支援 XLOOKUP、SUMPRODUCT+OFFSET、動態陣列）</t>
  </si>
  <si>
    <t xml:space="preserve">  • 銷貨數(總數)工作表是計算主來源，「銷貨數」工作表僅供查詢</t>
  </si>
  <si>
    <t xml:space="preserve">  • 品名健康度 G/M/N 欄公式範圍支援至 Row1575，超過需更新公式範圍</t>
  </si>
  <si>
    <r>
      <rPr>
        <b/>
        <sz val="10"/>
        <color rgb="FF1F4E79"/>
        <rFont val="Arial"/>
        <family val="2"/>
      </rPr>
      <t>STEP 6</t>
    </r>
    <r>
      <rPr>
        <b/>
        <sz val="10"/>
        <color rgb="FF1F4E79"/>
        <rFont val="Noto Sans CJK SC"/>
        <family val="2"/>
      </rPr>
      <t>｜維護事業別歸屬（有新事業別時才需要）</t>
    </r>
  </si>
  <si>
    <t xml:space="preserve">  • 新品號出現「未對應」時，至「事業別定義」工作表新增對應規則</t>
  </si>
  <si>
    <t>＃</t>
  </si>
  <si>
    <t>製品編號</t>
  </si>
  <si>
    <t>商品簡稱</t>
  </si>
  <si>
    <t>年齡</t>
    <phoneticPr fontId="45" type="noConversion"/>
  </si>
  <si>
    <t>製作單價</t>
  </si>
  <si>
    <t>售價</t>
  </si>
  <si>
    <t>原價％</t>
  </si>
  <si>
    <t>官網網址</t>
    <phoneticPr fontId="45" type="noConversion"/>
  </si>
  <si>
    <t>20250FE00</t>
  </si>
  <si>
    <t>巧虎雙語點讀圖鑑</t>
  </si>
  <si>
    <t>0.6-2歲</t>
  </si>
  <si>
    <t>https://store.benesse.com.tw/products/%E5%B7%A7%E8%99%8E%E9%9B%99%E8%AA%9E%E9%BB%9E%E8%AE%80%E5%9C%96%E9%91%91</t>
  </si>
  <si>
    <t>20240FA00</t>
  </si>
  <si>
    <t>寶寶生活好習慣套組</t>
  </si>
  <si>
    <t>1歲以上</t>
  </si>
  <si>
    <t>https://store.benesse.com.tw/products/%E5%AF%B6%E5%AF%B6%E7%94%9F%E6%B4%BB%E5%A5%BD%E7%BF%92%E6%85%A3%E5%A5%97%E7%B5%84</t>
  </si>
  <si>
    <t>20250FD00</t>
  </si>
  <si>
    <t>寶寶語彙表達．智育學習套組</t>
  </si>
  <si>
    <t>1-2歲</t>
  </si>
  <si>
    <t>https://store.benesse.com.tw/products/%E8%AA%9E%E5%BD%99%E8%A1%A8%E9%81%94%E6%99%BA%E8%82%B2%E5%AD%B8%E7%BF%92%E5%A5%97%E7%B5%84</t>
  </si>
  <si>
    <t>20230MY00</t>
  </si>
  <si>
    <t>和巧虎一起說英語Plus</t>
  </si>
  <si>
    <t>1-3歲</t>
  </si>
  <si>
    <t>https://store.benesse.com.tw/products/english-together%E5%92%8C%E5%B7%A7%E8%99%8E%E4%B8%80%E8%B5%B7%E8%AA%AA%E8%8B%B1%E8%AA%9Eplus</t>
  </si>
  <si>
    <t>20220MY00</t>
  </si>
  <si>
    <t>和巧虎一起說英語套組進階版</t>
  </si>
  <si>
    <t>3-7歲</t>
  </si>
  <si>
    <t>https://store.benesse.com.tw/products/englishtogether-1</t>
  </si>
  <si>
    <t>20240FM00</t>
  </si>
  <si>
    <t>注音套組2.0</t>
  </si>
  <si>
    <t>3-6 歲</t>
    <phoneticPr fontId="45" type="noConversion"/>
  </si>
  <si>
    <t>https://store.benesse.com.tw/products/%E5%92%8C%E5%B7%A7%E8%99%8E%E4%B8%80%E8%B5%B7%E5%AD%B8%E6%B3%A8%E9%9F%B3%E6%8B%BC%E9%9F%B3%E5%A5%97%E7%B5%84</t>
  </si>
  <si>
    <t>20250FA00</t>
  </si>
  <si>
    <t>好情緒EQ X 品格人際套組</t>
  </si>
  <si>
    <t>3-5歲</t>
  </si>
  <si>
    <t>https://store.benesse.com.tw/products/%E5%A5%BD%E6%83%85%E7%B7%92eq%E5%93%81%E6%A0%BC%E4%BA%BA%E9%9A%9B%E5%A5%97%E7%B5%84</t>
  </si>
  <si>
    <t>20250FF00</t>
  </si>
  <si>
    <t>聰明左右腦 點讀大冒險套組</t>
  </si>
  <si>
    <t>3-6歲</t>
  </si>
  <si>
    <t>https://store.benesse.com.tw/products/%E8%81%B0%E6%98%8E%E5%B7%A6%E5%8F%B3%E8%85%A6%E9%BB%9E%E8%AE%80%E5%A4%A7%E5%86%92%E9%9A%AA</t>
  </si>
  <si>
    <t>20250FG00</t>
  </si>
  <si>
    <t>和巧虎一起學數學套組</t>
  </si>
  <si>
    <t>https://store.benesse.com.tw/products/%E5%92%8C%E5%B7%A7%E8%99%8E%E4%B8%80%E8%B5%B7%E5%AD%B8%E6%95%B8%E5%AD%B8%E5%A5%97%E7%B5%84</t>
  </si>
  <si>
    <r>
      <rPr>
        <b/>
        <i/>
        <sz val="14"/>
        <color rgb="FFFFFF00"/>
        <rFont val="Noto Sans CJK SC"/>
        <family val="2"/>
        <charset val="1"/>
      </rPr>
      <t>品名健康度分析　｜　全事業別</t>
    </r>
    <r>
      <rPr>
        <b/>
        <i/>
        <sz val="14"/>
        <color rgb="FFFFFF00"/>
        <rFont val="Noto Sans CJK SC"/>
        <family val="2"/>
      </rPr>
      <t xml:space="preserve"> × </t>
    </r>
    <r>
      <rPr>
        <b/>
        <i/>
        <sz val="14"/>
        <color rgb="FFFFFF00"/>
        <rFont val="Noto Sans CJK SC"/>
        <family val="2"/>
        <charset val="1"/>
      </rPr>
      <t>全品名　｜　近</t>
    </r>
    <r>
      <rPr>
        <b/>
        <i/>
        <sz val="14"/>
        <color rgb="FFFFFF00"/>
        <rFont val="Noto Sans CJK SC"/>
        <family val="2"/>
      </rPr>
      <t>N</t>
    </r>
    <r>
      <rPr>
        <b/>
        <i/>
        <sz val="14"/>
        <color rgb="FFFFFF00"/>
        <rFont val="Noto Sans CJK SC"/>
        <family val="2"/>
        <charset val="1"/>
      </rPr>
      <t>月銷量：參照「操作說明</t>
    </r>
    <r>
      <rPr>
        <b/>
        <i/>
        <sz val="14"/>
        <color rgb="FFFFFF00"/>
        <rFont val="Noto Sans CJK SC"/>
        <family val="2"/>
      </rPr>
      <t>!D2</t>
    </r>
    <r>
      <rPr>
        <b/>
        <i/>
        <sz val="14"/>
        <color rgb="FFFFFF00"/>
        <rFont val="Noto Sans CJK SC"/>
        <family val="2"/>
        <charset val="1"/>
      </rPr>
      <t>」欄號，每月只需更新該參數</t>
    </r>
  </si>
  <si>
    <t>⚡ 此工作表全欄位為動態公式，更新「在庫」及「銷貨數」工作表後，本表自動刷新。事業別歸屬請維護「事業別定義」工作表。</t>
  </si>
  <si>
    <t>健康度說明：✅健康≤3M　🟡偏高3-6M　🟠警示6-12M　🔴滯銷風險&gt;12M　⚠️有庫無銷=近6M零銷售　｜　消化月數=庫存÷月均銷量(近6M)　｜　銷售來源：銷貨數(總數)工作表</t>
  </si>
  <si>
    <t>事業別歸屬</t>
  </si>
  <si>
    <t>原始事業別</t>
    <phoneticPr fontId="45" type="noConversion"/>
  </si>
  <si>
    <t>商品編號</t>
  </si>
  <si>
    <t>商品名稱</t>
  </si>
  <si>
    <t>總庫存數量</t>
  </si>
  <si>
    <t>總庫存金額(NT$)</t>
  </si>
  <si>
    <r>
      <rPr>
        <b/>
        <sz val="10"/>
        <color rgb="FFFFFFFF"/>
        <rFont val="Noto Sans CJK SC"/>
        <family val="2"/>
      </rPr>
      <t>近</t>
    </r>
    <r>
      <rPr>
        <b/>
        <sz val="10"/>
        <color rgb="FFFFFFFF"/>
        <rFont val="Arial"/>
        <family val="2"/>
      </rPr>
      <t>12M</t>
    </r>
    <r>
      <rPr>
        <b/>
        <sz val="10"/>
        <color rgb="FFFFFFFF"/>
        <rFont val="Noto Sans CJK SC"/>
        <family val="2"/>
      </rPr>
      <t>銷量</t>
    </r>
  </si>
  <si>
    <t>近6M銷量</t>
  </si>
  <si>
    <r>
      <rPr>
        <b/>
        <sz val="10"/>
        <color rgb="FFFFFFFF"/>
        <rFont val="Noto Sans CJK SC"/>
        <family val="2"/>
      </rPr>
      <t>近</t>
    </r>
    <r>
      <rPr>
        <b/>
        <sz val="10"/>
        <color rgb="FFFFFFFF"/>
        <rFont val="Arial"/>
        <family val="2"/>
      </rPr>
      <t>3M</t>
    </r>
    <r>
      <rPr>
        <b/>
        <sz val="10"/>
        <color rgb="FFFFFFFF"/>
        <rFont val="Noto Sans CJK SC"/>
        <family val="2"/>
      </rPr>
      <t>銷量</t>
    </r>
  </si>
  <si>
    <t>月均銷量</t>
  </si>
  <si>
    <t>消化月數</t>
  </si>
  <si>
    <t>健康度</t>
  </si>
  <si>
    <t>備注</t>
  </si>
  <si>
    <t>預估完售月</t>
  </si>
  <si>
    <t>事業別健康度彙總　｜　全事業別概觀（巧連智商品＋舞台劇已歸入周邊商品）</t>
  </si>
  <si>
    <t>⚡ 此工作表全欄位為動態公式，來源為「品名健康度」工作表，自動彙總。月均銷量分近3M/6M/12M三個基準。</t>
  </si>
  <si>
    <t>⚠️ 「未對應」事業別=在庫有品號但銷貨數無對應紀錄，請更新「事業別定義」工作表後刷新。</t>
  </si>
  <si>
    <t>分析品項數</t>
  </si>
  <si>
    <t>有庫存品項</t>
  </si>
  <si>
    <t>✅健康</t>
  </si>
  <si>
    <t>🟡偏高</t>
  </si>
  <si>
    <t>🟠警示</t>
  </si>
  <si>
    <t>🔴滯銷風險</t>
  </si>
  <si>
    <t>⚠️有庫無銷</t>
  </si>
  <si>
    <r>
      <rPr>
        <b/>
        <sz val="10"/>
        <color rgb="FFFFFFFF"/>
        <rFont val="Noto Sans CJK SC"/>
        <family val="2"/>
      </rPr>
      <t>總庫存金額</t>
    </r>
    <r>
      <rPr>
        <b/>
        <sz val="10"/>
        <color rgb="FFFFFFFF"/>
        <rFont val="Arial"/>
        <family val="2"/>
      </rPr>
      <t>(NT$)</t>
    </r>
  </si>
  <si>
    <r>
      <rPr>
        <b/>
        <sz val="10"/>
        <color rgb="FFFFFFFF"/>
        <rFont val="Noto Sans CJK SC"/>
        <family val="2"/>
      </rPr>
      <t>近</t>
    </r>
    <r>
      <rPr>
        <b/>
        <sz val="10"/>
        <color rgb="FFFFFFFF"/>
        <rFont val="Arial"/>
        <family val="2"/>
      </rPr>
      <t>6M</t>
    </r>
    <r>
      <rPr>
        <b/>
        <sz val="10"/>
        <color rgb="FFFFFFFF"/>
        <rFont val="Noto Sans CJK SC"/>
        <family val="2"/>
      </rPr>
      <t>月均銷量合計</t>
    </r>
  </si>
  <si>
    <r>
      <rPr>
        <b/>
        <sz val="10"/>
        <color rgb="FFFFFFFF"/>
        <rFont val="Noto Sans CJK SC"/>
        <family val="2"/>
      </rPr>
      <t>近</t>
    </r>
    <r>
      <rPr>
        <b/>
        <sz val="10"/>
        <color rgb="FFFFFFFF"/>
        <rFont val="Arial"/>
        <family val="2"/>
      </rPr>
      <t>3M</t>
    </r>
    <r>
      <rPr>
        <b/>
        <sz val="10"/>
        <color rgb="FFFFFFFF"/>
        <rFont val="Noto Sans CJK SC"/>
        <family val="2"/>
      </rPr>
      <t>月均銷量合計</t>
    </r>
  </si>
  <si>
    <r>
      <rPr>
        <b/>
        <sz val="10"/>
        <color rgb="FFFFFFFF"/>
        <rFont val="Noto Sans CJK SC"/>
        <family val="2"/>
      </rPr>
      <t>近</t>
    </r>
    <r>
      <rPr>
        <b/>
        <sz val="10"/>
        <color rgb="FFFFFFFF"/>
        <rFont val="Arial"/>
        <family val="2"/>
      </rPr>
      <t>12M</t>
    </r>
    <r>
      <rPr>
        <b/>
        <sz val="10"/>
        <color rgb="FFFFFFFF"/>
        <rFont val="Noto Sans CJK SC"/>
        <family val="2"/>
      </rPr>
      <t>月均銷量合計</t>
    </r>
  </si>
  <si>
    <r>
      <rPr>
        <b/>
        <sz val="10"/>
        <color rgb="FFFFFFFF"/>
        <rFont val="Noto Sans CJK SC"/>
        <family val="2"/>
      </rPr>
      <t>滯銷金額</t>
    </r>
    <r>
      <rPr>
        <b/>
        <sz val="10"/>
        <color rgb="FFFFFFFF"/>
        <rFont val="Arial"/>
        <family val="2"/>
      </rPr>
      <t>(NT$)</t>
    </r>
  </si>
  <si>
    <t>滯銷金額佔比</t>
  </si>
  <si>
    <t>風險評估</t>
  </si>
  <si>
    <t>學習商品</t>
  </si>
  <si>
    <t>周邊商品</t>
  </si>
  <si>
    <t>Mirafeel</t>
  </si>
  <si>
    <t>共通</t>
  </si>
  <si>
    <t>其他</t>
  </si>
  <si>
    <t>未對應</t>
  </si>
  <si>
    <t>合計</t>
  </si>
  <si>
    <t>＊ 周邊商品 包含：周邊商品（原）＋ 巧連智商品 ＋ 舞台劇</t>
  </si>
  <si>
    <t>事業別</t>
  </si>
  <si>
    <t>FY25事業別歸屬</t>
    <phoneticPr fontId="45" type="noConversion"/>
  </si>
  <si>
    <t>巧連智商品</t>
  </si>
  <si>
    <t>周邊商品</t>
    <phoneticPr fontId="45" type="noConversion"/>
  </si>
  <si>
    <t>舞台劇</t>
    <phoneticPr fontId="45" type="noConversion"/>
  </si>
  <si>
    <t>數位典藏</t>
  </si>
  <si>
    <t>Row Labels</t>
  </si>
  <si>
    <t>(empty)</t>
  </si>
  <si>
    <r>
      <rPr>
        <sz val="12"/>
        <color theme="1"/>
        <rFont val="Noto Sans CJK SC"/>
        <family val="2"/>
      </rPr>
      <t>大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CJK SC"/>
        <family val="2"/>
      </rPr>
      <t>中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CJK SC"/>
        <family val="2"/>
      </rPr>
      <t>小</t>
    </r>
  </si>
  <si>
    <t>管道分類</t>
  </si>
  <si>
    <t>n/a</t>
  </si>
  <si>
    <t>ERP</t>
  </si>
  <si>
    <t>-</t>
  </si>
  <si>
    <t>TM</t>
  </si>
  <si>
    <t>CRM</t>
  </si>
  <si>
    <t>官網</t>
  </si>
  <si>
    <t>網站</t>
  </si>
  <si>
    <t>SHOPLINE</t>
  </si>
  <si>
    <t>團購</t>
  </si>
  <si>
    <t>經代銷</t>
  </si>
  <si>
    <t>授權</t>
  </si>
  <si>
    <t>授權（樂園）</t>
  </si>
  <si>
    <t>SHOPEE</t>
  </si>
  <si>
    <t>蝦皮</t>
  </si>
  <si>
    <t>舞台劇</t>
  </si>
  <si>
    <t>單價</t>
  </si>
  <si>
    <t>追加製作期_月</t>
  </si>
  <si>
    <t>首月銷售月份</t>
    <phoneticPr fontId="45" type="noConversion"/>
  </si>
  <si>
    <t>202603</t>
    <phoneticPr fontId="45" type="noConversion"/>
  </si>
  <si>
    <t>和巧虎一起說英語【進階版】</t>
    <phoneticPr fontId="45" type="noConversion"/>
  </si>
  <si>
    <t>和巧虎一起學-注音拼音套組（注音2.0）</t>
    <phoneticPr fontId="45" type="noConversion"/>
  </si>
  <si>
    <t>語彙表達‧智育學習套組</t>
  </si>
  <si>
    <t>銷貨_銷貨數量</t>
  </si>
  <si>
    <t>銷貨年月</t>
  </si>
  <si>
    <t>管道大類</t>
  </si>
  <si>
    <t>管道中類</t>
  </si>
  <si>
    <t>管道小類</t>
  </si>
  <si>
    <t>商品單價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</si>
  <si>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</si>
  <si>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</si>
  <si>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</si>
  <si>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</si>
  <si>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</si>
  <si>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</si>
  <si>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</si>
  <si>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</si>
  <si>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</si>
  <si>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</si>
  <si>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</si>
  <si>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</si>
  <si>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20200FB00</t>
  </si>
  <si>
    <t>九九乘法偵探套組</t>
  </si>
  <si>
    <t>2500.00</t>
  </si>
  <si>
    <t>4500.00</t>
  </si>
  <si>
    <t>4800.00</t>
  </si>
  <si>
    <t>寶寶生活好習慣學習套組A</t>
  </si>
  <si>
    <t>4299.00</t>
  </si>
  <si>
    <t>20240FA11</t>
  </si>
  <si>
    <t>爸媽報報</t>
  </si>
  <si>
    <t>600.00</t>
  </si>
  <si>
    <t>20240FC00</t>
  </si>
  <si>
    <t>點讀巧比思考力遊戲組</t>
  </si>
  <si>
    <t>1999.00</t>
  </si>
  <si>
    <t>20240FC12</t>
  </si>
  <si>
    <t>點讀巧比思考力遊戲組使用說明書</t>
  </si>
  <si>
    <t>300.00</t>
  </si>
  <si>
    <t>3200.00</t>
  </si>
  <si>
    <t>2199.00</t>
  </si>
  <si>
    <t>20250FB01</t>
  </si>
  <si>
    <t>閱讀橋樑書系列1_IQ184偵團</t>
  </si>
  <si>
    <t>900.00</t>
  </si>
  <si>
    <t>999.00</t>
  </si>
  <si>
    <t>20250FB02</t>
  </si>
  <si>
    <t>閱讀橋樑書系列2_黑腹貓華生</t>
  </si>
  <si>
    <t>20250FC02</t>
  </si>
  <si>
    <t>精選世界名著系列2_愛與成長</t>
  </si>
  <si>
    <t>1250.00</t>
  </si>
  <si>
    <t>4900.00</t>
  </si>
  <si>
    <t>20250FD01</t>
  </si>
  <si>
    <t>巧虎收納袋</t>
  </si>
  <si>
    <t>299.00</t>
  </si>
  <si>
    <t>20250FD14</t>
  </si>
  <si>
    <t>語彙表達‧ 智育學習套組-說明書</t>
  </si>
  <si>
    <t>1000.00</t>
  </si>
  <si>
    <t>2399.00</t>
  </si>
  <si>
    <t>20250FXAB</t>
  </si>
  <si>
    <t>巧連智精選世界名著1-3系列</t>
  </si>
  <si>
    <t>3300.00</t>
  </si>
  <si>
    <t>20250FXAC</t>
  </si>
  <si>
    <t>巧連智閱讀橋樑書1-3系列</t>
  </si>
  <si>
    <t>2400.00</t>
  </si>
  <si>
    <t>20250FXAD</t>
  </si>
  <si>
    <t>卡哩村超能力學園系列3</t>
  </si>
  <si>
    <t>電銷管道加贈禮</t>
  </si>
  <si>
    <t>倍樂生訂戶會員</t>
  </si>
  <si>
    <t>2999.00</t>
  </si>
  <si>
    <t>香港經銷商智養寶-周邊(2023)</t>
  </si>
  <si>
    <t>4005.97</t>
  </si>
  <si>
    <t>4228.08</t>
  </si>
  <si>
    <t>4273.04</t>
  </si>
  <si>
    <t>4509.95</t>
  </si>
  <si>
    <t>4039.11</t>
  </si>
  <si>
    <t>1799.39</t>
  </si>
  <si>
    <t>1899.16</t>
  </si>
  <si>
    <t>1935.62</t>
  </si>
  <si>
    <t>2254.03</t>
  </si>
  <si>
    <t>國泰(桃園置地營業所)</t>
  </si>
  <si>
    <t>2021MPB10</t>
  </si>
  <si>
    <t>巧虎水果形狀蛋糕組</t>
  </si>
  <si>
    <t>110.00</t>
  </si>
  <si>
    <t>2023MPB01</t>
  </si>
  <si>
    <t>巧虎DIY英語城堡</t>
  </si>
  <si>
    <t>158.00</t>
  </si>
  <si>
    <t>wabay</t>
  </si>
  <si>
    <t>電商</t>
  </si>
  <si>
    <t>shopee</t>
  </si>
  <si>
    <t>1499.00</t>
  </si>
  <si>
    <t>2299.00</t>
  </si>
  <si>
    <t>4498.00</t>
  </si>
  <si>
    <t>4598.00</t>
  </si>
  <si>
    <t>3999.00</t>
  </si>
  <si>
    <t>800.00</t>
  </si>
  <si>
    <t>20250FB03</t>
  </si>
  <si>
    <t>閱讀橋樑書系列3_卡哩村超能力學園</t>
  </si>
  <si>
    <t>20250FC01</t>
  </si>
  <si>
    <t>精選世界名著系列1_勇氣與挑戰</t>
  </si>
  <si>
    <t>1100.00</t>
  </si>
  <si>
    <t>20250FC03</t>
  </si>
  <si>
    <t>精選世界名著系列3_奇幻與推理</t>
  </si>
  <si>
    <t>4807.00</t>
  </si>
  <si>
    <t>391.00</t>
  </si>
  <si>
    <t>1399.00</t>
  </si>
  <si>
    <t>1400.00</t>
  </si>
  <si>
    <t>1476.00</t>
  </si>
  <si>
    <t>蔡晨晨</t>
  </si>
  <si>
    <t>毛心潔醫師</t>
  </si>
  <si>
    <t>倩兒</t>
  </si>
  <si>
    <t>豬豬隊友</t>
  </si>
  <si>
    <t>Avolala</t>
  </si>
  <si>
    <t>C妞日記</t>
  </si>
  <si>
    <t>Fan Fan美好生活</t>
  </si>
  <si>
    <t>I'm蘋果</t>
  </si>
  <si>
    <t>KAMA選物社</t>
  </si>
  <si>
    <t>大V生活</t>
  </si>
  <si>
    <t>小竹</t>
  </si>
  <si>
    <t>小雯媽咪</t>
  </si>
  <si>
    <t>史黛拉</t>
  </si>
  <si>
    <t>奴爸奴媽</t>
  </si>
  <si>
    <t>安可星球</t>
  </si>
  <si>
    <t>安安一家</t>
  </si>
  <si>
    <t>希希</t>
  </si>
  <si>
    <t>金媽媽</t>
  </si>
  <si>
    <t>娃拉社團</t>
  </si>
  <si>
    <t>國王太太</t>
  </si>
  <si>
    <t>莉芙太樂</t>
  </si>
  <si>
    <t>琪寶這一家</t>
  </si>
  <si>
    <t>腦波弱太太</t>
  </si>
  <si>
    <t>漢娜在翻譯</t>
  </si>
  <si>
    <t>鍾陳眷屬</t>
  </si>
  <si>
    <t>華碩福委會</t>
  </si>
  <si>
    <t>Q將</t>
  </si>
  <si>
    <t>山姆先生</t>
  </si>
  <si>
    <t>shopline</t>
  </si>
  <si>
    <t>導購</t>
  </si>
  <si>
    <t>BCL導購</t>
  </si>
  <si>
    <t>20240RA02</t>
  </si>
  <si>
    <t>Mirafeel單包M</t>
  </si>
  <si>
    <t>550.00</t>
  </si>
  <si>
    <t>20240RA03</t>
  </si>
  <si>
    <t>Mirafeel單包L</t>
  </si>
  <si>
    <t>20240RA04</t>
  </si>
  <si>
    <t>Mirafeel單包XL</t>
  </si>
  <si>
    <t>20240RA05</t>
  </si>
  <si>
    <t>Mirafeel單包XXL</t>
  </si>
  <si>
    <t>20240RYA1</t>
  </si>
  <si>
    <t>Mirafeel整箱S</t>
  </si>
  <si>
    <t>1365.00</t>
  </si>
  <si>
    <t>20240RYA2</t>
  </si>
  <si>
    <t>Mirafeel整箱M</t>
  </si>
  <si>
    <t>1470.00</t>
  </si>
  <si>
    <t>1575.00</t>
  </si>
  <si>
    <t>20240RYA3</t>
  </si>
  <si>
    <t>Mirafeel整箱L</t>
  </si>
  <si>
    <t>20240RYA4</t>
  </si>
  <si>
    <t>Mirafeel整箱XL</t>
  </si>
  <si>
    <t>1820.00</t>
  </si>
  <si>
    <t>1960.00</t>
  </si>
  <si>
    <t>2100.00</t>
  </si>
  <si>
    <t>2240.00</t>
  </si>
  <si>
    <t>20240RYA5</t>
  </si>
  <si>
    <t>Mirafeel整箱XXL</t>
  </si>
  <si>
    <t>Kinoko</t>
  </si>
  <si>
    <t>2800.00</t>
  </si>
  <si>
    <t>兩光夫妻</t>
  </si>
  <si>
    <t>20240RA01</t>
  </si>
  <si>
    <t>Mirafeel單包S</t>
  </si>
  <si>
    <t>呦喜媽</t>
  </si>
  <si>
    <t>賊賊</t>
  </si>
  <si>
    <t>20240RB02</t>
  </si>
  <si>
    <t>Mirafeel半包M</t>
  </si>
  <si>
    <t>350.00</t>
  </si>
  <si>
    <t>熟非</t>
  </si>
  <si>
    <t>熟菲</t>
  </si>
  <si>
    <t>20240RB03</t>
  </si>
  <si>
    <t>Mirafeel半包L</t>
  </si>
  <si>
    <t>315.00</t>
  </si>
  <si>
    <t>700.00</t>
  </si>
  <si>
    <t>20240RB01</t>
  </si>
  <si>
    <t>Mirafeel半包S</t>
  </si>
  <si>
    <t>320.00</t>
  </si>
  <si>
    <t>20240RC01</t>
  </si>
  <si>
    <t>Mirafeel試用包S</t>
  </si>
  <si>
    <t>30.00</t>
  </si>
  <si>
    <t>40.00</t>
  </si>
  <si>
    <t>20240RC02</t>
  </si>
  <si>
    <t>Mirafeel試用包M</t>
  </si>
  <si>
    <t>20240RC03</t>
  </si>
  <si>
    <t>Mirafeel試用包L</t>
  </si>
  <si>
    <t>20240RC04</t>
  </si>
  <si>
    <t>Mirafeel試用包XL</t>
  </si>
  <si>
    <t>20240RC05</t>
  </si>
  <si>
    <t>Mirafeel試用包XXL</t>
  </si>
  <si>
    <t>20211C607</t>
  </si>
  <si>
    <t>創意顏色形狀積木組(無輪子)</t>
  </si>
  <si>
    <t>寶寶版創意顏色形狀積木組</t>
  </si>
  <si>
    <t>20211C608</t>
  </si>
  <si>
    <t>顏色娃娃扮演遊戲組(洗澡玩具)</t>
  </si>
  <si>
    <t>20221C611</t>
  </si>
  <si>
    <t>生活語彙認知圖鑑2211</t>
  </si>
  <si>
    <t>199.00</t>
  </si>
  <si>
    <t>20222C603</t>
  </si>
  <si>
    <t>幼幼版餐廳遊戲組</t>
  </si>
  <si>
    <t>20220PP05</t>
  </si>
  <si>
    <t>巧虎束口保溫袋(黃)</t>
  </si>
  <si>
    <t>152.00</t>
  </si>
  <si>
    <t>20223PW01</t>
  </si>
  <si>
    <t>巧虎一起玩貼紙簿</t>
  </si>
  <si>
    <t>62.00</t>
  </si>
  <si>
    <t>維新</t>
  </si>
  <si>
    <t>20200PP02</t>
  </si>
  <si>
    <t>桃樂比妙妙元氣枕</t>
  </si>
  <si>
    <t>150.00</t>
  </si>
  <si>
    <t>20220PP03</t>
  </si>
  <si>
    <t>巧虎小花Q萌枕</t>
  </si>
  <si>
    <t>160.00</t>
  </si>
  <si>
    <t>2017AC109</t>
  </si>
  <si>
    <t>9月齡繪本</t>
  </si>
  <si>
    <t>580.00</t>
  </si>
  <si>
    <t>680.00</t>
  </si>
  <si>
    <t>繪本-早安！起床了！</t>
  </si>
  <si>
    <t>2017AC613</t>
  </si>
  <si>
    <t>13月齡巧虎IC音樂書</t>
  </si>
  <si>
    <t>399.00</t>
  </si>
  <si>
    <t>2018AC812</t>
  </si>
  <si>
    <t>巧虎手偶</t>
  </si>
  <si>
    <t>122.00</t>
  </si>
  <si>
    <t>2018AC812-L</t>
  </si>
  <si>
    <t>巧虎手偶說明信</t>
  </si>
  <si>
    <t>20191C603</t>
  </si>
  <si>
    <t>2003月號寶寶版IC節奏音樂鼓</t>
  </si>
  <si>
    <t>289.00</t>
  </si>
  <si>
    <t>20191C710</t>
  </si>
  <si>
    <t>1910月號寶寶版交通工具拼圖書</t>
  </si>
  <si>
    <t>210.00</t>
  </si>
  <si>
    <t>20192C602</t>
  </si>
  <si>
    <t>2002月號幼幼版數字電梯認知組</t>
  </si>
  <si>
    <t>488.00</t>
  </si>
  <si>
    <t>1200.00</t>
  </si>
  <si>
    <t>20201C604</t>
  </si>
  <si>
    <t>點心分享遊戲組</t>
  </si>
  <si>
    <t>480.00</t>
  </si>
  <si>
    <t>寶寶版點心分享遊戲組</t>
  </si>
  <si>
    <t>240.00</t>
  </si>
  <si>
    <t>20201C7B7</t>
  </si>
  <si>
    <t>寶寶版開始號IC巧虎刷牙鏡</t>
  </si>
  <si>
    <t>329.00</t>
  </si>
  <si>
    <t>450.00</t>
  </si>
  <si>
    <t>20201CE04</t>
  </si>
  <si>
    <t>2004月號寶寶版點心分享附件</t>
  </si>
  <si>
    <t>20203C601</t>
  </si>
  <si>
    <t>2503月號快樂版IC動物百科探索組</t>
  </si>
  <si>
    <t>590.00</t>
  </si>
  <si>
    <t>690.00</t>
  </si>
  <si>
    <t>IC動物百科探索組</t>
  </si>
  <si>
    <t>2020FC801</t>
  </si>
  <si>
    <t>口袋書(知識大哉問)</t>
  </si>
  <si>
    <t>90.00</t>
  </si>
  <si>
    <t>120.00</t>
  </si>
  <si>
    <t>2020FC803</t>
  </si>
  <si>
    <t>口袋書(笑談歇後語)</t>
  </si>
  <si>
    <t>20211C602</t>
  </si>
  <si>
    <t>彩色釣魚遊戲組</t>
  </si>
  <si>
    <t>寶寶版彩色釣魚遊戲組</t>
  </si>
  <si>
    <t>349.00</t>
  </si>
  <si>
    <t>20211C604</t>
  </si>
  <si>
    <t>2104月號寶寶版巧虎收音機</t>
  </si>
  <si>
    <t>599.00</t>
  </si>
  <si>
    <t>200.00</t>
  </si>
  <si>
    <t>寶寶版顏色娃娃扮演遊戲組</t>
  </si>
  <si>
    <t>20212C603</t>
  </si>
  <si>
    <t>2203月號幼幼版交通安全猜謎組</t>
  </si>
  <si>
    <t>710.00</t>
  </si>
  <si>
    <t>IC巧虎城市交通安全組</t>
  </si>
  <si>
    <t>20212C608</t>
  </si>
  <si>
    <t>2108月號幼幼版幼兒園好朋友立體積木</t>
  </si>
  <si>
    <t>430.00</t>
  </si>
  <si>
    <t>20215C603</t>
  </si>
  <si>
    <t>小達人手錶</t>
  </si>
  <si>
    <t>學習版小達人手錶</t>
  </si>
  <si>
    <t>2021FC809</t>
  </si>
  <si>
    <t>2109月號進階版名人系列</t>
  </si>
  <si>
    <t>2021FCV02</t>
  </si>
  <si>
    <t>2202月號進階版多元探索</t>
  </si>
  <si>
    <t>多元探索(創意幽默寶典)</t>
  </si>
  <si>
    <t>2021FCV03</t>
  </si>
  <si>
    <t>2203月號進階版多元探索</t>
  </si>
  <si>
    <t>2211月號寶寶版生活語彙認知遊戲卡</t>
  </si>
  <si>
    <t>20221C6B6</t>
  </si>
  <si>
    <t>2206月號寶寶開始號IC火車語彙學習組</t>
  </si>
  <si>
    <t>499.00</t>
  </si>
  <si>
    <t>888.00</t>
  </si>
  <si>
    <t>2000.00</t>
  </si>
  <si>
    <t>寶寶IC火車語彙學習組</t>
  </si>
  <si>
    <t>20223C608</t>
  </si>
  <si>
    <t>快樂版邏輯推理遊戲棋</t>
  </si>
  <si>
    <t>邏輯推理遊戲棋</t>
  </si>
  <si>
    <t>20223C609</t>
  </si>
  <si>
    <t>2409月號快樂版巧虎點讀筆</t>
  </si>
  <si>
    <t>1299.00</t>
  </si>
  <si>
    <t>20223C612</t>
  </si>
  <si>
    <t>2212月號快樂版甜甜圈派對組</t>
  </si>
  <si>
    <t>500.00</t>
  </si>
  <si>
    <t>甜甜圈派對組</t>
  </si>
  <si>
    <t>2022FC801</t>
  </si>
  <si>
    <t>2301月號進階版漫畫成語</t>
  </si>
  <si>
    <t>250.00</t>
  </si>
  <si>
    <t>漫畫成語-年度特刊</t>
  </si>
  <si>
    <t>2022FCV11</t>
  </si>
  <si>
    <t>2211月號進階版多元探索</t>
  </si>
  <si>
    <t>口袋書(小故事大發明)</t>
  </si>
  <si>
    <t>20231C312</t>
  </si>
  <si>
    <t>耶誕故事繪本</t>
  </si>
  <si>
    <t>69.00</t>
  </si>
  <si>
    <t>20231C605</t>
  </si>
  <si>
    <t>2305月號寶寶版點心分享遊戲組</t>
  </si>
  <si>
    <t>20231C612</t>
  </si>
  <si>
    <t>寶寶版巧虎收音機</t>
  </si>
  <si>
    <t>20231CEB7</t>
  </si>
  <si>
    <t>開始號農場水果遊戲圖</t>
  </si>
  <si>
    <t>699.00</t>
  </si>
  <si>
    <t>20232C603</t>
  </si>
  <si>
    <t>幼幼版數字小企鵝</t>
  </si>
  <si>
    <t>數字小企鵝</t>
  </si>
  <si>
    <t>20232C605</t>
  </si>
  <si>
    <t>2305月號幼幼版顏色認知冰淇淋組</t>
  </si>
  <si>
    <t>20232C609</t>
  </si>
  <si>
    <t>幼幼版點點火箭車</t>
  </si>
  <si>
    <t>1198.00</t>
  </si>
  <si>
    <t>點點火箭車</t>
  </si>
  <si>
    <t>20232C612</t>
  </si>
  <si>
    <t>幼幼版巧虎分類超市遊戲組</t>
  </si>
  <si>
    <t>1099.00</t>
  </si>
  <si>
    <t>1199.00</t>
  </si>
  <si>
    <t>20232PB01</t>
  </si>
  <si>
    <t>幼幼版加贈動物園遊戲底圖</t>
  </si>
  <si>
    <t>20232PB0B</t>
  </si>
  <si>
    <t>幼幼版新規加贈2401點點書</t>
  </si>
  <si>
    <t>20233PB0M</t>
  </si>
  <si>
    <t>快樂版加贈找朋友邏輯遊戲組</t>
  </si>
  <si>
    <t>20233PB0M-L</t>
  </si>
  <si>
    <t>快樂版加贈找朋友遊戲海報</t>
  </si>
  <si>
    <t>100.00</t>
  </si>
  <si>
    <t>20234C603</t>
  </si>
  <si>
    <t>IC時鐘小高手</t>
  </si>
  <si>
    <t>490.00</t>
  </si>
  <si>
    <t>成長版IC時鐘小高手</t>
  </si>
  <si>
    <t>698.00</t>
  </si>
  <si>
    <t>20234C610</t>
  </si>
  <si>
    <t>2310月號成長版空間軌道建築師</t>
  </si>
  <si>
    <t>20234CE10</t>
  </si>
  <si>
    <t>2310月號成長版飛車建構組手冊</t>
  </si>
  <si>
    <t>20234CF10</t>
  </si>
  <si>
    <t>2310月號成長版飛車跑道</t>
  </si>
  <si>
    <t>20235C602</t>
  </si>
  <si>
    <t>座標轉轉機</t>
  </si>
  <si>
    <t>142.00</t>
  </si>
  <si>
    <t>143.00</t>
  </si>
  <si>
    <t>285.00</t>
  </si>
  <si>
    <t>學習版座標轉轉機</t>
  </si>
  <si>
    <t>225.00</t>
  </si>
  <si>
    <t>20235C603</t>
  </si>
  <si>
    <t>巧虎數獨組</t>
  </si>
  <si>
    <t>學習版巧虎數獨組</t>
  </si>
  <si>
    <t>20235C611</t>
  </si>
  <si>
    <t>推推方塊益智組</t>
  </si>
  <si>
    <t>420.00</t>
  </si>
  <si>
    <t>學習版推推方塊益智組</t>
  </si>
  <si>
    <t>20235C801</t>
  </si>
  <si>
    <t>拼音語詞書(勇敢的阿拉丁)</t>
  </si>
  <si>
    <t>99.00</t>
  </si>
  <si>
    <t>134.00</t>
  </si>
  <si>
    <t>20235C802</t>
  </si>
  <si>
    <t>拼音語詞書(調皮巫婆的魔法)</t>
  </si>
  <si>
    <t>20235C810</t>
  </si>
  <si>
    <t>拼音語詞書(海神王的超級任務)</t>
  </si>
  <si>
    <t>20235C811</t>
  </si>
  <si>
    <t>拼音語詞書(地底世界大冒險)</t>
  </si>
  <si>
    <t>20235C812</t>
  </si>
  <si>
    <t>拼音語詞書(耶誕樂園的禮物)</t>
  </si>
  <si>
    <t>132.00</t>
  </si>
  <si>
    <t>20235C901</t>
  </si>
  <si>
    <t>2401月號學習版品格系列</t>
  </si>
  <si>
    <t>75.00</t>
  </si>
  <si>
    <t>20235C902</t>
  </si>
  <si>
    <t>2402月號學習版入學準備</t>
  </si>
  <si>
    <t>小一入學準備-培養專注力+貼紙</t>
  </si>
  <si>
    <t>113.00</t>
  </si>
  <si>
    <t>375.00</t>
  </si>
  <si>
    <t>20235C903</t>
  </si>
  <si>
    <t>2403月號學習版入學準備</t>
  </si>
  <si>
    <t>小一入學準備-情緒管理</t>
  </si>
  <si>
    <t>114.00</t>
  </si>
  <si>
    <t>20235C909</t>
  </si>
  <si>
    <t>2309月號學習版品格系列</t>
  </si>
  <si>
    <t>20235C910</t>
  </si>
  <si>
    <t>2310月號學習版品格系列</t>
  </si>
  <si>
    <t>20235C911</t>
  </si>
  <si>
    <t>2311月號學習版品格系列</t>
  </si>
  <si>
    <t>20235C912</t>
  </si>
  <si>
    <t>2312月號學習版品格系列</t>
  </si>
  <si>
    <t>20235CA01</t>
  </si>
  <si>
    <t>2401月號學習版貼紙</t>
  </si>
  <si>
    <t>20235CA02</t>
  </si>
  <si>
    <t>2402月號學習版貼紙</t>
  </si>
  <si>
    <t>20235CA09</t>
  </si>
  <si>
    <t>2309月號學習版貼紙</t>
  </si>
  <si>
    <t>20235CA10</t>
  </si>
  <si>
    <t>2310月號學習版貼紙</t>
  </si>
  <si>
    <t>20235CA11</t>
  </si>
  <si>
    <t>2311月號學習版貼紙</t>
  </si>
  <si>
    <t>20235CA12</t>
  </si>
  <si>
    <t>2312月號學習版貼紙</t>
  </si>
  <si>
    <t>2023FC801</t>
  </si>
  <si>
    <t>2401月號進階版年度特刊</t>
  </si>
  <si>
    <t>2023FC809</t>
  </si>
  <si>
    <t>2309月號進階版年度特刊</t>
  </si>
  <si>
    <t>年度特刊(10分鐘閱讀理解秘笈)</t>
  </si>
  <si>
    <t>2023FC908</t>
  </si>
  <si>
    <t>文學名著(亞森羅蘋消失的皇冠)</t>
  </si>
  <si>
    <t>2023FC910</t>
  </si>
  <si>
    <t>文學名著(辛巴達歷險記)</t>
  </si>
  <si>
    <t>2023FC912</t>
  </si>
  <si>
    <t>文學名著(靈犬萊西)</t>
  </si>
  <si>
    <t>2023FCV02</t>
  </si>
  <si>
    <t>口袋書(趣味猜謎)</t>
  </si>
  <si>
    <t>20241C307</t>
  </si>
  <si>
    <t>2407月號寶寶版上廁所遊戲圖</t>
  </si>
  <si>
    <t>20241C308</t>
  </si>
  <si>
    <t>2408月號寶寶版上廁所遊戲圖</t>
  </si>
  <si>
    <t>20241C605</t>
  </si>
  <si>
    <t>2405月號寶寶版動物親子拼圖組</t>
  </si>
  <si>
    <t>175.00</t>
  </si>
  <si>
    <t>270.00</t>
  </si>
  <si>
    <t>540.00</t>
  </si>
  <si>
    <t>動物親子鑲嵌拼圖組</t>
  </si>
  <si>
    <t>20241CE05</t>
  </si>
  <si>
    <t>2405月號寶寶版動物親子拼圖遊戲圖</t>
  </si>
  <si>
    <t>20242C607</t>
  </si>
  <si>
    <t>2407月號幼幼版表達力餐廳遊戲組</t>
  </si>
  <si>
    <t>449.00</t>
  </si>
  <si>
    <t>899.00</t>
  </si>
  <si>
    <t>20242CE01</t>
  </si>
  <si>
    <t>2501月號幼幼版互動點點遊戲書</t>
  </si>
  <si>
    <t>20242CE02</t>
  </si>
  <si>
    <t>2502月號幼幼版互動點點遊戲書</t>
  </si>
  <si>
    <t>20242CE03</t>
  </si>
  <si>
    <t>2503月號幼幼版互動點點遊戲書</t>
  </si>
  <si>
    <t>20242CE04</t>
  </si>
  <si>
    <t>2404月號幼幼版點點互動點讀小書</t>
  </si>
  <si>
    <t>20242CE09</t>
  </si>
  <si>
    <t>2409月號幼幼版互動點點遊戲書</t>
  </si>
  <si>
    <t>點點火箭車-奇妙動物園</t>
  </si>
  <si>
    <t>20242CE10</t>
  </si>
  <si>
    <t>2410月號幼幼版互動點點遊戲書</t>
  </si>
  <si>
    <t>20242CE11</t>
  </si>
  <si>
    <t>2411月號幼幼版互動點點遊戲書</t>
  </si>
  <si>
    <t>20242CE12</t>
  </si>
  <si>
    <t>2412月號幼幼版互動點點遊戲書</t>
  </si>
  <si>
    <t>20242CF07</t>
  </si>
  <si>
    <t>2407月號幼幼版點讀教具圖卡</t>
  </si>
  <si>
    <t>20242CF12</t>
  </si>
  <si>
    <t>2412月號幼幼版教具附件點讀結帳圖卡</t>
  </si>
  <si>
    <t>50.00</t>
  </si>
  <si>
    <t>20242CH03</t>
  </si>
  <si>
    <t>2503月號幼幼版教具附件數字小企鵝遊戲底紙</t>
  </si>
  <si>
    <t>數字小企鵝遊戲底紙</t>
  </si>
  <si>
    <t>20242CH12</t>
  </si>
  <si>
    <t>2412月號幼幼版教具附件點讀超市遊戲底紙</t>
  </si>
  <si>
    <t>20243C301</t>
  </si>
  <si>
    <t>2501月號快樂版邏輯閱讀點點書</t>
  </si>
  <si>
    <t>269.00</t>
  </si>
  <si>
    <t>20243C302</t>
  </si>
  <si>
    <t>2502月號快樂版邏輯閱讀點點書</t>
  </si>
  <si>
    <t>20243C303</t>
  </si>
  <si>
    <t>2503月號快樂版邏輯閱讀點點書</t>
  </si>
  <si>
    <t>20243C304</t>
  </si>
  <si>
    <t>2404月號快樂版專注聆聽點點書</t>
  </si>
  <si>
    <t>20243C305</t>
  </si>
  <si>
    <t>2405月號快樂版專注聆聽點點書</t>
  </si>
  <si>
    <t>20243C306</t>
  </si>
  <si>
    <t>2406月號快樂版專注聆聽點點書</t>
  </si>
  <si>
    <t>20243C307</t>
  </si>
  <si>
    <t>2407月號快樂版專注聆聽點點書</t>
  </si>
  <si>
    <t>20243C308</t>
  </si>
  <si>
    <t>2408月號快樂版專注聆聽點點書</t>
  </si>
  <si>
    <t>20243C309</t>
  </si>
  <si>
    <t>2409月號快樂版邏輯閱讀點點書</t>
  </si>
  <si>
    <t>20243C310</t>
  </si>
  <si>
    <t>2410月號快樂版邏輯閱讀點點書</t>
  </si>
  <si>
    <t>20243C311</t>
  </si>
  <si>
    <t>2411月號快樂版邏輯閱讀點點書</t>
  </si>
  <si>
    <t>20243C312</t>
  </si>
  <si>
    <t>2412月號快樂版邏輯閱讀點點書</t>
  </si>
  <si>
    <t>20244C301</t>
  </si>
  <si>
    <t>潛能大挑戰(均分)</t>
  </si>
  <si>
    <t>20244C302</t>
  </si>
  <si>
    <t>潛能大挑戰(事件先後順序)</t>
  </si>
  <si>
    <t>112.00</t>
  </si>
  <si>
    <t>20244C303</t>
  </si>
  <si>
    <t>潛能大挑戰(認識整點鐘)</t>
  </si>
  <si>
    <t>20244C310</t>
  </si>
  <si>
    <t>潛能大挑戰(2個一數)</t>
  </si>
  <si>
    <t>20244C311</t>
  </si>
  <si>
    <t>潛能大挑戰(合成)</t>
  </si>
  <si>
    <t>20244C312</t>
  </si>
  <si>
    <t>潛能大挑戰(分解)</t>
  </si>
  <si>
    <t>20244C901</t>
  </si>
  <si>
    <t>2501月號成長版空間高手</t>
  </si>
  <si>
    <t>105.00</t>
  </si>
  <si>
    <t>140.00</t>
  </si>
  <si>
    <t>20244C910</t>
  </si>
  <si>
    <t>2410月號成長版觀察高手</t>
  </si>
  <si>
    <t>20244C911</t>
  </si>
  <si>
    <t>2411月號成長版記憶高手</t>
  </si>
  <si>
    <t>20245C301</t>
  </si>
  <si>
    <t>2501月號學習版益智挑戰書</t>
  </si>
  <si>
    <t>135.00</t>
  </si>
  <si>
    <t>20245C302</t>
  </si>
  <si>
    <t>2502月號學習版益智挑戰書</t>
  </si>
  <si>
    <t>20245C310</t>
  </si>
  <si>
    <t>2410月號學習版益智挑戰書</t>
  </si>
  <si>
    <t>20245C311</t>
  </si>
  <si>
    <t>2411月號學習版益智挑戰書</t>
  </si>
  <si>
    <t>20245C312</t>
  </si>
  <si>
    <t>2412月號學習版益智挑戰書</t>
  </si>
  <si>
    <t>180.00</t>
  </si>
  <si>
    <t>20245C604</t>
  </si>
  <si>
    <t>2404月號學習版百變圖形疊疊樂</t>
  </si>
  <si>
    <t>400.00</t>
  </si>
  <si>
    <t>百變圖形疊疊樂</t>
  </si>
  <si>
    <t>20245C904</t>
  </si>
  <si>
    <t>2404月號學習版入學準備</t>
  </si>
  <si>
    <t>20245C905</t>
  </si>
  <si>
    <t>2405月號學習版入學準備</t>
  </si>
  <si>
    <t>小一入學準備-正確的讀寫姿勢</t>
  </si>
  <si>
    <t>20245C906</t>
  </si>
  <si>
    <t>2406月號學習版入學準備</t>
  </si>
  <si>
    <t>小一入學準備-小學幼兒園大不同</t>
  </si>
  <si>
    <t>20245C907</t>
  </si>
  <si>
    <t>2407月號學習版入學準備</t>
  </si>
  <si>
    <t>730.00</t>
  </si>
  <si>
    <t>20245C908</t>
  </si>
  <si>
    <t>2408月號學習版入學準備</t>
  </si>
  <si>
    <t>20245CA06</t>
  </si>
  <si>
    <t>2406月號學習版貼紙</t>
  </si>
  <si>
    <t>20245CE02</t>
  </si>
  <si>
    <t>2502月號學習版奇幻王國歷險記</t>
  </si>
  <si>
    <t>奇幻王國歷險記</t>
  </si>
  <si>
    <t>20245CE04</t>
  </si>
  <si>
    <t>2404月號學習版百變圖形疊疊樂解答</t>
  </si>
  <si>
    <t>百變圖形疊疊樂解答</t>
  </si>
  <si>
    <t>20246CV05</t>
  </si>
  <si>
    <t>2405月號基礎版多元學習系列</t>
  </si>
  <si>
    <t>189.00</t>
  </si>
  <si>
    <t>變變變魔術組</t>
  </si>
  <si>
    <t>20246CV06</t>
  </si>
  <si>
    <t>2406月號基礎版多元學習系列</t>
  </si>
  <si>
    <t>183.00</t>
  </si>
  <si>
    <t>549.00</t>
  </si>
  <si>
    <t>798.00</t>
  </si>
  <si>
    <t>99乘法記憶組</t>
  </si>
  <si>
    <t>80.00</t>
  </si>
  <si>
    <t>107.00</t>
  </si>
  <si>
    <t>20246CV07</t>
  </si>
  <si>
    <t>2407月號基礎版多元學習系列</t>
  </si>
  <si>
    <t>99乘法挑戰組(桌遊)</t>
  </si>
  <si>
    <t>79.00</t>
  </si>
  <si>
    <t>106.00</t>
  </si>
  <si>
    <t>20246CV08</t>
  </si>
  <si>
    <t>2408月號基礎版多元學習系列</t>
  </si>
  <si>
    <t>99乘法高手</t>
  </si>
  <si>
    <t>2024FC906</t>
  </si>
  <si>
    <t>文學名著(馬可波羅遊記)</t>
  </si>
  <si>
    <t>20203CH06</t>
  </si>
  <si>
    <t>2006月號快樂版夏天的探險遊戲書</t>
  </si>
  <si>
    <t>20211C603</t>
  </si>
  <si>
    <t>2203月號寶寶版切切分享遊戲組</t>
  </si>
  <si>
    <t>249.00</t>
  </si>
  <si>
    <t>20251CXAP</t>
  </si>
  <si>
    <t>耶誕故事繪本+感謝卡</t>
  </si>
  <si>
    <t>舞台劇現場販售</t>
  </si>
  <si>
    <t>2016KS001</t>
  </si>
  <si>
    <t>巧虎提袋(大)</t>
  </si>
  <si>
    <t>5.00</t>
  </si>
  <si>
    <t>2016KS002</t>
  </si>
  <si>
    <t>巧虎提袋(小)</t>
  </si>
  <si>
    <t>3.00</t>
  </si>
  <si>
    <t>4.00</t>
  </si>
  <si>
    <t>20210G002</t>
  </si>
  <si>
    <t>國外再發郵資(不管庫存)</t>
  </si>
  <si>
    <t>1.00</t>
  </si>
  <si>
    <t>20210G004</t>
  </si>
  <si>
    <t>郵資(不管庫存)</t>
  </si>
  <si>
    <t>5850.00</t>
  </si>
  <si>
    <t>19780.00</t>
  </si>
  <si>
    <t>20210G006</t>
  </si>
  <si>
    <t>購物金(不管庫存)</t>
  </si>
  <si>
    <t>-289827.00</t>
  </si>
  <si>
    <t>-27254.00</t>
  </si>
  <si>
    <t>-7210.00</t>
  </si>
  <si>
    <t>-416.00</t>
  </si>
  <si>
    <t>-3010.00</t>
  </si>
  <si>
    <t>-399.00</t>
  </si>
  <si>
    <t>-396.00</t>
  </si>
  <si>
    <t>-300.00</t>
  </si>
  <si>
    <t>-299.00</t>
  </si>
  <si>
    <t>-291.00</t>
  </si>
  <si>
    <t>-251.00</t>
  </si>
  <si>
    <t>-208.00</t>
  </si>
  <si>
    <t>-206.00</t>
  </si>
  <si>
    <t>-201.00</t>
  </si>
  <si>
    <t>-200.00</t>
  </si>
  <si>
    <t>-198.00</t>
  </si>
  <si>
    <t>-188.00</t>
  </si>
  <si>
    <t>-110.00</t>
  </si>
  <si>
    <t>-90.00</t>
  </si>
  <si>
    <t>-80.00</t>
  </si>
  <si>
    <t>-60.00</t>
  </si>
  <si>
    <t>-50.00</t>
  </si>
  <si>
    <t>-40.00</t>
  </si>
  <si>
    <t>-30.00</t>
  </si>
  <si>
    <t>-25.00</t>
  </si>
  <si>
    <t>-20.00</t>
  </si>
  <si>
    <t>-10.00</t>
  </si>
  <si>
    <t>20210G005</t>
  </si>
  <si>
    <t>折價券(不管庫存)</t>
  </si>
  <si>
    <t>-2940.00</t>
  </si>
  <si>
    <t>-2205.00</t>
  </si>
  <si>
    <t>-525.00</t>
  </si>
  <si>
    <t>-700.00</t>
  </si>
  <si>
    <t>-120.00</t>
  </si>
  <si>
    <t>-1260.00</t>
  </si>
  <si>
    <t>-3920.00</t>
  </si>
  <si>
    <t>-3185.00</t>
  </si>
  <si>
    <t>-2450.00</t>
  </si>
  <si>
    <t>-1680.00</t>
  </si>
  <si>
    <t>-100.00</t>
  </si>
  <si>
    <t>-2695.00</t>
  </si>
  <si>
    <t>-1470.00</t>
  </si>
  <si>
    <t>-48.00</t>
  </si>
  <si>
    <t>-21.00</t>
  </si>
  <si>
    <t>-31.00</t>
  </si>
  <si>
    <t>-38.00</t>
  </si>
  <si>
    <t>-29.00</t>
  </si>
  <si>
    <t>-28.00</t>
  </si>
  <si>
    <t>-26.00</t>
  </si>
  <si>
    <t>-23.00</t>
  </si>
  <si>
    <t>-15.00</t>
  </si>
  <si>
    <t>-11.00</t>
  </si>
  <si>
    <t>-14.00</t>
  </si>
  <si>
    <t>-36.00</t>
  </si>
  <si>
    <t>-22.00</t>
  </si>
  <si>
    <t>-18.00</t>
  </si>
  <si>
    <t>-597.00</t>
  </si>
  <si>
    <t>-27.00</t>
  </si>
  <si>
    <t>-35.00</t>
  </si>
  <si>
    <t>-24.00</t>
  </si>
  <si>
    <t>-2975.00</t>
  </si>
  <si>
    <t>-760.00</t>
  </si>
  <si>
    <t>-79.00</t>
  </si>
  <si>
    <t>-46.00</t>
  </si>
  <si>
    <t>-70.00</t>
  </si>
  <si>
    <t>-62.00</t>
  </si>
  <si>
    <t>-17.00</t>
  </si>
  <si>
    <t>-13.00</t>
  </si>
  <si>
    <t>-12.00</t>
  </si>
  <si>
    <t>-7.00</t>
  </si>
  <si>
    <t>20210G007</t>
  </si>
  <si>
    <t>點數折現（不管庫存）</t>
  </si>
  <si>
    <t>-47.00</t>
  </si>
  <si>
    <t>-45.00</t>
  </si>
  <si>
    <t>-34.00</t>
  </si>
  <si>
    <t>-3430.00</t>
  </si>
  <si>
    <t>-3230.00</t>
  </si>
  <si>
    <t>-2570.00</t>
  </si>
  <si>
    <t>-2520.00</t>
  </si>
  <si>
    <t>-2310.00</t>
  </si>
  <si>
    <t>-2100.00</t>
  </si>
  <si>
    <t>-1960.00</t>
  </si>
  <si>
    <t>-1940.00</t>
  </si>
  <si>
    <t>-1890.00</t>
  </si>
  <si>
    <t>-1858.00</t>
  </si>
  <si>
    <t>-1520.00</t>
  </si>
  <si>
    <t>-1400.00</t>
  </si>
  <si>
    <t>-1225.00</t>
  </si>
  <si>
    <t>-1111.00</t>
  </si>
  <si>
    <t>-1050.00</t>
  </si>
  <si>
    <t>-980.00</t>
  </si>
  <si>
    <t>-735.00</t>
  </si>
  <si>
    <t>-614.00</t>
  </si>
  <si>
    <t>-610.00</t>
  </si>
  <si>
    <t>-598.00</t>
  </si>
  <si>
    <t>-560.00</t>
  </si>
  <si>
    <t>-557.00</t>
  </si>
  <si>
    <t>-470.00</t>
  </si>
  <si>
    <t>-450.00</t>
  </si>
  <si>
    <t>-420.00</t>
  </si>
  <si>
    <t>-260.00</t>
  </si>
  <si>
    <t>-256.00</t>
  </si>
  <si>
    <t>-245.00</t>
  </si>
  <si>
    <t>-240.00</t>
  </si>
  <si>
    <t>-230.00</t>
  </si>
  <si>
    <t>-222.00</t>
  </si>
  <si>
    <t>-216.00</t>
  </si>
  <si>
    <t>-190.00</t>
  </si>
  <si>
    <t>-168.00</t>
  </si>
  <si>
    <t>-162.00</t>
  </si>
  <si>
    <t>-160.00</t>
  </si>
  <si>
    <t>-158.00</t>
  </si>
  <si>
    <t>-150.00</t>
  </si>
  <si>
    <t>-130.00</t>
  </si>
  <si>
    <t>-128.00</t>
  </si>
  <si>
    <t>-127.00</t>
  </si>
  <si>
    <t>-123.00</t>
  </si>
  <si>
    <t>-121.00</t>
  </si>
  <si>
    <t>-117.00</t>
  </si>
  <si>
    <t>-112.00</t>
  </si>
  <si>
    <t>-111.00</t>
  </si>
  <si>
    <t>-107.00</t>
  </si>
  <si>
    <t>-99.00</t>
  </si>
  <si>
    <t>-89.00</t>
  </si>
  <si>
    <t>-88.00</t>
  </si>
  <si>
    <t>-86.00</t>
  </si>
  <si>
    <t>-85.00</t>
  </si>
  <si>
    <t>-77.00</t>
  </si>
  <si>
    <t>-72.00</t>
  </si>
  <si>
    <t>-66.00</t>
  </si>
  <si>
    <t>-63.00</t>
  </si>
  <si>
    <t>-57.00</t>
  </si>
  <si>
    <t>-56.00</t>
  </si>
  <si>
    <t>-55.00</t>
  </si>
  <si>
    <t>-51.00</t>
  </si>
  <si>
    <t>-44.00</t>
  </si>
  <si>
    <t>-42.00</t>
  </si>
  <si>
    <t>-37.00</t>
  </si>
  <si>
    <t>-33.00</t>
  </si>
  <si>
    <t>-350.00</t>
  </si>
  <si>
    <t>-43.00</t>
  </si>
  <si>
    <t>-39.00</t>
  </si>
  <si>
    <t>-19.00</t>
  </si>
  <si>
    <t>-16.00</t>
  </si>
  <si>
    <t>-9.00</t>
  </si>
  <si>
    <t>-8.00</t>
  </si>
  <si>
    <t>-6.00</t>
  </si>
  <si>
    <t>-5.00</t>
  </si>
  <si>
    <t>-4.00</t>
  </si>
  <si>
    <t>-3.00</t>
  </si>
  <si>
    <t>-2.00</t>
  </si>
  <si>
    <t>-1.00</t>
  </si>
  <si>
    <t>20180HA15</t>
  </si>
  <si>
    <t>巧虎雨鞋(15號)</t>
  </si>
  <si>
    <t>20180HB15</t>
  </si>
  <si>
    <t>琪琪雨鞋(15號)</t>
  </si>
  <si>
    <t>20200H026</t>
  </si>
  <si>
    <t>SKATER巧虎防走失包</t>
  </si>
  <si>
    <t>880.00</t>
  </si>
  <si>
    <t>20200KF00</t>
  </si>
  <si>
    <t>巧虎趣味飛行棋</t>
  </si>
  <si>
    <t>20210H014</t>
  </si>
  <si>
    <t>可愛巧虎變身毯</t>
  </si>
  <si>
    <t>20210KJ00</t>
  </si>
  <si>
    <t>巧虎琪琪穿衣練習組</t>
  </si>
  <si>
    <t>20220EB00</t>
  </si>
  <si>
    <t>巧虎包裝紙(水果)</t>
  </si>
  <si>
    <t>20.00</t>
  </si>
  <si>
    <t>20220H007</t>
  </si>
  <si>
    <t>巧虎絨毛偶</t>
  </si>
  <si>
    <t>20230EN00</t>
  </si>
  <si>
    <t>巧虎好朋友度假小屋森林系</t>
  </si>
  <si>
    <t>20230ET00</t>
  </si>
  <si>
    <t>巧虎好朋友塗鴉本</t>
  </si>
  <si>
    <t>20230H008</t>
  </si>
  <si>
    <t>巧虎玩沙組</t>
  </si>
  <si>
    <t>20230H009</t>
  </si>
  <si>
    <t>巧虎吉他手玩具</t>
  </si>
  <si>
    <t>20230H011</t>
  </si>
  <si>
    <t>巧虎二合一音樂玩具</t>
  </si>
  <si>
    <t>850.00</t>
  </si>
  <si>
    <t>20230H012</t>
  </si>
  <si>
    <t>巧虎抱抱玩偶</t>
  </si>
  <si>
    <t>20230H033</t>
  </si>
  <si>
    <t>巧虎琪琪變變變手錶</t>
  </si>
  <si>
    <t>20230KA00</t>
  </si>
  <si>
    <t>小花抱抱</t>
  </si>
  <si>
    <t>20240EA08</t>
  </si>
  <si>
    <t>Skater巧虎水龍頭延伸器</t>
  </si>
  <si>
    <t>20240EA14</t>
  </si>
  <si>
    <t>18吋巧虎繞邊枕</t>
  </si>
  <si>
    <t>20240EA16</t>
  </si>
  <si>
    <t>5吋巧虎擦手巾(微笑款)</t>
  </si>
  <si>
    <t>168.00</t>
  </si>
  <si>
    <t>20240EB01</t>
  </si>
  <si>
    <t>巧虎多功能訓練便器</t>
  </si>
  <si>
    <t>1560.00</t>
  </si>
  <si>
    <t>20240EB03</t>
  </si>
  <si>
    <t>巧虎三階段彈力學習筷-右手</t>
  </si>
  <si>
    <t>525.00</t>
  </si>
  <si>
    <t>20240FB00</t>
  </si>
  <si>
    <t>拖把小精靈套組</t>
  </si>
  <si>
    <t>20240FD00</t>
  </si>
  <si>
    <t>巧虎活力車編程遊戲組</t>
  </si>
  <si>
    <t>1599.00</t>
  </si>
  <si>
    <t>20240FJ00</t>
  </si>
  <si>
    <t>巧虎手偶互動遊戲組</t>
  </si>
  <si>
    <t>20240H002</t>
  </si>
  <si>
    <t>小花吊飾玩偶</t>
  </si>
  <si>
    <t>20240H009</t>
  </si>
  <si>
    <t>巧虎聲光廚房遊戲組</t>
  </si>
  <si>
    <t>20240H010</t>
  </si>
  <si>
    <t>巧虎百變工具箱</t>
  </si>
  <si>
    <t>20240H022</t>
  </si>
  <si>
    <t>專心吃飯音樂立體書套組</t>
  </si>
  <si>
    <t>20240H023</t>
  </si>
  <si>
    <t>巧連智家家酒扮演組</t>
  </si>
  <si>
    <t>20240H028</t>
  </si>
  <si>
    <t>巧虎益智黏土系列 甜甜圈商店</t>
  </si>
  <si>
    <t>20240H029</t>
  </si>
  <si>
    <t>巧虎益智黏土系列 冰淇淋商店</t>
  </si>
  <si>
    <t>20240H039</t>
  </si>
  <si>
    <t>轉吧！巧虎扭蛋機</t>
  </si>
  <si>
    <t>20250EA02</t>
  </si>
  <si>
    <t>巧虎睡墊三件組-巧虎好朋友黃色款</t>
  </si>
  <si>
    <t>20250EA04</t>
  </si>
  <si>
    <t>巧虎頭型名牌玩偶-微笑款</t>
  </si>
  <si>
    <t>84.00</t>
  </si>
  <si>
    <t>20250EA05</t>
  </si>
  <si>
    <t>巧虎頭型名牌玩偶-開心款</t>
  </si>
  <si>
    <t>20250EA06</t>
  </si>
  <si>
    <t>琪琪頭型名牌玩偶</t>
  </si>
  <si>
    <t>20250EA07</t>
  </si>
  <si>
    <t>桃樂比頭型名牌玩偶</t>
  </si>
  <si>
    <t>20250FXAM</t>
  </si>
  <si>
    <t>巧虎手偶+說明信</t>
  </si>
  <si>
    <t>20250H001</t>
  </si>
  <si>
    <t>巧虎方塊活字印刷遊戲組</t>
  </si>
  <si>
    <t>20250H002</t>
  </si>
  <si>
    <t>巧虎神奇果汁店(感溫變色)</t>
  </si>
  <si>
    <t>20250KA00</t>
  </si>
  <si>
    <t>2025夏季故事繪本_精靈的魔法夢境</t>
  </si>
  <si>
    <t>20252FA00</t>
  </si>
  <si>
    <t>白沙屯媽祖祈福禮盒</t>
  </si>
  <si>
    <t>520.00</t>
  </si>
  <si>
    <t>31250H001</t>
  </si>
  <si>
    <t>京田巧虎適克敏兒童益生菌入手組</t>
  </si>
  <si>
    <t>1049.00</t>
  </si>
  <si>
    <t>31250H002</t>
  </si>
  <si>
    <t>京田巧虎適克敏兒童益生菌2入組</t>
  </si>
  <si>
    <t>1780.00</t>
  </si>
  <si>
    <t>31250H003</t>
  </si>
  <si>
    <t>京田巧虎適克敏兒童益生菌3入組</t>
  </si>
  <si>
    <t>2599.00</t>
  </si>
  <si>
    <t>31250H004</t>
  </si>
  <si>
    <t>京田巧虎適克敏兒童益生菌6入組</t>
  </si>
  <si>
    <t>4999.00</t>
  </si>
  <si>
    <t>20240H025</t>
  </si>
  <si>
    <t>巧虎組裝積木系列 人物套組</t>
  </si>
  <si>
    <t>20250EA08</t>
  </si>
  <si>
    <t>好暖巧虎圍巾</t>
  </si>
  <si>
    <t>20250H018</t>
  </si>
  <si>
    <t>Skater速乾擦髮帽-巧虎</t>
  </si>
  <si>
    <t>20210KK00</t>
  </si>
  <si>
    <t>可愛好朋友玩偶組</t>
  </si>
  <si>
    <t>20220H002</t>
  </si>
  <si>
    <t>桃樂比抱抱</t>
  </si>
  <si>
    <t>20220KA00</t>
  </si>
  <si>
    <t>琪琪造型圓領衫90</t>
  </si>
  <si>
    <t>20220KA01</t>
  </si>
  <si>
    <t>琪琪造型圓領衫110</t>
  </si>
  <si>
    <t>20220KC00</t>
  </si>
  <si>
    <t>琪琪可愛小圓包</t>
  </si>
  <si>
    <t>20220KF00</t>
  </si>
  <si>
    <t>巧虎包</t>
  </si>
  <si>
    <t>799.00</t>
  </si>
  <si>
    <t>20220KG00</t>
  </si>
  <si>
    <t>琪琪包</t>
  </si>
  <si>
    <t>20230KC00</t>
  </si>
  <si>
    <t>小花包</t>
  </si>
  <si>
    <t>20230KE00</t>
  </si>
  <si>
    <t>妙妙抱抱</t>
  </si>
  <si>
    <t>20240EA04</t>
  </si>
  <si>
    <t>巧虎好朋友布貼</t>
  </si>
  <si>
    <t>20240H001</t>
  </si>
  <si>
    <t>巧虎吊飾玩偶</t>
  </si>
  <si>
    <t>20240H003</t>
  </si>
  <si>
    <t>琪琪吊飾玩偶</t>
  </si>
  <si>
    <t>20240H011</t>
  </si>
  <si>
    <t>我就是巧虎髮帶</t>
  </si>
  <si>
    <t>20240H012</t>
  </si>
  <si>
    <t>我就是琪琪髮帶</t>
  </si>
  <si>
    <t>20240H013</t>
  </si>
  <si>
    <t>我就是小花髮帶</t>
  </si>
  <si>
    <t>20240H014</t>
  </si>
  <si>
    <t>我就是桃樂比髮帶</t>
  </si>
  <si>
    <t>20240H015</t>
  </si>
  <si>
    <t>我就是妙妙髮帶</t>
  </si>
  <si>
    <t>20240KB00</t>
  </si>
  <si>
    <t>2025年春季故事繪本</t>
  </si>
  <si>
    <t>20250H004</t>
  </si>
  <si>
    <t>20250KB00</t>
  </si>
  <si>
    <t>2026春季繪本 魔法音樂響叮噹</t>
  </si>
  <si>
    <t>20170H020</t>
  </si>
  <si>
    <t>琪琪寶貝背包</t>
  </si>
  <si>
    <t>440.00</t>
  </si>
  <si>
    <t>20180H005</t>
  </si>
  <si>
    <t>巧虎創意趣味貼紙書套組</t>
  </si>
  <si>
    <t>20190H004</t>
  </si>
  <si>
    <t>巧虎PET吸管水壺480ML</t>
  </si>
  <si>
    <t>408.00</t>
  </si>
  <si>
    <t>20190KC00</t>
  </si>
  <si>
    <t>刺刺積木組</t>
  </si>
  <si>
    <t>879.20</t>
  </si>
  <si>
    <t>20200H013</t>
  </si>
  <si>
    <t>巧虎小廚師料理組</t>
  </si>
  <si>
    <t>130.00</t>
  </si>
  <si>
    <t>20200H016</t>
  </si>
  <si>
    <t>SKATER巧虎兒童雨傘</t>
  </si>
  <si>
    <t>792.00</t>
  </si>
  <si>
    <t>20200HC10</t>
  </si>
  <si>
    <t>妙妙鑰匙圈</t>
  </si>
  <si>
    <t>20200HD10</t>
  </si>
  <si>
    <t>桃樂比鑰匙圈</t>
  </si>
  <si>
    <t>20200HF33</t>
  </si>
  <si>
    <t>華泰巧虎半罩式安全帽M粉紅</t>
  </si>
  <si>
    <t>479.20</t>
  </si>
  <si>
    <t>1039.20</t>
  </si>
  <si>
    <t>399.20</t>
  </si>
  <si>
    <t>20210H016</t>
  </si>
  <si>
    <t>SKATER吸管銀離子水壺480ML</t>
  </si>
  <si>
    <t>472.00</t>
  </si>
  <si>
    <t>20210KG00</t>
  </si>
  <si>
    <t>琪琪抱抱</t>
  </si>
  <si>
    <t>719.50</t>
  </si>
  <si>
    <t>719.90</t>
  </si>
  <si>
    <t>1599.20</t>
  </si>
  <si>
    <t>20212H607</t>
  </si>
  <si>
    <t>琪琪偶(扭蛋商品)</t>
  </si>
  <si>
    <t>20212H608</t>
  </si>
  <si>
    <t>桃樂比偶(扭蛋商品)</t>
  </si>
  <si>
    <t>20212H609</t>
  </si>
  <si>
    <t>妙妙偶(扭蛋商品)</t>
  </si>
  <si>
    <t>20220EM00</t>
  </si>
  <si>
    <t>18吋巧虎頭型抱枕</t>
  </si>
  <si>
    <t>416.00</t>
  </si>
  <si>
    <t>719.10</t>
  </si>
  <si>
    <t>719.20</t>
  </si>
  <si>
    <t>559.20</t>
  </si>
  <si>
    <t>20220H008</t>
  </si>
  <si>
    <t>琪琪絨毛偶</t>
  </si>
  <si>
    <t>20220H009</t>
  </si>
  <si>
    <t>TOMICA巧虎跑車</t>
  </si>
  <si>
    <t>176.00</t>
  </si>
  <si>
    <t>20220H010</t>
  </si>
  <si>
    <t>TOMICA巧虎敞篷車</t>
  </si>
  <si>
    <t>20220H013</t>
  </si>
  <si>
    <t>Skater銀離子牛奶杯-巧虎Friends</t>
  </si>
  <si>
    <t>319.20</t>
  </si>
  <si>
    <t>20220KB00</t>
  </si>
  <si>
    <t>巧虎可愛小圓包</t>
  </si>
  <si>
    <t>639.20</t>
  </si>
  <si>
    <t>20222H601</t>
  </si>
  <si>
    <t>巧虎偶 扭蛋商品</t>
  </si>
  <si>
    <t>20222H602</t>
  </si>
  <si>
    <t>小花偶 扭蛋商品</t>
  </si>
  <si>
    <t>20222H603</t>
  </si>
  <si>
    <t>巧巧老師偶 扭蛋商品</t>
  </si>
  <si>
    <t>20230EA00</t>
  </si>
  <si>
    <t>巧虎耶誕斗篷</t>
  </si>
  <si>
    <t>239.20</t>
  </si>
  <si>
    <t>20230H003</t>
  </si>
  <si>
    <t>百變巧虎公仔</t>
  </si>
  <si>
    <t>159.20</t>
  </si>
  <si>
    <t>20230H005</t>
  </si>
  <si>
    <t>巧虎頸枕</t>
  </si>
  <si>
    <t>20230H006</t>
  </si>
  <si>
    <t>琪琪頸枕</t>
  </si>
  <si>
    <t>20230H007</t>
  </si>
  <si>
    <t>巧虎歡樂足球玩具</t>
  </si>
  <si>
    <t>280.00</t>
  </si>
  <si>
    <t>552.00</t>
  </si>
  <si>
    <t>20230H010</t>
  </si>
  <si>
    <t>巧虎鐵琴音樂玩具</t>
  </si>
  <si>
    <t>920.00</t>
  </si>
  <si>
    <t>20230H015</t>
  </si>
  <si>
    <t>巧虎筆袋畫筆組</t>
  </si>
  <si>
    <t>20230H027</t>
  </si>
  <si>
    <t>SKATER巧虎防蚊貼</t>
  </si>
  <si>
    <t>20230H029</t>
  </si>
  <si>
    <t>SKATER巧虎不鏽鋼直飲冷水壺(350ML)</t>
  </si>
  <si>
    <t>20230H032</t>
  </si>
  <si>
    <t>巧虎兩用式多功能水壺</t>
  </si>
  <si>
    <t>159.30</t>
  </si>
  <si>
    <t>20240EA09</t>
  </si>
  <si>
    <t>5吋巧虎擦手巾(開心款)</t>
  </si>
  <si>
    <t>143.20</t>
  </si>
  <si>
    <t>20240EA10</t>
  </si>
  <si>
    <t>5吋琪琪擦手巾</t>
  </si>
  <si>
    <t>20240EA11</t>
  </si>
  <si>
    <t>5吋桃樂比擦手巾</t>
  </si>
  <si>
    <t>20240EC05</t>
  </si>
  <si>
    <t>巧虎漁夫帽</t>
  </si>
  <si>
    <t>799.20</t>
  </si>
  <si>
    <t>360.00</t>
  </si>
  <si>
    <t>20240H006</t>
  </si>
  <si>
    <t>Skater 巧虎3入水杯Friends</t>
  </si>
  <si>
    <t>248.00</t>
  </si>
  <si>
    <t>20240H007</t>
  </si>
  <si>
    <t>巧虎成長積木</t>
  </si>
  <si>
    <t>1119.10</t>
  </si>
  <si>
    <t>1119.20</t>
  </si>
  <si>
    <t>1279.20</t>
  </si>
  <si>
    <t>1279.30</t>
  </si>
  <si>
    <t>20240H019</t>
  </si>
  <si>
    <t>巧虎探險趣後背包</t>
  </si>
  <si>
    <t>1440.00</t>
  </si>
  <si>
    <t>20240H021</t>
  </si>
  <si>
    <t>巧虎四色運筆塗鴉組</t>
  </si>
  <si>
    <t>559.30</t>
  </si>
  <si>
    <t>20240H024</t>
  </si>
  <si>
    <t>巧虎組裝積木系列 房子收納箱</t>
  </si>
  <si>
    <t>1880.00</t>
  </si>
  <si>
    <t>20240H026</t>
  </si>
  <si>
    <t>巧虎組裝積木系列 巧虎甜甜圈商店</t>
  </si>
  <si>
    <t>20240H027</t>
  </si>
  <si>
    <t>巧虎組裝積木系列 滑梯鞦韆公園套組</t>
  </si>
  <si>
    <t>1599.30</t>
  </si>
  <si>
    <t>20240H031</t>
  </si>
  <si>
    <t>Skater點心盒3入組-巧虎</t>
  </si>
  <si>
    <t>232.00</t>
  </si>
  <si>
    <t>20240H032</t>
  </si>
  <si>
    <t>Skater銀離子三件餐具組-巧虎Friends</t>
  </si>
  <si>
    <t>20240H033</t>
  </si>
  <si>
    <t>Skater不鏽鋼保溫水壺(2WAY)巧虎Friends</t>
  </si>
  <si>
    <t>1184.00</t>
  </si>
  <si>
    <t>20240H037</t>
  </si>
  <si>
    <t>巧虎好朋友塗鴉本+四色筆</t>
  </si>
  <si>
    <t>20240H040</t>
  </si>
  <si>
    <t>小花妹妹醫生遊戲組</t>
  </si>
  <si>
    <t>639.30</t>
  </si>
  <si>
    <t>20240H041</t>
  </si>
  <si>
    <t>琪琪醫生遊戲組</t>
  </si>
  <si>
    <t>20240H042</t>
  </si>
  <si>
    <t>桃樂比醫生遊戲組</t>
  </si>
  <si>
    <t>20240H043</t>
  </si>
  <si>
    <t>快樂上學去扮演組</t>
  </si>
  <si>
    <t>20250H003</t>
  </si>
  <si>
    <t>巧虎彩色甜甜圈商店</t>
  </si>
  <si>
    <t>20250H013</t>
  </si>
  <si>
    <t>巧虎元氣滿滿抱抱枕</t>
  </si>
  <si>
    <t>20250H014</t>
  </si>
  <si>
    <t>巧虎用餐好朋友</t>
  </si>
  <si>
    <t>399.10</t>
  </si>
  <si>
    <t>20250H015</t>
  </si>
  <si>
    <t>巧虎手眼協調挑戰組</t>
  </si>
  <si>
    <t>20251H007</t>
  </si>
  <si>
    <t>後背包 ECO巧虎 S</t>
  </si>
  <si>
    <t>2163.00</t>
  </si>
  <si>
    <t>2704.00</t>
  </si>
  <si>
    <t>20251H008</t>
  </si>
  <si>
    <t>小悠活多醣體咀嚼錠(30入/瓶)-巧虎版</t>
  </si>
  <si>
    <t>656.00</t>
  </si>
  <si>
    <t>20251H009</t>
  </si>
  <si>
    <t>小悠活兒童葉黃素咀嚼錠(60入/瓶)-巧虎版</t>
  </si>
  <si>
    <t>624.00</t>
  </si>
  <si>
    <t>20251H010</t>
  </si>
  <si>
    <t>小悠活鈣咀嚼錠-草莓牛奶(60入/盒)-巧虎版</t>
  </si>
  <si>
    <t>544.00</t>
  </si>
  <si>
    <t>20251H011</t>
  </si>
  <si>
    <t>小悠活兒童綜合維他命咀嚼錠(60入/盒)-巧虎版</t>
  </si>
  <si>
    <t>20251H012</t>
  </si>
  <si>
    <t>小悠活兒童魚油咀嚼軟膠囊(30入/盒)-巧虎版</t>
  </si>
  <si>
    <t>125.30</t>
  </si>
  <si>
    <t>20250H005</t>
  </si>
  <si>
    <t>12吋巧虎抱枕</t>
  </si>
  <si>
    <t>鼎美</t>
  </si>
  <si>
    <t>408.44</t>
  </si>
  <si>
    <t>76.65</t>
  </si>
  <si>
    <t>309.75</t>
  </si>
  <si>
    <t>297.14</t>
  </si>
  <si>
    <t>464.08</t>
  </si>
  <si>
    <t>464.10</t>
  </si>
  <si>
    <t>495.61</t>
  </si>
  <si>
    <t>192.15</t>
  </si>
  <si>
    <t>767.55</t>
  </si>
  <si>
    <t>792.75</t>
  </si>
  <si>
    <t>547.06</t>
  </si>
  <si>
    <t>璽福創意股份有限公司</t>
  </si>
  <si>
    <t>239.40</t>
  </si>
  <si>
    <t>20252FB01</t>
  </si>
  <si>
    <t>Pixsee巧虎偶</t>
  </si>
  <si>
    <t>2339.00</t>
  </si>
  <si>
    <t>20252FB02</t>
  </si>
  <si>
    <t>Pixsee巧虎偶主機</t>
  </si>
  <si>
    <t>2340.00</t>
  </si>
  <si>
    <t>仕任實業有限公司</t>
  </si>
  <si>
    <t>20252H009</t>
  </si>
  <si>
    <t>PIXSEE偶</t>
  </si>
  <si>
    <t>262.50</t>
  </si>
  <si>
    <t>誠祥生活有限公司</t>
  </si>
  <si>
    <t>1169.00</t>
  </si>
  <si>
    <t>1799.00</t>
  </si>
  <si>
    <t>406.00</t>
  </si>
  <si>
    <t>405.00</t>
  </si>
  <si>
    <t>1439.00</t>
  </si>
  <si>
    <t>809.00</t>
  </si>
  <si>
    <t>629.00</t>
  </si>
  <si>
    <t>989.00</t>
  </si>
  <si>
    <t>20210H012</t>
  </si>
  <si>
    <t>巧虎暖暖披風</t>
  </si>
  <si>
    <t>20210H013</t>
  </si>
  <si>
    <t>琪琪暖暖披風</t>
  </si>
  <si>
    <t>20220EA00</t>
  </si>
  <si>
    <t>巧虎包裝紙(幾何)</t>
  </si>
  <si>
    <t>20240H020</t>
  </si>
  <si>
    <t>巧虎牙齒亮晶晶套組</t>
  </si>
  <si>
    <t>159.00</t>
  </si>
  <si>
    <t>20180H011</t>
  </si>
  <si>
    <t>巧虎睡衣90CM</t>
  </si>
  <si>
    <t>20180H012</t>
  </si>
  <si>
    <t>巧虎睡衣100CM</t>
  </si>
  <si>
    <t>20180H041</t>
  </si>
  <si>
    <t>巧虎餐碗</t>
  </si>
  <si>
    <t>216.00</t>
  </si>
  <si>
    <t>20180H042</t>
  </si>
  <si>
    <t>巧虎深口碗</t>
  </si>
  <si>
    <t>224.00</t>
  </si>
  <si>
    <t>20180H043</t>
  </si>
  <si>
    <t>巧虎餐盤</t>
  </si>
  <si>
    <t>368.00</t>
  </si>
  <si>
    <t>20180HA16</t>
  </si>
  <si>
    <t>巧虎雨鞋(16號)</t>
  </si>
  <si>
    <t>20180HA17</t>
  </si>
  <si>
    <t>巧虎雨鞋(17號)</t>
  </si>
  <si>
    <t>20180HA18</t>
  </si>
  <si>
    <t>巧虎雨鞋(18號)</t>
  </si>
  <si>
    <t>20180HA19</t>
  </si>
  <si>
    <t>巧虎雨鞋(19號)</t>
  </si>
  <si>
    <t>20180HB16</t>
  </si>
  <si>
    <t>琪琪雨鞋(16號)</t>
  </si>
  <si>
    <t>20180HB17</t>
  </si>
  <si>
    <t>琪琪雨鞋(17號)</t>
  </si>
  <si>
    <t>20180HB18</t>
  </si>
  <si>
    <t>琪琪雨鞋(18號)</t>
  </si>
  <si>
    <t>20180HB19</t>
  </si>
  <si>
    <t>琪琪雨鞋(19號)</t>
  </si>
  <si>
    <t>20200H017</t>
  </si>
  <si>
    <t>SKATER巧虎兒童雨衣</t>
  </si>
  <si>
    <t>640.00</t>
  </si>
  <si>
    <t>20210H002</t>
  </si>
  <si>
    <t>巧虎鉛筆盒</t>
  </si>
  <si>
    <t>20220EC00</t>
  </si>
  <si>
    <t>巧虎鋁箔包防壓盒</t>
  </si>
  <si>
    <t>20220EF00</t>
  </si>
  <si>
    <t>15吋巧虎雙人枕</t>
  </si>
  <si>
    <t>358.00</t>
  </si>
  <si>
    <t>20220EG00</t>
  </si>
  <si>
    <t>15吋桃樂比雙人枕</t>
  </si>
  <si>
    <t>20220EH00</t>
  </si>
  <si>
    <t>6吋巧虎頭型包包</t>
  </si>
  <si>
    <t>20220EJ00</t>
  </si>
  <si>
    <t>6吋琪琪頭型包包</t>
  </si>
  <si>
    <t>20220EK00</t>
  </si>
  <si>
    <t>6吋桃樂比頭型包包</t>
  </si>
  <si>
    <t>462.00</t>
  </si>
  <si>
    <t>220.00</t>
  </si>
  <si>
    <t>20220HXAA</t>
  </si>
  <si>
    <t>巧虎雨具組</t>
  </si>
  <si>
    <t>1140.00</t>
  </si>
  <si>
    <t>20220HXAB</t>
  </si>
  <si>
    <t>巧虎雨傘3入組</t>
  </si>
  <si>
    <t>1500.00</t>
  </si>
  <si>
    <t>20230ED00</t>
  </si>
  <si>
    <t>巧虎方形便當袋-黃</t>
  </si>
  <si>
    <t>239.00</t>
  </si>
  <si>
    <t>20230EE00</t>
  </si>
  <si>
    <t>巧虎圓筒便當袋-藍</t>
  </si>
  <si>
    <t>20230EG00</t>
  </si>
  <si>
    <t>12吋巧虎頭型毯被</t>
  </si>
  <si>
    <t>20230EH00</t>
  </si>
  <si>
    <t>12吋巧虎頭型抱枕</t>
  </si>
  <si>
    <t>252.00</t>
  </si>
  <si>
    <t>20230EJ00</t>
  </si>
  <si>
    <t>12吋琪琪頭型抱枕</t>
  </si>
  <si>
    <t>20230EK00</t>
  </si>
  <si>
    <t>12吋桃樂比頭型抱枕</t>
  </si>
  <si>
    <t>20230EM00</t>
  </si>
  <si>
    <t>12吋巧虎頭型後背包</t>
  </si>
  <si>
    <t>357.00</t>
  </si>
  <si>
    <t>20230EP00</t>
  </si>
  <si>
    <t>SKATER不鏽鋼巧虎湯匙</t>
  </si>
  <si>
    <t>145.00</t>
  </si>
  <si>
    <t>20230EQ00</t>
  </si>
  <si>
    <t>SKATER不鏽鋼巧虎叉子</t>
  </si>
  <si>
    <t>20230ER00</t>
  </si>
  <si>
    <t>10吋巧虎大頭手提包</t>
  </si>
  <si>
    <t>273.00</t>
  </si>
  <si>
    <t>20240EA01</t>
  </si>
  <si>
    <t>Skater巧虎花灑型水瓢</t>
  </si>
  <si>
    <t>20240EA02</t>
  </si>
  <si>
    <t>Skater巧虎吸管型不鏽鋼兩用杯</t>
  </si>
  <si>
    <t>990.00</t>
  </si>
  <si>
    <t>20240EA03</t>
  </si>
  <si>
    <t>Skater巧虎拋棄式圍兜</t>
  </si>
  <si>
    <t>149.00</t>
  </si>
  <si>
    <t>20240EA05</t>
  </si>
  <si>
    <t>【德國 classic world 】我的最愛化妝台</t>
  </si>
  <si>
    <t>1480.00</t>
  </si>
  <si>
    <t>20240EA06</t>
  </si>
  <si>
    <t>【德國 classic world 】復古停車場</t>
  </si>
  <si>
    <t>2680.00</t>
  </si>
  <si>
    <t>20240EA07</t>
  </si>
  <si>
    <t>Skater巧虎幼兒水杯</t>
  </si>
  <si>
    <t>20240EA12</t>
  </si>
  <si>
    <t>12吋微笑巧虎午睡保暖枕</t>
  </si>
  <si>
    <t>20240EA13</t>
  </si>
  <si>
    <t>12吋開心巧虎午睡保暖枕</t>
  </si>
  <si>
    <t>20240EA15</t>
  </si>
  <si>
    <t>18吋琪琪繞邊枕</t>
  </si>
  <si>
    <t>20240EA17</t>
  </si>
  <si>
    <t>12吋巧虎趴趴午睡抱枕-微笑款</t>
  </si>
  <si>
    <t>20240EA18</t>
  </si>
  <si>
    <t>12吋巧虎趴趴午睡抱枕-開心款</t>
  </si>
  <si>
    <t>20240EB02</t>
  </si>
  <si>
    <t>巧虎三階段彈力學習筷-左手</t>
  </si>
  <si>
    <t>20240EB04</t>
  </si>
  <si>
    <t>Shelly 巧虎聯名版 (2-12歲汽車安全座椅)</t>
  </si>
  <si>
    <t>10900.00</t>
  </si>
  <si>
    <t>20240EC01</t>
  </si>
  <si>
    <t>20240EC02</t>
  </si>
  <si>
    <t>巧虎收納袋(大)-星星黃</t>
  </si>
  <si>
    <t>20240EC03</t>
  </si>
  <si>
    <t>DoReMi巧虎小樂手</t>
  </si>
  <si>
    <t>20240EC04</t>
  </si>
  <si>
    <t>巧虎隔尿裙</t>
  </si>
  <si>
    <t>179.00</t>
  </si>
  <si>
    <t>319.00</t>
  </si>
  <si>
    <t>20240EC06</t>
  </si>
  <si>
    <t>巧虎湯匙</t>
  </si>
  <si>
    <t>129.00</t>
  </si>
  <si>
    <t>304.00</t>
  </si>
  <si>
    <t>1800.00</t>
  </si>
  <si>
    <t>2350.00</t>
  </si>
  <si>
    <t>20240H030</t>
  </si>
  <si>
    <t>Skater練習用斜口杯-巧虎Baby</t>
  </si>
  <si>
    <t>290.00</t>
  </si>
  <si>
    <t>20250EA01</t>
  </si>
  <si>
    <t>巧虎睡墊三件組-滿版巧虎款</t>
  </si>
  <si>
    <t>20250EA03</t>
  </si>
  <si>
    <t>巧虎睡墊三件組-巧虎好朋友粉色款</t>
  </si>
  <si>
    <t>20250EB03</t>
  </si>
  <si>
    <t>PRO360 PLUS 高效消毒烘乾鍋(寧靜灰)</t>
  </si>
  <si>
    <t>2590.00</t>
  </si>
  <si>
    <t>20250FXBC</t>
  </si>
  <si>
    <t>Pixsee巧虎偶+主機</t>
  </si>
  <si>
    <t>5199.00</t>
  </si>
  <si>
    <t>20250H017</t>
  </si>
  <si>
    <t>Skater圍兜2入組(巧虎)</t>
  </si>
  <si>
    <t>2022KPG01</t>
  </si>
  <si>
    <t>巧虎提袋</t>
  </si>
  <si>
    <t>7.00</t>
  </si>
  <si>
    <t>2022KPG05</t>
  </si>
  <si>
    <t>巧虎休閒小包</t>
  </si>
  <si>
    <t>20250WJ01</t>
  </si>
  <si>
    <t>數位典藏1個月</t>
  </si>
  <si>
    <t>20250WJ12</t>
  </si>
  <si>
    <t>數位典藏1年</t>
  </si>
  <si>
    <t>4788.00</t>
  </si>
  <si>
    <t>日商倍樂生股份有限公司台北分公司</t>
  </si>
  <si>
    <t>庫存明細表</t>
  </si>
  <si>
    <t>美國經銷商2</t>
  </si>
  <si>
    <t>香港經銷商2</t>
  </si>
  <si>
    <t>馬來西亞經銷商2</t>
  </si>
  <si>
    <t>欣碩企業股份有限公司</t>
  </si>
  <si>
    <t>新加坡商蝦皮娛樂電商有限公司台灣分公司</t>
  </si>
  <si>
    <r>
      <rPr>
        <sz val="12"/>
        <color theme="1"/>
        <rFont val="微軟正黑體"/>
        <family val="2"/>
        <charset val="136"/>
      </rPr>
      <t>C</t>
    </r>
    <r>
      <rPr>
        <sz val="12"/>
        <color theme="1"/>
        <rFont val="Noto Sans CJK SC"/>
        <family val="2"/>
      </rPr>
      <t>妞日記</t>
    </r>
  </si>
  <si>
    <r>
      <rPr>
        <sz val="12"/>
        <color theme="1"/>
        <rFont val="微軟正黑體"/>
        <family val="2"/>
        <charset val="136"/>
      </rPr>
      <t>Fan Fan</t>
    </r>
    <r>
      <rPr>
        <sz val="12"/>
        <color theme="1"/>
        <rFont val="Noto Sans CJK SC"/>
        <family val="2"/>
      </rPr>
      <t>美好生活</t>
    </r>
  </si>
  <si>
    <r>
      <rPr>
        <sz val="12"/>
        <color theme="1"/>
        <rFont val="微軟正黑體"/>
        <family val="2"/>
        <charset val="136"/>
      </rPr>
      <t>I'm</t>
    </r>
    <r>
      <rPr>
        <sz val="12"/>
        <color theme="1"/>
        <rFont val="Noto Sans CJK SC"/>
        <family val="2"/>
      </rPr>
      <t>蘋果</t>
    </r>
  </si>
  <si>
    <r>
      <rPr>
        <sz val="12"/>
        <color theme="1"/>
        <rFont val="微軟正黑體"/>
        <family val="2"/>
        <charset val="136"/>
      </rPr>
      <t>KAMA</t>
    </r>
    <r>
      <rPr>
        <sz val="12"/>
        <color theme="1"/>
        <rFont val="Noto Sans CJK SC"/>
        <family val="2"/>
      </rPr>
      <t>選物社</t>
    </r>
  </si>
  <si>
    <r>
      <rPr>
        <sz val="12"/>
        <color theme="1"/>
        <rFont val="微軟正黑體"/>
        <family val="2"/>
        <charset val="136"/>
      </rPr>
      <t>KOC</t>
    </r>
    <r>
      <rPr>
        <sz val="12"/>
        <color theme="1"/>
        <rFont val="Noto Sans CJK SC"/>
        <family val="2"/>
      </rPr>
      <t>聯合團購</t>
    </r>
  </si>
  <si>
    <t>三寶奴爸奴媽</t>
  </si>
  <si>
    <t>阿民</t>
  </si>
  <si>
    <t>幫寶適</t>
  </si>
  <si>
    <r>
      <rPr>
        <sz val="12"/>
        <color theme="1"/>
        <rFont val="微軟正黑體"/>
        <family val="2"/>
        <charset val="136"/>
      </rPr>
      <t>Q</t>
    </r>
    <r>
      <rPr>
        <sz val="12"/>
        <color theme="1"/>
        <rFont val="Noto Sans CJK SC"/>
        <family val="2"/>
      </rPr>
      <t>將</t>
    </r>
  </si>
  <si>
    <t>吉太太</t>
  </si>
  <si>
    <t>安奈萃萃</t>
  </si>
  <si>
    <t>朵瑞森太太</t>
  </si>
  <si>
    <t>瘋狂老爹</t>
  </si>
  <si>
    <t>翠蕊</t>
  </si>
  <si>
    <r>
      <rPr>
        <sz val="12"/>
        <color theme="1"/>
        <rFont val="微軟正黑體"/>
        <family val="2"/>
        <charset val="136"/>
      </rPr>
      <t>BCL</t>
    </r>
    <r>
      <rPr>
        <sz val="12"/>
        <color theme="1"/>
        <rFont val="Noto Sans CJK SC"/>
        <family val="2"/>
      </rPr>
      <t>導購</t>
    </r>
  </si>
  <si>
    <t>敦煌</t>
  </si>
  <si>
    <t>小彥</t>
  </si>
  <si>
    <t>露易絲</t>
  </si>
  <si>
    <t>電銷專屬訂單(WEB)</t>
  </si>
  <si>
    <r>
      <rPr>
        <sz val="12"/>
        <color theme="1"/>
        <rFont val="微軟正黑體"/>
        <family val="2"/>
        <charset val="136"/>
      </rPr>
      <t>1912</t>
    </r>
    <r>
      <rPr>
        <sz val="12"/>
        <color theme="1"/>
        <rFont val="Noto Sans CJK SC"/>
        <family val="2"/>
      </rPr>
      <t>三胞胎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CJK SC"/>
        <family val="2"/>
      </rPr>
      <t>三寶飯</t>
    </r>
    <r>
      <rPr>
        <sz val="12"/>
        <color theme="1"/>
        <rFont val="微軟正黑體"/>
        <family val="2"/>
        <charset val="136"/>
      </rPr>
      <t>x</t>
    </r>
    <r>
      <rPr>
        <sz val="12"/>
        <color theme="1"/>
        <rFont val="Noto Sans CJK SC"/>
        <family val="2"/>
      </rPr>
      <t>柴犬哥哥的日常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CJK SC"/>
        <family val="2"/>
      </rPr>
      <t>三胞胎</t>
    </r>
  </si>
  <si>
    <r>
      <rPr>
        <sz val="12"/>
        <color theme="1"/>
        <rFont val="微軟正黑體"/>
        <family val="2"/>
        <charset val="136"/>
      </rPr>
      <t>1912</t>
    </r>
    <r>
      <rPr>
        <sz val="12"/>
        <color theme="1"/>
        <rFont val="Noto Sans CJK SC"/>
        <family val="2"/>
      </rPr>
      <t>原來是美花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CJK SC"/>
        <family val="2"/>
      </rPr>
      <t>美花</t>
    </r>
  </si>
  <si>
    <r>
      <rPr>
        <sz val="12"/>
        <color theme="1"/>
        <rFont val="微軟正黑體"/>
        <family val="2"/>
        <charset val="136"/>
      </rPr>
      <t>2002</t>
    </r>
    <r>
      <rPr>
        <sz val="12"/>
        <color theme="1"/>
        <rFont val="Noto Sans CJK SC"/>
        <family val="2"/>
      </rPr>
      <t>徐老師的男宿育兒日記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CJK SC"/>
        <family val="2"/>
      </rPr>
      <t>徐老師</t>
    </r>
  </si>
  <si>
    <t>2003TheTwinsZoe&amp;Joy/Twins</t>
  </si>
  <si>
    <r>
      <rPr>
        <sz val="12"/>
        <color theme="1"/>
        <rFont val="微軟正黑體"/>
        <family val="2"/>
        <charset val="136"/>
      </rPr>
      <t>2004</t>
    </r>
    <r>
      <rPr>
        <sz val="12"/>
        <color theme="1"/>
        <rFont val="Noto Sans CJK SC"/>
        <family val="2"/>
      </rPr>
      <t>香菇愛小香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CJK SC"/>
        <family val="2"/>
      </rPr>
      <t>香菇</t>
    </r>
  </si>
  <si>
    <r>
      <rPr>
        <sz val="12"/>
        <color theme="1"/>
        <rFont val="微軟正黑體"/>
        <family val="2"/>
        <charset val="136"/>
      </rPr>
      <t>2004</t>
    </r>
    <r>
      <rPr>
        <sz val="12"/>
        <color theme="1"/>
        <rFont val="Noto Sans CJK SC"/>
        <family val="2"/>
      </rPr>
      <t>桃桃媽團購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CJK SC"/>
        <family val="2"/>
      </rPr>
      <t>桃桃媽</t>
    </r>
  </si>
  <si>
    <t>2006Mio'sStudio/Mio</t>
  </si>
  <si>
    <r>
      <rPr>
        <sz val="12"/>
        <color theme="1"/>
        <rFont val="微軟正黑體"/>
        <family val="2"/>
        <charset val="136"/>
      </rPr>
      <t>2006</t>
    </r>
    <r>
      <rPr>
        <sz val="12"/>
        <color theme="1"/>
        <rFont val="Noto Sans CJK SC"/>
        <family val="2"/>
      </rPr>
      <t>德國包子</t>
    </r>
    <r>
      <rPr>
        <sz val="12"/>
        <color theme="1"/>
        <rFont val="微軟正黑體"/>
        <family val="2"/>
        <charset val="136"/>
      </rPr>
      <t>+</t>
    </r>
    <r>
      <rPr>
        <sz val="12"/>
        <color theme="1"/>
        <rFont val="Noto Sans CJK SC"/>
        <family val="2"/>
      </rPr>
      <t>台灣梅子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CJK SC"/>
        <family val="2"/>
      </rPr>
      <t>梅子</t>
    </r>
  </si>
  <si>
    <r>
      <rPr>
        <sz val="12"/>
        <color theme="1"/>
        <rFont val="微軟正黑體"/>
        <family val="2"/>
        <charset val="136"/>
      </rPr>
      <t xml:space="preserve">Avolala </t>
    </r>
    <r>
      <rPr>
        <sz val="12"/>
        <color theme="1"/>
        <rFont val="Noto Sans CJK SC"/>
        <family val="2"/>
      </rPr>
      <t>育兒好物團購中</t>
    </r>
  </si>
  <si>
    <r>
      <rPr>
        <sz val="12"/>
        <color theme="1"/>
        <rFont val="微軟正黑體"/>
        <family val="2"/>
        <charset val="136"/>
      </rPr>
      <t>E</t>
    </r>
    <r>
      <rPr>
        <sz val="12"/>
        <color theme="1"/>
        <rFont val="Noto Sans CJK SC"/>
        <family val="2"/>
      </rPr>
      <t>媽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我們這</t>
    </r>
    <r>
      <rPr>
        <sz val="12"/>
        <color theme="1"/>
        <rFont val="微軟正黑體"/>
        <family val="2"/>
        <charset val="136"/>
      </rPr>
      <t>E</t>
    </r>
    <r>
      <rPr>
        <sz val="12"/>
        <color theme="1"/>
        <rFont val="Noto Sans CJK SC"/>
        <family val="2"/>
      </rPr>
      <t>家</t>
    </r>
    <r>
      <rPr>
        <sz val="12"/>
        <color theme="1"/>
        <rFont val="微軟正黑體"/>
        <family val="2"/>
        <charset val="136"/>
      </rPr>
      <t>-EmiliaAngelina)</t>
    </r>
  </si>
  <si>
    <t>Kimy</t>
  </si>
  <si>
    <r>
      <rPr>
        <sz val="12"/>
        <color theme="1"/>
        <rFont val="微軟正黑體"/>
        <family val="2"/>
        <charset val="136"/>
      </rPr>
      <t>KOC</t>
    </r>
    <r>
      <rPr>
        <sz val="12"/>
        <color theme="1"/>
        <rFont val="Noto Sans CJK SC"/>
        <family val="2"/>
      </rPr>
      <t>聯合推廣</t>
    </r>
    <r>
      <rPr>
        <sz val="12"/>
        <color theme="1"/>
        <rFont val="微軟正黑體"/>
        <family val="2"/>
        <charset val="136"/>
      </rPr>
      <t>_Hello.</t>
    </r>
    <r>
      <rPr>
        <sz val="12"/>
        <color theme="1"/>
        <rFont val="Noto Sans CJK SC"/>
        <family val="2"/>
      </rPr>
      <t>我是吃貨</t>
    </r>
  </si>
  <si>
    <r>
      <rPr>
        <sz val="12"/>
        <color theme="1"/>
        <rFont val="微軟正黑體"/>
        <family val="2"/>
        <charset val="136"/>
      </rPr>
      <t>KOC</t>
    </r>
    <r>
      <rPr>
        <sz val="12"/>
        <color theme="1"/>
        <rFont val="Noto Sans CJK SC"/>
        <family val="2"/>
      </rPr>
      <t>聯合推廣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CJK SC"/>
        <family val="2"/>
      </rPr>
      <t>朵瑞森太太實驗室</t>
    </r>
  </si>
  <si>
    <r>
      <rPr>
        <sz val="12"/>
        <color theme="1"/>
        <rFont val="微軟正黑體"/>
        <family val="2"/>
        <charset val="136"/>
      </rPr>
      <t>KOC</t>
    </r>
    <r>
      <rPr>
        <sz val="12"/>
        <color theme="1"/>
        <rFont val="Noto Sans CJK SC"/>
        <family val="2"/>
      </rPr>
      <t>聯合推廣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CJK SC"/>
        <family val="2"/>
      </rPr>
      <t>杜啦啦愛團購</t>
    </r>
  </si>
  <si>
    <r>
      <rPr>
        <sz val="12"/>
        <color theme="1"/>
        <rFont val="微軟正黑體"/>
        <family val="2"/>
        <charset val="136"/>
      </rPr>
      <t>KOC</t>
    </r>
    <r>
      <rPr>
        <sz val="12"/>
        <color theme="1"/>
        <rFont val="Noto Sans CJK SC"/>
        <family val="2"/>
      </rPr>
      <t>聯合推廣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CJK SC"/>
        <family val="2"/>
      </rPr>
      <t>張</t>
    </r>
    <r>
      <rPr>
        <sz val="12"/>
        <color theme="1"/>
        <rFont val="微軟正黑體"/>
        <family val="2"/>
        <charset val="136"/>
      </rPr>
      <t>cc</t>
    </r>
    <r>
      <rPr>
        <sz val="12"/>
        <color theme="1"/>
        <rFont val="Noto Sans CJK SC"/>
        <family val="2"/>
      </rPr>
      <t>與秀媽咪</t>
    </r>
  </si>
  <si>
    <r>
      <rPr>
        <sz val="12"/>
        <color theme="1"/>
        <rFont val="微軟正黑體"/>
        <family val="2"/>
        <charset val="136"/>
      </rPr>
      <t>KOC</t>
    </r>
    <r>
      <rPr>
        <sz val="12"/>
        <color theme="1"/>
        <rFont val="Noto Sans CJK SC"/>
        <family val="2"/>
      </rPr>
      <t>聯合推廣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CJK SC"/>
        <family val="2"/>
      </rPr>
      <t>萌魚＆珊瑚</t>
    </r>
  </si>
  <si>
    <r>
      <rPr>
        <sz val="12"/>
        <color theme="1"/>
        <rFont val="微軟正黑體"/>
        <family val="2"/>
        <charset val="136"/>
      </rPr>
      <t>KOC</t>
    </r>
    <r>
      <rPr>
        <sz val="12"/>
        <color theme="1"/>
        <rFont val="Noto Sans CJK SC"/>
        <family val="2"/>
      </rPr>
      <t>聯合推廣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CJK SC"/>
        <family val="2"/>
      </rPr>
      <t>新寶媽</t>
    </r>
  </si>
  <si>
    <r>
      <rPr>
        <sz val="12"/>
        <color theme="1"/>
        <rFont val="微軟正黑體"/>
        <family val="2"/>
        <charset val="136"/>
      </rPr>
      <t>Ko</t>
    </r>
    <r>
      <rPr>
        <sz val="12"/>
        <color theme="1"/>
        <rFont val="Noto Sans CJK SC"/>
        <family val="2"/>
      </rPr>
      <t>媽咪的購物車</t>
    </r>
  </si>
  <si>
    <r>
      <rPr>
        <sz val="12"/>
        <color theme="1"/>
        <rFont val="微軟正黑體"/>
        <family val="2"/>
        <charset val="136"/>
      </rPr>
      <t>OT</t>
    </r>
    <r>
      <rPr>
        <sz val="12"/>
        <color theme="1"/>
        <rFont val="Noto Sans CJK SC"/>
        <family val="2"/>
      </rPr>
      <t>莉莉</t>
    </r>
  </si>
  <si>
    <r>
      <rPr>
        <sz val="12"/>
        <color theme="1"/>
        <rFont val="微軟正黑體"/>
        <family val="2"/>
        <charset val="136"/>
      </rPr>
      <t>stella</t>
    </r>
    <r>
      <rPr>
        <sz val="12"/>
        <color theme="1"/>
        <rFont val="Noto Sans CJK SC"/>
        <family val="2"/>
      </rPr>
      <t>小美人。史黛拉</t>
    </r>
  </si>
  <si>
    <r>
      <rPr>
        <sz val="12"/>
        <color theme="1"/>
        <rFont val="微軟正黑體"/>
        <family val="2"/>
        <charset val="136"/>
      </rPr>
      <t>Vicky(</t>
    </r>
    <r>
      <rPr>
        <sz val="12"/>
        <color theme="1"/>
        <rFont val="Noto Sans CJK SC"/>
        <family val="2"/>
      </rPr>
      <t>開心人妻</t>
    </r>
    <r>
      <rPr>
        <sz val="12"/>
        <color theme="1"/>
        <rFont val="微軟正黑體"/>
        <family val="2"/>
        <charset val="136"/>
      </rPr>
      <t>Vicky)</t>
    </r>
  </si>
  <si>
    <t>三寶媽LINDA的日常</t>
  </si>
  <si>
    <t>小一聯盟(FB私密社團-小一聯盟)</t>
  </si>
  <si>
    <t>小湘xCOBIE</t>
  </si>
  <si>
    <t>小雯媽咪愛漂亮/小雯媽咪</t>
  </si>
  <si>
    <t>小腹婆大世界</t>
  </si>
  <si>
    <t>小環妞</t>
  </si>
  <si>
    <t>古錐小姐</t>
  </si>
  <si>
    <t>巧虎親子特派員</t>
  </si>
  <si>
    <t>好味小姐</t>
  </si>
  <si>
    <t>艾比。全職媽媽育兒記</t>
  </si>
  <si>
    <t>我們是四胞胎</t>
  </si>
  <si>
    <t>花花。Hannah</t>
  </si>
  <si>
    <t>花草市集LINE社團</t>
  </si>
  <si>
    <t>金老佛爺</t>
  </si>
  <si>
    <t>哈囉~I'm蘋果</t>
  </si>
  <si>
    <t>娃家的萬事萬物</t>
  </si>
  <si>
    <t>娃啦社團</t>
  </si>
  <si>
    <t>威力醫生的育兒週記-王韋力</t>
  </si>
  <si>
    <t>後山小公主</t>
  </si>
  <si>
    <t>珊卓小姐</t>
  </si>
  <si>
    <t>科林研發聯合職工福利委員會</t>
  </si>
  <si>
    <t>背包Ken旅遊貧道</t>
  </si>
  <si>
    <t>家有私立中小學生</t>
  </si>
  <si>
    <t>茜茜育兒生活好好玩</t>
  </si>
  <si>
    <t>張榮斌心理師</t>
  </si>
  <si>
    <t>張齡予</t>
  </si>
  <si>
    <t>莉芙太樂(樂奎)</t>
  </si>
  <si>
    <t>陳木榮(柚子醫師的育兒診療室-Dr.陳木榮醫師)</t>
  </si>
  <si>
    <t>麻姑師太_阿民</t>
  </si>
  <si>
    <t>黃彥鈞黃老斯</t>
  </si>
  <si>
    <t>奧莉塔莉</t>
  </si>
  <si>
    <t>媽咪老師(小學為主)</t>
  </si>
  <si>
    <t>新手媽咪LINE群組</t>
  </si>
  <si>
    <t>蓓蓓(Iam蓓蓓，讓我們一起變美麗)</t>
  </si>
  <si>
    <t>盧米媽質感選物社</t>
  </si>
  <si>
    <t>聯發科社團</t>
  </si>
  <si>
    <t>簡涵芸(小手芊大手の彤話世界)</t>
  </si>
  <si>
    <t>醫療CP</t>
  </si>
  <si>
    <t>雙胞胎DoRe+Fa弟=三小奴爸奴媽</t>
  </si>
  <si>
    <t>癢癢c偉大的母育兒頻道</t>
  </si>
  <si>
    <t>美國團購2</t>
  </si>
  <si>
    <t>程麗君工作室</t>
  </si>
  <si>
    <t>鄭瑛姿</t>
  </si>
  <si>
    <t>友介訂閱單</t>
  </si>
  <si>
    <t>共通版</t>
  </si>
  <si>
    <t>官網－電腦版</t>
  </si>
  <si>
    <t>香港-博智寶</t>
  </si>
  <si>
    <t>社內員購</t>
  </si>
  <si>
    <t>唐采</t>
  </si>
  <si>
    <r>
      <rPr>
        <sz val="12"/>
        <color theme="1"/>
        <rFont val="Noto Sans CJK SC"/>
        <family val="2"/>
      </rPr>
      <t>美國經銷商</t>
    </r>
    <r>
      <rPr>
        <sz val="12"/>
        <color theme="1"/>
        <rFont val="微軟正黑體"/>
        <family val="2"/>
        <charset val="136"/>
      </rPr>
      <t>2</t>
    </r>
  </si>
  <si>
    <r>
      <rPr>
        <sz val="12"/>
        <color theme="1"/>
        <rFont val="Noto Sans CJK SC"/>
        <family val="2"/>
      </rPr>
      <t>香港經銷商</t>
    </r>
    <r>
      <rPr>
        <sz val="12"/>
        <color theme="1"/>
        <rFont val="微軟正黑體"/>
        <family val="2"/>
        <charset val="136"/>
      </rPr>
      <t>2</t>
    </r>
  </si>
  <si>
    <r>
      <rPr>
        <sz val="12"/>
        <color theme="1"/>
        <rFont val="Noto Sans CJK SC"/>
        <family val="2"/>
      </rPr>
      <t>馬來西亞經銷商</t>
    </r>
    <r>
      <rPr>
        <sz val="12"/>
        <color theme="1"/>
        <rFont val="微軟正黑體"/>
        <family val="2"/>
        <charset val="136"/>
      </rPr>
      <t>2</t>
    </r>
  </si>
  <si>
    <r>
      <rPr>
        <sz val="12"/>
        <color theme="1"/>
        <rFont val="Noto Sans CJK SC"/>
        <family val="2"/>
      </rPr>
      <t>國泰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桃園置地營業所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</si>
  <si>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CJK SC"/>
        <family val="2"/>
      </rPr>
      <t>大</t>
    </r>
    <r>
      <rPr>
        <sz val="12"/>
        <color theme="1"/>
        <rFont val="微軟正黑體"/>
        <family val="2"/>
        <charset val="136"/>
      </rPr>
      <t>V</t>
    </r>
    <r>
      <rPr>
        <sz val="12"/>
        <color theme="1"/>
        <rFont val="Noto Sans CJK SC"/>
        <family val="2"/>
      </rPr>
      <t>生活</t>
    </r>
  </si>
  <si>
    <r>
      <rPr>
        <sz val="12"/>
        <color theme="1"/>
        <rFont val="Noto Sans CJK SC"/>
        <family val="2"/>
      </rPr>
      <t>電銷專屬訂單</t>
    </r>
    <r>
      <rPr>
        <sz val="12"/>
        <color theme="1"/>
        <rFont val="微軟正黑體"/>
        <family val="2"/>
        <charset val="136"/>
      </rPr>
      <t>(WEB)</t>
    </r>
  </si>
  <si>
    <r>
      <rPr>
        <sz val="12"/>
        <color theme="1"/>
        <rFont val="Noto Sans CJK SC"/>
        <family val="2"/>
      </rPr>
      <t>三寶媽</t>
    </r>
    <r>
      <rPr>
        <sz val="12"/>
        <color theme="1"/>
        <rFont val="微軟正黑體"/>
        <family val="2"/>
        <charset val="136"/>
      </rPr>
      <t>LINDA</t>
    </r>
    <r>
      <rPr>
        <sz val="12"/>
        <color theme="1"/>
        <rFont val="Noto Sans CJK SC"/>
        <family val="2"/>
      </rPr>
      <t>的日常</t>
    </r>
  </si>
  <si>
    <r>
      <rPr>
        <sz val="12"/>
        <color theme="1"/>
        <rFont val="Noto Sans CJK SC"/>
        <family val="2"/>
      </rPr>
      <t>小一聯盟</t>
    </r>
    <r>
      <rPr>
        <sz val="12"/>
        <color theme="1"/>
        <rFont val="微軟正黑體"/>
        <family val="2"/>
        <charset val="136"/>
      </rPr>
      <t>(FB</t>
    </r>
    <r>
      <rPr>
        <sz val="12"/>
        <color theme="1"/>
        <rFont val="Noto Sans CJK SC"/>
        <family val="2"/>
      </rPr>
      <t>私密社團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CJK SC"/>
        <family val="2"/>
      </rPr>
      <t>小一聯盟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</si>
  <si>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CJK SC"/>
        <family val="2"/>
      </rPr>
      <t>小湘</t>
    </r>
    <r>
      <rPr>
        <sz val="12"/>
        <color theme="1"/>
        <rFont val="微軟正黑體"/>
        <family val="2"/>
        <charset val="136"/>
      </rPr>
      <t>xCOBIE</t>
    </r>
  </si>
  <si>
    <r>
      <rPr>
        <sz val="12"/>
        <color theme="1"/>
        <rFont val="Noto Sans CJK SC"/>
        <family val="2"/>
      </rPr>
      <t>小雯媽咪愛漂亮</t>
    </r>
    <r>
      <rPr>
        <sz val="12"/>
        <color theme="1"/>
        <rFont val="微軟正黑體"/>
        <family val="2"/>
        <charset val="136"/>
      </rPr>
      <t>/</t>
    </r>
    <r>
      <rPr>
        <sz val="12"/>
        <color theme="1"/>
        <rFont val="Noto Sans CJK SC"/>
        <family val="2"/>
      </rPr>
      <t>小雯媽咪</t>
    </r>
  </si>
  <si>
    <r>
      <rPr>
        <sz val="12"/>
        <color theme="1"/>
        <rFont val="Noto Sans CJK SC"/>
        <family val="2"/>
      </rPr>
      <t>花花。</t>
    </r>
    <r>
      <rPr>
        <sz val="12"/>
        <color theme="1"/>
        <rFont val="微軟正黑體"/>
        <family val="2"/>
        <charset val="136"/>
      </rPr>
      <t>Hannah</t>
    </r>
  </si>
  <si>
    <r>
      <rPr>
        <sz val="12"/>
        <color theme="1"/>
        <rFont val="Noto Sans CJK SC"/>
        <family val="2"/>
      </rPr>
      <t>花草市集</t>
    </r>
    <r>
      <rPr>
        <sz val="12"/>
        <color theme="1"/>
        <rFont val="微軟正黑體"/>
        <family val="2"/>
        <charset val="136"/>
      </rPr>
      <t>LINE</t>
    </r>
    <r>
      <rPr>
        <sz val="12"/>
        <color theme="1"/>
        <rFont val="Noto Sans CJK SC"/>
        <family val="2"/>
      </rPr>
      <t>社團</t>
    </r>
  </si>
  <si>
    <r>
      <rPr>
        <sz val="12"/>
        <color theme="1"/>
        <rFont val="Noto Sans CJK SC"/>
        <family val="2"/>
      </rPr>
      <t>哈囉</t>
    </r>
    <r>
      <rPr>
        <sz val="12"/>
        <color theme="1"/>
        <rFont val="微軟正黑體"/>
        <family val="2"/>
        <charset val="136"/>
      </rPr>
      <t>~I'm</t>
    </r>
    <r>
      <rPr>
        <sz val="12"/>
        <color theme="1"/>
        <rFont val="Noto Sans CJK SC"/>
        <family val="2"/>
      </rPr>
      <t>蘋果</t>
    </r>
  </si>
  <si>
    <r>
      <rPr>
        <sz val="12"/>
        <color theme="1"/>
        <rFont val="Noto Sans CJK SC"/>
        <family val="2"/>
      </rPr>
      <t>威力醫生的育兒週記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CJK SC"/>
        <family val="2"/>
      </rPr>
      <t>王韋力</t>
    </r>
  </si>
  <si>
    <r>
      <rPr>
        <sz val="12"/>
        <color theme="1"/>
        <rFont val="Noto Sans CJK SC"/>
        <family val="2"/>
      </rPr>
      <t>背包</t>
    </r>
    <r>
      <rPr>
        <sz val="12"/>
        <color theme="1"/>
        <rFont val="微軟正黑體"/>
        <family val="2"/>
        <charset val="136"/>
      </rPr>
      <t>Ken</t>
    </r>
    <r>
      <rPr>
        <sz val="12"/>
        <color theme="1"/>
        <rFont val="Noto Sans CJK SC"/>
        <family val="2"/>
      </rPr>
      <t>旅遊貧道</t>
    </r>
  </si>
  <si>
    <r>
      <rPr>
        <sz val="12"/>
        <color theme="1"/>
        <rFont val="Noto Sans CJK SC"/>
        <family val="2"/>
      </rPr>
      <t>莉芙太樂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樂奎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</si>
  <si>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CJK SC"/>
        <family val="2"/>
      </rPr>
      <t>陳木榮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柚子醫師的育兒診療室</t>
    </r>
    <r>
      <rPr>
        <sz val="12"/>
        <color theme="1"/>
        <rFont val="微軟正黑體"/>
        <family val="2"/>
        <charset val="136"/>
      </rPr>
      <t>-Dr.</t>
    </r>
    <r>
      <rPr>
        <sz val="12"/>
        <color theme="1"/>
        <rFont val="Noto Sans CJK SC"/>
        <family val="2"/>
      </rPr>
      <t>陳木榮醫師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</si>
  <si>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CJK SC"/>
        <family val="2"/>
      </rPr>
      <t>麻姑師太</t>
    </r>
    <r>
      <rPr>
        <sz val="12"/>
        <color theme="1"/>
        <rFont val="微軟正黑體"/>
        <family val="2"/>
        <charset val="136"/>
      </rPr>
      <t>_</t>
    </r>
    <r>
      <rPr>
        <sz val="12"/>
        <color theme="1"/>
        <rFont val="Noto Sans CJK SC"/>
        <family val="2"/>
      </rPr>
      <t>阿民</t>
    </r>
  </si>
  <si>
    <r>
      <rPr>
        <sz val="12"/>
        <color theme="1"/>
        <rFont val="Noto Sans CJK SC"/>
        <family val="2"/>
      </rPr>
      <t>媽咪老師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小學為主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</si>
  <si>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CJK SC"/>
        <family val="2"/>
      </rPr>
      <t>新手媽咪</t>
    </r>
    <r>
      <rPr>
        <sz val="12"/>
        <color theme="1"/>
        <rFont val="微軟正黑體"/>
        <family val="2"/>
        <charset val="136"/>
      </rPr>
      <t>LINE</t>
    </r>
    <r>
      <rPr>
        <sz val="12"/>
        <color theme="1"/>
        <rFont val="Noto Sans CJK SC"/>
        <family val="2"/>
      </rPr>
      <t>群組</t>
    </r>
  </si>
  <si>
    <r>
      <rPr>
        <sz val="12"/>
        <color theme="1"/>
        <rFont val="Noto Sans CJK SC"/>
        <family val="2"/>
      </rPr>
      <t>蓓蓓</t>
    </r>
    <r>
      <rPr>
        <sz val="12"/>
        <color theme="1"/>
        <rFont val="微軟正黑體"/>
        <family val="2"/>
        <charset val="136"/>
      </rPr>
      <t>(Iam</t>
    </r>
    <r>
      <rPr>
        <sz val="12"/>
        <color theme="1"/>
        <rFont val="Noto Sans CJK SC"/>
        <family val="2"/>
      </rPr>
      <t>蓓蓓，讓我們一起變美麗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</si>
  <si>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CJK SC"/>
        <family val="2"/>
      </rPr>
      <t>簡涵芸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小手芊大手の彤話世界</t>
    </r>
    <r>
      <rPr>
        <sz val="12"/>
        <color theme="1"/>
        <rFont val="微軟正黑體"/>
        <family val="2"/>
        <charset val="136"/>
      </rPr>
      <t>)</t>
    </r>
  </si>
  <si>
    <r>
      <rPr>
        <sz val="12"/>
        <color theme="1"/>
        <rFont val="Noto Sans CJK SC"/>
        <family val="2"/>
      </rPr>
      <t>醫療</t>
    </r>
    <r>
      <rPr>
        <sz val="12"/>
        <color theme="1"/>
        <rFont val="微軟正黑體"/>
        <family val="2"/>
        <charset val="136"/>
      </rPr>
      <t>CP</t>
    </r>
  </si>
  <si>
    <r>
      <rPr>
        <sz val="12"/>
        <color theme="1"/>
        <rFont val="Noto Sans CJK SC"/>
        <family val="2"/>
      </rPr>
      <t>雙胞胎</t>
    </r>
    <r>
      <rPr>
        <sz val="12"/>
        <color theme="1"/>
        <rFont val="微軟正黑體"/>
        <family val="2"/>
        <charset val="136"/>
      </rPr>
      <t>DoRe+Fa</t>
    </r>
    <r>
      <rPr>
        <sz val="12"/>
        <color theme="1"/>
        <rFont val="Noto Sans CJK SC"/>
        <family val="2"/>
      </rPr>
      <t>弟</t>
    </r>
    <r>
      <rPr>
        <sz val="12"/>
        <color theme="1"/>
        <rFont val="微軟正黑體"/>
        <family val="2"/>
        <charset val="136"/>
      </rPr>
      <t>=</t>
    </r>
    <r>
      <rPr>
        <sz val="12"/>
        <color theme="1"/>
        <rFont val="Noto Sans CJK SC"/>
        <family val="2"/>
      </rPr>
      <t>三小奴爸奴媽</t>
    </r>
  </si>
  <si>
    <r>
      <rPr>
        <sz val="12"/>
        <color theme="1"/>
        <rFont val="Noto Sans CJK SC"/>
        <family val="2"/>
      </rPr>
      <t>癢癢</t>
    </r>
    <r>
      <rPr>
        <sz val="12"/>
        <color theme="1"/>
        <rFont val="微軟正黑體"/>
        <family val="2"/>
        <charset val="136"/>
      </rPr>
      <t>c</t>
    </r>
    <r>
      <rPr>
        <sz val="12"/>
        <color theme="1"/>
        <rFont val="Noto Sans CJK SC"/>
        <family val="2"/>
      </rPr>
      <t>偉大的母育兒頻道</t>
    </r>
  </si>
  <si>
    <r>
      <rPr>
        <sz val="12"/>
        <color theme="1"/>
        <rFont val="Noto Sans CJK SC"/>
        <family val="2"/>
      </rPr>
      <t>美國團購</t>
    </r>
    <r>
      <rPr>
        <sz val="12"/>
        <color theme="1"/>
        <rFont val="微軟正黑體"/>
        <family val="2"/>
        <charset val="136"/>
      </rPr>
      <t>2</t>
    </r>
  </si>
  <si>
    <r>
      <rPr>
        <sz val="12"/>
        <color theme="1"/>
        <rFont val="Noto Sans CJK SC"/>
        <family val="2"/>
      </rPr>
      <t>香港</t>
    </r>
    <r>
      <rPr>
        <sz val="12"/>
        <color theme="1"/>
        <rFont val="微軟正黑體"/>
        <family val="2"/>
        <charset val="136"/>
      </rPr>
      <t>-</t>
    </r>
    <r>
      <rPr>
        <sz val="12"/>
        <color theme="1"/>
        <rFont val="Noto Sans CJK SC"/>
        <family val="2"/>
      </rPr>
      <t>博智寶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</si>
</sst>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\%"/>
    <numFmt numFmtId="166" formatCode="##,##0.0_ ;\-##,##0.0\ "/>
    <numFmt numFmtId="167" formatCode="##,##0_ ;\-##,##0\ "/>
    <numFmt numFmtId="168" formatCode="##,##0.00_ ;\-##,##0.00\ "/>
  </numFmts>
  <fonts count="55"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FFFFFF"/>
      <name val="Arial"/>
      <family val="2"/>
      <charset val="1"/>
    </font>
    <font>
      <b/>
      <sz val="14"/>
      <color rgb="FFFFFFFF"/>
      <name val="Noto Sans CJK SC"/>
      <family val="2"/>
    </font>
    <font>
      <b/>
      <sz val="10"/>
      <color rgb="FF7F6000"/>
      <name val="Noto Sans CJK SC"/>
      <family val="2"/>
    </font>
    <font>
      <sz val="9"/>
      <name val="Arial"/>
      <family val="2"/>
      <charset val="1"/>
    </font>
    <font>
      <b/>
      <sz val="10"/>
      <color rgb="FFFFFFFF"/>
      <name val="Noto Sans CJK SC"/>
      <family val="2"/>
    </font>
    <font>
      <b/>
      <sz val="16"/>
      <color rgb="FFC00000"/>
      <name val="Arial"/>
      <family val="2"/>
    </font>
    <font>
      <b/>
      <sz val="11"/>
      <color rgb="FFFFFFFF"/>
      <name val="Noto Sans CJK SC"/>
      <family val="2"/>
      <charset val="1"/>
    </font>
    <font>
      <sz val="9"/>
      <color rgb="FF595959"/>
      <name val="Noto Sans CJK SC"/>
      <family val="2"/>
    </font>
    <font>
      <b/>
      <sz val="10"/>
      <color rgb="FF1F4E79"/>
      <name val="Arial"/>
      <family val="2"/>
      <charset val="1"/>
    </font>
    <font>
      <b/>
      <sz val="10"/>
      <color rgb="FF1F4E79"/>
      <name val="Noto Sans CJK SC"/>
      <family val="2"/>
    </font>
    <font>
      <sz val="9"/>
      <name val="Noto Sans CJK SC"/>
      <family val="2"/>
      <charset val="1"/>
    </font>
    <font>
      <sz val="9"/>
      <color rgb="FF7F6000"/>
      <name val="Noto Sans CJK SC"/>
      <family val="2"/>
      <charset val="1"/>
    </font>
    <font>
      <b/>
      <sz val="10"/>
      <color rgb="FF1F4E79"/>
      <name val="Arial"/>
      <family val="2"/>
    </font>
    <font>
      <sz val="9"/>
      <color rgb="FF7F6000"/>
      <name val="Arial"/>
      <family val="2"/>
    </font>
    <font>
      <sz val="9"/>
      <color rgb="FF7F6000"/>
      <name val="Noto Sans CJK SC"/>
      <family val="2"/>
    </font>
    <font>
      <sz val="9"/>
      <name val="Arial"/>
      <family val="2"/>
    </font>
    <font>
      <sz val="9"/>
      <name val="Noto Sans CJK SC"/>
      <family val="2"/>
    </font>
    <font>
      <b/>
      <sz val="11"/>
      <color rgb="FFFFFFFF"/>
      <name val="Noto Sans CJK SC"/>
      <family val="2"/>
    </font>
    <font>
      <sz val="12"/>
      <color theme="1"/>
      <name val="Noto Sans CJK SC"/>
      <family val="2"/>
    </font>
    <font>
      <i/>
      <sz val="9"/>
      <color rgb="FF595959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theme="0"/>
      <name val="Noto Sans CJK SC"/>
      <family val="2"/>
    </font>
    <font>
      <b/>
      <sz val="10"/>
      <color rgb="FFFFFFFF"/>
      <name val="Arial"/>
      <family val="2"/>
    </font>
    <font>
      <sz val="9"/>
      <color theme="1"/>
      <name val="Noto Sans CJK SC"/>
      <family val="2"/>
    </font>
    <font>
      <sz val="9"/>
      <color rgb="FF595959"/>
      <name val="Arial"/>
      <family val="2"/>
      <charset val="1"/>
    </font>
    <font>
      <sz val="9"/>
      <color rgb="FF595959"/>
      <name val="Noto Sans CJK SC"/>
      <family val="2"/>
      <charset val="1"/>
    </font>
    <font>
      <b/>
      <sz val="13"/>
      <color rgb="FFFFFFFF"/>
      <name val="Noto Sans CJK SC"/>
      <family val="2"/>
      <charset val="1"/>
    </font>
    <font>
      <b/>
      <sz val="9"/>
      <color rgb="FF9C0006"/>
      <name val="Noto Sans CJK SC"/>
      <family val="2"/>
      <charset val="1"/>
    </font>
    <font>
      <b/>
      <sz val="10"/>
      <color rgb="FF000000"/>
      <name val="Noto Sans CJK SC"/>
      <family val="2"/>
      <charset val="1"/>
    </font>
    <font>
      <sz val="10"/>
      <color rgb="FF000000"/>
      <name val="Arial"/>
      <family val="2"/>
      <charset val="1"/>
    </font>
    <font>
      <b/>
      <sz val="10"/>
      <color rgb="FF9C0006"/>
      <name val="Arial"/>
      <family val="2"/>
      <charset val="1"/>
    </font>
    <font>
      <sz val="10"/>
      <color rgb="FF9C0006"/>
      <name val="Arial"/>
      <family val="2"/>
      <charset val="1"/>
    </font>
    <font>
      <b/>
      <sz val="10"/>
      <color rgb="FF9C0006"/>
      <name val="Noto Sans CJK SC"/>
      <family val="2"/>
      <charset val="1"/>
    </font>
    <font>
      <sz val="10"/>
      <color rgb="FF375623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9C3501"/>
      <name val="Arial"/>
      <family val="2"/>
      <charset val="1"/>
    </font>
    <font>
      <b/>
      <sz val="10"/>
      <color rgb="FF9C3501"/>
      <name val="Noto Sans CJK SC"/>
      <family val="2"/>
      <charset val="1"/>
    </font>
    <font>
      <sz val="10"/>
      <color rgb="FF375623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sz val="12"/>
      <color theme="1"/>
      <name val="Noto Sans CJK SC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rgb="FFFFFF00"/>
      <name val="微軟正黑體"/>
      <family val="2"/>
      <charset val="136"/>
    </font>
    <font>
      <i/>
      <sz val="9"/>
      <color rgb="FFFFFF00"/>
      <name val="Noto Sans CJK SC"/>
      <family val="2"/>
      <charset val="1"/>
    </font>
    <font>
      <b/>
      <sz val="10"/>
      <color rgb="FFFFFF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b/>
      <i/>
      <sz val="14"/>
      <color rgb="FFFFFF00"/>
      <name val="Noto Sans CJK SC"/>
      <family val="2"/>
    </font>
    <font>
      <b/>
      <i/>
      <sz val="14"/>
      <color rgb="FFFFFF00"/>
      <name val="Noto Sans CJK SC"/>
      <family val="2"/>
      <charset val="1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charset val="1"/>
    </font>
    <font>
      <sz val="12"/>
      <color rgb="FF000000"/>
      <name val="微軟正黑體"/>
      <family val="2"/>
      <charset val="136"/>
    </font>
  </fonts>
  <fills count="27">
    <fill>
      <patternFill patternType="none"/>
    </fill>
    <fill>
      <patternFill patternType="gray125"/>
    </fill>
    <fill>
      <patternFill patternType="solid">
        <fgColor rgb="FF1F4E79"/>
        <bgColor rgb="FF1B3A5C"/>
      </patternFill>
    </fill>
    <fill>
      <patternFill patternType="solid">
        <fgColor rgb="FFFFF2CC"/>
        <bgColor rgb="FFFFF9DB"/>
      </patternFill>
    </fill>
    <fill>
      <patternFill patternType="solid">
        <fgColor rgb="FFC00000"/>
        <bgColor rgb="FF9C000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AE3F3"/>
      </patternFill>
    </fill>
    <fill>
      <patternFill patternType="solid">
        <fgColor rgb="FF2E6B44"/>
        <bgColor rgb="FF375623"/>
      </patternFill>
    </fill>
    <fill>
      <patternFill patternType="solid">
        <fgColor rgb="FFF0FAF4"/>
        <bgColor rgb="FFF7F9FC"/>
      </patternFill>
    </fill>
    <fill>
      <patternFill patternType="solid">
        <fgColor rgb="FFDAE3F3"/>
        <bgColor rgb="FFD6E4F0"/>
      </patternFill>
    </fill>
    <fill>
      <patternFill patternType="solid">
        <fgColor rgb="FF1B3A5C"/>
        <bgColor rgb="FF1F4E79"/>
      </patternFill>
    </fill>
    <fill>
      <patternFill patternType="solid">
        <fgColor rgb="FFFFFFFF"/>
        <bgColor rgb="FFF7F9FC"/>
      </patternFill>
    </fill>
    <fill>
      <patternFill patternType="solid">
        <fgColor rgb="FFFFC7CE"/>
        <bgColor rgb="FFF4CCCC"/>
      </patternFill>
    </fill>
    <fill>
      <patternFill patternType="solid">
        <fgColor rgb="FFF7F9FC"/>
        <bgColor rgb="FFF0FAF4"/>
      </patternFill>
    </fill>
    <fill>
      <patternFill patternType="solid">
        <fgColor rgb="FFFFCC99"/>
        <bgColor rgb="FFF4CCC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F2D0"/>
      </patternFill>
    </fill>
    <fill>
      <patternFill patternType="solid">
        <fgColor rgb="FFF4CCCC"/>
        <bgColor rgb="FFFFC7CE"/>
      </patternFill>
    </fill>
    <fill>
      <patternFill patternType="solid">
        <fgColor rgb="FFFFF9DB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F2D0"/>
      </patternFill>
    </fill>
    <fill>
      <patternFill patternType="solid">
        <fgColor theme="4" tint="0.79979857783745845"/>
        <bgColor rgb="FFCAEEFB"/>
      </patternFill>
    </fill>
    <fill>
      <patternFill patternType="solid">
        <fgColor rgb="FFFFFF00"/>
        <bgColor rgb="FFFFEB9C"/>
      </patternFill>
    </fill>
    <fill>
      <patternFill patternType="solid">
        <fgColor theme="7" tint="0.79989013336588644"/>
        <bgColor rgb="FFC1E5F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9">
    <xf numFmtId="0" fontId="0" fillId="0" borderId="0">
      <alignment vertical="center"/>
    </xf>
    <xf numFmtId="0" fontId="44" fillId="0" borderId="0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</cellStyleXfs>
  <cellXfs count="151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/>
    <xf numFmtId="0" fontId="7" fillId="0" borderId="0" xfId="0" applyFont="1" applyAlignment="1">
      <alignment horizontal="center" vertical="center"/>
    </xf>
    <xf numFmtId="0" fontId="8" fillId="5" borderId="0" xfId="0" applyFont="1" applyFill="1" applyAlignment="1"/>
    <xf numFmtId="0" fontId="9" fillId="0" borderId="0" xfId="0" applyFont="1" applyAlignment="1">
      <alignment horizontal="center"/>
    </xf>
    <xf numFmtId="0" fontId="10" fillId="6" borderId="0" xfId="0" applyFont="1" applyFill="1" applyAlignment="1"/>
    <xf numFmtId="0" fontId="12" fillId="0" borderId="0" xfId="0" applyFont="1" applyAlignment="1"/>
    <xf numFmtId="0" fontId="13" fillId="3" borderId="0" xfId="0" applyFont="1" applyFill="1" applyAlignment="1"/>
    <xf numFmtId="0" fontId="14" fillId="6" borderId="0" xfId="0" applyFont="1" applyFill="1" applyAlignment="1"/>
    <xf numFmtId="0" fontId="15" fillId="3" borderId="0" xfId="0" applyFont="1" applyFill="1" applyAlignment="1"/>
    <xf numFmtId="0" fontId="17" fillId="3" borderId="0" xfId="0" applyFont="1" applyFill="1" applyAlignment="1"/>
    <xf numFmtId="0" fontId="18" fillId="0" borderId="0" xfId="0" applyFont="1" applyAlignment="1"/>
    <xf numFmtId="0" fontId="19" fillId="5" borderId="0" xfId="0" applyFont="1" applyFill="1" applyAlignment="1"/>
    <xf numFmtId="0" fontId="20" fillId="0" borderId="0" xfId="0" applyFont="1" applyAlignment="1"/>
    <xf numFmtId="0" fontId="22" fillId="10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3" fontId="5" fillId="11" borderId="1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3" fontId="5" fillId="13" borderId="1" xfId="0" applyNumberFormat="1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3" fontId="26" fillId="13" borderId="1" xfId="0" applyNumberFormat="1" applyFont="1" applyFill="1" applyBorder="1" applyAlignment="1">
      <alignment horizontal="center" vertical="center"/>
    </xf>
    <xf numFmtId="164" fontId="26" fillId="13" borderId="1" xfId="0" applyNumberFormat="1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left" vertical="center"/>
    </xf>
    <xf numFmtId="3" fontId="26" fillId="11" borderId="1" xfId="0" applyNumberFormat="1" applyFont="1" applyFill="1" applyBorder="1" applyAlignment="1">
      <alignment horizontal="center" vertical="center"/>
    </xf>
    <xf numFmtId="164" fontId="26" fillId="11" borderId="1" xfId="0" applyNumberFormat="1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/>
    </xf>
    <xf numFmtId="3" fontId="31" fillId="11" borderId="1" xfId="0" applyNumberFormat="1" applyFont="1" applyFill="1" applyBorder="1" applyAlignment="1">
      <alignment horizontal="center" vertical="center"/>
    </xf>
    <xf numFmtId="3" fontId="31" fillId="19" borderId="1" xfId="0" applyNumberFormat="1" applyFont="1" applyFill="1" applyBorder="1" applyAlignment="1">
      <alignment horizontal="center" vertical="center"/>
    </xf>
    <xf numFmtId="3" fontId="32" fillId="12" borderId="1" xfId="0" applyNumberFormat="1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right" vertical="center"/>
    </xf>
    <xf numFmtId="164" fontId="31" fillId="11" borderId="1" xfId="0" applyNumberFormat="1" applyFont="1" applyFill="1" applyBorder="1" applyAlignment="1">
      <alignment horizontal="right" vertical="center"/>
    </xf>
    <xf numFmtId="3" fontId="33" fillId="11" borderId="1" xfId="0" applyNumberFormat="1" applyFont="1" applyFill="1" applyBorder="1" applyAlignment="1">
      <alignment horizontal="right" vertical="center"/>
    </xf>
    <xf numFmtId="165" fontId="32" fillId="11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left" vertical="center"/>
    </xf>
    <xf numFmtId="0" fontId="30" fillId="13" borderId="1" xfId="0" applyFont="1" applyFill="1" applyBorder="1" applyAlignment="1">
      <alignment horizontal="left" vertical="center"/>
    </xf>
    <xf numFmtId="3" fontId="31" fillId="13" borderId="1" xfId="0" applyNumberFormat="1" applyFont="1" applyFill="1" applyBorder="1" applyAlignment="1">
      <alignment horizontal="center" vertical="center"/>
    </xf>
    <xf numFmtId="3" fontId="35" fillId="20" borderId="1" xfId="0" applyNumberFormat="1" applyFont="1" applyFill="1" applyBorder="1" applyAlignment="1">
      <alignment horizontal="center" vertical="center"/>
    </xf>
    <xf numFmtId="3" fontId="31" fillId="15" borderId="1" xfId="0" applyNumberFormat="1" applyFont="1" applyFill="1" applyBorder="1" applyAlignment="1">
      <alignment horizontal="center" vertical="center"/>
    </xf>
    <xf numFmtId="3" fontId="31" fillId="13" borderId="1" xfId="0" applyNumberFormat="1" applyFont="1" applyFill="1" applyBorder="1" applyAlignment="1">
      <alignment horizontal="right" vertical="center"/>
    </xf>
    <xf numFmtId="164" fontId="31" fillId="13" borderId="1" xfId="0" applyNumberFormat="1" applyFont="1" applyFill="1" applyBorder="1" applyAlignment="1">
      <alignment horizontal="right" vertical="center"/>
    </xf>
    <xf numFmtId="3" fontId="33" fillId="13" borderId="1" xfId="0" applyNumberFormat="1" applyFont="1" applyFill="1" applyBorder="1" applyAlignment="1">
      <alignment horizontal="right" vertical="center"/>
    </xf>
    <xf numFmtId="165" fontId="32" fillId="13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left" vertical="center"/>
    </xf>
    <xf numFmtId="0" fontId="36" fillId="11" borderId="1" xfId="0" applyFont="1" applyFill="1" applyBorder="1" applyAlignment="1">
      <alignment horizontal="left" vertical="center"/>
    </xf>
    <xf numFmtId="165" fontId="37" fillId="11" borderId="1" xfId="0" applyNumberFormat="1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left" vertical="center"/>
    </xf>
    <xf numFmtId="165" fontId="31" fillId="11" borderId="1" xfId="0" applyNumberFormat="1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left" vertical="center"/>
    </xf>
    <xf numFmtId="0" fontId="22" fillId="10" borderId="1" xfId="0" applyFont="1" applyFill="1" applyBorder="1" applyAlignment="1">
      <alignment horizontal="left" vertical="center"/>
    </xf>
    <xf numFmtId="3" fontId="40" fillId="10" borderId="1" xfId="0" applyNumberFormat="1" applyFont="1" applyFill="1" applyBorder="1" applyAlignment="1">
      <alignment horizontal="center" vertical="center"/>
    </xf>
    <xf numFmtId="0" fontId="40" fillId="10" borderId="1" xfId="0" applyFont="1" applyFill="1" applyBorder="1" applyAlignment="1">
      <alignment horizontal="center" vertical="center"/>
    </xf>
    <xf numFmtId="0" fontId="21" fillId="0" borderId="0" xfId="0" applyFont="1" applyAlignment="1"/>
    <xf numFmtId="0" fontId="41" fillId="21" borderId="0" xfId="0" applyFont="1" applyFill="1">
      <alignment vertical="center"/>
    </xf>
    <xf numFmtId="0" fontId="41" fillId="0" borderId="0" xfId="0" applyFont="1">
      <alignment vertical="center"/>
    </xf>
    <xf numFmtId="0" fontId="41" fillId="22" borderId="0" xfId="0" applyFont="1" applyFill="1">
      <alignment vertical="center"/>
    </xf>
    <xf numFmtId="0" fontId="44" fillId="0" borderId="2" xfId="3" applyBorder="1">
      <alignment vertical="center"/>
    </xf>
    <xf numFmtId="0" fontId="44" fillId="0" borderId="3" xfId="2" applyBorder="1">
      <alignment vertical="center"/>
    </xf>
    <xf numFmtId="0" fontId="44" fillId="0" borderId="4" xfId="2" applyBorder="1">
      <alignment vertical="center"/>
    </xf>
    <xf numFmtId="0" fontId="20" fillId="23" borderId="0" xfId="0" applyFont="1" applyFill="1">
      <alignment vertical="center"/>
    </xf>
    <xf numFmtId="0" fontId="44" fillId="0" borderId="5" xfId="1" applyBorder="1" applyAlignment="1">
      <alignment horizontal="left" vertical="center" indent="2"/>
    </xf>
    <xf numFmtId="0" fontId="44" fillId="0" borderId="6" xfId="1" applyBorder="1">
      <alignment horizontal="left" vertical="center"/>
    </xf>
    <xf numFmtId="0" fontId="44" fillId="0" borderId="7" xfId="6" applyBorder="1">
      <alignment vertical="center"/>
    </xf>
    <xf numFmtId="0" fontId="0" fillId="0" borderId="0" xfId="0" applyAlignment="1">
      <alignment horizontal="left" vertical="center"/>
    </xf>
    <xf numFmtId="0" fontId="44" fillId="0" borderId="8" xfId="1" applyBorder="1" applyAlignment="1">
      <alignment horizontal="left" vertical="center" indent="2"/>
    </xf>
    <xf numFmtId="0" fontId="44" fillId="0" borderId="9" xfId="1" applyBorder="1">
      <alignment horizontal="left" vertical="center"/>
    </xf>
    <xf numFmtId="0" fontId="20" fillId="0" borderId="8" xfId="1" applyFont="1" applyBorder="1" applyAlignment="1">
      <alignment horizontal="left" vertical="center" indent="2"/>
    </xf>
    <xf numFmtId="0" fontId="20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44" fillId="0" borderId="10" xfId="6" applyBorder="1">
      <alignment vertical="center"/>
    </xf>
    <xf numFmtId="0" fontId="44" fillId="0" borderId="8" xfId="1" applyBorder="1">
      <alignment horizontal="left" vertical="center"/>
    </xf>
    <xf numFmtId="0" fontId="44" fillId="0" borderId="11" xfId="6" applyBorder="1">
      <alignment vertical="center"/>
    </xf>
    <xf numFmtId="0" fontId="20" fillId="0" borderId="12" xfId="1" applyFont="1" applyBorder="1" applyAlignment="1">
      <alignment horizontal="left" vertical="center" indent="2"/>
    </xf>
    <xf numFmtId="0" fontId="44" fillId="0" borderId="13" xfId="1" applyBorder="1">
      <alignment horizontal="left" vertical="center"/>
    </xf>
    <xf numFmtId="0" fontId="44" fillId="0" borderId="14" xfId="6" applyBorder="1">
      <alignment vertical="center"/>
    </xf>
    <xf numFmtId="0" fontId="44" fillId="0" borderId="0" xfId="7">
      <alignment vertical="center"/>
    </xf>
    <xf numFmtId="0" fontId="42" fillId="0" borderId="0" xfId="0" applyFont="1" applyAlignment="1"/>
    <xf numFmtId="0" fontId="43" fillId="0" borderId="23" xfId="0" applyFont="1" applyBorder="1" applyAlignment="1">
      <alignment horizontal="left" vertical="center"/>
    </xf>
    <xf numFmtId="0" fontId="41" fillId="0" borderId="23" xfId="0" applyFont="1" applyBorder="1" applyAlignment="1">
      <alignment horizontal="left" vertical="center"/>
    </xf>
    <xf numFmtId="0" fontId="43" fillId="0" borderId="0" xfId="0" applyFont="1" applyAlignment="1">
      <alignment horizontal="left" vertical="center"/>
    </xf>
    <xf numFmtId="166" fontId="43" fillId="0" borderId="0" xfId="0" applyNumberFormat="1" applyFont="1" applyAlignment="1">
      <alignment horizontal="right" vertical="center"/>
    </xf>
    <xf numFmtId="167" fontId="41" fillId="0" borderId="0" xfId="0" applyNumberFormat="1" applyFont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43" fillId="22" borderId="0" xfId="0" applyFont="1" applyFill="1" applyAlignment="1">
      <alignment horizontal="left" vertical="center"/>
    </xf>
    <xf numFmtId="168" fontId="43" fillId="0" borderId="0" xfId="0" applyNumberFormat="1" applyFont="1" applyAlignment="1">
      <alignment horizontal="right" vertical="center"/>
    </xf>
    <xf numFmtId="3" fontId="0" fillId="0" borderId="0" xfId="0" applyNumberFormat="1">
      <alignment vertical="center"/>
    </xf>
    <xf numFmtId="0" fontId="41" fillId="24" borderId="0" xfId="0" applyFont="1" applyFill="1" applyAlignment="1">
      <alignment horizontal="left" vertical="center"/>
    </xf>
    <xf numFmtId="168" fontId="41" fillId="24" borderId="0" xfId="0" applyNumberFormat="1" applyFont="1" applyFill="1" applyAlignment="1">
      <alignment horizontal="right" vertical="center"/>
    </xf>
    <xf numFmtId="167" fontId="41" fillId="24" borderId="0" xfId="0" applyNumberFormat="1" applyFont="1" applyFill="1" applyAlignment="1">
      <alignment horizontal="right" vertical="center"/>
    </xf>
    <xf numFmtId="0" fontId="47" fillId="7" borderId="0" xfId="0" applyFont="1" applyFill="1">
      <alignment vertical="center"/>
    </xf>
    <xf numFmtId="0" fontId="46" fillId="0" borderId="0" xfId="0" applyFont="1">
      <alignment vertical="center"/>
    </xf>
    <xf numFmtId="0" fontId="48" fillId="4" borderId="0" xfId="0" applyFont="1" applyFill="1" applyAlignment="1">
      <alignment horizontal="center" wrapText="1"/>
    </xf>
    <xf numFmtId="0" fontId="49" fillId="0" borderId="0" xfId="7" applyFont="1">
      <alignment vertical="center"/>
    </xf>
    <xf numFmtId="0" fontId="49" fillId="25" borderId="0" xfId="7" applyFont="1" applyFill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50" fillId="7" borderId="0" xfId="0" applyFont="1" applyFill="1">
      <alignment vertical="center"/>
    </xf>
    <xf numFmtId="0" fontId="52" fillId="8" borderId="0" xfId="0" applyFont="1" applyFill="1" applyAlignment="1"/>
    <xf numFmtId="0" fontId="52" fillId="9" borderId="0" xfId="0" applyFont="1" applyFill="1" applyAlignment="1"/>
    <xf numFmtId="0" fontId="48" fillId="10" borderId="1" xfId="0" applyFont="1" applyFill="1" applyBorder="1" applyAlignment="1">
      <alignment horizontal="center" vertical="center" wrapText="1"/>
    </xf>
    <xf numFmtId="0" fontId="0" fillId="0" borderId="0" xfId="0" quotePrefix="1">
      <alignment vertical="center"/>
    </xf>
    <xf numFmtId="0" fontId="0" fillId="22" borderId="0" xfId="0" applyFill="1">
      <alignment vertical="center"/>
    </xf>
    <xf numFmtId="0" fontId="0" fillId="21" borderId="0" xfId="0" applyFill="1">
      <alignment vertical="center"/>
    </xf>
    <xf numFmtId="0" fontId="53" fillId="9" borderId="0" xfId="0" applyFont="1" applyFill="1" applyAlignment="1"/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3" fontId="0" fillId="0" borderId="15" xfId="0" applyNumberFormat="1" applyBorder="1">
      <alignment vertical="center"/>
    </xf>
    <xf numFmtId="3" fontId="0" fillId="0" borderId="16" xfId="0" applyNumberFormat="1" applyBorder="1">
      <alignment vertical="center"/>
    </xf>
    <xf numFmtId="3" fontId="0" fillId="0" borderId="17" xfId="0" applyNumberFormat="1" applyBorder="1">
      <alignment vertical="center"/>
    </xf>
    <xf numFmtId="0" fontId="0" fillId="0" borderId="26" xfId="0" applyBorder="1">
      <alignment vertical="center"/>
    </xf>
    <xf numFmtId="0" fontId="0" fillId="0" borderId="18" xfId="0" applyBorder="1">
      <alignment vertical="center"/>
    </xf>
    <xf numFmtId="3" fontId="0" fillId="0" borderId="18" xfId="0" applyNumberFormat="1" applyBorder="1">
      <alignment vertical="center"/>
    </xf>
    <xf numFmtId="3" fontId="0" fillId="0" borderId="19" xfId="0" applyNumberFormat="1" applyBorder="1">
      <alignment vertical="center"/>
    </xf>
    <xf numFmtId="0" fontId="0" fillId="0" borderId="27" xfId="0" applyBorder="1">
      <alignment vertical="center"/>
    </xf>
    <xf numFmtId="0" fontId="0" fillId="0" borderId="20" xfId="0" applyBorder="1">
      <alignment vertical="center"/>
    </xf>
    <xf numFmtId="3" fontId="0" fillId="0" borderId="20" xfId="0" applyNumberFormat="1" applyBorder="1">
      <alignment vertical="center"/>
    </xf>
    <xf numFmtId="3" fontId="0" fillId="0" borderId="21" xfId="0" applyNumberFormat="1" applyBorder="1">
      <alignment vertical="center"/>
    </xf>
    <xf numFmtId="3" fontId="0" fillId="0" borderId="22" xfId="0" applyNumberFormat="1" applyBorder="1">
      <alignment vertical="center"/>
    </xf>
    <xf numFmtId="0" fontId="0" fillId="0" borderId="15" xfId="0" applyBorder="1">
      <alignment vertical="center"/>
    </xf>
    <xf numFmtId="0" fontId="0" fillId="25" borderId="15" xfId="0" applyFill="1" applyBorder="1">
      <alignment vertical="center"/>
    </xf>
    <xf numFmtId="0" fontId="54" fillId="0" borderId="0" xfId="0" applyFont="1">
      <alignment vertical="center"/>
    </xf>
    <xf numFmtId="3" fontId="54" fillId="0" borderId="0" xfId="0" applyNumberFormat="1" applyFont="1">
      <alignment vertical="center"/>
    </xf>
    <xf numFmtId="9" fontId="54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54" fillId="26" borderId="0" xfId="0" applyFont="1" applyFill="1">
      <alignment vertical="center"/>
    </xf>
    <xf numFmtId="0" fontId="28" fillId="10" borderId="0" xfId="0" applyFont="1" applyFill="1" applyAlignment="1">
      <alignment horizontal="left" vertical="center"/>
    </xf>
    <xf numFmtId="0" fontId="21" fillId="9" borderId="0" xfId="0" applyFont="1" applyFill="1" applyAlignment="1"/>
    <xf numFmtId="0" fontId="29" fillId="18" borderId="0" xfId="0" applyFont="1" applyFill="1" applyAlignment="1"/>
    <xf numFmtId="0" fontId="41" fillId="0" borderId="0" xfId="0" applyFont="1" applyAlignment="1"/>
  </cellXfs>
  <cellStyles count="9"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  <cellStyle name="一般" xfId="0" builtinId="0"/>
    <cellStyle name="一般 2" xfId="7" xr:uid="{00000000-0005-0000-0000-00000C000000}"/>
    <cellStyle name="一般 3" xfId="8" xr:uid="{00000000-0005-0000-0000-00000D000000}"/>
  </cellStyles>
  <dxfs count="765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CCFFFF"/>
        </patternFill>
      </fill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ill>
        <patternFill>
          <bgColor rgb="FFCCFF99"/>
        </patternFill>
      </fill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CC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2E6B44"/>
      <rgbColor rgb="FFABABAB"/>
      <rgbColor rgb="FF808080"/>
      <rgbColor rgb="FFD6E4F0"/>
      <rgbColor rgb="FF9C5700"/>
      <rgbColor rgb="FFFFF9DB"/>
      <rgbColor rgb="FFCAEEFB"/>
      <rgbColor rgb="FF660066"/>
      <rgbColor rgb="FFF7F9FC"/>
      <rgbColor rgb="FF0066CC"/>
      <rgbColor rgb="FFDAE3F3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B0F0"/>
      <rgbColor rgb="FFF0FAF4"/>
      <rgbColor rgb="FFD9F2D0"/>
      <rgbColor rgb="FFFFEB9C"/>
      <rgbColor rgb="FFC1E5F5"/>
      <rgbColor rgb="FFFFC7CE"/>
      <rgbColor rgb="FFF4CCCC"/>
      <rgbColor rgb="FFFFCC99"/>
      <rgbColor rgb="FF2E75B6"/>
      <rgbColor rgb="FF33CCCC"/>
      <rgbColor rgb="FFE2EFDA"/>
      <rgbColor rgb="FFFCE4D6"/>
      <rgbColor rgb="FFFF9900"/>
      <rgbColor rgb="FFFF6600"/>
      <rgbColor rgb="FF595959"/>
      <rgbColor rgb="FFC6EFCE"/>
      <rgbColor rgb="FF1B3A5C"/>
      <rgbColor rgb="FF339966"/>
      <rgbColor rgb="FF003300"/>
      <rgbColor rgb="FF333300"/>
      <rgbColor rgb="FF9C3501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-w\&#20493;&#27138;&#29983;&#31038;&#21729;&#20849;&#29992;&#36039;&#26009;&#22846;\&#9734;&#21608;&#37002;&#38598;&#35336;\&#21697;&#34399;\&#37559;&#36008;&#21934;&#21697;&#34399;&#20027;&#27284;.xlsx" TargetMode="External"/><Relationship Id="rId1" Type="http://schemas.openxmlformats.org/officeDocument/2006/relationships/externalLinkPath" Target="file:///\\fileserver-w\&#20493;&#27138;&#29983;&#31038;&#21729;&#20849;&#29992;&#36039;&#26009;&#22846;\&#9734;&#21608;&#37002;&#38598;&#35336;\&#21697;&#34399;\&#37559;&#36008;&#21934;&#21697;&#34399;&#20027;&#2728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ilbenessecomtw-my.sharepoint.com/personal/wsy_mail_benesse_com_tw/Documents/2.&#29289;&#27969;/&#9675;&#24235;&#23384;&#26126;&#32048;&#34920;.xlsm" TargetMode="External"/><Relationship Id="rId1" Type="http://schemas.openxmlformats.org/officeDocument/2006/relationships/externalLinkPath" Target="https://mailbenessecomtw-my.sharepoint.com/personal/wsy_mail_benesse_com_tw/Documents/2.&#29289;&#27969;/&#9675;&#24235;&#23384;&#26126;&#32048;&#3492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周邊商品銷售(cube）"/>
      <sheetName val="學習商品銷售(cube）"/>
      <sheetName val="ERP品號品名建置表"/>
      <sheetName val="銷貨單品號主檔"/>
      <sheetName val="周邊商品中類表"/>
      <sheetName val="260430"/>
      <sheetName val="260427"/>
      <sheetName val="260410"/>
      <sheetName val="260327"/>
      <sheetName val="260325"/>
      <sheetName val="260304"/>
      <sheetName val="260224"/>
      <sheetName val="260204"/>
      <sheetName val="260102"/>
      <sheetName val="251231"/>
      <sheetName val="251210"/>
      <sheetName val="251209"/>
      <sheetName val="251119"/>
      <sheetName val="251023"/>
      <sheetName val="251017"/>
      <sheetName val="251009"/>
      <sheetName val="251007"/>
      <sheetName val="250930"/>
      <sheetName val="250919"/>
      <sheetName val="250917"/>
      <sheetName val="250820"/>
      <sheetName val="250812"/>
      <sheetName val="250731"/>
      <sheetName val="250724"/>
      <sheetName val="250618-2"/>
      <sheetName val="250618-1"/>
      <sheetName val="250605"/>
      <sheetName val="250526"/>
      <sheetName val="250501"/>
      <sheetName val="250513"/>
      <sheetName val="250317"/>
    </sheetNames>
    <sheetDataSet>
      <sheetData sheetId="0"/>
      <sheetData sheetId="1">
        <row r="2">
          <cell r="C2" t="str">
            <v>財務年度</v>
          </cell>
        </row>
        <row r="3">
          <cell r="C3" t="str">
            <v>事業別</v>
          </cell>
        </row>
        <row r="4">
          <cell r="C4"/>
        </row>
        <row r="5">
          <cell r="C5" t="str">
            <v>銷貨_銷貨數量</v>
          </cell>
        </row>
        <row r="6">
          <cell r="B6" t="str">
            <v>首月銷售月</v>
          </cell>
          <cell r="C6" t="str">
            <v>商品編號</v>
          </cell>
        </row>
        <row r="7">
          <cell r="B7" t="str">
            <v>202404</v>
          </cell>
          <cell r="C7" t="str">
            <v>20200FA00</v>
          </cell>
        </row>
        <row r="8">
          <cell r="B8" t="str">
            <v>202404</v>
          </cell>
          <cell r="C8" t="str">
            <v>20200FA01</v>
          </cell>
        </row>
        <row r="9">
          <cell r="B9" t="str">
            <v>202406</v>
          </cell>
          <cell r="C9" t="str">
            <v>20200FA03</v>
          </cell>
        </row>
        <row r="10">
          <cell r="B10" t="str">
            <v>202404</v>
          </cell>
          <cell r="C10" t="str">
            <v>20200FA06</v>
          </cell>
        </row>
        <row r="11">
          <cell r="B11" t="str">
            <v>202404</v>
          </cell>
          <cell r="C11" t="str">
            <v>20200FA07</v>
          </cell>
        </row>
        <row r="12">
          <cell r="B12" t="str">
            <v>202405</v>
          </cell>
          <cell r="C12" t="str">
            <v>20200FA10</v>
          </cell>
        </row>
        <row r="13">
          <cell r="B13" t="str">
            <v>202405</v>
          </cell>
          <cell r="C13" t="str">
            <v>20200FAD9</v>
          </cell>
        </row>
        <row r="14">
          <cell r="B14" t="str">
            <v>202404</v>
          </cell>
          <cell r="C14" t="str">
            <v>20200FB00</v>
          </cell>
        </row>
        <row r="15">
          <cell r="B15" t="str">
            <v>202405</v>
          </cell>
          <cell r="C15" t="str">
            <v>20200FB05</v>
          </cell>
        </row>
        <row r="16">
          <cell r="B16" t="str">
            <v>202405</v>
          </cell>
          <cell r="C16" t="str">
            <v>20200FB06</v>
          </cell>
        </row>
        <row r="17">
          <cell r="B17" t="str">
            <v>202404</v>
          </cell>
          <cell r="C17" t="str">
            <v>20201M102</v>
          </cell>
        </row>
        <row r="18">
          <cell r="B18" t="str">
            <v>202404</v>
          </cell>
          <cell r="C18" t="str">
            <v>20201M104</v>
          </cell>
        </row>
        <row r="19">
          <cell r="B19" t="str">
            <v>202404</v>
          </cell>
          <cell r="C19" t="str">
            <v>20201M401</v>
          </cell>
        </row>
        <row r="20">
          <cell r="B20" t="str">
            <v>202404</v>
          </cell>
          <cell r="C20" t="str">
            <v>20201M601</v>
          </cell>
        </row>
        <row r="21">
          <cell r="B21" t="str">
            <v>202405</v>
          </cell>
          <cell r="C21" t="str">
            <v>20201M603</v>
          </cell>
        </row>
        <row r="22">
          <cell r="B22" t="str">
            <v>202409</v>
          </cell>
          <cell r="C22" t="str">
            <v>20201ME01</v>
          </cell>
        </row>
        <row r="23">
          <cell r="B23" t="str">
            <v>202404</v>
          </cell>
          <cell r="C23" t="str">
            <v>20201MY00</v>
          </cell>
        </row>
        <row r="24">
          <cell r="B24" t="str">
            <v>202412</v>
          </cell>
          <cell r="C24" t="str">
            <v>2020MPB01</v>
          </cell>
        </row>
        <row r="25">
          <cell r="B25" t="str">
            <v>202404</v>
          </cell>
          <cell r="C25" t="str">
            <v>2021MPB10</v>
          </cell>
        </row>
        <row r="26">
          <cell r="B26" t="str">
            <v>202405</v>
          </cell>
          <cell r="C26" t="str">
            <v>20220M103</v>
          </cell>
        </row>
        <row r="27">
          <cell r="B27" t="str">
            <v>202404</v>
          </cell>
          <cell r="C27" t="str">
            <v>20220M106</v>
          </cell>
        </row>
        <row r="28">
          <cell r="B28" t="str">
            <v>202404</v>
          </cell>
          <cell r="C28" t="str">
            <v>20220M401</v>
          </cell>
        </row>
        <row r="29">
          <cell r="B29" t="str">
            <v>202406</v>
          </cell>
          <cell r="C29" t="str">
            <v>20220M601</v>
          </cell>
        </row>
        <row r="30">
          <cell r="B30" t="str">
            <v>202404</v>
          </cell>
          <cell r="C30" t="str">
            <v>20220M602</v>
          </cell>
        </row>
        <row r="31">
          <cell r="B31" t="str">
            <v>202411</v>
          </cell>
          <cell r="C31" t="str">
            <v>20220MD02</v>
          </cell>
        </row>
        <row r="32">
          <cell r="B32" t="str">
            <v>202407</v>
          </cell>
          <cell r="C32" t="str">
            <v>20220MD03</v>
          </cell>
        </row>
        <row r="33">
          <cell r="B33" t="str">
            <v>202404</v>
          </cell>
          <cell r="C33" t="str">
            <v>20220MY00</v>
          </cell>
        </row>
        <row r="34">
          <cell r="B34" t="str">
            <v>202506</v>
          </cell>
          <cell r="C34" t="str">
            <v>2022MPB01</v>
          </cell>
        </row>
        <row r="35">
          <cell r="B35" t="str">
            <v>202404</v>
          </cell>
          <cell r="C35" t="str">
            <v>2022MPB02</v>
          </cell>
        </row>
        <row r="36">
          <cell r="B36" t="str">
            <v>202404</v>
          </cell>
          <cell r="C36" t="str">
            <v>2022MPB03</v>
          </cell>
        </row>
        <row r="37">
          <cell r="B37" t="str">
            <v>202404</v>
          </cell>
          <cell r="C37" t="str">
            <v>2022MPB04</v>
          </cell>
        </row>
        <row r="38">
          <cell r="B38" t="str">
            <v>202501</v>
          </cell>
          <cell r="C38" t="str">
            <v>2022MPB06</v>
          </cell>
        </row>
        <row r="39">
          <cell r="B39" t="str">
            <v>202412</v>
          </cell>
          <cell r="C39" t="str">
            <v>2022MPB08</v>
          </cell>
        </row>
        <row r="40">
          <cell r="B40" t="str">
            <v>202406</v>
          </cell>
          <cell r="C40" t="str">
            <v>2022MPB11</v>
          </cell>
        </row>
        <row r="41">
          <cell r="B41" t="str">
            <v>202406</v>
          </cell>
          <cell r="C41" t="str">
            <v>20230FXAH</v>
          </cell>
        </row>
        <row r="42">
          <cell r="B42" t="str">
            <v>202405</v>
          </cell>
          <cell r="C42" t="str">
            <v>20230FXAJ</v>
          </cell>
        </row>
        <row r="43">
          <cell r="B43" t="str">
            <v>202404</v>
          </cell>
          <cell r="C43" t="str">
            <v>20230FXAK</v>
          </cell>
        </row>
        <row r="44">
          <cell r="B44" t="str">
            <v>202404</v>
          </cell>
          <cell r="C44" t="str">
            <v>20230FXAM</v>
          </cell>
        </row>
        <row r="45">
          <cell r="B45" t="str">
            <v>202404</v>
          </cell>
          <cell r="C45" t="str">
            <v>20230FXAN</v>
          </cell>
        </row>
        <row r="46">
          <cell r="B46" t="str">
            <v>202407</v>
          </cell>
          <cell r="C46" t="str">
            <v>20230M101</v>
          </cell>
        </row>
        <row r="47">
          <cell r="B47" t="str">
            <v>202408</v>
          </cell>
          <cell r="C47" t="str">
            <v>20230M102</v>
          </cell>
        </row>
        <row r="48">
          <cell r="B48" t="str">
            <v>202409</v>
          </cell>
          <cell r="C48" t="str">
            <v>20230M104</v>
          </cell>
        </row>
        <row r="49">
          <cell r="B49" t="str">
            <v>202408</v>
          </cell>
          <cell r="C49" t="str">
            <v>20230M105</v>
          </cell>
        </row>
        <row r="50">
          <cell r="B50" t="str">
            <v>202410</v>
          </cell>
          <cell r="C50" t="str">
            <v>20230M401</v>
          </cell>
        </row>
        <row r="51">
          <cell r="B51" t="str">
            <v>202408</v>
          </cell>
          <cell r="C51" t="str">
            <v>20230M601</v>
          </cell>
        </row>
        <row r="52">
          <cell r="B52" t="str">
            <v>202407</v>
          </cell>
          <cell r="C52" t="str">
            <v>20230MY00</v>
          </cell>
        </row>
        <row r="53">
          <cell r="B53" t="str">
            <v>202405</v>
          </cell>
          <cell r="C53" t="str">
            <v>2023MPB01</v>
          </cell>
        </row>
        <row r="54">
          <cell r="B54" t="str">
            <v>202404</v>
          </cell>
          <cell r="C54" t="str">
            <v>2023MPB02</v>
          </cell>
        </row>
        <row r="55">
          <cell r="B55" t="str">
            <v>202404</v>
          </cell>
          <cell r="C55" t="str">
            <v>2023MPB03</v>
          </cell>
        </row>
        <row r="56">
          <cell r="B56" t="str">
            <v>202404</v>
          </cell>
          <cell r="C56" t="str">
            <v>2023MPB04</v>
          </cell>
        </row>
        <row r="57">
          <cell r="B57" t="str">
            <v>202404</v>
          </cell>
          <cell r="C57" t="str">
            <v>2023MPB06</v>
          </cell>
        </row>
        <row r="58">
          <cell r="B58" t="str">
            <v>202410</v>
          </cell>
          <cell r="C58" t="str">
            <v>20240FA00</v>
          </cell>
        </row>
        <row r="59">
          <cell r="B59" t="str">
            <v>202507</v>
          </cell>
          <cell r="C59" t="str">
            <v>20240FA11</v>
          </cell>
        </row>
        <row r="60">
          <cell r="B60" t="str">
            <v>202410</v>
          </cell>
          <cell r="C60" t="str">
            <v>20240FC00</v>
          </cell>
        </row>
        <row r="61">
          <cell r="B61" t="str">
            <v>202412</v>
          </cell>
          <cell r="C61" t="str">
            <v>20240FC12</v>
          </cell>
        </row>
        <row r="62">
          <cell r="B62" t="str">
            <v>202411</v>
          </cell>
          <cell r="C62" t="str">
            <v>20240FM00</v>
          </cell>
        </row>
        <row r="63">
          <cell r="B63" t="str">
            <v>202410</v>
          </cell>
          <cell r="C63" t="str">
            <v>20240FXAE</v>
          </cell>
        </row>
        <row r="64">
          <cell r="B64" t="str">
            <v>202502</v>
          </cell>
          <cell r="C64" t="str">
            <v>20240FXAK</v>
          </cell>
        </row>
        <row r="65">
          <cell r="B65" t="str">
            <v>202407</v>
          </cell>
          <cell r="C65" t="str">
            <v>2024MPB01</v>
          </cell>
        </row>
        <row r="66">
          <cell r="B66" t="str">
            <v>202407</v>
          </cell>
          <cell r="C66" t="str">
            <v>2024MPB02</v>
          </cell>
        </row>
        <row r="67">
          <cell r="B67" t="str">
            <v>202505</v>
          </cell>
          <cell r="C67" t="str">
            <v>20250FA00</v>
          </cell>
        </row>
        <row r="68">
          <cell r="B68" t="str">
            <v>202506</v>
          </cell>
          <cell r="C68" t="str">
            <v>20250FB01</v>
          </cell>
        </row>
        <row r="69">
          <cell r="B69" t="str">
            <v>202506</v>
          </cell>
          <cell r="C69" t="str">
            <v>20250FB02</v>
          </cell>
        </row>
        <row r="70">
          <cell r="B70" t="str">
            <v>202506</v>
          </cell>
          <cell r="C70" t="str">
            <v>20250FB03</v>
          </cell>
        </row>
        <row r="71">
          <cell r="B71" t="str">
            <v>202506</v>
          </cell>
          <cell r="C71" t="str">
            <v>20250FBA3</v>
          </cell>
        </row>
        <row r="72">
          <cell r="B72" t="str">
            <v>202507</v>
          </cell>
          <cell r="C72" t="str">
            <v>20250FC01</v>
          </cell>
        </row>
        <row r="73">
          <cell r="B73" t="str">
            <v>202506</v>
          </cell>
          <cell r="C73" t="str">
            <v>20250FC02</v>
          </cell>
        </row>
        <row r="74">
          <cell r="B74" t="str">
            <v>202507</v>
          </cell>
          <cell r="C74" t="str">
            <v>20250FC03</v>
          </cell>
        </row>
        <row r="75">
          <cell r="B75" t="str">
            <v>202510</v>
          </cell>
          <cell r="C75" t="str">
            <v>20250FD00</v>
          </cell>
        </row>
        <row r="76">
          <cell r="B76" t="str">
            <v>202510</v>
          </cell>
          <cell r="C76" t="str">
            <v>20250FD01</v>
          </cell>
        </row>
        <row r="77">
          <cell r="B77" t="str">
            <v>202512</v>
          </cell>
          <cell r="C77" t="str">
            <v>20250FD14</v>
          </cell>
        </row>
        <row r="78">
          <cell r="B78" t="str">
            <v>202601</v>
          </cell>
          <cell r="C78" t="str">
            <v>20250FE00</v>
          </cell>
        </row>
        <row r="79">
          <cell r="B79" t="str">
            <v>202506</v>
          </cell>
          <cell r="C79" t="str">
            <v>20250FXAB</v>
          </cell>
        </row>
        <row r="80">
          <cell r="B80" t="str">
            <v>202506</v>
          </cell>
          <cell r="C80" t="str">
            <v>20250FXAC</v>
          </cell>
        </row>
        <row r="81">
          <cell r="B81" t="str">
            <v>202507</v>
          </cell>
          <cell r="C81" t="str">
            <v>20250FXAD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mV5DnHrWEObKQdOrXSY0sSgGAXT-nNBh0TMi-KQCttT7u4t6Eh0QbbDYO0nN8ts" itemId="017TKQRUX75BL6ITJMAZDIFSMXO2LORETB">
      <xxl21:absoluteUrl r:id="rId2"/>
    </xxl21:alternateUrls>
    <sheetNames>
      <sheetName val="○說明"/>
      <sheetName val="學習商品庫存"/>
      <sheetName val="樞紐表"/>
      <sheetName val="●查詢"/>
      <sheetName val="★各單位保留明細表"/>
      <sheetName val="庫存明細表(INVR18)"/>
      <sheetName val="個別倉保留明細(樞紐)"/>
      <sheetName val="最新單價"/>
      <sheetName val="R03022_歷史周邊商品一覽表 "/>
      <sheetName val="(INVR18)保留操作工作表"/>
      <sheetName val="授權商品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製表日期: 115/05/11</v>
          </cell>
          <cell r="D3" t="str">
            <v>資料日期: 115/05/11</v>
          </cell>
          <cell r="G3" t="str">
            <v>第 1 頁</v>
          </cell>
        </row>
        <row r="4">
          <cell r="A4" t="str">
            <v>品號</v>
          </cell>
          <cell r="B4" t="str">
            <v>品名</v>
          </cell>
          <cell r="C4" t="str">
            <v>單位成本</v>
          </cell>
          <cell r="D4" t="str">
            <v>庫存數量</v>
          </cell>
          <cell r="E4" t="str">
            <v>庫存金額</v>
          </cell>
          <cell r="F4" t="str">
            <v>庫別</v>
          </cell>
          <cell r="G4" t="str">
            <v>庫別名稱</v>
          </cell>
        </row>
        <row r="5">
          <cell r="A5" t="str">
            <v>20162C605</v>
          </cell>
          <cell r="B5" t="str">
            <v>1605月幼幼版彩色形狀建築師</v>
          </cell>
          <cell r="C5">
            <v>58.83</v>
          </cell>
          <cell r="D5">
            <v>6</v>
          </cell>
          <cell r="E5">
            <v>353</v>
          </cell>
          <cell r="F5"/>
          <cell r="G5"/>
        </row>
        <row r="6">
          <cell r="A6" t="str">
            <v>2017AC109</v>
          </cell>
          <cell r="B6" t="str">
            <v>繪本-早安！起床了！</v>
          </cell>
          <cell r="C6">
            <v>57.8</v>
          </cell>
          <cell r="D6">
            <v>5</v>
          </cell>
          <cell r="E6">
            <v>289</v>
          </cell>
          <cell r="F6"/>
          <cell r="G6"/>
        </row>
        <row r="7">
          <cell r="A7" t="str">
            <v>2017AC110</v>
          </cell>
          <cell r="B7" t="str">
            <v>繪本-這是什麼？身體圖鑑</v>
          </cell>
          <cell r="C7">
            <v>33.409999999999997</v>
          </cell>
          <cell r="D7">
            <v>183</v>
          </cell>
          <cell r="E7">
            <v>6114</v>
          </cell>
          <cell r="F7"/>
          <cell r="G7"/>
        </row>
        <row r="8">
          <cell r="A8" t="str">
            <v>2017AC111</v>
          </cell>
          <cell r="B8" t="str">
            <v>繪本-這是什麼？食物與生活用品</v>
          </cell>
          <cell r="C8">
            <v>48.25</v>
          </cell>
          <cell r="D8">
            <v>187</v>
          </cell>
          <cell r="E8">
            <v>9023</v>
          </cell>
          <cell r="F8"/>
          <cell r="G8"/>
        </row>
        <row r="9">
          <cell r="A9" t="str">
            <v>2017AC113</v>
          </cell>
          <cell r="B9" t="str">
            <v>繪本-我會大聲說有</v>
          </cell>
          <cell r="C9">
            <v>46.55</v>
          </cell>
          <cell r="D9">
            <v>64</v>
          </cell>
          <cell r="E9">
            <v>2979</v>
          </cell>
          <cell r="F9"/>
          <cell r="G9"/>
        </row>
        <row r="10">
          <cell r="A10" t="str">
            <v>2017AC121</v>
          </cell>
          <cell r="B10" t="str">
            <v>繪本-一起分享好開心</v>
          </cell>
          <cell r="C10">
            <v>52.42</v>
          </cell>
          <cell r="D10">
            <v>24</v>
          </cell>
          <cell r="E10">
            <v>1258</v>
          </cell>
          <cell r="F10"/>
          <cell r="G10"/>
        </row>
        <row r="11">
          <cell r="A11" t="str">
            <v>2017AC611</v>
          </cell>
          <cell r="B11" t="str">
            <v>11月齡寶寶推推樂</v>
          </cell>
          <cell r="C11">
            <v>51</v>
          </cell>
          <cell r="D11">
            <v>1</v>
          </cell>
          <cell r="E11">
            <v>51</v>
          </cell>
          <cell r="F11"/>
          <cell r="G11"/>
        </row>
        <row r="12">
          <cell r="A12" t="str">
            <v>20184C603</v>
          </cell>
          <cell r="B12" t="str">
            <v>桌遊-恐龍世界大挑戰</v>
          </cell>
          <cell r="C12">
            <v>45.94</v>
          </cell>
          <cell r="D12">
            <v>33</v>
          </cell>
          <cell r="E12">
            <v>1516</v>
          </cell>
          <cell r="F12"/>
          <cell r="G12"/>
        </row>
        <row r="13">
          <cell r="A13" t="str">
            <v>2018AC812</v>
          </cell>
          <cell r="B13" t="str">
            <v>巧虎手偶</v>
          </cell>
          <cell r="C13">
            <v>73.5</v>
          </cell>
          <cell r="D13">
            <v>1528</v>
          </cell>
          <cell r="E13">
            <v>112306</v>
          </cell>
          <cell r="F13"/>
          <cell r="G13"/>
        </row>
        <row r="14">
          <cell r="A14" t="str">
            <v>2018AC812-L</v>
          </cell>
          <cell r="B14" t="str">
            <v>巧虎手偶說明信</v>
          </cell>
          <cell r="C14">
            <v>0</v>
          </cell>
          <cell r="D14">
            <v>1840</v>
          </cell>
          <cell r="E14">
            <v>0</v>
          </cell>
          <cell r="F14"/>
          <cell r="G14"/>
        </row>
        <row r="15">
          <cell r="A15" t="str">
            <v>20191C601</v>
          </cell>
          <cell r="B15" t="str">
            <v>2001月號寶寶版生活語彙圖卡組</v>
          </cell>
          <cell r="C15">
            <v>29.47</v>
          </cell>
          <cell r="D15">
            <v>233</v>
          </cell>
          <cell r="E15">
            <v>6866</v>
          </cell>
          <cell r="F15"/>
          <cell r="G15"/>
        </row>
        <row r="16">
          <cell r="A16" t="str">
            <v>20191C710</v>
          </cell>
          <cell r="B16" t="str">
            <v>1910月號寶寶版交通工具拼圖書</v>
          </cell>
          <cell r="C16">
            <v>59.54</v>
          </cell>
          <cell r="D16">
            <v>107</v>
          </cell>
          <cell r="E16">
            <v>6371</v>
          </cell>
          <cell r="F16"/>
          <cell r="G16"/>
        </row>
        <row r="17">
          <cell r="A17" t="str">
            <v>20192C611</v>
          </cell>
          <cell r="B17" t="str">
            <v>動物拼圖遊戲組</v>
          </cell>
          <cell r="C17">
            <v>38.340000000000003</v>
          </cell>
          <cell r="D17">
            <v>35</v>
          </cell>
          <cell r="E17">
            <v>1342</v>
          </cell>
          <cell r="F17"/>
          <cell r="G17"/>
        </row>
        <row r="18">
          <cell r="A18" t="str">
            <v>20192C612</v>
          </cell>
          <cell r="B18" t="str">
            <v>空間邏輯疊疊積木組</v>
          </cell>
          <cell r="C18">
            <v>109.67</v>
          </cell>
          <cell r="D18">
            <v>3</v>
          </cell>
          <cell r="E18">
            <v>329</v>
          </cell>
          <cell r="F18"/>
          <cell r="G18"/>
        </row>
        <row r="19">
          <cell r="A19" t="str">
            <v>20192CE11</v>
          </cell>
          <cell r="B19" t="str">
            <v>動物拼圖海報</v>
          </cell>
          <cell r="C19">
            <v>4.53</v>
          </cell>
          <cell r="D19">
            <v>43</v>
          </cell>
          <cell r="E19">
            <v>195</v>
          </cell>
          <cell r="F19"/>
          <cell r="G19"/>
        </row>
        <row r="20">
          <cell r="A20" t="str">
            <v>20193CE02</v>
          </cell>
          <cell r="B20" t="str">
            <v>快樂版巧虎偶</v>
          </cell>
          <cell r="C20">
            <v>20.52</v>
          </cell>
          <cell r="D20">
            <v>820</v>
          </cell>
          <cell r="E20">
            <v>16827</v>
          </cell>
          <cell r="F20"/>
          <cell r="G20"/>
        </row>
        <row r="21">
          <cell r="A21" t="str">
            <v>20201C601</v>
          </cell>
          <cell r="B21" t="str">
            <v>寶寶版紅黃藍顏色娃娃</v>
          </cell>
          <cell r="C21">
            <v>84.5</v>
          </cell>
          <cell r="D21">
            <v>2</v>
          </cell>
          <cell r="E21">
            <v>169</v>
          </cell>
          <cell r="F21"/>
          <cell r="G21"/>
        </row>
        <row r="22">
          <cell r="A22" t="str">
            <v>20201C609</v>
          </cell>
          <cell r="B22" t="str">
            <v>寶寶版洗澡玩水組</v>
          </cell>
          <cell r="C22">
            <v>78.290000000000006</v>
          </cell>
          <cell r="D22">
            <v>51</v>
          </cell>
          <cell r="E22">
            <v>3993</v>
          </cell>
          <cell r="F22"/>
          <cell r="G22"/>
        </row>
        <row r="23">
          <cell r="A23" t="str">
            <v>20201C610</v>
          </cell>
          <cell r="B23" t="str">
            <v>2010月號寶寶版交通工具拼圖書</v>
          </cell>
          <cell r="C23">
            <v>53.5</v>
          </cell>
          <cell r="D23">
            <v>201</v>
          </cell>
          <cell r="E23">
            <v>10754</v>
          </cell>
          <cell r="F23"/>
          <cell r="G23"/>
        </row>
        <row r="24">
          <cell r="A24" t="str">
            <v>20202C602</v>
          </cell>
          <cell r="B24" t="str">
            <v>幼幼版我是小醫生遊戲組</v>
          </cell>
          <cell r="C24">
            <v>217.6</v>
          </cell>
          <cell r="D24">
            <v>433</v>
          </cell>
          <cell r="E24">
            <v>94220</v>
          </cell>
          <cell r="F24"/>
          <cell r="G24"/>
        </row>
        <row r="25">
          <cell r="A25" t="str">
            <v>20202C604</v>
          </cell>
          <cell r="B25" t="str">
            <v>2004月號幼幼版交通工具認知組</v>
          </cell>
          <cell r="C25">
            <v>28</v>
          </cell>
          <cell r="D25">
            <v>1</v>
          </cell>
          <cell r="E25">
            <v>28</v>
          </cell>
          <cell r="F25"/>
          <cell r="G25"/>
        </row>
        <row r="26">
          <cell r="A26" t="str">
            <v>20202C611</v>
          </cell>
          <cell r="B26" t="str">
            <v>2011月號幼幼版比較長短釣魚組</v>
          </cell>
          <cell r="C26">
            <v>85.78</v>
          </cell>
          <cell r="D26">
            <v>9</v>
          </cell>
          <cell r="E26">
            <v>772</v>
          </cell>
          <cell r="F26"/>
          <cell r="G26"/>
        </row>
        <row r="27">
          <cell r="A27" t="str">
            <v>20203C601</v>
          </cell>
          <cell r="B27" t="str">
            <v>IC動物百科探索組</v>
          </cell>
          <cell r="C27">
            <v>154.12</v>
          </cell>
          <cell r="D27">
            <v>42</v>
          </cell>
          <cell r="E27">
            <v>6473</v>
          </cell>
          <cell r="F27"/>
          <cell r="G27"/>
        </row>
        <row r="28">
          <cell r="A28" t="str">
            <v>20203C606</v>
          </cell>
          <cell r="B28" t="str">
            <v>快樂版創意型板</v>
          </cell>
          <cell r="C28">
            <v>16.670000000000002</v>
          </cell>
          <cell r="D28">
            <v>562</v>
          </cell>
          <cell r="E28">
            <v>9366</v>
          </cell>
          <cell r="F28"/>
          <cell r="G28"/>
        </row>
        <row r="29">
          <cell r="A29" t="str">
            <v>20203C608</v>
          </cell>
          <cell r="B29" t="str">
            <v>快樂版重心平衡透明積木</v>
          </cell>
          <cell r="C29">
            <v>151.22</v>
          </cell>
          <cell r="D29">
            <v>283</v>
          </cell>
          <cell r="E29">
            <v>42796</v>
          </cell>
          <cell r="F29"/>
          <cell r="G29"/>
        </row>
        <row r="30">
          <cell r="A30" t="str">
            <v>20203CH06</v>
          </cell>
          <cell r="B30" t="str">
            <v>2006月號快樂版夏天的探險遊戲書</v>
          </cell>
          <cell r="C30">
            <v>34.08</v>
          </cell>
          <cell r="D30">
            <v>13</v>
          </cell>
          <cell r="E30">
            <v>443</v>
          </cell>
          <cell r="F30"/>
          <cell r="G30"/>
        </row>
        <row r="31">
          <cell r="A31" t="str">
            <v>20204C603</v>
          </cell>
          <cell r="B31" t="str">
            <v>成長版IC注音學習機</v>
          </cell>
          <cell r="C31">
            <v>253.33</v>
          </cell>
          <cell r="D31">
            <v>3</v>
          </cell>
          <cell r="E31">
            <v>760</v>
          </cell>
          <cell r="F31"/>
          <cell r="G31"/>
        </row>
        <row r="32">
          <cell r="A32" t="str">
            <v>20205C602</v>
          </cell>
          <cell r="B32" t="str">
            <v>2102月號學習版巧虎公車筆袋</v>
          </cell>
          <cell r="C32">
            <v>73.64</v>
          </cell>
          <cell r="D32">
            <v>185</v>
          </cell>
          <cell r="E32">
            <v>13623</v>
          </cell>
          <cell r="F32"/>
          <cell r="G32"/>
        </row>
        <row r="33">
          <cell r="A33" t="str">
            <v>2020FC603</v>
          </cell>
          <cell r="B33" t="str">
            <v>2103月號進階版成語中的知識</v>
          </cell>
          <cell r="C33">
            <v>22.67</v>
          </cell>
          <cell r="D33">
            <v>3</v>
          </cell>
          <cell r="E33">
            <v>68</v>
          </cell>
          <cell r="F33"/>
          <cell r="G33"/>
        </row>
        <row r="34">
          <cell r="A34" t="str">
            <v>2020FC801</v>
          </cell>
          <cell r="B34" t="str">
            <v>口袋書(知識大哉問)</v>
          </cell>
          <cell r="C34">
            <v>14.35</v>
          </cell>
          <cell r="D34">
            <v>43</v>
          </cell>
          <cell r="E34">
            <v>617</v>
          </cell>
          <cell r="F34"/>
          <cell r="G34"/>
        </row>
        <row r="35">
          <cell r="A35" t="str">
            <v>2020FC803</v>
          </cell>
          <cell r="B35" t="str">
            <v>口袋書(笑談歇後語)</v>
          </cell>
          <cell r="C35">
            <v>15.5</v>
          </cell>
          <cell r="D35">
            <v>52</v>
          </cell>
          <cell r="E35">
            <v>806</v>
          </cell>
          <cell r="F35"/>
          <cell r="G35"/>
        </row>
        <row r="36">
          <cell r="A36" t="str">
            <v>20211C602</v>
          </cell>
          <cell r="B36" t="str">
            <v>彩色釣魚遊戲組</v>
          </cell>
          <cell r="C36">
            <v>76.33</v>
          </cell>
          <cell r="D36">
            <v>9</v>
          </cell>
          <cell r="E36">
            <v>687</v>
          </cell>
          <cell r="F36"/>
          <cell r="G36"/>
        </row>
        <row r="37">
          <cell r="A37" t="str">
            <v>20211C606</v>
          </cell>
          <cell r="B37" t="str">
            <v>寶寶版巧虎IC如廁學習機</v>
          </cell>
          <cell r="C37">
            <v>222.89</v>
          </cell>
          <cell r="D37">
            <v>154</v>
          </cell>
          <cell r="E37">
            <v>34325</v>
          </cell>
          <cell r="F37"/>
          <cell r="G37"/>
        </row>
        <row r="38">
          <cell r="A38" t="str">
            <v>20211C607</v>
          </cell>
          <cell r="B38" t="str">
            <v>創意顏色形狀積木組(無輪子)</v>
          </cell>
          <cell r="C38">
            <v>129.94</v>
          </cell>
          <cell r="D38">
            <v>18</v>
          </cell>
          <cell r="E38">
            <v>2339</v>
          </cell>
          <cell r="F38"/>
          <cell r="G38"/>
        </row>
        <row r="39">
          <cell r="A39" t="str">
            <v>20211C608</v>
          </cell>
          <cell r="B39" t="str">
            <v>顏色娃娃扮演遊戲組(洗澡玩具)</v>
          </cell>
          <cell r="C39">
            <v>72.31</v>
          </cell>
          <cell r="D39">
            <v>1182</v>
          </cell>
          <cell r="E39">
            <v>85470</v>
          </cell>
          <cell r="F39"/>
          <cell r="G39"/>
        </row>
        <row r="40">
          <cell r="A40" t="str">
            <v>20211C612</v>
          </cell>
          <cell r="B40" t="str">
            <v>寶寶版IC巧虎睡覺音樂故事機</v>
          </cell>
          <cell r="C40">
            <v>217.06</v>
          </cell>
          <cell r="D40">
            <v>192</v>
          </cell>
          <cell r="E40">
            <v>41675</v>
          </cell>
          <cell r="F40"/>
          <cell r="G40"/>
        </row>
        <row r="41">
          <cell r="A41" t="str">
            <v>20211CE01</v>
          </cell>
          <cell r="B41" t="str">
            <v>寶寶版顏色家族偶遊戲圖</v>
          </cell>
          <cell r="C41">
            <v>7</v>
          </cell>
          <cell r="D41">
            <v>2</v>
          </cell>
          <cell r="E41">
            <v>14</v>
          </cell>
          <cell r="F41"/>
          <cell r="G41"/>
        </row>
        <row r="42">
          <cell r="A42" t="str">
            <v>20212C603</v>
          </cell>
          <cell r="B42" t="str">
            <v>IC巧虎城市交通安全組</v>
          </cell>
          <cell r="C42">
            <v>194.62</v>
          </cell>
          <cell r="D42">
            <v>377</v>
          </cell>
          <cell r="E42">
            <v>73372</v>
          </cell>
          <cell r="F42"/>
          <cell r="G42"/>
        </row>
        <row r="43">
          <cell r="A43" t="str">
            <v>20212C608</v>
          </cell>
          <cell r="B43" t="str">
            <v>幼兒園好朋友立體積木</v>
          </cell>
          <cell r="C43">
            <v>70.25</v>
          </cell>
          <cell r="D43">
            <v>8</v>
          </cell>
          <cell r="E43">
            <v>562</v>
          </cell>
          <cell r="F43"/>
          <cell r="G43"/>
        </row>
        <row r="44">
          <cell r="A44" t="str">
            <v>20212CE08</v>
          </cell>
          <cell r="B44" t="str">
            <v>幼兒園好朋友立體積木小書</v>
          </cell>
          <cell r="C44">
            <v>2.88</v>
          </cell>
          <cell r="D44">
            <v>8</v>
          </cell>
          <cell r="E44">
            <v>23</v>
          </cell>
          <cell r="F44"/>
          <cell r="G44"/>
        </row>
        <row r="45">
          <cell r="A45" t="str">
            <v>20215C611</v>
          </cell>
          <cell r="B45" t="str">
            <v>學習版會動的變身機器人</v>
          </cell>
          <cell r="C45">
            <v>161.6</v>
          </cell>
          <cell r="D45">
            <v>63</v>
          </cell>
          <cell r="E45">
            <v>10181</v>
          </cell>
          <cell r="F45"/>
          <cell r="G45"/>
        </row>
        <row r="46">
          <cell r="A46" t="str">
            <v>20215CV08</v>
          </cell>
          <cell r="B46" t="str">
            <v>學習版拼音我最棒</v>
          </cell>
          <cell r="C46">
            <v>25.9</v>
          </cell>
          <cell r="D46">
            <v>336</v>
          </cell>
          <cell r="E46">
            <v>8701</v>
          </cell>
          <cell r="F46"/>
          <cell r="G46"/>
        </row>
        <row r="47">
          <cell r="A47" t="str">
            <v>20216CV01</v>
          </cell>
          <cell r="B47" t="str">
            <v>STEAM學習系列(驚奇魔術遊戲組)</v>
          </cell>
          <cell r="C47">
            <v>34.78</v>
          </cell>
          <cell r="D47">
            <v>85</v>
          </cell>
          <cell r="E47">
            <v>2956</v>
          </cell>
          <cell r="F47"/>
          <cell r="G47"/>
        </row>
        <row r="48">
          <cell r="A48" t="str">
            <v>20216CV06</v>
          </cell>
          <cell r="B48" t="str">
            <v>2106月號基礎版學習套組</v>
          </cell>
          <cell r="C48">
            <v>32.49</v>
          </cell>
          <cell r="D48">
            <v>168</v>
          </cell>
          <cell r="E48">
            <v>5459</v>
          </cell>
          <cell r="F48"/>
          <cell r="G48"/>
        </row>
        <row r="49">
          <cell r="A49" t="str">
            <v>20216CV07</v>
          </cell>
          <cell r="B49" t="str">
            <v>2107月號基礎版學習套組</v>
          </cell>
          <cell r="C49">
            <v>40.32</v>
          </cell>
          <cell r="D49">
            <v>56</v>
          </cell>
          <cell r="E49">
            <v>2258</v>
          </cell>
          <cell r="F49"/>
          <cell r="G49"/>
        </row>
        <row r="50">
          <cell r="A50" t="str">
            <v>20216CV08</v>
          </cell>
          <cell r="B50" t="str">
            <v>2108月號基礎版學習套組</v>
          </cell>
          <cell r="C50">
            <v>39.26</v>
          </cell>
          <cell r="D50">
            <v>65</v>
          </cell>
          <cell r="E50">
            <v>2552</v>
          </cell>
          <cell r="F50"/>
          <cell r="G50"/>
        </row>
        <row r="51">
          <cell r="A51" t="str">
            <v>2021FC809</v>
          </cell>
          <cell r="B51" t="str">
            <v>名人系列(改變世界的名人1)</v>
          </cell>
          <cell r="C51">
            <v>22.97</v>
          </cell>
          <cell r="D51">
            <v>205</v>
          </cell>
          <cell r="E51">
            <v>4709</v>
          </cell>
          <cell r="F51"/>
          <cell r="G51"/>
        </row>
        <row r="52">
          <cell r="A52" t="str">
            <v>2021FC812</v>
          </cell>
          <cell r="B52" t="str">
            <v>2112月號進階版名人系列</v>
          </cell>
          <cell r="C52">
            <v>23.35</v>
          </cell>
          <cell r="D52">
            <v>152</v>
          </cell>
          <cell r="E52">
            <v>3549</v>
          </cell>
          <cell r="F52"/>
          <cell r="G52"/>
        </row>
        <row r="53">
          <cell r="A53" t="str">
            <v>2021FC910</v>
          </cell>
          <cell r="B53" t="str">
            <v>2110月號進階版世界名著</v>
          </cell>
          <cell r="C53">
            <v>28.33</v>
          </cell>
          <cell r="D53">
            <v>3</v>
          </cell>
          <cell r="E53">
            <v>85</v>
          </cell>
          <cell r="F53"/>
          <cell r="G53"/>
        </row>
        <row r="54">
          <cell r="A54" t="str">
            <v>2021FCV02</v>
          </cell>
          <cell r="B54" t="str">
            <v>多元探索(創意幽默寶典)</v>
          </cell>
          <cell r="C54">
            <v>16.05</v>
          </cell>
          <cell r="D54">
            <v>44</v>
          </cell>
          <cell r="E54">
            <v>706</v>
          </cell>
          <cell r="F54"/>
          <cell r="G54"/>
        </row>
        <row r="55">
          <cell r="A55" t="str">
            <v>20221C611</v>
          </cell>
          <cell r="B55" t="str">
            <v>生活語彙認知圖鑑2211</v>
          </cell>
          <cell r="C55">
            <v>29.85</v>
          </cell>
          <cell r="D55">
            <v>94</v>
          </cell>
          <cell r="E55">
            <v>2806</v>
          </cell>
          <cell r="F55"/>
          <cell r="G55"/>
        </row>
        <row r="56">
          <cell r="A56" t="str">
            <v>20221C612</v>
          </cell>
          <cell r="B56" t="str">
            <v>寶寶版IC餐椅寶寶音樂立體書</v>
          </cell>
          <cell r="C56">
            <v>134</v>
          </cell>
          <cell r="D56">
            <v>2</v>
          </cell>
          <cell r="E56">
            <v>268</v>
          </cell>
          <cell r="F56"/>
          <cell r="G56"/>
        </row>
        <row r="57">
          <cell r="A57" t="str">
            <v>20221C6B6</v>
          </cell>
          <cell r="B57" t="str">
            <v>寶寶IC火車語彙學習組</v>
          </cell>
          <cell r="C57">
            <v>168.81</v>
          </cell>
          <cell r="D57">
            <v>390</v>
          </cell>
          <cell r="E57">
            <v>65835</v>
          </cell>
          <cell r="F57"/>
          <cell r="G57"/>
        </row>
        <row r="58">
          <cell r="A58" t="str">
            <v>20222C606</v>
          </cell>
          <cell r="B58" t="str">
            <v>認知顏色冰淇淋組</v>
          </cell>
          <cell r="C58">
            <v>105.94</v>
          </cell>
          <cell r="D58">
            <v>239</v>
          </cell>
          <cell r="E58">
            <v>25320</v>
          </cell>
          <cell r="F58"/>
          <cell r="G58"/>
        </row>
        <row r="59">
          <cell r="A59" t="str">
            <v>20222C608</v>
          </cell>
          <cell r="B59" t="str">
            <v>幼幼版變變變創意工程車</v>
          </cell>
          <cell r="C59">
            <v>82.8</v>
          </cell>
          <cell r="D59">
            <v>20</v>
          </cell>
          <cell r="E59">
            <v>1656</v>
          </cell>
          <cell r="F59"/>
          <cell r="G59"/>
        </row>
        <row r="60">
          <cell r="A60" t="str">
            <v>20223C605</v>
          </cell>
          <cell r="B60" t="str">
            <v>三角立體四色筆(2502)</v>
          </cell>
          <cell r="C60">
            <v>17.77</v>
          </cell>
          <cell r="D60">
            <v>2355</v>
          </cell>
          <cell r="E60">
            <v>41849</v>
          </cell>
          <cell r="F60"/>
          <cell r="G60"/>
        </row>
        <row r="61">
          <cell r="A61" t="str">
            <v>20223C608</v>
          </cell>
          <cell r="B61" t="str">
            <v>邏輯推理遊戲棋</v>
          </cell>
          <cell r="C61">
            <v>42.94</v>
          </cell>
          <cell r="D61">
            <v>47</v>
          </cell>
          <cell r="E61">
            <v>2018</v>
          </cell>
          <cell r="F61"/>
          <cell r="G61"/>
        </row>
        <row r="62">
          <cell r="A62" t="str">
            <v>2022FC801</v>
          </cell>
          <cell r="B62" t="str">
            <v>漫畫成語-年度特刊</v>
          </cell>
          <cell r="C62">
            <v>38.630000000000003</v>
          </cell>
          <cell r="D62">
            <v>54</v>
          </cell>
          <cell r="E62">
            <v>2086</v>
          </cell>
          <cell r="F62"/>
          <cell r="G62"/>
        </row>
        <row r="63">
          <cell r="A63" t="str">
            <v>2022FCV11</v>
          </cell>
          <cell r="B63" t="str">
            <v>口袋書(小故事大發明)</v>
          </cell>
          <cell r="C63">
            <v>24.99</v>
          </cell>
          <cell r="D63">
            <v>406</v>
          </cell>
          <cell r="E63">
            <v>10145</v>
          </cell>
          <cell r="F63"/>
          <cell r="G63"/>
        </row>
        <row r="64">
          <cell r="A64" t="str">
            <v>20231C312</v>
          </cell>
          <cell r="B64" t="str">
            <v>耶誕故事繪本</v>
          </cell>
          <cell r="C64">
            <v>17.23</v>
          </cell>
          <cell r="D64">
            <v>75</v>
          </cell>
          <cell r="E64">
            <v>1292</v>
          </cell>
          <cell r="F64"/>
          <cell r="G64"/>
        </row>
        <row r="65">
          <cell r="A65" t="str">
            <v>20231C605</v>
          </cell>
          <cell r="B65" t="str">
            <v>2305月號寶寶版點心分享遊戲組</v>
          </cell>
          <cell r="C65">
            <v>88.78</v>
          </cell>
          <cell r="D65">
            <v>195</v>
          </cell>
          <cell r="E65">
            <v>17312</v>
          </cell>
          <cell r="F65"/>
          <cell r="G65"/>
        </row>
        <row r="66">
          <cell r="A66" t="str">
            <v>20231C608</v>
          </cell>
          <cell r="B66" t="str">
            <v>寶寶版形狀三明治遊戲組</v>
          </cell>
          <cell r="C66">
            <v>88.09</v>
          </cell>
          <cell r="D66">
            <v>11</v>
          </cell>
          <cell r="E66">
            <v>969</v>
          </cell>
          <cell r="F66"/>
          <cell r="G66"/>
        </row>
        <row r="67">
          <cell r="A67" t="str">
            <v>20231C610</v>
          </cell>
          <cell r="B67" t="str">
            <v>生活語彙認知圖鑑2310</v>
          </cell>
          <cell r="C67">
            <v>29.77</v>
          </cell>
          <cell r="D67">
            <v>259</v>
          </cell>
          <cell r="E67">
            <v>7711</v>
          </cell>
          <cell r="F67"/>
          <cell r="G67"/>
        </row>
        <row r="68">
          <cell r="A68" t="str">
            <v>20231C6B7</v>
          </cell>
          <cell r="B68" t="str">
            <v>開始號Hello巧虎偶</v>
          </cell>
          <cell r="C68">
            <v>55</v>
          </cell>
          <cell r="D68">
            <v>3</v>
          </cell>
          <cell r="E68">
            <v>165</v>
          </cell>
          <cell r="F68"/>
          <cell r="G68"/>
        </row>
        <row r="69">
          <cell r="A69" t="str">
            <v>20231CE05</v>
          </cell>
          <cell r="B69" t="str">
            <v>2305月號寶寶版點心分享扮演遊戲圖</v>
          </cell>
          <cell r="C69">
            <v>5.6</v>
          </cell>
          <cell r="D69">
            <v>199</v>
          </cell>
          <cell r="E69">
            <v>1114</v>
          </cell>
          <cell r="F69"/>
          <cell r="G69"/>
        </row>
        <row r="70">
          <cell r="A70" t="str">
            <v>20232C603</v>
          </cell>
          <cell r="B70" t="str">
            <v>數字小企鵝</v>
          </cell>
          <cell r="C70">
            <v>80.08</v>
          </cell>
          <cell r="D70">
            <v>169</v>
          </cell>
          <cell r="E70">
            <v>13534</v>
          </cell>
          <cell r="F70"/>
          <cell r="G70"/>
        </row>
        <row r="71">
          <cell r="A71" t="str">
            <v>20232C605</v>
          </cell>
          <cell r="B71" t="str">
            <v>2305月號幼幼版顏色認知冰淇淋組</v>
          </cell>
          <cell r="C71">
            <v>128</v>
          </cell>
          <cell r="D71">
            <v>1</v>
          </cell>
          <cell r="E71">
            <v>128</v>
          </cell>
          <cell r="F71"/>
          <cell r="G71"/>
        </row>
        <row r="72">
          <cell r="A72" t="str">
            <v>20232C607</v>
          </cell>
          <cell r="B72" t="str">
            <v>海洋世界</v>
          </cell>
          <cell r="C72">
            <v>39.78</v>
          </cell>
          <cell r="D72">
            <v>9</v>
          </cell>
          <cell r="E72">
            <v>358</v>
          </cell>
          <cell r="F72"/>
          <cell r="G72"/>
        </row>
        <row r="73">
          <cell r="A73" t="str">
            <v>20232C609</v>
          </cell>
          <cell r="B73" t="str">
            <v>點點火箭車</v>
          </cell>
          <cell r="C73">
            <v>443</v>
          </cell>
          <cell r="D73">
            <v>34</v>
          </cell>
          <cell r="E73">
            <v>15062</v>
          </cell>
          <cell r="F73"/>
          <cell r="G73"/>
        </row>
        <row r="74">
          <cell r="A74" t="str">
            <v>20232C612</v>
          </cell>
          <cell r="B74" t="str">
            <v>幼幼版巧虎分類超市遊戲組</v>
          </cell>
          <cell r="C74">
            <v>276.36</v>
          </cell>
          <cell r="D74">
            <v>11</v>
          </cell>
          <cell r="E74">
            <v>3040</v>
          </cell>
          <cell r="F74"/>
          <cell r="G74"/>
        </row>
        <row r="75">
          <cell r="A75" t="str">
            <v>20232CH07</v>
          </cell>
          <cell r="B75" t="str">
            <v>海裡動物拼圖遊戲底圖</v>
          </cell>
          <cell r="C75">
            <v>3.5</v>
          </cell>
          <cell r="D75">
            <v>8</v>
          </cell>
          <cell r="E75">
            <v>28</v>
          </cell>
          <cell r="F75"/>
          <cell r="G75"/>
        </row>
        <row r="76">
          <cell r="A76" t="str">
            <v>20233C609</v>
          </cell>
          <cell r="B76" t="str">
            <v>2410月號快樂版好朋友點讀積木</v>
          </cell>
          <cell r="C76">
            <v>65.709999999999994</v>
          </cell>
          <cell r="D76">
            <v>49</v>
          </cell>
          <cell r="E76">
            <v>3220</v>
          </cell>
          <cell r="F76"/>
          <cell r="G76"/>
        </row>
        <row r="77">
          <cell r="A77" t="str">
            <v>20233C610</v>
          </cell>
          <cell r="B77" t="str">
            <v>2410月號快樂版找朋友邏輯遊戲骰子</v>
          </cell>
          <cell r="C77">
            <v>21.88</v>
          </cell>
          <cell r="D77">
            <v>51</v>
          </cell>
          <cell r="E77">
            <v>1116</v>
          </cell>
          <cell r="F77"/>
          <cell r="G77"/>
        </row>
        <row r="78">
          <cell r="A78" t="str">
            <v>20234C603</v>
          </cell>
          <cell r="B78" t="str">
            <v>IC時鐘小高手</v>
          </cell>
          <cell r="C78">
            <v>166.99</v>
          </cell>
          <cell r="D78">
            <v>297</v>
          </cell>
          <cell r="E78">
            <v>49595</v>
          </cell>
          <cell r="F78"/>
          <cell r="G78"/>
        </row>
        <row r="79">
          <cell r="A79" t="str">
            <v>20234C610</v>
          </cell>
          <cell r="B79" t="str">
            <v>2310月號成長版空間軌道建築師</v>
          </cell>
          <cell r="C79">
            <v>89.04</v>
          </cell>
          <cell r="D79">
            <v>51</v>
          </cell>
          <cell r="E79">
            <v>4541</v>
          </cell>
          <cell r="F79"/>
          <cell r="G79"/>
        </row>
        <row r="80">
          <cell r="A80" t="str">
            <v>20234C801</v>
          </cell>
          <cell r="B80" t="str">
            <v>注音唸謠遊戲書</v>
          </cell>
          <cell r="C80">
            <v>12.45</v>
          </cell>
          <cell r="D80">
            <v>616</v>
          </cell>
          <cell r="E80">
            <v>7668</v>
          </cell>
          <cell r="F80"/>
          <cell r="G80"/>
        </row>
        <row r="81">
          <cell r="A81" t="str">
            <v>20234C802</v>
          </cell>
          <cell r="B81" t="str">
            <v>注音怪獸遊戲卡</v>
          </cell>
          <cell r="C81">
            <v>32.840000000000003</v>
          </cell>
          <cell r="D81">
            <v>366</v>
          </cell>
          <cell r="E81">
            <v>12019</v>
          </cell>
          <cell r="F81"/>
          <cell r="G81"/>
        </row>
        <row r="82">
          <cell r="A82" t="str">
            <v>20234C908</v>
          </cell>
          <cell r="B82" t="str">
            <v>英語小雞圖卡(2308)</v>
          </cell>
          <cell r="C82">
            <v>11.59</v>
          </cell>
          <cell r="D82">
            <v>136</v>
          </cell>
          <cell r="E82">
            <v>1576</v>
          </cell>
          <cell r="F82"/>
          <cell r="G82"/>
        </row>
        <row r="83">
          <cell r="A83" t="str">
            <v>20234CE10</v>
          </cell>
          <cell r="B83" t="str">
            <v>2310月號成長版飛車建構組手冊</v>
          </cell>
          <cell r="C83">
            <v>8.35</v>
          </cell>
          <cell r="D83">
            <v>51</v>
          </cell>
          <cell r="E83">
            <v>426</v>
          </cell>
          <cell r="F83"/>
          <cell r="G83"/>
        </row>
        <row r="84">
          <cell r="A84" t="str">
            <v>20234CF10</v>
          </cell>
          <cell r="B84" t="str">
            <v>2310月號成長版飛車跑道</v>
          </cell>
          <cell r="C84">
            <v>3.33</v>
          </cell>
          <cell r="D84">
            <v>49</v>
          </cell>
          <cell r="E84">
            <v>163</v>
          </cell>
          <cell r="F84"/>
          <cell r="G84"/>
        </row>
        <row r="85">
          <cell r="A85" t="str">
            <v>20235C601</v>
          </cell>
          <cell r="B85" t="str">
            <v>學習版邏輯推理挑戰書</v>
          </cell>
          <cell r="C85">
            <v>32.229999999999997</v>
          </cell>
          <cell r="D85">
            <v>275</v>
          </cell>
          <cell r="E85">
            <v>8863</v>
          </cell>
          <cell r="F85"/>
          <cell r="G85"/>
        </row>
        <row r="86">
          <cell r="A86" t="str">
            <v>20235C602</v>
          </cell>
          <cell r="B86" t="str">
            <v>座標轉轉機</v>
          </cell>
          <cell r="C86">
            <v>52.27</v>
          </cell>
          <cell r="D86">
            <v>22</v>
          </cell>
          <cell r="E86">
            <v>1150</v>
          </cell>
          <cell r="F86"/>
          <cell r="G86"/>
        </row>
        <row r="87">
          <cell r="A87" t="str">
            <v>20235C603</v>
          </cell>
          <cell r="B87" t="str">
            <v>巧虎數獨組</v>
          </cell>
          <cell r="C87">
            <v>74.84</v>
          </cell>
          <cell r="D87">
            <v>50</v>
          </cell>
          <cell r="E87">
            <v>3742</v>
          </cell>
          <cell r="F87"/>
          <cell r="G87"/>
        </row>
        <row r="88">
          <cell r="A88" t="str">
            <v>20235C610</v>
          </cell>
          <cell r="B88" t="str">
            <v>學習版拼音挑戰組</v>
          </cell>
          <cell r="C88">
            <v>26.41</v>
          </cell>
          <cell r="D88">
            <v>95</v>
          </cell>
          <cell r="E88">
            <v>2509</v>
          </cell>
          <cell r="F88"/>
          <cell r="G88"/>
        </row>
        <row r="89">
          <cell r="A89" t="str">
            <v>20235C611</v>
          </cell>
          <cell r="B89" t="str">
            <v>推推方塊益智組</v>
          </cell>
          <cell r="C89">
            <v>166.7</v>
          </cell>
          <cell r="D89">
            <v>46</v>
          </cell>
          <cell r="E89">
            <v>7668</v>
          </cell>
          <cell r="F89"/>
          <cell r="G89"/>
        </row>
        <row r="90">
          <cell r="A90" t="str">
            <v>20235C612</v>
          </cell>
          <cell r="B90" t="str">
            <v>學習版環遊世界有聲書</v>
          </cell>
          <cell r="C90">
            <v>33.93</v>
          </cell>
          <cell r="D90">
            <v>98</v>
          </cell>
          <cell r="E90">
            <v>3325</v>
          </cell>
          <cell r="F90"/>
          <cell r="G90"/>
        </row>
        <row r="91">
          <cell r="A91" t="str">
            <v>20235C801</v>
          </cell>
          <cell r="B91" t="str">
            <v>拼音語詞書(勇敢的阿拉丁)</v>
          </cell>
          <cell r="C91">
            <v>25.58</v>
          </cell>
          <cell r="D91">
            <v>208</v>
          </cell>
          <cell r="E91">
            <v>5321</v>
          </cell>
          <cell r="F91"/>
          <cell r="G91"/>
        </row>
        <row r="92">
          <cell r="A92" t="str">
            <v>20235C802</v>
          </cell>
          <cell r="B92" t="str">
            <v>拼音語詞書(調皮巫婆的魔法)</v>
          </cell>
          <cell r="C92">
            <v>54.76</v>
          </cell>
          <cell r="D92">
            <v>83</v>
          </cell>
          <cell r="E92">
            <v>4545</v>
          </cell>
          <cell r="F92"/>
          <cell r="G92"/>
        </row>
        <row r="93">
          <cell r="A93" t="str">
            <v>20235C809</v>
          </cell>
          <cell r="B93" t="str">
            <v>拼音語詞書(好朋友樂隊)</v>
          </cell>
          <cell r="C93">
            <v>15.7</v>
          </cell>
          <cell r="D93">
            <v>225</v>
          </cell>
          <cell r="E93">
            <v>3533</v>
          </cell>
          <cell r="F93"/>
          <cell r="G93"/>
        </row>
        <row r="94">
          <cell r="A94" t="str">
            <v>20235C810</v>
          </cell>
          <cell r="B94" t="str">
            <v>拼音語詞書(海神王的超級任務)</v>
          </cell>
          <cell r="C94">
            <v>17.579999999999998</v>
          </cell>
          <cell r="D94">
            <v>85</v>
          </cell>
          <cell r="E94">
            <v>1494</v>
          </cell>
          <cell r="F94"/>
          <cell r="G94"/>
        </row>
        <row r="95">
          <cell r="A95" t="str">
            <v>20235C811</v>
          </cell>
          <cell r="B95" t="str">
            <v>拼音語詞書(地底世界大冒險)</v>
          </cell>
          <cell r="C95">
            <v>19.66</v>
          </cell>
          <cell r="D95">
            <v>80</v>
          </cell>
          <cell r="E95">
            <v>1573</v>
          </cell>
          <cell r="F95"/>
          <cell r="G95"/>
        </row>
        <row r="96">
          <cell r="A96" t="str">
            <v>20235C812</v>
          </cell>
          <cell r="B96" t="str">
            <v>拼音語詞書(耶誕樂園的禮物)</v>
          </cell>
          <cell r="C96">
            <v>25.4</v>
          </cell>
          <cell r="D96">
            <v>80</v>
          </cell>
          <cell r="E96">
            <v>2032</v>
          </cell>
          <cell r="F96"/>
          <cell r="G96"/>
        </row>
        <row r="97">
          <cell r="A97" t="str">
            <v>20235C902</v>
          </cell>
          <cell r="B97" t="str">
            <v>小一入學準備-培養專注力+貼紙</v>
          </cell>
          <cell r="C97">
            <v>13.6</v>
          </cell>
          <cell r="D97">
            <v>92</v>
          </cell>
          <cell r="E97">
            <v>1251</v>
          </cell>
          <cell r="F97"/>
          <cell r="G97"/>
        </row>
        <row r="98">
          <cell r="A98" t="str">
            <v>20235C903</v>
          </cell>
          <cell r="B98" t="str">
            <v>小一入學準備-情緒管理</v>
          </cell>
          <cell r="C98">
            <v>12.06</v>
          </cell>
          <cell r="D98">
            <v>31</v>
          </cell>
          <cell r="E98">
            <v>374</v>
          </cell>
          <cell r="F98"/>
          <cell r="G98"/>
        </row>
        <row r="99">
          <cell r="A99" t="str">
            <v>20235CA02</v>
          </cell>
          <cell r="B99" t="str">
            <v>小一入學準備-培養專注力(貼紙)</v>
          </cell>
          <cell r="C99">
            <v>6.43</v>
          </cell>
          <cell r="D99">
            <v>98</v>
          </cell>
          <cell r="E99">
            <v>630</v>
          </cell>
          <cell r="F99"/>
          <cell r="G99"/>
        </row>
        <row r="100">
          <cell r="A100" t="str">
            <v>20235CA03</v>
          </cell>
          <cell r="B100" t="str">
            <v>小一入學準備-情緒管理(貼紙)</v>
          </cell>
          <cell r="C100">
            <v>5.58</v>
          </cell>
          <cell r="D100">
            <v>64</v>
          </cell>
          <cell r="E100">
            <v>357</v>
          </cell>
          <cell r="F100"/>
          <cell r="G100"/>
        </row>
        <row r="101">
          <cell r="A101" t="str">
            <v>20235CF10</v>
          </cell>
          <cell r="B101" t="str">
            <v>2310月號學習版大力士圖卡</v>
          </cell>
          <cell r="C101">
            <v>8.59</v>
          </cell>
          <cell r="D101">
            <v>100</v>
          </cell>
          <cell r="E101">
            <v>859</v>
          </cell>
          <cell r="F101"/>
          <cell r="G101"/>
        </row>
        <row r="102">
          <cell r="A102" t="str">
            <v>2023FC801</v>
          </cell>
          <cell r="B102" t="str">
            <v>年度特刊(科學小天團精華本1)</v>
          </cell>
          <cell r="C102">
            <v>34.72</v>
          </cell>
          <cell r="D102">
            <v>255</v>
          </cell>
          <cell r="E102">
            <v>8853</v>
          </cell>
          <cell r="F102"/>
          <cell r="G102"/>
        </row>
        <row r="103">
          <cell r="A103" t="str">
            <v>2023FC809</v>
          </cell>
          <cell r="B103" t="str">
            <v>年度特刊(10分鐘閱讀理解秘笈)</v>
          </cell>
          <cell r="C103">
            <v>32.159999999999997</v>
          </cell>
          <cell r="D103">
            <v>1020</v>
          </cell>
          <cell r="E103">
            <v>32805</v>
          </cell>
          <cell r="F103"/>
          <cell r="G103"/>
        </row>
        <row r="104">
          <cell r="A104" t="str">
            <v>2023FC902</v>
          </cell>
          <cell r="B104" t="str">
            <v>2402月號進階版文學名著</v>
          </cell>
          <cell r="C104">
            <v>33.69</v>
          </cell>
          <cell r="D104">
            <v>200</v>
          </cell>
          <cell r="E104">
            <v>6738</v>
          </cell>
          <cell r="F104"/>
          <cell r="G104"/>
        </row>
        <row r="105">
          <cell r="A105" t="str">
            <v>2023FC908</v>
          </cell>
          <cell r="B105" t="str">
            <v>文學名著(亞森羅蘋消失的皇冠)</v>
          </cell>
          <cell r="C105">
            <v>30.02</v>
          </cell>
          <cell r="D105">
            <v>330</v>
          </cell>
          <cell r="E105">
            <v>9907</v>
          </cell>
          <cell r="F105"/>
          <cell r="G105"/>
        </row>
        <row r="106">
          <cell r="A106" t="str">
            <v>2023FC910</v>
          </cell>
          <cell r="B106" t="str">
            <v>文學名著(辛巴達歷險記)</v>
          </cell>
          <cell r="C106">
            <v>28.05</v>
          </cell>
          <cell r="D106">
            <v>432</v>
          </cell>
          <cell r="E106">
            <v>12119</v>
          </cell>
          <cell r="F106"/>
          <cell r="G106"/>
        </row>
        <row r="107">
          <cell r="A107" t="str">
            <v>2023FC912</v>
          </cell>
          <cell r="B107" t="str">
            <v>文學名著(靈犬萊西)</v>
          </cell>
          <cell r="C107">
            <v>32.15</v>
          </cell>
          <cell r="D107">
            <v>101</v>
          </cell>
          <cell r="E107">
            <v>3247</v>
          </cell>
          <cell r="F107"/>
          <cell r="G107"/>
        </row>
        <row r="108">
          <cell r="A108" t="str">
            <v>2023FCV02</v>
          </cell>
          <cell r="B108" t="str">
            <v>口袋書(趣味猜謎)</v>
          </cell>
          <cell r="C108">
            <v>15.7</v>
          </cell>
          <cell r="D108">
            <v>176</v>
          </cell>
          <cell r="E108">
            <v>2763</v>
          </cell>
          <cell r="F108"/>
          <cell r="G108"/>
        </row>
        <row r="109">
          <cell r="A109" t="str">
            <v>2023FCV04</v>
          </cell>
          <cell r="B109" t="str">
            <v>多元探索系列(易起遊台灣)</v>
          </cell>
          <cell r="C109">
            <v>46.43</v>
          </cell>
          <cell r="D109">
            <v>135</v>
          </cell>
          <cell r="E109">
            <v>6268</v>
          </cell>
          <cell r="F109"/>
          <cell r="G109"/>
        </row>
        <row r="110">
          <cell r="A110" t="str">
            <v>20241C605</v>
          </cell>
          <cell r="B110" t="str">
            <v>動物親子鑲嵌拼圖組</v>
          </cell>
          <cell r="C110">
            <v>80.11</v>
          </cell>
          <cell r="D110">
            <v>1533</v>
          </cell>
          <cell r="E110">
            <v>122812</v>
          </cell>
          <cell r="F110"/>
          <cell r="G110"/>
        </row>
        <row r="111">
          <cell r="A111" t="str">
            <v>20241CE05</v>
          </cell>
          <cell r="B111" t="str">
            <v>2405月號寶寶版動物親子拼圖遊戲圖</v>
          </cell>
          <cell r="C111">
            <v>6.69</v>
          </cell>
          <cell r="D111">
            <v>239</v>
          </cell>
          <cell r="E111">
            <v>1599</v>
          </cell>
          <cell r="F111"/>
          <cell r="G111"/>
        </row>
        <row r="112">
          <cell r="A112" t="str">
            <v>20241CF05</v>
          </cell>
          <cell r="B112" t="str">
            <v>2405月號寶寶版康乃馨圖卡</v>
          </cell>
          <cell r="C112">
            <v>1.43</v>
          </cell>
          <cell r="D112">
            <v>101</v>
          </cell>
          <cell r="E112">
            <v>144</v>
          </cell>
          <cell r="F112"/>
          <cell r="G112"/>
        </row>
        <row r="113">
          <cell r="A113" t="str">
            <v>20242CE01</v>
          </cell>
          <cell r="B113" t="str">
            <v>2501月號幼幼版互動點點遊戲書</v>
          </cell>
          <cell r="C113">
            <v>42.86</v>
          </cell>
          <cell r="D113">
            <v>7</v>
          </cell>
          <cell r="E113">
            <v>300</v>
          </cell>
          <cell r="F113"/>
          <cell r="G113"/>
        </row>
        <row r="114">
          <cell r="A114" t="str">
            <v>20242CE03</v>
          </cell>
          <cell r="B114" t="str">
            <v>2503月號幼幼版互動點點遊戲書</v>
          </cell>
          <cell r="C114">
            <v>239.82</v>
          </cell>
          <cell r="D114">
            <v>11</v>
          </cell>
          <cell r="E114">
            <v>2638</v>
          </cell>
          <cell r="F114"/>
          <cell r="G114"/>
        </row>
        <row r="115">
          <cell r="A115" t="str">
            <v>20242CE10</v>
          </cell>
          <cell r="B115" t="str">
            <v>2410月號幼幼版互動點點遊戲書</v>
          </cell>
          <cell r="C115">
            <v>19</v>
          </cell>
          <cell r="D115">
            <v>1</v>
          </cell>
          <cell r="E115">
            <v>19</v>
          </cell>
          <cell r="F115"/>
          <cell r="G115"/>
        </row>
        <row r="116">
          <cell r="A116" t="str">
            <v>20242CE12</v>
          </cell>
          <cell r="B116" t="str">
            <v>2412月號幼幼版互動點點遊戲書</v>
          </cell>
          <cell r="C116">
            <v>28</v>
          </cell>
          <cell r="D116">
            <v>1</v>
          </cell>
          <cell r="E116">
            <v>28</v>
          </cell>
          <cell r="F116"/>
          <cell r="G116"/>
        </row>
        <row r="117">
          <cell r="A117" t="str">
            <v>20242CF07</v>
          </cell>
          <cell r="B117" t="str">
            <v>2407月號幼幼版點讀教具圖卡</v>
          </cell>
          <cell r="C117">
            <v>9.14</v>
          </cell>
          <cell r="D117">
            <v>7</v>
          </cell>
          <cell r="E117">
            <v>64</v>
          </cell>
          <cell r="F117"/>
          <cell r="G117"/>
        </row>
        <row r="118">
          <cell r="A118" t="str">
            <v>20242CF12</v>
          </cell>
          <cell r="B118" t="str">
            <v>2412月號幼幼版教具附件點讀結帳圖卡</v>
          </cell>
          <cell r="C118">
            <v>14.17</v>
          </cell>
          <cell r="D118">
            <v>6</v>
          </cell>
          <cell r="E118">
            <v>85</v>
          </cell>
          <cell r="F118"/>
          <cell r="G118"/>
        </row>
        <row r="119">
          <cell r="A119" t="str">
            <v>20242CH03</v>
          </cell>
          <cell r="B119" t="str">
            <v>數字小企鵝遊戲底紙</v>
          </cell>
          <cell r="C119">
            <v>92.17</v>
          </cell>
          <cell r="D119">
            <v>54</v>
          </cell>
          <cell r="E119">
            <v>4977</v>
          </cell>
          <cell r="F119"/>
          <cell r="G119"/>
        </row>
        <row r="120">
          <cell r="A120" t="str">
            <v>20242CH12</v>
          </cell>
          <cell r="B120" t="str">
            <v>2412月號幼幼版教具附件點讀超市遊戲底紙</v>
          </cell>
          <cell r="C120">
            <v>7.83</v>
          </cell>
          <cell r="D120">
            <v>6</v>
          </cell>
          <cell r="E120">
            <v>47</v>
          </cell>
          <cell r="F120"/>
          <cell r="G120"/>
        </row>
        <row r="121">
          <cell r="A121" t="str">
            <v>20243C601</v>
          </cell>
          <cell r="B121" t="str">
            <v>2501月號快樂版甜甜圈派對組</v>
          </cell>
          <cell r="C121">
            <v>126.75</v>
          </cell>
          <cell r="D121">
            <v>4</v>
          </cell>
          <cell r="E121">
            <v>507</v>
          </cell>
          <cell r="F121"/>
          <cell r="G121"/>
        </row>
        <row r="122">
          <cell r="A122" t="str">
            <v>20243C611</v>
          </cell>
          <cell r="B122" t="str">
            <v>2411月號快樂版動動腦記憶組</v>
          </cell>
          <cell r="C122">
            <v>35.06</v>
          </cell>
          <cell r="D122">
            <v>77</v>
          </cell>
          <cell r="E122">
            <v>2700</v>
          </cell>
          <cell r="F122"/>
          <cell r="G122"/>
        </row>
        <row r="123">
          <cell r="A123" t="str">
            <v>20243CF12</v>
          </cell>
          <cell r="B123" t="str">
            <v>耶誕感謝卡</v>
          </cell>
          <cell r="C123">
            <v>7.4</v>
          </cell>
          <cell r="D123">
            <v>58</v>
          </cell>
          <cell r="E123">
            <v>429</v>
          </cell>
          <cell r="F123"/>
          <cell r="G123"/>
        </row>
        <row r="124">
          <cell r="A124" t="str">
            <v>20243CH10</v>
          </cell>
          <cell r="B124" t="str">
            <v>2410月號快樂版找朋友邏輯海報</v>
          </cell>
          <cell r="C124">
            <v>13.78</v>
          </cell>
          <cell r="D124">
            <v>40</v>
          </cell>
          <cell r="E124">
            <v>551</v>
          </cell>
          <cell r="F124"/>
          <cell r="G124"/>
        </row>
        <row r="125">
          <cell r="A125" t="str">
            <v>20244C302</v>
          </cell>
          <cell r="B125" t="str">
            <v>潛能大挑戰(事件先後順序)</v>
          </cell>
          <cell r="C125">
            <v>53</v>
          </cell>
          <cell r="D125">
            <v>3</v>
          </cell>
          <cell r="E125">
            <v>159</v>
          </cell>
          <cell r="F125"/>
          <cell r="G125"/>
        </row>
        <row r="126">
          <cell r="A126" t="str">
            <v>20244C303</v>
          </cell>
          <cell r="B126" t="str">
            <v>潛能大挑戰(認識整點鐘)</v>
          </cell>
          <cell r="C126">
            <v>138.12</v>
          </cell>
          <cell r="D126">
            <v>33</v>
          </cell>
          <cell r="E126">
            <v>4558</v>
          </cell>
          <cell r="F126"/>
          <cell r="G126"/>
        </row>
        <row r="127">
          <cell r="A127" t="str">
            <v>20244C310</v>
          </cell>
          <cell r="B127" t="str">
            <v>潛能大挑戰(2個一數)</v>
          </cell>
          <cell r="C127">
            <v>12.8</v>
          </cell>
          <cell r="D127">
            <v>5</v>
          </cell>
          <cell r="E127">
            <v>64</v>
          </cell>
          <cell r="F127"/>
          <cell r="G127"/>
        </row>
        <row r="128">
          <cell r="A128" t="str">
            <v>20244C311</v>
          </cell>
          <cell r="B128" t="str">
            <v>潛能大挑戰(合成)</v>
          </cell>
          <cell r="C128">
            <v>22.07</v>
          </cell>
          <cell r="D128">
            <v>27</v>
          </cell>
          <cell r="E128">
            <v>596</v>
          </cell>
          <cell r="F128"/>
          <cell r="G128"/>
        </row>
        <row r="129">
          <cell r="A129" t="str">
            <v>20244C312</v>
          </cell>
          <cell r="B129" t="str">
            <v>潛能大挑戰(分解)</v>
          </cell>
          <cell r="C129">
            <v>21.33</v>
          </cell>
          <cell r="D129">
            <v>6</v>
          </cell>
          <cell r="E129">
            <v>128</v>
          </cell>
          <cell r="F129"/>
          <cell r="G129"/>
        </row>
        <row r="130">
          <cell r="A130" t="str">
            <v>20244C901</v>
          </cell>
          <cell r="B130" t="str">
            <v>2501月號成長版空間高手</v>
          </cell>
          <cell r="C130">
            <v>32.5</v>
          </cell>
          <cell r="D130">
            <v>2</v>
          </cell>
          <cell r="E130">
            <v>65</v>
          </cell>
          <cell r="F130"/>
          <cell r="G130"/>
        </row>
        <row r="131">
          <cell r="A131" t="str">
            <v>20244C902</v>
          </cell>
          <cell r="B131" t="str">
            <v>2502月號成長版時間王國</v>
          </cell>
          <cell r="C131">
            <v>82.36</v>
          </cell>
          <cell r="D131">
            <v>36</v>
          </cell>
          <cell r="E131">
            <v>2965</v>
          </cell>
          <cell r="F131"/>
          <cell r="G131"/>
        </row>
        <row r="132">
          <cell r="A132" t="str">
            <v>20244C910</v>
          </cell>
          <cell r="B132" t="str">
            <v>2410月號成長版觀察高手</v>
          </cell>
          <cell r="C132">
            <v>15.6</v>
          </cell>
          <cell r="D132">
            <v>5</v>
          </cell>
          <cell r="E132">
            <v>78</v>
          </cell>
          <cell r="F132"/>
          <cell r="G132"/>
        </row>
        <row r="133">
          <cell r="A133" t="str">
            <v>20244C911</v>
          </cell>
          <cell r="B133" t="str">
            <v>2411月號成長版記憶高手</v>
          </cell>
          <cell r="C133">
            <v>23</v>
          </cell>
          <cell r="D133">
            <v>27</v>
          </cell>
          <cell r="E133">
            <v>621</v>
          </cell>
          <cell r="F133"/>
          <cell r="G133"/>
        </row>
        <row r="134">
          <cell r="A134" t="str">
            <v>20244CA01</v>
          </cell>
          <cell r="B134" t="str">
            <v>遊戲貼紙(均分)</v>
          </cell>
          <cell r="C134">
            <v>17</v>
          </cell>
          <cell r="D134">
            <v>1</v>
          </cell>
          <cell r="E134">
            <v>17</v>
          </cell>
          <cell r="F134"/>
          <cell r="G134"/>
        </row>
        <row r="135">
          <cell r="A135" t="str">
            <v>20244CA02</v>
          </cell>
          <cell r="B135" t="str">
            <v>遊戲貼紙(事件先後順序)</v>
          </cell>
          <cell r="C135">
            <v>36.6</v>
          </cell>
          <cell r="D135">
            <v>5</v>
          </cell>
          <cell r="E135">
            <v>183</v>
          </cell>
          <cell r="F135"/>
          <cell r="G135"/>
        </row>
        <row r="136">
          <cell r="A136" t="str">
            <v>20244CA03</v>
          </cell>
          <cell r="B136" t="str">
            <v>遊戲貼紙(認識整點鐘)</v>
          </cell>
          <cell r="C136">
            <v>110.92</v>
          </cell>
          <cell r="D136">
            <v>38</v>
          </cell>
          <cell r="E136">
            <v>4215</v>
          </cell>
          <cell r="F136"/>
          <cell r="G136"/>
        </row>
        <row r="137">
          <cell r="A137" t="str">
            <v>20244CA10</v>
          </cell>
          <cell r="B137" t="str">
            <v>遊戲貼紙(2個一數)</v>
          </cell>
          <cell r="C137">
            <v>5.2</v>
          </cell>
          <cell r="D137">
            <v>5</v>
          </cell>
          <cell r="E137">
            <v>26</v>
          </cell>
          <cell r="F137"/>
          <cell r="G137"/>
        </row>
        <row r="138">
          <cell r="A138" t="str">
            <v>20244CA11</v>
          </cell>
          <cell r="B138" t="str">
            <v>遊戲貼紙(合成)</v>
          </cell>
          <cell r="C138">
            <v>9.9600000000000009</v>
          </cell>
          <cell r="D138">
            <v>28</v>
          </cell>
          <cell r="E138">
            <v>279</v>
          </cell>
          <cell r="F138"/>
          <cell r="G138"/>
        </row>
        <row r="139">
          <cell r="A139" t="str">
            <v>20244CA12</v>
          </cell>
          <cell r="B139" t="str">
            <v>遊戲貼紙(分解)</v>
          </cell>
          <cell r="C139">
            <v>14.27</v>
          </cell>
          <cell r="D139">
            <v>11</v>
          </cell>
          <cell r="E139">
            <v>157</v>
          </cell>
          <cell r="F139"/>
          <cell r="G139"/>
        </row>
        <row r="140">
          <cell r="A140" t="str">
            <v>20245C301</v>
          </cell>
          <cell r="B140" t="str">
            <v>2501月號學習版益智挑戰書</v>
          </cell>
          <cell r="C140">
            <v>42.16</v>
          </cell>
          <cell r="D140">
            <v>76</v>
          </cell>
          <cell r="E140">
            <v>3204</v>
          </cell>
          <cell r="F140"/>
          <cell r="G140"/>
        </row>
        <row r="141">
          <cell r="A141" t="str">
            <v>20245C302</v>
          </cell>
          <cell r="B141" t="str">
            <v>2502月號學習版益智挑戰書</v>
          </cell>
          <cell r="C141">
            <v>74.92</v>
          </cell>
          <cell r="D141">
            <v>38</v>
          </cell>
          <cell r="E141">
            <v>2847</v>
          </cell>
          <cell r="F141"/>
          <cell r="G141"/>
        </row>
        <row r="142">
          <cell r="A142" t="str">
            <v>20245C303</v>
          </cell>
          <cell r="B142" t="str">
            <v>2503月號學習版益智挑戰書</v>
          </cell>
          <cell r="C142">
            <v>347.67</v>
          </cell>
          <cell r="D142">
            <v>9</v>
          </cell>
          <cell r="E142">
            <v>3129</v>
          </cell>
          <cell r="F142"/>
          <cell r="G142"/>
        </row>
        <row r="143">
          <cell r="A143" t="str">
            <v>20245C310</v>
          </cell>
          <cell r="B143" t="str">
            <v>2410月號學習版益智挑戰書</v>
          </cell>
          <cell r="C143">
            <v>21.69</v>
          </cell>
          <cell r="D143">
            <v>80</v>
          </cell>
          <cell r="E143">
            <v>1735</v>
          </cell>
          <cell r="F143"/>
          <cell r="G143"/>
        </row>
        <row r="144">
          <cell r="A144" t="str">
            <v>20245C311</v>
          </cell>
          <cell r="B144" t="str">
            <v>2411月號學習版益智挑戰書</v>
          </cell>
          <cell r="C144">
            <v>25.32</v>
          </cell>
          <cell r="D144">
            <v>41</v>
          </cell>
          <cell r="E144">
            <v>1038</v>
          </cell>
          <cell r="F144"/>
          <cell r="G144"/>
        </row>
        <row r="145">
          <cell r="A145" t="str">
            <v>20245C312</v>
          </cell>
          <cell r="B145" t="str">
            <v>2412月號學習版益智挑戰書</v>
          </cell>
          <cell r="C145">
            <v>33.729999999999997</v>
          </cell>
          <cell r="D145">
            <v>30</v>
          </cell>
          <cell r="E145">
            <v>1012</v>
          </cell>
          <cell r="F145"/>
          <cell r="G145"/>
        </row>
        <row r="146">
          <cell r="A146" t="str">
            <v>20245C604</v>
          </cell>
          <cell r="B146" t="str">
            <v>百變圖形疊疊樂</v>
          </cell>
          <cell r="C146">
            <v>76.97</v>
          </cell>
          <cell r="D146">
            <v>197</v>
          </cell>
          <cell r="E146">
            <v>15164</v>
          </cell>
          <cell r="F146"/>
          <cell r="G146"/>
        </row>
        <row r="147">
          <cell r="A147" t="str">
            <v>20245C605</v>
          </cell>
          <cell r="B147" t="str">
            <v>2405月號學習版購物桌遊組</v>
          </cell>
          <cell r="C147">
            <v>40.950000000000003</v>
          </cell>
          <cell r="D147">
            <v>100</v>
          </cell>
          <cell r="E147">
            <v>4095</v>
          </cell>
          <cell r="F147"/>
          <cell r="G147"/>
        </row>
        <row r="148">
          <cell r="A148" t="str">
            <v>20245C905</v>
          </cell>
          <cell r="B148" t="str">
            <v>小一入學準備-正確的讀寫姿勢</v>
          </cell>
          <cell r="C148">
            <v>14.11</v>
          </cell>
          <cell r="D148">
            <v>82</v>
          </cell>
          <cell r="E148">
            <v>1157</v>
          </cell>
          <cell r="F148"/>
          <cell r="G148"/>
        </row>
        <row r="149">
          <cell r="A149" t="str">
            <v>20245C906</v>
          </cell>
          <cell r="B149" t="str">
            <v>小一入學準備-小學幼兒園大不同</v>
          </cell>
          <cell r="C149">
            <v>19.45</v>
          </cell>
          <cell r="D149">
            <v>29</v>
          </cell>
          <cell r="E149">
            <v>564</v>
          </cell>
          <cell r="F149"/>
          <cell r="G149"/>
        </row>
        <row r="150">
          <cell r="A150" t="str">
            <v>20245C908</v>
          </cell>
          <cell r="B150" t="str">
            <v>小一入學準備-遵守校園規則</v>
          </cell>
          <cell r="C150">
            <v>15.11</v>
          </cell>
          <cell r="D150">
            <v>9</v>
          </cell>
          <cell r="E150">
            <v>136</v>
          </cell>
          <cell r="F150"/>
          <cell r="G150"/>
        </row>
        <row r="151">
          <cell r="A151" t="str">
            <v>20245CA01</v>
          </cell>
          <cell r="B151" t="str">
            <v>2501月號學習版貼紙</v>
          </cell>
          <cell r="C151">
            <v>20.79</v>
          </cell>
          <cell r="D151">
            <v>80</v>
          </cell>
          <cell r="E151">
            <v>1663</v>
          </cell>
          <cell r="F151"/>
          <cell r="G151"/>
        </row>
        <row r="152">
          <cell r="A152" t="str">
            <v>20245CA02</v>
          </cell>
          <cell r="B152" t="str">
            <v>2502月號學習版貼紙</v>
          </cell>
          <cell r="C152">
            <v>42.79</v>
          </cell>
          <cell r="D152">
            <v>42</v>
          </cell>
          <cell r="E152">
            <v>1797</v>
          </cell>
          <cell r="F152"/>
          <cell r="G152"/>
        </row>
        <row r="153">
          <cell r="A153" t="str">
            <v>20245CA03</v>
          </cell>
          <cell r="B153" t="str">
            <v>2503月號學習版貼紙</v>
          </cell>
          <cell r="C153">
            <v>198.54</v>
          </cell>
          <cell r="D153">
            <v>13</v>
          </cell>
          <cell r="E153">
            <v>2581</v>
          </cell>
          <cell r="F153"/>
          <cell r="G153"/>
        </row>
        <row r="154">
          <cell r="A154" t="str">
            <v>20245CA05</v>
          </cell>
          <cell r="B154" t="str">
            <v>小一入學準備-正確的讀寫姿勢(貼紙)</v>
          </cell>
          <cell r="C154">
            <v>6.1</v>
          </cell>
          <cell r="D154">
            <v>105</v>
          </cell>
          <cell r="E154">
            <v>640</v>
          </cell>
          <cell r="F154"/>
          <cell r="G154"/>
        </row>
        <row r="155">
          <cell r="A155" t="str">
            <v>20245CA06</v>
          </cell>
          <cell r="B155" t="str">
            <v>小一入學準備-小學幼兒園大不同(貼紙)</v>
          </cell>
          <cell r="C155">
            <v>6.92</v>
          </cell>
          <cell r="D155">
            <v>37</v>
          </cell>
          <cell r="E155">
            <v>256</v>
          </cell>
          <cell r="F155"/>
          <cell r="G155"/>
        </row>
        <row r="156">
          <cell r="A156" t="str">
            <v>20245CA07</v>
          </cell>
          <cell r="B156" t="str">
            <v>小一入學準備-時間管理(貼紙)</v>
          </cell>
          <cell r="C156">
            <v>8.3000000000000007</v>
          </cell>
          <cell r="D156">
            <v>20</v>
          </cell>
          <cell r="E156">
            <v>166</v>
          </cell>
          <cell r="F156"/>
          <cell r="G156"/>
        </row>
        <row r="157">
          <cell r="A157" t="str">
            <v>20245CA08</v>
          </cell>
          <cell r="B157" t="str">
            <v>小一入學準備-遵守校園規則(貼紙)</v>
          </cell>
          <cell r="C157">
            <v>8.33</v>
          </cell>
          <cell r="D157">
            <v>9</v>
          </cell>
          <cell r="E157">
            <v>75</v>
          </cell>
          <cell r="F157"/>
          <cell r="G157"/>
        </row>
        <row r="158">
          <cell r="A158" t="str">
            <v>20245CA10</v>
          </cell>
          <cell r="B158" t="str">
            <v>2410月號學習版貼紙</v>
          </cell>
          <cell r="C158">
            <v>8.6199999999999992</v>
          </cell>
          <cell r="D158">
            <v>84</v>
          </cell>
          <cell r="E158">
            <v>724</v>
          </cell>
          <cell r="F158"/>
          <cell r="G158"/>
        </row>
        <row r="159">
          <cell r="A159" t="str">
            <v>20245CA11</v>
          </cell>
          <cell r="B159" t="str">
            <v>2411月號學習版貼紙</v>
          </cell>
          <cell r="C159">
            <v>10.63</v>
          </cell>
          <cell r="D159">
            <v>32</v>
          </cell>
          <cell r="E159">
            <v>340</v>
          </cell>
          <cell r="F159"/>
          <cell r="G159"/>
        </row>
        <row r="160">
          <cell r="A160" t="str">
            <v>20245CA12</v>
          </cell>
          <cell r="B160" t="str">
            <v>2412月號學習版貼紙</v>
          </cell>
          <cell r="C160">
            <v>16.63</v>
          </cell>
          <cell r="D160">
            <v>32</v>
          </cell>
          <cell r="E160">
            <v>532</v>
          </cell>
          <cell r="F160"/>
          <cell r="G160"/>
        </row>
        <row r="161">
          <cell r="A161" t="str">
            <v>20245CE02</v>
          </cell>
          <cell r="B161" t="str">
            <v>奇幻王國歷險記</v>
          </cell>
          <cell r="C161">
            <v>83.76</v>
          </cell>
          <cell r="D161">
            <v>17</v>
          </cell>
          <cell r="E161">
            <v>1424</v>
          </cell>
          <cell r="F161"/>
          <cell r="G161"/>
        </row>
        <row r="162">
          <cell r="A162" t="str">
            <v>20245CE04</v>
          </cell>
          <cell r="B162" t="str">
            <v>百變圖形疊疊樂解答</v>
          </cell>
          <cell r="C162">
            <v>3.3</v>
          </cell>
          <cell r="D162">
            <v>158</v>
          </cell>
          <cell r="E162">
            <v>522</v>
          </cell>
          <cell r="F162"/>
          <cell r="G162"/>
        </row>
        <row r="163">
          <cell r="A163" t="str">
            <v>20246CV05</v>
          </cell>
          <cell r="B163" t="str">
            <v>變變變魔術組</v>
          </cell>
          <cell r="C163">
            <v>49.26</v>
          </cell>
          <cell r="D163">
            <v>70</v>
          </cell>
          <cell r="E163">
            <v>3448</v>
          </cell>
          <cell r="F163"/>
          <cell r="G163"/>
        </row>
        <row r="164">
          <cell r="A164" t="str">
            <v>20246CV06</v>
          </cell>
          <cell r="B164" t="str">
            <v>99乘法記憶組</v>
          </cell>
          <cell r="C164">
            <v>49.75</v>
          </cell>
          <cell r="D164">
            <v>64</v>
          </cell>
          <cell r="E164">
            <v>3184</v>
          </cell>
          <cell r="F164"/>
          <cell r="G164"/>
        </row>
        <row r="165">
          <cell r="A165" t="str">
            <v>20246CV07</v>
          </cell>
          <cell r="B165" t="str">
            <v>99乘法挑戰組(桌遊)</v>
          </cell>
          <cell r="C165">
            <v>23.56</v>
          </cell>
          <cell r="D165">
            <v>9</v>
          </cell>
          <cell r="E165">
            <v>212</v>
          </cell>
          <cell r="F165"/>
          <cell r="G165"/>
        </row>
        <row r="166">
          <cell r="A166" t="str">
            <v>20246CV08</v>
          </cell>
          <cell r="B166" t="str">
            <v>99乘法高手</v>
          </cell>
          <cell r="C166">
            <v>60.76</v>
          </cell>
          <cell r="D166">
            <v>55</v>
          </cell>
          <cell r="E166">
            <v>3342</v>
          </cell>
          <cell r="F166"/>
          <cell r="G166"/>
        </row>
        <row r="167">
          <cell r="A167" t="str">
            <v>20246CV10</v>
          </cell>
          <cell r="B167" t="str">
            <v>偵探遊戲書</v>
          </cell>
          <cell r="C167">
            <v>55.01</v>
          </cell>
          <cell r="D167">
            <v>72</v>
          </cell>
          <cell r="E167">
            <v>3961</v>
          </cell>
          <cell r="F167"/>
          <cell r="G167"/>
        </row>
        <row r="168">
          <cell r="A168" t="str">
            <v>2024FC804</v>
          </cell>
          <cell r="B168" t="str">
            <v>年度特刊(科學小天團精華本2)</v>
          </cell>
          <cell r="C168">
            <v>44.88</v>
          </cell>
          <cell r="D168">
            <v>261</v>
          </cell>
          <cell r="E168">
            <v>11714</v>
          </cell>
          <cell r="F168"/>
          <cell r="G168"/>
        </row>
        <row r="169">
          <cell r="A169" t="str">
            <v>2024FC808</v>
          </cell>
          <cell r="B169" t="str">
            <v>2408月號進階版年度特刊</v>
          </cell>
          <cell r="C169">
            <v>33.96</v>
          </cell>
          <cell r="D169">
            <v>80</v>
          </cell>
          <cell r="E169">
            <v>2717</v>
          </cell>
          <cell r="F169"/>
          <cell r="G169"/>
        </row>
        <row r="170">
          <cell r="A170" t="str">
            <v>2024FC906</v>
          </cell>
          <cell r="B170" t="str">
            <v>文學名著(馬可波羅遊記)</v>
          </cell>
          <cell r="C170">
            <v>41.33</v>
          </cell>
          <cell r="D170">
            <v>55</v>
          </cell>
          <cell r="E170">
            <v>2273</v>
          </cell>
          <cell r="F170"/>
          <cell r="G170"/>
        </row>
        <row r="171">
          <cell r="A171" t="str">
            <v>2024FC908</v>
          </cell>
          <cell r="B171" t="str">
            <v>文學名著(宮澤賢治童話集)</v>
          </cell>
          <cell r="C171">
            <v>49.79</v>
          </cell>
          <cell r="D171">
            <v>42</v>
          </cell>
          <cell r="E171">
            <v>2091</v>
          </cell>
          <cell r="F171"/>
          <cell r="G171"/>
        </row>
        <row r="172">
          <cell r="A172" t="str">
            <v>20200FA06</v>
          </cell>
          <cell r="B172" t="str">
            <v>注音互動學習機</v>
          </cell>
          <cell r="C172">
            <v>276.39999999999998</v>
          </cell>
          <cell r="D172">
            <v>186</v>
          </cell>
          <cell r="E172">
            <v>51411</v>
          </cell>
          <cell r="F172"/>
          <cell r="G172"/>
        </row>
        <row r="173">
          <cell r="A173" t="str">
            <v>20240FA00</v>
          </cell>
          <cell r="B173" t="str">
            <v>寶寶生活好習慣學習套組A</v>
          </cell>
          <cell r="C173">
            <v>1564.63</v>
          </cell>
          <cell r="D173">
            <v>1460</v>
          </cell>
          <cell r="E173">
            <v>2284366</v>
          </cell>
          <cell r="F173"/>
          <cell r="G173"/>
        </row>
        <row r="174">
          <cell r="A174" t="str">
            <v>20240FA01</v>
          </cell>
          <cell r="B174" t="str">
            <v>親子共讀繪本-刷牙</v>
          </cell>
          <cell r="C174">
            <v>102.35</v>
          </cell>
          <cell r="D174">
            <v>31</v>
          </cell>
          <cell r="E174">
            <v>3173</v>
          </cell>
          <cell r="F174"/>
          <cell r="G174"/>
        </row>
        <row r="175">
          <cell r="A175" t="str">
            <v>20240FA02</v>
          </cell>
          <cell r="B175" t="str">
            <v>親子共讀繪本-洗澡</v>
          </cell>
          <cell r="C175">
            <v>81.540000000000006</v>
          </cell>
          <cell r="D175">
            <v>28</v>
          </cell>
          <cell r="E175">
            <v>2283</v>
          </cell>
          <cell r="F175"/>
          <cell r="G175"/>
        </row>
        <row r="176">
          <cell r="A176" t="str">
            <v>20240FA03</v>
          </cell>
          <cell r="B176" t="str">
            <v>親子共讀繪本-吃飯</v>
          </cell>
          <cell r="C176">
            <v>102.6</v>
          </cell>
          <cell r="D176">
            <v>30</v>
          </cell>
          <cell r="E176">
            <v>3078</v>
          </cell>
          <cell r="F176"/>
          <cell r="G176"/>
        </row>
        <row r="177">
          <cell r="A177" t="str">
            <v>20240FA04</v>
          </cell>
          <cell r="B177" t="str">
            <v>親子共讀繪本-睡覺</v>
          </cell>
          <cell r="C177">
            <v>97.29</v>
          </cell>
          <cell r="D177">
            <v>31</v>
          </cell>
          <cell r="E177">
            <v>3016</v>
          </cell>
          <cell r="F177"/>
          <cell r="G177"/>
        </row>
        <row r="178">
          <cell r="A178" t="str">
            <v>20240FA05</v>
          </cell>
          <cell r="B178" t="str">
            <v>親子共讀繪本-上廁所</v>
          </cell>
          <cell r="C178">
            <v>96.35</v>
          </cell>
          <cell r="D178">
            <v>17</v>
          </cell>
          <cell r="E178">
            <v>1638</v>
          </cell>
          <cell r="F178"/>
          <cell r="G178"/>
        </row>
        <row r="179">
          <cell r="A179" t="str">
            <v>20240FA06</v>
          </cell>
          <cell r="B179" t="str">
            <v>晚安故事書-河馬醫生</v>
          </cell>
          <cell r="C179">
            <v>20.079999999999998</v>
          </cell>
          <cell r="D179">
            <v>26</v>
          </cell>
          <cell r="E179">
            <v>522</v>
          </cell>
          <cell r="F179"/>
          <cell r="G179"/>
        </row>
        <row r="180">
          <cell r="A180" t="str">
            <v>20240FA07</v>
          </cell>
          <cell r="B180" t="str">
            <v>晚安故事書-小聲點</v>
          </cell>
          <cell r="C180">
            <v>13.75</v>
          </cell>
          <cell r="D180">
            <v>8</v>
          </cell>
          <cell r="E180">
            <v>110</v>
          </cell>
          <cell r="F180"/>
          <cell r="G180"/>
        </row>
        <row r="181">
          <cell r="A181" t="str">
            <v>20240FA08</v>
          </cell>
          <cell r="B181" t="str">
            <v>晚安故事書-拔蘿蔔</v>
          </cell>
          <cell r="C181">
            <v>21</v>
          </cell>
          <cell r="D181">
            <v>25</v>
          </cell>
          <cell r="E181">
            <v>525</v>
          </cell>
          <cell r="F181"/>
          <cell r="G181"/>
        </row>
        <row r="182">
          <cell r="A182" t="str">
            <v>20240FA09</v>
          </cell>
          <cell r="B182" t="str">
            <v>附錄-我會坐馬桶海報</v>
          </cell>
          <cell r="C182">
            <v>1.42</v>
          </cell>
          <cell r="D182">
            <v>31</v>
          </cell>
          <cell r="E182">
            <v>44</v>
          </cell>
          <cell r="F182"/>
          <cell r="G182"/>
        </row>
        <row r="183">
          <cell r="A183" t="str">
            <v>20240FA10</v>
          </cell>
          <cell r="B183" t="str">
            <v>附錄-人物貼紙</v>
          </cell>
          <cell r="C183">
            <v>5.48</v>
          </cell>
          <cell r="D183">
            <v>27</v>
          </cell>
          <cell r="E183">
            <v>148</v>
          </cell>
          <cell r="F183"/>
          <cell r="G183"/>
        </row>
        <row r="184">
          <cell r="A184" t="str">
            <v>20240FB00</v>
          </cell>
          <cell r="B184" t="str">
            <v>拖把小精靈套組</v>
          </cell>
          <cell r="C184">
            <v>310.99</v>
          </cell>
          <cell r="D184">
            <v>751</v>
          </cell>
          <cell r="E184">
            <v>233555</v>
          </cell>
          <cell r="F184"/>
          <cell r="G184"/>
        </row>
        <row r="185">
          <cell r="A185" t="str">
            <v>20240FB01</v>
          </cell>
          <cell r="B185" t="str">
            <v>親子繪本-一起做家事</v>
          </cell>
          <cell r="C185">
            <v>85.75</v>
          </cell>
          <cell r="D185">
            <v>36</v>
          </cell>
          <cell r="E185">
            <v>3087</v>
          </cell>
          <cell r="F185"/>
          <cell r="G185"/>
        </row>
        <row r="186">
          <cell r="A186" t="str">
            <v>20240FB02</v>
          </cell>
          <cell r="B186" t="str">
            <v>音樂拖把小精靈使用說明書</v>
          </cell>
          <cell r="C186">
            <v>6.29</v>
          </cell>
          <cell r="D186">
            <v>191</v>
          </cell>
          <cell r="E186">
            <v>1201</v>
          </cell>
          <cell r="F186"/>
          <cell r="G186"/>
        </row>
        <row r="187">
          <cell r="A187" t="str">
            <v>20240FD00</v>
          </cell>
          <cell r="B187" t="str">
            <v>巧虎活力車編程遊戲組</v>
          </cell>
          <cell r="C187">
            <v>610.38</v>
          </cell>
          <cell r="D187">
            <v>34</v>
          </cell>
          <cell r="E187">
            <v>20753</v>
          </cell>
          <cell r="F187"/>
          <cell r="G187"/>
        </row>
        <row r="188">
          <cell r="A188" t="str">
            <v>20240FD00-包裝盒</v>
          </cell>
          <cell r="B188" t="str">
            <v>巧虎活力車編程遊戲組-包裝盒</v>
          </cell>
          <cell r="C188">
            <v>47.35</v>
          </cell>
          <cell r="D188">
            <v>191</v>
          </cell>
          <cell r="E188">
            <v>9044</v>
          </cell>
          <cell r="F188"/>
          <cell r="G188"/>
        </row>
        <row r="189">
          <cell r="A189" t="str">
            <v>20240FD01</v>
          </cell>
          <cell r="B189" t="str">
            <v>活力車運送海報-玩法①</v>
          </cell>
          <cell r="C189">
            <v>14.3</v>
          </cell>
          <cell r="D189">
            <v>184</v>
          </cell>
          <cell r="E189">
            <v>2631</v>
          </cell>
          <cell r="F189"/>
          <cell r="G189"/>
        </row>
        <row r="190">
          <cell r="A190" t="str">
            <v>20240FD02</v>
          </cell>
          <cell r="B190" t="str">
            <v>活力車幼兒園接送海報-玩法②</v>
          </cell>
          <cell r="C190">
            <v>14.3</v>
          </cell>
          <cell r="D190">
            <v>191</v>
          </cell>
          <cell r="E190">
            <v>2731</v>
          </cell>
          <cell r="F190"/>
          <cell r="G190"/>
        </row>
        <row r="191">
          <cell r="A191" t="str">
            <v>20240FD03</v>
          </cell>
          <cell r="B191" t="str">
            <v>活力車美味漢堡店海報-玩法③</v>
          </cell>
          <cell r="C191">
            <v>18.2</v>
          </cell>
          <cell r="D191">
            <v>194</v>
          </cell>
          <cell r="E191">
            <v>3530</v>
          </cell>
          <cell r="F191"/>
          <cell r="G191"/>
        </row>
        <row r="192">
          <cell r="A192" t="str">
            <v>20240FD04</v>
          </cell>
          <cell r="B192" t="str">
            <v>送貨人物圖卡-玩法①</v>
          </cell>
          <cell r="C192">
            <v>9.65</v>
          </cell>
          <cell r="D192">
            <v>194</v>
          </cell>
          <cell r="E192">
            <v>1872</v>
          </cell>
          <cell r="F192"/>
          <cell r="G192"/>
        </row>
        <row r="193">
          <cell r="A193" t="str">
            <v>20240FD05</v>
          </cell>
          <cell r="B193" t="str">
            <v>接送人物圖卡-玩法②</v>
          </cell>
          <cell r="C193">
            <v>9.65</v>
          </cell>
          <cell r="D193">
            <v>191</v>
          </cell>
          <cell r="E193">
            <v>1843</v>
          </cell>
          <cell r="F193"/>
          <cell r="G193"/>
        </row>
        <row r="194">
          <cell r="A194" t="str">
            <v>20240FD06</v>
          </cell>
          <cell r="B194" t="str">
            <v>活力車活用手冊</v>
          </cell>
          <cell r="C194">
            <v>69.3</v>
          </cell>
          <cell r="D194">
            <v>174</v>
          </cell>
          <cell r="E194">
            <v>12058</v>
          </cell>
          <cell r="F194"/>
          <cell r="G194"/>
        </row>
        <row r="195">
          <cell r="A195" t="str">
            <v>20240FJ00</v>
          </cell>
          <cell r="B195" t="str">
            <v>巧虎手偶互動遊戲組</v>
          </cell>
          <cell r="C195">
            <v>183.13</v>
          </cell>
          <cell r="D195">
            <v>114</v>
          </cell>
          <cell r="E195">
            <v>20877</v>
          </cell>
          <cell r="F195"/>
          <cell r="G195"/>
        </row>
        <row r="196">
          <cell r="A196" t="str">
            <v>20240FM00</v>
          </cell>
          <cell r="B196" t="str">
            <v>注音套組2.0</v>
          </cell>
          <cell r="C196">
            <v>987.01</v>
          </cell>
          <cell r="D196">
            <v>1311</v>
          </cell>
          <cell r="E196">
            <v>1293967</v>
          </cell>
          <cell r="F196"/>
          <cell r="G196"/>
        </row>
        <row r="197">
          <cell r="A197" t="str">
            <v>20240FM00-包裝盒</v>
          </cell>
          <cell r="B197" t="str">
            <v>注音套組2.0外盒</v>
          </cell>
          <cell r="C197">
            <v>28</v>
          </cell>
          <cell r="D197">
            <v>100</v>
          </cell>
          <cell r="E197">
            <v>2800</v>
          </cell>
          <cell r="F197"/>
          <cell r="G197"/>
        </row>
        <row r="198">
          <cell r="A198" t="str">
            <v>20240FM01</v>
          </cell>
          <cell r="B198" t="str">
            <v>注音念謠動物園</v>
          </cell>
          <cell r="C198">
            <v>69.680000000000007</v>
          </cell>
          <cell r="D198">
            <v>100</v>
          </cell>
          <cell r="E198">
            <v>6968</v>
          </cell>
          <cell r="F198"/>
          <cell r="G198"/>
        </row>
        <row r="199">
          <cell r="A199" t="str">
            <v>20240FM02</v>
          </cell>
          <cell r="B199" t="str">
            <v>ㄅㄆㄇ筆順遊戲書</v>
          </cell>
          <cell r="C199">
            <v>46.72</v>
          </cell>
          <cell r="D199">
            <v>100</v>
          </cell>
          <cell r="E199">
            <v>4672</v>
          </cell>
          <cell r="F199"/>
          <cell r="G199"/>
        </row>
        <row r="200">
          <cell r="A200" t="str">
            <v>20240FM03</v>
          </cell>
          <cell r="B200" t="str">
            <v>拼音一級棒</v>
          </cell>
          <cell r="C200">
            <v>85.09</v>
          </cell>
          <cell r="D200">
            <v>100</v>
          </cell>
          <cell r="E200">
            <v>8509</v>
          </cell>
          <cell r="F200"/>
          <cell r="G200"/>
        </row>
        <row r="201">
          <cell r="A201" t="str">
            <v>20240FM04</v>
          </cell>
          <cell r="B201" t="str">
            <v>念謠小高手</v>
          </cell>
          <cell r="C201">
            <v>48.47</v>
          </cell>
          <cell r="D201">
            <v>100</v>
          </cell>
          <cell r="E201">
            <v>4847</v>
          </cell>
          <cell r="F201"/>
          <cell r="G201"/>
        </row>
        <row r="202">
          <cell r="A202" t="str">
            <v>20240FM05</v>
          </cell>
          <cell r="B202" t="str">
            <v>注音語詞海報</v>
          </cell>
          <cell r="C202">
            <v>13.17</v>
          </cell>
          <cell r="D202">
            <v>100</v>
          </cell>
          <cell r="E202">
            <v>1317</v>
          </cell>
          <cell r="F202"/>
          <cell r="G202"/>
        </row>
        <row r="203">
          <cell r="A203" t="str">
            <v>20240FM06</v>
          </cell>
          <cell r="B203" t="str">
            <v>拼音語詞挑戰卡</v>
          </cell>
          <cell r="C203">
            <v>15.42</v>
          </cell>
          <cell r="D203">
            <v>92</v>
          </cell>
          <cell r="E203">
            <v>1419</v>
          </cell>
          <cell r="F203"/>
          <cell r="G203"/>
        </row>
        <row r="204">
          <cell r="A204" t="str">
            <v>20240FM07</v>
          </cell>
          <cell r="B204" t="str">
            <v>IC注音描寫機</v>
          </cell>
          <cell r="C204">
            <v>264</v>
          </cell>
          <cell r="D204">
            <v>98</v>
          </cell>
          <cell r="E204">
            <v>25872</v>
          </cell>
          <cell r="F204"/>
          <cell r="G204"/>
        </row>
        <row r="205">
          <cell r="A205" t="str">
            <v>20240FM08</v>
          </cell>
          <cell r="B205" t="str">
            <v>描寫筆</v>
          </cell>
          <cell r="C205">
            <v>46.52</v>
          </cell>
          <cell r="D205">
            <v>1014</v>
          </cell>
          <cell r="E205">
            <v>47176</v>
          </cell>
          <cell r="F205"/>
          <cell r="G205"/>
        </row>
        <row r="206">
          <cell r="A206" t="str">
            <v>20240FM09</v>
          </cell>
          <cell r="B206" t="str">
            <v>IC注音學習卡</v>
          </cell>
          <cell r="C206">
            <v>77.31</v>
          </cell>
          <cell r="D206">
            <v>98</v>
          </cell>
          <cell r="E206">
            <v>7576</v>
          </cell>
          <cell r="F206"/>
          <cell r="G206"/>
        </row>
        <row r="207">
          <cell r="A207" t="str">
            <v>20240FP00</v>
          </cell>
          <cell r="B207" t="str">
            <v>購物遊戲組</v>
          </cell>
          <cell r="C207">
            <v>134</v>
          </cell>
          <cell r="D207">
            <v>1</v>
          </cell>
          <cell r="E207">
            <v>134</v>
          </cell>
          <cell r="F207"/>
          <cell r="G207"/>
        </row>
        <row r="208">
          <cell r="A208" t="str">
            <v>20250FA00</v>
          </cell>
          <cell r="B208" t="str">
            <v>好情緒EQ X 品格人際套組</v>
          </cell>
          <cell r="C208">
            <v>668.49</v>
          </cell>
          <cell r="D208">
            <v>1319</v>
          </cell>
          <cell r="E208">
            <v>881742</v>
          </cell>
          <cell r="F208"/>
          <cell r="G208"/>
        </row>
        <row r="209">
          <cell r="A209" t="str">
            <v>20250FA00-包裝箱</v>
          </cell>
          <cell r="B209" t="str">
            <v>好情緒EQ X 品格人際套組-外箱</v>
          </cell>
          <cell r="C209">
            <v>25.92</v>
          </cell>
          <cell r="D209">
            <v>141</v>
          </cell>
          <cell r="E209">
            <v>3655</v>
          </cell>
          <cell r="F209"/>
          <cell r="G209"/>
        </row>
        <row r="210">
          <cell r="A210" t="str">
            <v>20250FA02</v>
          </cell>
          <cell r="B210" t="str">
            <v>好情緒EQ X 品格人際套組-教具附件</v>
          </cell>
          <cell r="C210">
            <v>16</v>
          </cell>
          <cell r="D210">
            <v>2</v>
          </cell>
          <cell r="E210">
            <v>32</v>
          </cell>
          <cell r="F210"/>
          <cell r="G210"/>
        </row>
        <row r="211">
          <cell r="A211" t="str">
            <v>20250FA03</v>
          </cell>
          <cell r="B211" t="str">
            <v>巧虎情緒魔法書-等一等+陌生人</v>
          </cell>
          <cell r="C211">
            <v>40.49</v>
          </cell>
          <cell r="D211">
            <v>218</v>
          </cell>
          <cell r="E211">
            <v>8827</v>
          </cell>
          <cell r="F211"/>
          <cell r="G211"/>
        </row>
        <row r="212">
          <cell r="A212" t="str">
            <v>20250FA04</v>
          </cell>
          <cell r="B212" t="str">
            <v>巧虎情緒魔法書-好朋友+玩到最後</v>
          </cell>
          <cell r="C212">
            <v>40.19</v>
          </cell>
          <cell r="D212">
            <v>268</v>
          </cell>
          <cell r="E212">
            <v>10772</v>
          </cell>
          <cell r="F212"/>
          <cell r="G212"/>
        </row>
        <row r="213">
          <cell r="A213" t="str">
            <v>20250FA05</v>
          </cell>
          <cell r="B213" t="str">
            <v>巧虎情緒魔法書-再試一下+專心聽</v>
          </cell>
          <cell r="C213">
            <v>40.07</v>
          </cell>
          <cell r="D213">
            <v>164</v>
          </cell>
          <cell r="E213">
            <v>6572</v>
          </cell>
          <cell r="F213"/>
          <cell r="G213"/>
        </row>
        <row r="214">
          <cell r="A214" t="str">
            <v>20250FA06</v>
          </cell>
          <cell r="B214" t="str">
            <v>巧虎情緒魔法書-說出心裡話+努力練習</v>
          </cell>
          <cell r="C214">
            <v>40.1</v>
          </cell>
          <cell r="D214">
            <v>135</v>
          </cell>
          <cell r="E214">
            <v>5414</v>
          </cell>
          <cell r="F214"/>
          <cell r="G214"/>
        </row>
        <row r="215">
          <cell r="A215" t="str">
            <v>20250FA07</v>
          </cell>
          <cell r="B215" t="str">
            <v>巧虎情緒魔法書-畫出快樂+合作</v>
          </cell>
          <cell r="C215">
            <v>39.92</v>
          </cell>
          <cell r="D215">
            <v>191</v>
          </cell>
          <cell r="E215">
            <v>7625</v>
          </cell>
          <cell r="F215"/>
          <cell r="G215"/>
        </row>
        <row r="216">
          <cell r="A216" t="str">
            <v>20250FA08</v>
          </cell>
          <cell r="B216" t="str">
            <v>巧虎情緒魔法書-謝謝+照顧</v>
          </cell>
          <cell r="C216">
            <v>40.29</v>
          </cell>
          <cell r="D216">
            <v>108</v>
          </cell>
          <cell r="E216">
            <v>4351</v>
          </cell>
          <cell r="F216"/>
          <cell r="G216"/>
        </row>
        <row r="217">
          <cell r="A217" t="str">
            <v>20250FA09</v>
          </cell>
          <cell r="B217" t="str">
            <v>好品格故事-Hello！你今天好嗎？</v>
          </cell>
          <cell r="C217">
            <v>33.57</v>
          </cell>
          <cell r="D217">
            <v>160</v>
          </cell>
          <cell r="E217">
            <v>5371</v>
          </cell>
          <cell r="F217"/>
          <cell r="G217"/>
        </row>
        <row r="218">
          <cell r="A218" t="str">
            <v>20250FA10</v>
          </cell>
          <cell r="B218" t="str">
            <v>好品格故事-有我在，不要怕！</v>
          </cell>
          <cell r="C218">
            <v>33.67</v>
          </cell>
          <cell r="D218">
            <v>119</v>
          </cell>
          <cell r="E218">
            <v>4007</v>
          </cell>
          <cell r="F218"/>
          <cell r="G218"/>
        </row>
        <row r="219">
          <cell r="A219" t="str">
            <v>20250FA11</v>
          </cell>
          <cell r="B219" t="str">
            <v>好品格故事-吱吱的祕密</v>
          </cell>
          <cell r="C219">
            <v>25.58</v>
          </cell>
          <cell r="D219">
            <v>149</v>
          </cell>
          <cell r="E219">
            <v>3811</v>
          </cell>
          <cell r="F219"/>
          <cell r="G219"/>
        </row>
        <row r="220">
          <cell r="A220" t="str">
            <v>20250FA12</v>
          </cell>
          <cell r="B220" t="str">
            <v>好品格故事-誰看見浣熊爺爺的帽子？</v>
          </cell>
          <cell r="C220">
            <v>25.52</v>
          </cell>
          <cell r="D220">
            <v>99</v>
          </cell>
          <cell r="E220">
            <v>2526</v>
          </cell>
          <cell r="F220"/>
          <cell r="G220"/>
        </row>
        <row r="221">
          <cell r="A221" t="str">
            <v>20250FA13</v>
          </cell>
          <cell r="B221" t="str">
            <v>活用手冊</v>
          </cell>
          <cell r="C221">
            <v>8.14</v>
          </cell>
          <cell r="D221">
            <v>259</v>
          </cell>
          <cell r="E221">
            <v>2107</v>
          </cell>
          <cell r="F221"/>
          <cell r="G221"/>
        </row>
        <row r="222">
          <cell r="A222" t="str">
            <v>20250FA14</v>
          </cell>
          <cell r="B222" t="str">
            <v>好情緒EQ X 品格人際套組-貼紙</v>
          </cell>
          <cell r="C222">
            <v>76.62</v>
          </cell>
          <cell r="D222">
            <v>21</v>
          </cell>
          <cell r="E222">
            <v>1609</v>
          </cell>
          <cell r="F222"/>
          <cell r="G222"/>
        </row>
        <row r="223">
          <cell r="A223" t="str">
            <v>20250FB01</v>
          </cell>
          <cell r="B223" t="str">
            <v>閱讀橋樑書系列1_IQ184偵團</v>
          </cell>
          <cell r="C223">
            <v>405.67</v>
          </cell>
          <cell r="D223">
            <v>734</v>
          </cell>
          <cell r="E223">
            <v>297765</v>
          </cell>
          <cell r="F223"/>
          <cell r="G223"/>
        </row>
        <row r="224">
          <cell r="A224" t="str">
            <v>20250FB02</v>
          </cell>
          <cell r="B224" t="str">
            <v>閱讀橋樑書系列2_黑腹貓華生</v>
          </cell>
          <cell r="C224">
            <v>253.31</v>
          </cell>
          <cell r="D224">
            <v>764</v>
          </cell>
          <cell r="E224">
            <v>193529</v>
          </cell>
          <cell r="F224"/>
          <cell r="G224"/>
        </row>
        <row r="225">
          <cell r="A225" t="str">
            <v>20250FB03</v>
          </cell>
          <cell r="B225" t="str">
            <v>閱讀橋樑書系列3_卡哩村超能力學園</v>
          </cell>
          <cell r="C225">
            <v>232.6</v>
          </cell>
          <cell r="D225">
            <v>721</v>
          </cell>
          <cell r="E225">
            <v>167705</v>
          </cell>
          <cell r="F225"/>
          <cell r="G225"/>
        </row>
        <row r="226">
          <cell r="A226" t="str">
            <v>20250FBA3</v>
          </cell>
          <cell r="B226" t="str">
            <v>閱讀橋樑書系列3附件_卡哩村超能力學園遊戲圖卡</v>
          </cell>
          <cell r="C226">
            <v>67.489999999999995</v>
          </cell>
          <cell r="D226">
            <v>720</v>
          </cell>
          <cell r="E226">
            <v>48596</v>
          </cell>
          <cell r="F226"/>
          <cell r="G226"/>
        </row>
        <row r="227">
          <cell r="A227" t="str">
            <v>20250FC01</v>
          </cell>
          <cell r="B227" t="str">
            <v>精選世界名著系列1_勇氣與挑戰</v>
          </cell>
          <cell r="C227">
            <v>393.11</v>
          </cell>
          <cell r="D227">
            <v>875</v>
          </cell>
          <cell r="E227">
            <v>343973</v>
          </cell>
          <cell r="F227"/>
          <cell r="G227"/>
        </row>
        <row r="228">
          <cell r="A228" t="str">
            <v>20250FC02</v>
          </cell>
          <cell r="B228" t="str">
            <v>精選世界名著系列2_愛與成長</v>
          </cell>
          <cell r="C228">
            <v>393.11</v>
          </cell>
          <cell r="D228">
            <v>880</v>
          </cell>
          <cell r="E228">
            <v>345939</v>
          </cell>
          <cell r="F228"/>
          <cell r="G228"/>
        </row>
        <row r="229">
          <cell r="A229" t="str">
            <v>20250FC03</v>
          </cell>
          <cell r="B229" t="str">
            <v>精選世界名著系列3_奇幻與推理</v>
          </cell>
          <cell r="C229">
            <v>393.11</v>
          </cell>
          <cell r="D229">
            <v>875</v>
          </cell>
          <cell r="E229">
            <v>343974</v>
          </cell>
          <cell r="F229"/>
          <cell r="G229"/>
        </row>
        <row r="230">
          <cell r="A230" t="str">
            <v>20250FD00</v>
          </cell>
          <cell r="B230" t="str">
            <v>語彙表達‧智育學習套組</v>
          </cell>
          <cell r="C230">
            <v>1592.69</v>
          </cell>
          <cell r="D230">
            <v>3214</v>
          </cell>
          <cell r="E230">
            <v>5118902</v>
          </cell>
          <cell r="F230"/>
          <cell r="G230"/>
        </row>
        <row r="231">
          <cell r="A231" t="str">
            <v>20250FD00-包裝箱</v>
          </cell>
          <cell r="B231" t="str">
            <v>語彙表達‧智育學習套組-外箱</v>
          </cell>
          <cell r="C231">
            <v>29.63</v>
          </cell>
          <cell r="D231">
            <v>57</v>
          </cell>
          <cell r="E231">
            <v>1689</v>
          </cell>
          <cell r="F231"/>
          <cell r="G231"/>
        </row>
        <row r="232">
          <cell r="A232" t="str">
            <v>20250FD01</v>
          </cell>
          <cell r="B232" t="str">
            <v>巧虎收納袋</v>
          </cell>
          <cell r="C232">
            <v>104.98</v>
          </cell>
          <cell r="D232">
            <v>401</v>
          </cell>
          <cell r="E232">
            <v>42095</v>
          </cell>
          <cell r="F232"/>
          <cell r="G232"/>
        </row>
        <row r="233">
          <cell r="A233" t="str">
            <v>20250FD03</v>
          </cell>
          <cell r="B233" t="str">
            <v>和顏色娃娃一起玩扮演組</v>
          </cell>
          <cell r="C233">
            <v>118.2</v>
          </cell>
          <cell r="D233">
            <v>5</v>
          </cell>
          <cell r="E233">
            <v>591</v>
          </cell>
          <cell r="F233"/>
          <cell r="G233"/>
        </row>
        <row r="234">
          <cell r="A234" t="str">
            <v>20250FD04</v>
          </cell>
          <cell r="B234" t="str">
            <v>創意顏色形狀積木組</v>
          </cell>
          <cell r="C234">
            <v>165</v>
          </cell>
          <cell r="D234">
            <v>5</v>
          </cell>
          <cell r="E234">
            <v>825</v>
          </cell>
          <cell r="F234"/>
          <cell r="G234"/>
        </row>
        <row r="235">
          <cell r="A235" t="str">
            <v>20250FD05</v>
          </cell>
          <cell r="B235" t="str">
            <v>語彙智育遊戲書-喂喂喂~你好</v>
          </cell>
          <cell r="C235">
            <v>58.22</v>
          </cell>
          <cell r="D235">
            <v>45</v>
          </cell>
          <cell r="E235">
            <v>2620</v>
          </cell>
          <cell r="F235"/>
          <cell r="G235"/>
        </row>
        <row r="236">
          <cell r="A236" t="str">
            <v>20250FD06</v>
          </cell>
          <cell r="B236" t="str">
            <v>語彙智育遊戲書-紅色 藍色 黃色</v>
          </cell>
          <cell r="C236">
            <v>50.06</v>
          </cell>
          <cell r="D236">
            <v>35</v>
          </cell>
          <cell r="E236">
            <v>1752</v>
          </cell>
          <cell r="F236"/>
          <cell r="G236"/>
        </row>
        <row r="237">
          <cell r="A237" t="str">
            <v>20250FD07</v>
          </cell>
          <cell r="B237" t="str">
            <v>語彙智育遊戲書-數字1-10</v>
          </cell>
          <cell r="C237">
            <v>60.91</v>
          </cell>
          <cell r="D237">
            <v>23</v>
          </cell>
          <cell r="E237">
            <v>1401</v>
          </cell>
          <cell r="F237"/>
          <cell r="G237"/>
        </row>
        <row r="238">
          <cell r="A238" t="str">
            <v>20250FD08</v>
          </cell>
          <cell r="B238" t="str">
            <v>語彙智育遊戲書-圓形 三角形 正方形</v>
          </cell>
          <cell r="C238">
            <v>42.73</v>
          </cell>
          <cell r="D238">
            <v>44</v>
          </cell>
          <cell r="E238">
            <v>1880</v>
          </cell>
          <cell r="F238"/>
          <cell r="G238"/>
        </row>
        <row r="239">
          <cell r="A239" t="str">
            <v>20250FD09</v>
          </cell>
          <cell r="B239" t="str">
            <v>語彙智育遊戲書-真不簡單</v>
          </cell>
          <cell r="C239">
            <v>80.680000000000007</v>
          </cell>
          <cell r="D239">
            <v>25</v>
          </cell>
          <cell r="E239">
            <v>2017</v>
          </cell>
          <cell r="F239"/>
          <cell r="G239"/>
        </row>
        <row r="240">
          <cell r="A240" t="str">
            <v>20250FD10</v>
          </cell>
          <cell r="B240" t="str">
            <v>咕嚕嚕IC雙語美食屋-教具附件1</v>
          </cell>
          <cell r="C240">
            <v>21.16</v>
          </cell>
          <cell r="D240">
            <v>55</v>
          </cell>
          <cell r="E240">
            <v>1164</v>
          </cell>
          <cell r="F240"/>
          <cell r="G240"/>
        </row>
        <row r="241">
          <cell r="A241" t="str">
            <v>20250FD11</v>
          </cell>
          <cell r="B241" t="str">
            <v>和顏色娃娃一起玩扮演組-教具附件1</v>
          </cell>
          <cell r="C241">
            <v>10.96</v>
          </cell>
          <cell r="D241">
            <v>55</v>
          </cell>
          <cell r="E241">
            <v>603</v>
          </cell>
          <cell r="F241"/>
          <cell r="G241"/>
        </row>
        <row r="242">
          <cell r="A242" t="str">
            <v>20250FD12</v>
          </cell>
          <cell r="B242" t="str">
            <v>和顏色娃娃一起玩扮演組-教具附件2</v>
          </cell>
          <cell r="C242">
            <v>11.35</v>
          </cell>
          <cell r="D242">
            <v>51</v>
          </cell>
          <cell r="E242">
            <v>579</v>
          </cell>
          <cell r="F242"/>
          <cell r="G242"/>
        </row>
        <row r="243">
          <cell r="A243" t="str">
            <v>20250FD13</v>
          </cell>
          <cell r="B243" t="str">
            <v>創意顏色形狀積木組-教具附件</v>
          </cell>
          <cell r="C243">
            <v>21.96</v>
          </cell>
          <cell r="D243">
            <v>55</v>
          </cell>
          <cell r="E243">
            <v>1208</v>
          </cell>
          <cell r="F243"/>
          <cell r="G243"/>
        </row>
        <row r="244">
          <cell r="A244" t="str">
            <v>20250FD14</v>
          </cell>
          <cell r="B244" t="str">
            <v>語彙表達‧ 智育學習套組-說明書</v>
          </cell>
          <cell r="C244">
            <v>81.64</v>
          </cell>
          <cell r="D244">
            <v>103</v>
          </cell>
          <cell r="E244">
            <v>8409</v>
          </cell>
          <cell r="F244"/>
          <cell r="G244"/>
        </row>
        <row r="245">
          <cell r="A245" t="str">
            <v>20250FE00</v>
          </cell>
          <cell r="B245" t="str">
            <v>巧虎雙語點讀圖鑑</v>
          </cell>
          <cell r="C245">
            <v>675.74</v>
          </cell>
          <cell r="D245">
            <v>2336</v>
          </cell>
          <cell r="E245">
            <v>1578532</v>
          </cell>
          <cell r="F245"/>
          <cell r="G245"/>
        </row>
        <row r="246">
          <cell r="A246" t="str">
            <v>20250FE00-包裝箱</v>
          </cell>
          <cell r="B246" t="str">
            <v>巧虎雙語點讀圖鑑-外箱</v>
          </cell>
          <cell r="C246">
            <v>15.2</v>
          </cell>
          <cell r="D246">
            <v>5</v>
          </cell>
          <cell r="E246">
            <v>76</v>
          </cell>
          <cell r="F246"/>
          <cell r="G246"/>
        </row>
        <row r="247">
          <cell r="A247" t="str">
            <v>20250FE02</v>
          </cell>
          <cell r="B247" t="str">
            <v>雙語圖鑑-1</v>
          </cell>
          <cell r="C247">
            <v>74.67</v>
          </cell>
          <cell r="D247">
            <v>3</v>
          </cell>
          <cell r="E247">
            <v>224</v>
          </cell>
          <cell r="F247"/>
          <cell r="G247"/>
        </row>
        <row r="248">
          <cell r="A248" t="str">
            <v>20250FE03</v>
          </cell>
          <cell r="B248" t="str">
            <v>雙語圖鑑-2</v>
          </cell>
          <cell r="C248">
            <v>79</v>
          </cell>
          <cell r="D248">
            <v>4</v>
          </cell>
          <cell r="E248">
            <v>316</v>
          </cell>
          <cell r="F248"/>
          <cell r="G248"/>
        </row>
        <row r="249">
          <cell r="A249" t="str">
            <v>20250FE04</v>
          </cell>
          <cell r="B249" t="str">
            <v>雙語圖鑑-3</v>
          </cell>
          <cell r="C249">
            <v>79</v>
          </cell>
          <cell r="D249">
            <v>5</v>
          </cell>
          <cell r="E249">
            <v>395</v>
          </cell>
          <cell r="F249"/>
          <cell r="G249"/>
        </row>
        <row r="250">
          <cell r="A250" t="str">
            <v>20250FE05</v>
          </cell>
          <cell r="B250" t="str">
            <v>雙語圖鑑-4</v>
          </cell>
          <cell r="C250">
            <v>90.8</v>
          </cell>
          <cell r="D250">
            <v>5</v>
          </cell>
          <cell r="E250">
            <v>454</v>
          </cell>
          <cell r="F250"/>
          <cell r="G250"/>
        </row>
        <row r="251">
          <cell r="A251" t="str">
            <v>20250FE06</v>
          </cell>
          <cell r="B251" t="str">
            <v>雙語點讀圖鑑育兒誌</v>
          </cell>
          <cell r="C251">
            <v>6.5</v>
          </cell>
          <cell r="D251">
            <v>2</v>
          </cell>
          <cell r="E251">
            <v>13</v>
          </cell>
          <cell r="F251"/>
          <cell r="G251"/>
        </row>
        <row r="252">
          <cell r="A252" t="str">
            <v>20250FF00</v>
          </cell>
          <cell r="B252" t="str">
            <v>聰明左右腦 點讀大冒險套組</v>
          </cell>
          <cell r="C252">
            <v>1193.79</v>
          </cell>
          <cell r="D252">
            <v>3823</v>
          </cell>
          <cell r="E252">
            <v>4563862</v>
          </cell>
          <cell r="F252"/>
          <cell r="G252"/>
        </row>
        <row r="253">
          <cell r="A253" t="str">
            <v>20250FF00-包裝箱</v>
          </cell>
          <cell r="B253" t="str">
            <v>點讀大冒險-外箱</v>
          </cell>
          <cell r="C253">
            <v>32.33</v>
          </cell>
          <cell r="D253">
            <v>33</v>
          </cell>
          <cell r="E253">
            <v>1067</v>
          </cell>
          <cell r="F253"/>
          <cell r="G253"/>
        </row>
        <row r="254">
          <cell r="A254" t="str">
            <v>20250FF02</v>
          </cell>
          <cell r="B254" t="str">
            <v>邏輯閱讀點點書-1</v>
          </cell>
          <cell r="C254">
            <v>45.99</v>
          </cell>
          <cell r="D254">
            <v>146</v>
          </cell>
          <cell r="E254">
            <v>6714</v>
          </cell>
          <cell r="F254"/>
          <cell r="G254"/>
        </row>
        <row r="255">
          <cell r="A255" t="str">
            <v>20250FF03</v>
          </cell>
          <cell r="B255" t="str">
            <v>邏輯閱讀點點書-2</v>
          </cell>
          <cell r="C255">
            <v>46.02</v>
          </cell>
          <cell r="D255">
            <v>199</v>
          </cell>
          <cell r="E255">
            <v>9158</v>
          </cell>
          <cell r="F255"/>
          <cell r="G255"/>
        </row>
        <row r="256">
          <cell r="A256" t="str">
            <v>20250FF04</v>
          </cell>
          <cell r="B256" t="str">
            <v>邏輯閱讀點點書-3</v>
          </cell>
          <cell r="C256">
            <v>46.02</v>
          </cell>
          <cell r="D256">
            <v>196</v>
          </cell>
          <cell r="E256">
            <v>9020</v>
          </cell>
          <cell r="F256"/>
          <cell r="G256"/>
        </row>
        <row r="257">
          <cell r="A257" t="str">
            <v>20250FF05</v>
          </cell>
          <cell r="B257" t="str">
            <v>邏輯閱讀點點書-4</v>
          </cell>
          <cell r="C257">
            <v>46.02</v>
          </cell>
          <cell r="D257">
            <v>195</v>
          </cell>
          <cell r="E257">
            <v>8974</v>
          </cell>
          <cell r="F257"/>
          <cell r="G257"/>
        </row>
        <row r="258">
          <cell r="A258" t="str">
            <v>20250FF06</v>
          </cell>
          <cell r="B258" t="str">
            <v>邏輯閱讀點點書-5</v>
          </cell>
          <cell r="C258">
            <v>45.99</v>
          </cell>
          <cell r="D258">
            <v>147</v>
          </cell>
          <cell r="E258">
            <v>6760</v>
          </cell>
          <cell r="F258"/>
          <cell r="G258"/>
        </row>
        <row r="259">
          <cell r="A259" t="str">
            <v>20250FF07</v>
          </cell>
          <cell r="B259" t="str">
            <v>邏輯閱讀點點書-6</v>
          </cell>
          <cell r="C259">
            <v>45.99</v>
          </cell>
          <cell r="D259">
            <v>147</v>
          </cell>
          <cell r="E259">
            <v>6760</v>
          </cell>
          <cell r="F259"/>
          <cell r="G259"/>
        </row>
        <row r="260">
          <cell r="A260" t="str">
            <v>20250FF08</v>
          </cell>
          <cell r="B260" t="str">
            <v>邏輯閱讀點點書-7</v>
          </cell>
          <cell r="C260">
            <v>46.02</v>
          </cell>
          <cell r="D260">
            <v>196</v>
          </cell>
          <cell r="E260">
            <v>9020</v>
          </cell>
          <cell r="F260"/>
          <cell r="G260"/>
        </row>
        <row r="261">
          <cell r="A261" t="str">
            <v>20250FF09</v>
          </cell>
          <cell r="B261" t="str">
            <v>專注聆聽點點書-1</v>
          </cell>
          <cell r="C261">
            <v>45.99</v>
          </cell>
          <cell r="D261">
            <v>146</v>
          </cell>
          <cell r="E261">
            <v>6714</v>
          </cell>
          <cell r="F261"/>
          <cell r="G261"/>
        </row>
        <row r="262">
          <cell r="A262" t="str">
            <v>20250FF10</v>
          </cell>
          <cell r="B262" t="str">
            <v>專注聆聽點點書-2</v>
          </cell>
          <cell r="C262">
            <v>58.6</v>
          </cell>
          <cell r="D262">
            <v>149</v>
          </cell>
          <cell r="E262">
            <v>8732</v>
          </cell>
          <cell r="F262"/>
          <cell r="G262"/>
        </row>
        <row r="263">
          <cell r="A263" t="str">
            <v>20250FF11</v>
          </cell>
          <cell r="B263" t="str">
            <v>專注聆聽點點書-3</v>
          </cell>
          <cell r="C263">
            <v>54.46</v>
          </cell>
          <cell r="D263">
            <v>143</v>
          </cell>
          <cell r="E263">
            <v>7788</v>
          </cell>
          <cell r="F263"/>
          <cell r="G263"/>
        </row>
        <row r="264">
          <cell r="A264" t="str">
            <v>20250FF12</v>
          </cell>
          <cell r="B264" t="str">
            <v>專注聆聽點點書-4</v>
          </cell>
          <cell r="C264">
            <v>47.84</v>
          </cell>
          <cell r="D264">
            <v>148</v>
          </cell>
          <cell r="E264">
            <v>7081</v>
          </cell>
          <cell r="F264"/>
          <cell r="G264"/>
        </row>
        <row r="265">
          <cell r="A265" t="str">
            <v>20250FF13</v>
          </cell>
          <cell r="B265" t="str">
            <v>專注聆聽點點書-5</v>
          </cell>
          <cell r="C265">
            <v>52.63</v>
          </cell>
          <cell r="D265">
            <v>196</v>
          </cell>
          <cell r="E265">
            <v>10315</v>
          </cell>
          <cell r="F265"/>
          <cell r="G265"/>
        </row>
        <row r="266">
          <cell r="A266" t="str">
            <v>20250FF14</v>
          </cell>
          <cell r="B266" t="str">
            <v>英語點讀遊戲卡</v>
          </cell>
          <cell r="C266">
            <v>50.93</v>
          </cell>
          <cell r="D266">
            <v>59</v>
          </cell>
          <cell r="E266">
            <v>3005</v>
          </cell>
          <cell r="F266"/>
          <cell r="G266"/>
        </row>
        <row r="267">
          <cell r="A267" t="str">
            <v>20250FF15</v>
          </cell>
          <cell r="B267" t="str">
            <v>點讀大冒險說明書</v>
          </cell>
          <cell r="C267">
            <v>4.3499999999999996</v>
          </cell>
          <cell r="D267">
            <v>399</v>
          </cell>
          <cell r="E267">
            <v>1736</v>
          </cell>
          <cell r="F267"/>
          <cell r="G267"/>
        </row>
        <row r="268">
          <cell r="A268" t="str">
            <v>20250FG00</v>
          </cell>
          <cell r="B268" t="str">
            <v>和巧虎一起學數學套組</v>
          </cell>
          <cell r="C268">
            <v>933.69</v>
          </cell>
          <cell r="D268">
            <v>3484</v>
          </cell>
          <cell r="E268">
            <v>3252959</v>
          </cell>
          <cell r="F268"/>
          <cell r="G268"/>
        </row>
        <row r="269">
          <cell r="A269" t="str">
            <v>20250FG00-包裝箱</v>
          </cell>
          <cell r="B269" t="str">
            <v>數學套組-外箱</v>
          </cell>
          <cell r="C269">
            <v>28.25</v>
          </cell>
          <cell r="D269">
            <v>138</v>
          </cell>
          <cell r="E269">
            <v>3898</v>
          </cell>
          <cell r="F269"/>
          <cell r="G269"/>
        </row>
        <row r="270">
          <cell r="A270" t="str">
            <v>20250FG02</v>
          </cell>
          <cell r="B270" t="str">
            <v>時鐘大師教具</v>
          </cell>
          <cell r="C270">
            <v>183</v>
          </cell>
          <cell r="D270">
            <v>1</v>
          </cell>
          <cell r="E270">
            <v>183</v>
          </cell>
          <cell r="F270"/>
          <cell r="G270"/>
        </row>
        <row r="271">
          <cell r="A271" t="str">
            <v>20250FG03</v>
          </cell>
          <cell r="B271" t="str">
            <v>一起成為時鐘大師繪本</v>
          </cell>
          <cell r="C271">
            <v>47.13</v>
          </cell>
          <cell r="D271">
            <v>46</v>
          </cell>
          <cell r="E271">
            <v>2168</v>
          </cell>
          <cell r="F271"/>
          <cell r="G271"/>
        </row>
        <row r="272">
          <cell r="A272" t="str">
            <v>20250FG04</v>
          </cell>
          <cell r="B272" t="str">
            <v>時鐘海報</v>
          </cell>
          <cell r="C272">
            <v>6.33</v>
          </cell>
          <cell r="D272">
            <v>39</v>
          </cell>
          <cell r="E272">
            <v>247</v>
          </cell>
          <cell r="F272"/>
          <cell r="G272"/>
        </row>
        <row r="273">
          <cell r="A273" t="str">
            <v>20250FG05</v>
          </cell>
          <cell r="B273" t="str">
            <v>挑戰遊戲本-型式邏輯</v>
          </cell>
          <cell r="C273">
            <v>30.89</v>
          </cell>
          <cell r="D273">
            <v>44</v>
          </cell>
          <cell r="E273">
            <v>1359</v>
          </cell>
          <cell r="F273"/>
          <cell r="G273"/>
        </row>
        <row r="274">
          <cell r="A274" t="str">
            <v>20250FG06</v>
          </cell>
          <cell r="B274" t="str">
            <v>挑戰遊戲本-合成分解</v>
          </cell>
          <cell r="C274">
            <v>29.68</v>
          </cell>
          <cell r="D274">
            <v>50</v>
          </cell>
          <cell r="E274">
            <v>1484</v>
          </cell>
          <cell r="F274"/>
          <cell r="G274"/>
        </row>
        <row r="275">
          <cell r="A275" t="str">
            <v>20250FG07</v>
          </cell>
          <cell r="B275" t="str">
            <v>挑戰遊戲本-幾何圖形</v>
          </cell>
          <cell r="C275">
            <v>29.69</v>
          </cell>
          <cell r="D275">
            <v>48</v>
          </cell>
          <cell r="E275">
            <v>1425</v>
          </cell>
          <cell r="F275"/>
          <cell r="G275"/>
        </row>
        <row r="276">
          <cell r="A276" t="str">
            <v>20250FG08</v>
          </cell>
          <cell r="B276" t="str">
            <v>挑戰遊戲本-邏輯推理</v>
          </cell>
          <cell r="C276">
            <v>25.64</v>
          </cell>
          <cell r="D276">
            <v>39</v>
          </cell>
          <cell r="E276">
            <v>1000</v>
          </cell>
          <cell r="F276"/>
          <cell r="G276"/>
        </row>
        <row r="277">
          <cell r="A277" t="str">
            <v>20250FG09</v>
          </cell>
          <cell r="B277" t="str">
            <v>挑戰遊戲本-空間方位</v>
          </cell>
          <cell r="C277">
            <v>29.36</v>
          </cell>
          <cell r="D277">
            <v>11</v>
          </cell>
          <cell r="E277">
            <v>323</v>
          </cell>
          <cell r="F277"/>
          <cell r="G277"/>
        </row>
        <row r="278">
          <cell r="A278" t="str">
            <v>20250FG10</v>
          </cell>
          <cell r="B278" t="str">
            <v>挑戰遊戲本-數量統計</v>
          </cell>
          <cell r="C278">
            <v>25.65</v>
          </cell>
          <cell r="D278">
            <v>48</v>
          </cell>
          <cell r="E278">
            <v>1231</v>
          </cell>
          <cell r="F278"/>
          <cell r="G278"/>
        </row>
        <row r="279">
          <cell r="A279" t="str">
            <v>20250FG11</v>
          </cell>
          <cell r="B279" t="str">
            <v>挑戰遊戲本-對稱圖形</v>
          </cell>
          <cell r="C279">
            <v>30.32</v>
          </cell>
          <cell r="D279">
            <v>19</v>
          </cell>
          <cell r="E279">
            <v>576</v>
          </cell>
          <cell r="F279"/>
          <cell r="G279"/>
        </row>
        <row r="280">
          <cell r="A280" t="str">
            <v>20250FG12</v>
          </cell>
          <cell r="B280" t="str">
            <v>挑戰遊戲本-數量補足</v>
          </cell>
          <cell r="C280">
            <v>29.69</v>
          </cell>
          <cell r="D280">
            <v>51</v>
          </cell>
          <cell r="E280">
            <v>1514</v>
          </cell>
          <cell r="F280"/>
          <cell r="G280"/>
        </row>
        <row r="281">
          <cell r="A281" t="str">
            <v>20250FG13</v>
          </cell>
          <cell r="B281" t="str">
            <v>挑戰遊戲本-時間和時鐘</v>
          </cell>
          <cell r="C281">
            <v>27.38</v>
          </cell>
          <cell r="D281">
            <v>48</v>
          </cell>
          <cell r="E281">
            <v>1314</v>
          </cell>
          <cell r="F281"/>
          <cell r="G281"/>
        </row>
        <row r="282">
          <cell r="A282" t="str">
            <v>20250FG14</v>
          </cell>
          <cell r="B282" t="str">
            <v>挑戰遊戲本-多重分類</v>
          </cell>
          <cell r="C282">
            <v>30.86</v>
          </cell>
          <cell r="D282">
            <v>57</v>
          </cell>
          <cell r="E282">
            <v>1759</v>
          </cell>
          <cell r="F282"/>
          <cell r="G282"/>
        </row>
        <row r="283">
          <cell r="A283" t="str">
            <v>20250FG15</v>
          </cell>
          <cell r="B283" t="str">
            <v>數學套組說明書</v>
          </cell>
          <cell r="C283">
            <v>87.18</v>
          </cell>
          <cell r="D283">
            <v>97</v>
          </cell>
          <cell r="E283">
            <v>8456</v>
          </cell>
          <cell r="F283"/>
          <cell r="G283"/>
        </row>
        <row r="284">
          <cell r="A284" t="str">
            <v>20250FXAM</v>
          </cell>
          <cell r="B284" t="str">
            <v>巧虎手偶+說明信</v>
          </cell>
          <cell r="C284">
            <v>0</v>
          </cell>
          <cell r="D284">
            <v>0</v>
          </cell>
          <cell r="E284">
            <v>12</v>
          </cell>
          <cell r="F284"/>
          <cell r="G284"/>
        </row>
        <row r="285">
          <cell r="A285" t="str">
            <v>20252FA00</v>
          </cell>
          <cell r="B285" t="str">
            <v>白沙屯媽祖祈福禮盒</v>
          </cell>
          <cell r="C285">
            <v>138.54</v>
          </cell>
          <cell r="D285">
            <v>995</v>
          </cell>
          <cell r="E285">
            <v>137843</v>
          </cell>
          <cell r="F285"/>
          <cell r="G285"/>
        </row>
        <row r="286">
          <cell r="A286" t="str">
            <v>20252FB01</v>
          </cell>
          <cell r="B286" t="str">
            <v>Pixsee巧虎偶</v>
          </cell>
          <cell r="C286">
            <v>1428.56</v>
          </cell>
          <cell r="D286">
            <v>422</v>
          </cell>
          <cell r="E286">
            <v>602853</v>
          </cell>
          <cell r="F286"/>
          <cell r="G286"/>
        </row>
        <row r="287">
          <cell r="A287" t="str">
            <v>20252FB02</v>
          </cell>
          <cell r="B287" t="str">
            <v>Pixsee巧虎偶主機</v>
          </cell>
          <cell r="C287">
            <v>1428.56</v>
          </cell>
          <cell r="D287">
            <v>420</v>
          </cell>
          <cell r="E287">
            <v>599995</v>
          </cell>
          <cell r="F287"/>
          <cell r="G287"/>
        </row>
        <row r="288">
          <cell r="A288" t="str">
            <v>20260FXAA</v>
          </cell>
          <cell r="B288" t="str">
            <v>英語進階版+注音套組</v>
          </cell>
          <cell r="C288">
            <v>0</v>
          </cell>
          <cell r="D288">
            <v>0</v>
          </cell>
          <cell r="E288">
            <v>27273</v>
          </cell>
          <cell r="F288"/>
          <cell r="G288"/>
        </row>
        <row r="289">
          <cell r="A289" t="str">
            <v>20201M603</v>
          </cell>
          <cell r="B289" t="str">
            <v>學習偶&amp;YUMMY水果片</v>
          </cell>
          <cell r="C289">
            <v>430.2</v>
          </cell>
          <cell r="D289">
            <v>278</v>
          </cell>
          <cell r="E289">
            <v>119595</v>
          </cell>
          <cell r="F289"/>
          <cell r="G289"/>
        </row>
        <row r="290">
          <cell r="A290" t="str">
            <v>20201ME01</v>
          </cell>
          <cell r="B290" t="str">
            <v>巧虎CD收納盒&amp;CD</v>
          </cell>
          <cell r="C290">
            <v>63.94</v>
          </cell>
          <cell r="D290">
            <v>236</v>
          </cell>
          <cell r="E290">
            <v>15089</v>
          </cell>
          <cell r="F290"/>
          <cell r="G290"/>
        </row>
        <row r="291">
          <cell r="A291" t="str">
            <v>20201MY00</v>
          </cell>
          <cell r="B291" t="str">
            <v>和巧虎一起說英語套組初階版</v>
          </cell>
          <cell r="C291">
            <v>1665</v>
          </cell>
          <cell r="D291">
            <v>1</v>
          </cell>
          <cell r="E291">
            <v>1665</v>
          </cell>
          <cell r="F291"/>
          <cell r="G291"/>
        </row>
        <row r="292">
          <cell r="A292" t="str">
            <v>20220M101</v>
          </cell>
          <cell r="B292" t="str">
            <v>遊戲書1 NUMBERS</v>
          </cell>
          <cell r="C292">
            <v>42.33</v>
          </cell>
          <cell r="D292">
            <v>30</v>
          </cell>
          <cell r="E292">
            <v>1270</v>
          </cell>
          <cell r="F292"/>
          <cell r="G292"/>
        </row>
        <row r="293">
          <cell r="A293" t="str">
            <v>20220M102</v>
          </cell>
          <cell r="B293" t="str">
            <v>遊戲書2 SHAPES</v>
          </cell>
          <cell r="C293">
            <v>39.130000000000003</v>
          </cell>
          <cell r="D293">
            <v>30</v>
          </cell>
          <cell r="E293">
            <v>1174</v>
          </cell>
          <cell r="F293"/>
          <cell r="G293"/>
        </row>
        <row r="294">
          <cell r="A294" t="str">
            <v>20220M103</v>
          </cell>
          <cell r="B294" t="str">
            <v>遊戲書3 WHAT IS YOUR NAME?</v>
          </cell>
          <cell r="C294">
            <v>51.7</v>
          </cell>
          <cell r="D294">
            <v>30</v>
          </cell>
          <cell r="E294">
            <v>1551</v>
          </cell>
          <cell r="F294"/>
          <cell r="G294"/>
        </row>
        <row r="295">
          <cell r="A295" t="str">
            <v>20220M104</v>
          </cell>
          <cell r="B295" t="str">
            <v>遊戲書4 I DID IT</v>
          </cell>
          <cell r="C295">
            <v>28.3</v>
          </cell>
          <cell r="D295">
            <v>30</v>
          </cell>
          <cell r="E295">
            <v>849</v>
          </cell>
          <cell r="F295"/>
          <cell r="G295"/>
        </row>
        <row r="296">
          <cell r="A296" t="str">
            <v>20220M105</v>
          </cell>
          <cell r="B296" t="str">
            <v>遊戲書5 I FOUND IT!</v>
          </cell>
          <cell r="C296">
            <v>41.8</v>
          </cell>
          <cell r="D296">
            <v>30</v>
          </cell>
          <cell r="E296">
            <v>1254</v>
          </cell>
          <cell r="F296"/>
          <cell r="G296"/>
        </row>
        <row r="297">
          <cell r="A297" t="str">
            <v>20220M106</v>
          </cell>
          <cell r="B297" t="str">
            <v>遊戲書6 I CAN HELP YOU</v>
          </cell>
          <cell r="C297">
            <v>37.6</v>
          </cell>
          <cell r="D297">
            <v>30</v>
          </cell>
          <cell r="E297">
            <v>1128</v>
          </cell>
          <cell r="F297"/>
          <cell r="G297"/>
        </row>
        <row r="298">
          <cell r="A298" t="str">
            <v>20220M201</v>
          </cell>
          <cell r="B298" t="str">
            <v>和巧虎一起說英語貼紙</v>
          </cell>
          <cell r="C298">
            <v>22.2</v>
          </cell>
          <cell r="D298">
            <v>30</v>
          </cell>
          <cell r="E298">
            <v>666</v>
          </cell>
          <cell r="F298"/>
          <cell r="G298"/>
        </row>
        <row r="299">
          <cell r="A299" t="str">
            <v>20220M301</v>
          </cell>
          <cell r="B299" t="str">
            <v>ALPHABET WORKBOOK字母練習本</v>
          </cell>
          <cell r="C299">
            <v>15.7</v>
          </cell>
          <cell r="D299">
            <v>30</v>
          </cell>
          <cell r="E299">
            <v>471</v>
          </cell>
          <cell r="F299"/>
          <cell r="G299"/>
        </row>
        <row r="300">
          <cell r="A300" t="str">
            <v>20220M401</v>
          </cell>
          <cell r="B300" t="str">
            <v>英文進階使用手冊</v>
          </cell>
          <cell r="C300">
            <v>12.82</v>
          </cell>
          <cell r="D300">
            <v>84</v>
          </cell>
          <cell r="E300">
            <v>1077</v>
          </cell>
          <cell r="F300"/>
          <cell r="G300"/>
        </row>
        <row r="301">
          <cell r="A301" t="str">
            <v>20220M601</v>
          </cell>
          <cell r="B301" t="str">
            <v>英語點一點遊戲機</v>
          </cell>
          <cell r="C301">
            <v>260.66000000000003</v>
          </cell>
          <cell r="D301">
            <v>108</v>
          </cell>
          <cell r="E301">
            <v>28151</v>
          </cell>
          <cell r="F301"/>
          <cell r="G301"/>
        </row>
        <row r="302">
          <cell r="A302" t="str">
            <v>20220M602</v>
          </cell>
          <cell r="B302" t="str">
            <v>英語超聰明遊戲機</v>
          </cell>
          <cell r="C302">
            <v>731.85</v>
          </cell>
          <cell r="D302">
            <v>110</v>
          </cell>
          <cell r="E302">
            <v>80503</v>
          </cell>
          <cell r="F302"/>
          <cell r="G302"/>
        </row>
        <row r="303">
          <cell r="A303" t="str">
            <v>20220MD01</v>
          </cell>
          <cell r="B303" t="str">
            <v>英文進階 DVD1</v>
          </cell>
          <cell r="C303">
            <v>20.27</v>
          </cell>
          <cell r="D303">
            <v>30</v>
          </cell>
          <cell r="E303">
            <v>608</v>
          </cell>
          <cell r="F303"/>
          <cell r="G303"/>
        </row>
        <row r="304">
          <cell r="A304" t="str">
            <v>20220MD02</v>
          </cell>
          <cell r="B304" t="str">
            <v>英文進階 DVD2</v>
          </cell>
          <cell r="C304">
            <v>26.4</v>
          </cell>
          <cell r="D304">
            <v>30</v>
          </cell>
          <cell r="E304">
            <v>792</v>
          </cell>
          <cell r="F304"/>
          <cell r="G304"/>
        </row>
        <row r="305">
          <cell r="A305" t="str">
            <v>20220MD03</v>
          </cell>
          <cell r="B305" t="str">
            <v>英文進階 DVD3</v>
          </cell>
          <cell r="C305">
            <v>20.07</v>
          </cell>
          <cell r="D305">
            <v>30</v>
          </cell>
          <cell r="E305">
            <v>602</v>
          </cell>
          <cell r="F305"/>
          <cell r="G305"/>
        </row>
        <row r="306">
          <cell r="A306" t="str">
            <v>20220ME01</v>
          </cell>
          <cell r="B306" t="str">
            <v>英語指令遊戲墊</v>
          </cell>
          <cell r="C306">
            <v>79.81</v>
          </cell>
          <cell r="D306">
            <v>134</v>
          </cell>
          <cell r="E306">
            <v>10695</v>
          </cell>
          <cell r="F306"/>
          <cell r="G306"/>
        </row>
        <row r="307">
          <cell r="A307" t="str">
            <v>20220ME02</v>
          </cell>
          <cell r="B307" t="str">
            <v>英語指令遊戲牌</v>
          </cell>
          <cell r="C307">
            <v>15.39</v>
          </cell>
          <cell r="D307">
            <v>135</v>
          </cell>
          <cell r="E307">
            <v>2078</v>
          </cell>
          <cell r="F307"/>
          <cell r="G307"/>
        </row>
        <row r="308">
          <cell r="A308" t="str">
            <v>20220MY00</v>
          </cell>
          <cell r="B308" t="str">
            <v>和巧虎一起說英語套組進階版</v>
          </cell>
          <cell r="C308">
            <v>1492.36</v>
          </cell>
          <cell r="D308">
            <v>2068</v>
          </cell>
          <cell r="E308">
            <v>3086202</v>
          </cell>
          <cell r="F308"/>
          <cell r="G308"/>
        </row>
        <row r="309">
          <cell r="A309" t="str">
            <v>20220MY00-包裝箱</v>
          </cell>
          <cell r="B309" t="str">
            <v>和巧虎一起說英語進階版-包裝箱</v>
          </cell>
          <cell r="C309">
            <v>20.16</v>
          </cell>
          <cell r="D309">
            <v>101</v>
          </cell>
          <cell r="E309">
            <v>2036</v>
          </cell>
          <cell r="F309"/>
          <cell r="G309"/>
        </row>
        <row r="310">
          <cell r="A310" t="str">
            <v>20230M102</v>
          </cell>
          <cell r="B310" t="str">
            <v>The Up and Down in the Zoo</v>
          </cell>
          <cell r="C310">
            <v>93.02</v>
          </cell>
          <cell r="D310">
            <v>82</v>
          </cell>
          <cell r="E310">
            <v>7628</v>
          </cell>
          <cell r="F310"/>
          <cell r="G310"/>
        </row>
        <row r="311">
          <cell r="A311" t="str">
            <v>20230M103</v>
          </cell>
          <cell r="B311" t="str">
            <v>Ears Mouth Nose and Eyes</v>
          </cell>
          <cell r="C311">
            <v>91.34</v>
          </cell>
          <cell r="D311">
            <v>86</v>
          </cell>
          <cell r="E311">
            <v>7855</v>
          </cell>
          <cell r="F311"/>
          <cell r="G311"/>
        </row>
        <row r="312">
          <cell r="A312" t="str">
            <v>20230M104</v>
          </cell>
          <cell r="B312" t="str">
            <v>Speedy Delivery</v>
          </cell>
          <cell r="C312">
            <v>68.36</v>
          </cell>
          <cell r="D312">
            <v>105</v>
          </cell>
          <cell r="E312">
            <v>7178</v>
          </cell>
          <cell r="F312"/>
          <cell r="G312"/>
        </row>
        <row r="313">
          <cell r="A313" t="str">
            <v>20230M105</v>
          </cell>
          <cell r="B313" t="str">
            <v>A colorful World</v>
          </cell>
          <cell r="C313">
            <v>77.33</v>
          </cell>
          <cell r="D313">
            <v>54</v>
          </cell>
          <cell r="E313">
            <v>4176</v>
          </cell>
          <cell r="F313"/>
          <cell r="G313"/>
        </row>
        <row r="314">
          <cell r="A314" t="str">
            <v>20230M106</v>
          </cell>
          <cell r="B314" t="str">
            <v>Word Book</v>
          </cell>
          <cell r="C314">
            <v>57.7</v>
          </cell>
          <cell r="D314">
            <v>102</v>
          </cell>
          <cell r="E314">
            <v>5885</v>
          </cell>
          <cell r="F314"/>
          <cell r="G314"/>
        </row>
        <row r="315">
          <cell r="A315" t="str">
            <v>20230M401</v>
          </cell>
          <cell r="B315" t="str">
            <v>英語PLUS使用手冊</v>
          </cell>
          <cell r="C315">
            <v>10.64</v>
          </cell>
          <cell r="D315">
            <v>74</v>
          </cell>
          <cell r="E315">
            <v>787</v>
          </cell>
          <cell r="F315"/>
          <cell r="G315"/>
        </row>
        <row r="316">
          <cell r="A316" t="str">
            <v>20230M601</v>
          </cell>
          <cell r="B316" t="str">
            <v>我的CD播放器</v>
          </cell>
          <cell r="C316">
            <v>196.42</v>
          </cell>
          <cell r="D316">
            <v>233</v>
          </cell>
          <cell r="E316">
            <v>45765</v>
          </cell>
          <cell r="F316"/>
          <cell r="G316"/>
        </row>
        <row r="317">
          <cell r="A317" t="str">
            <v>20230M602</v>
          </cell>
          <cell r="B317" t="str">
            <v>英語扮演遊戲機</v>
          </cell>
          <cell r="C317">
            <v>360.06</v>
          </cell>
          <cell r="D317">
            <v>81</v>
          </cell>
          <cell r="E317">
            <v>29165</v>
          </cell>
          <cell r="F317"/>
          <cell r="G317"/>
        </row>
        <row r="318">
          <cell r="A318" t="str">
            <v>20230MY00</v>
          </cell>
          <cell r="B318" t="str">
            <v>和巧虎一起說英語Plus</v>
          </cell>
          <cell r="C318">
            <v>1641.83</v>
          </cell>
          <cell r="D318">
            <v>5744</v>
          </cell>
          <cell r="E318">
            <v>9430671</v>
          </cell>
          <cell r="F318"/>
          <cell r="G318"/>
        </row>
        <row r="319">
          <cell r="A319" t="str">
            <v>20230MY00-包裝箱</v>
          </cell>
          <cell r="B319" t="str">
            <v>20230MY00-包裝箱</v>
          </cell>
          <cell r="C319">
            <v>23.5</v>
          </cell>
          <cell r="D319">
            <v>72</v>
          </cell>
          <cell r="E319">
            <v>1692</v>
          </cell>
          <cell r="F319"/>
          <cell r="G319"/>
        </row>
        <row r="320">
          <cell r="A320" t="str">
            <v>20170H014</v>
          </cell>
          <cell r="B320" t="str">
            <v>巧虎琪琪歡樂水壺(黃)</v>
          </cell>
          <cell r="C320">
            <v>219.75</v>
          </cell>
          <cell r="D320">
            <v>8</v>
          </cell>
          <cell r="E320">
            <v>1758</v>
          </cell>
          <cell r="F320"/>
          <cell r="G320"/>
        </row>
        <row r="321">
          <cell r="A321" t="str">
            <v>20170H020</v>
          </cell>
          <cell r="B321" t="str">
            <v>琪琪寶貝背包</v>
          </cell>
          <cell r="C321">
            <v>312.74</v>
          </cell>
          <cell r="D321">
            <v>19</v>
          </cell>
          <cell r="E321">
            <v>5942</v>
          </cell>
          <cell r="F321"/>
          <cell r="G321"/>
        </row>
        <row r="322">
          <cell r="A322" t="str">
            <v>20180H003</v>
          </cell>
          <cell r="B322" t="str">
            <v>可愛巧虎紅包春聯組</v>
          </cell>
          <cell r="C322">
            <v>30</v>
          </cell>
          <cell r="D322">
            <v>1</v>
          </cell>
          <cell r="E322">
            <v>30</v>
          </cell>
          <cell r="F322"/>
          <cell r="G322"/>
        </row>
        <row r="323">
          <cell r="A323" t="str">
            <v>20180H026</v>
          </cell>
          <cell r="B323" t="str">
            <v>巧虎手錶</v>
          </cell>
          <cell r="C323">
            <v>322.60000000000002</v>
          </cell>
          <cell r="D323">
            <v>20</v>
          </cell>
          <cell r="E323">
            <v>6452</v>
          </cell>
          <cell r="F323"/>
          <cell r="G323"/>
        </row>
        <row r="324">
          <cell r="A324" t="str">
            <v>20180H040</v>
          </cell>
          <cell r="B324" t="str">
            <v>巧虎水杯</v>
          </cell>
          <cell r="C324">
            <v>120</v>
          </cell>
          <cell r="D324">
            <v>6</v>
          </cell>
          <cell r="E324">
            <v>720</v>
          </cell>
          <cell r="F324"/>
          <cell r="G324"/>
        </row>
        <row r="325">
          <cell r="A325" t="str">
            <v>20180H041</v>
          </cell>
          <cell r="B325" t="str">
            <v>巧虎餐碗</v>
          </cell>
          <cell r="C325">
            <v>116.27</v>
          </cell>
          <cell r="D325">
            <v>33</v>
          </cell>
          <cell r="E325">
            <v>3837</v>
          </cell>
          <cell r="F325"/>
          <cell r="G325"/>
        </row>
        <row r="326">
          <cell r="A326" t="str">
            <v>20200H003</v>
          </cell>
          <cell r="B326" t="str">
            <v>巧虎海報-注音</v>
          </cell>
          <cell r="C326">
            <v>31.48</v>
          </cell>
          <cell r="D326">
            <v>29</v>
          </cell>
          <cell r="E326">
            <v>913</v>
          </cell>
          <cell r="F326"/>
          <cell r="G326"/>
        </row>
        <row r="327">
          <cell r="A327" t="str">
            <v>20200H004</v>
          </cell>
          <cell r="B327" t="str">
            <v>巧虎海報-英文字母</v>
          </cell>
          <cell r="C327">
            <v>31.2</v>
          </cell>
          <cell r="D327">
            <v>80</v>
          </cell>
          <cell r="E327">
            <v>2496</v>
          </cell>
          <cell r="F327"/>
          <cell r="G327"/>
        </row>
        <row r="328">
          <cell r="A328" t="str">
            <v>20200H008</v>
          </cell>
          <cell r="B328" t="str">
            <v>巧虎海灘提袋</v>
          </cell>
          <cell r="C328">
            <v>74.63</v>
          </cell>
          <cell r="D328">
            <v>8</v>
          </cell>
          <cell r="E328">
            <v>597</v>
          </cell>
          <cell r="F328"/>
          <cell r="G328"/>
        </row>
        <row r="329">
          <cell r="A329" t="str">
            <v>20200H013</v>
          </cell>
          <cell r="B329" t="str">
            <v>巧虎小廚師料理組</v>
          </cell>
          <cell r="C329">
            <v>100.1</v>
          </cell>
          <cell r="D329">
            <v>156</v>
          </cell>
          <cell r="E329">
            <v>15616</v>
          </cell>
          <cell r="F329"/>
          <cell r="G329"/>
        </row>
        <row r="330">
          <cell r="A330" t="str">
            <v>20200H016</v>
          </cell>
          <cell r="B330" t="str">
            <v>SKATER巧虎兒童雨傘</v>
          </cell>
          <cell r="C330">
            <v>289.98</v>
          </cell>
          <cell r="D330">
            <v>40</v>
          </cell>
          <cell r="E330">
            <v>11599</v>
          </cell>
          <cell r="F330"/>
          <cell r="G330"/>
        </row>
        <row r="331">
          <cell r="A331" t="str">
            <v>20200H017</v>
          </cell>
          <cell r="B331" t="str">
            <v>SKATER巧虎兒童雨衣</v>
          </cell>
          <cell r="C331">
            <v>360</v>
          </cell>
          <cell r="D331">
            <v>133</v>
          </cell>
          <cell r="E331">
            <v>47880</v>
          </cell>
          <cell r="F331"/>
          <cell r="G331"/>
        </row>
        <row r="332">
          <cell r="A332" t="str">
            <v>20200H022</v>
          </cell>
          <cell r="B332" t="str">
            <v>SKATER巧虎單人野餐墊-SPORTS</v>
          </cell>
          <cell r="C332">
            <v>102.16</v>
          </cell>
          <cell r="D332">
            <v>179</v>
          </cell>
          <cell r="E332">
            <v>18287</v>
          </cell>
          <cell r="F332"/>
          <cell r="G332"/>
        </row>
        <row r="333">
          <cell r="A333" t="str">
            <v>20200H023</v>
          </cell>
          <cell r="B333" t="str">
            <v>SKATER巧虎HELLO不鏽鋼直飲保溫水壺470ML</v>
          </cell>
          <cell r="C333">
            <v>614</v>
          </cell>
          <cell r="D333">
            <v>2</v>
          </cell>
          <cell r="E333">
            <v>1228</v>
          </cell>
          <cell r="F333"/>
          <cell r="G333"/>
        </row>
        <row r="334">
          <cell r="A334" t="str">
            <v>20200H026</v>
          </cell>
          <cell r="B334" t="str">
            <v>SKATER巧虎防走失包</v>
          </cell>
          <cell r="C334">
            <v>502.8</v>
          </cell>
          <cell r="D334">
            <v>111</v>
          </cell>
          <cell r="E334">
            <v>55811</v>
          </cell>
          <cell r="F334"/>
          <cell r="G334"/>
        </row>
        <row r="335">
          <cell r="A335" t="str">
            <v>20200H037</v>
          </cell>
          <cell r="B335" t="str">
            <v>SKATER銀離子直飲水壺(480ML)-巧虎</v>
          </cell>
          <cell r="C335">
            <v>316</v>
          </cell>
          <cell r="D335">
            <v>6</v>
          </cell>
          <cell r="E335">
            <v>1896</v>
          </cell>
          <cell r="F335"/>
          <cell r="G335"/>
        </row>
        <row r="336">
          <cell r="A336" t="str">
            <v>20210H002</v>
          </cell>
          <cell r="B336" t="str">
            <v>巧虎鉛筆盒</v>
          </cell>
          <cell r="C336">
            <v>24</v>
          </cell>
          <cell r="D336">
            <v>196</v>
          </cell>
          <cell r="E336">
            <v>4704</v>
          </cell>
          <cell r="F336"/>
          <cell r="G336"/>
        </row>
        <row r="337">
          <cell r="A337" t="str">
            <v>20210H012</v>
          </cell>
          <cell r="B337" t="str">
            <v>巧虎暖暖披風</v>
          </cell>
          <cell r="C337">
            <v>131.4</v>
          </cell>
          <cell r="D337">
            <v>10</v>
          </cell>
          <cell r="E337">
            <v>1314</v>
          </cell>
          <cell r="F337"/>
          <cell r="G337"/>
        </row>
        <row r="338">
          <cell r="A338" t="str">
            <v>20210H013</v>
          </cell>
          <cell r="B338" t="str">
            <v>琪琪暖暖披風</v>
          </cell>
          <cell r="C338">
            <v>129.30000000000001</v>
          </cell>
          <cell r="D338">
            <v>10</v>
          </cell>
          <cell r="E338">
            <v>1293</v>
          </cell>
          <cell r="F338"/>
          <cell r="G338"/>
        </row>
        <row r="339">
          <cell r="A339" t="str">
            <v>20210H014</v>
          </cell>
          <cell r="B339" t="str">
            <v>可愛巧虎變身毯</v>
          </cell>
          <cell r="C339">
            <v>200.52</v>
          </cell>
          <cell r="D339">
            <v>722</v>
          </cell>
          <cell r="E339">
            <v>144772</v>
          </cell>
          <cell r="F339"/>
          <cell r="G339"/>
        </row>
        <row r="340">
          <cell r="A340" t="str">
            <v>20220H001</v>
          </cell>
          <cell r="B340" t="str">
            <v>好朋友探險隨身包</v>
          </cell>
          <cell r="C340">
            <v>37.94</v>
          </cell>
          <cell r="D340">
            <v>72</v>
          </cell>
          <cell r="E340">
            <v>2732</v>
          </cell>
          <cell r="F340"/>
          <cell r="G340"/>
        </row>
        <row r="341">
          <cell r="A341" t="str">
            <v>20220H002</v>
          </cell>
          <cell r="B341" t="str">
            <v>桃樂比抱抱</v>
          </cell>
          <cell r="C341">
            <v>333.18</v>
          </cell>
          <cell r="D341">
            <v>177</v>
          </cell>
          <cell r="E341">
            <v>58973</v>
          </cell>
          <cell r="F341"/>
          <cell r="G341"/>
        </row>
        <row r="342">
          <cell r="A342" t="str">
            <v>20220H007</v>
          </cell>
          <cell r="B342" t="str">
            <v>巧虎絨毛偶</v>
          </cell>
          <cell r="C342">
            <v>270.97000000000003</v>
          </cell>
          <cell r="D342">
            <v>629</v>
          </cell>
          <cell r="E342">
            <v>170439</v>
          </cell>
          <cell r="F342"/>
          <cell r="G342"/>
        </row>
        <row r="343">
          <cell r="A343" t="str">
            <v>20220H008</v>
          </cell>
          <cell r="B343" t="str">
            <v>琪琪絨毛偶</v>
          </cell>
          <cell r="C343">
            <v>313.85000000000002</v>
          </cell>
          <cell r="D343">
            <v>1016</v>
          </cell>
          <cell r="E343">
            <v>318871</v>
          </cell>
          <cell r="F343"/>
          <cell r="G343"/>
        </row>
        <row r="344">
          <cell r="A344" t="str">
            <v>20220H009</v>
          </cell>
          <cell r="B344" t="str">
            <v>TOMICA巧虎跑車</v>
          </cell>
          <cell r="C344">
            <v>123.21</v>
          </cell>
          <cell r="D344">
            <v>189</v>
          </cell>
          <cell r="E344">
            <v>23287</v>
          </cell>
          <cell r="F344"/>
          <cell r="G344"/>
        </row>
        <row r="345">
          <cell r="A345" t="str">
            <v>20220H010</v>
          </cell>
          <cell r="B345" t="str">
            <v>TOMICA巧虎敞篷車</v>
          </cell>
          <cell r="C345">
            <v>123.22</v>
          </cell>
          <cell r="D345">
            <v>142</v>
          </cell>
          <cell r="E345">
            <v>17497</v>
          </cell>
          <cell r="F345"/>
          <cell r="G345"/>
        </row>
        <row r="346">
          <cell r="A346" t="str">
            <v>20220H013</v>
          </cell>
          <cell r="B346" t="str">
            <v>Skater銀離子牛奶杯-巧虎Friends</v>
          </cell>
          <cell r="C346">
            <v>100.91</v>
          </cell>
          <cell r="D346">
            <v>23</v>
          </cell>
          <cell r="E346">
            <v>2321</v>
          </cell>
          <cell r="F346"/>
          <cell r="G346"/>
        </row>
        <row r="347">
          <cell r="A347" t="str">
            <v>20222H601</v>
          </cell>
          <cell r="B347" t="str">
            <v>巧虎偶 扭蛋商品</v>
          </cell>
          <cell r="C347">
            <v>26.85</v>
          </cell>
          <cell r="D347">
            <v>78</v>
          </cell>
          <cell r="E347">
            <v>2094</v>
          </cell>
          <cell r="F347"/>
          <cell r="G347"/>
        </row>
        <row r="348">
          <cell r="A348" t="str">
            <v>20222H602</v>
          </cell>
          <cell r="B348" t="str">
            <v>小花偶 扭蛋商品</v>
          </cell>
          <cell r="C348">
            <v>51.18</v>
          </cell>
          <cell r="D348">
            <v>312</v>
          </cell>
          <cell r="E348">
            <v>15969</v>
          </cell>
          <cell r="F348"/>
          <cell r="G348"/>
        </row>
        <row r="349">
          <cell r="A349" t="str">
            <v>20222H603</v>
          </cell>
          <cell r="B349" t="str">
            <v>巧巧老師偶 扭蛋商品</v>
          </cell>
          <cell r="C349">
            <v>30.35</v>
          </cell>
          <cell r="D349">
            <v>391</v>
          </cell>
          <cell r="E349">
            <v>11865</v>
          </cell>
          <cell r="F349"/>
          <cell r="G349"/>
        </row>
        <row r="350">
          <cell r="A350" t="str">
            <v>20230H001</v>
          </cell>
          <cell r="B350" t="str">
            <v>巧虎GoGo野餐墊</v>
          </cell>
          <cell r="C350">
            <v>61.1</v>
          </cell>
          <cell r="D350">
            <v>8135</v>
          </cell>
          <cell r="E350">
            <v>497068</v>
          </cell>
          <cell r="F350"/>
          <cell r="G350"/>
        </row>
        <row r="351">
          <cell r="A351" t="str">
            <v>20230H003</v>
          </cell>
          <cell r="B351" t="str">
            <v>百變巧虎公仔</v>
          </cell>
          <cell r="C351">
            <v>55.03</v>
          </cell>
          <cell r="D351">
            <v>221</v>
          </cell>
          <cell r="E351">
            <v>12162</v>
          </cell>
          <cell r="F351"/>
          <cell r="G351"/>
        </row>
        <row r="352">
          <cell r="A352" t="str">
            <v>20230H007</v>
          </cell>
          <cell r="B352" t="str">
            <v>巧虎歡樂足球玩具</v>
          </cell>
          <cell r="C352">
            <v>138.22</v>
          </cell>
          <cell r="D352">
            <v>9</v>
          </cell>
          <cell r="E352">
            <v>1244</v>
          </cell>
          <cell r="F352"/>
          <cell r="G352"/>
        </row>
        <row r="353">
          <cell r="A353" t="str">
            <v>20230H008</v>
          </cell>
          <cell r="B353" t="str">
            <v>巧虎玩沙組</v>
          </cell>
          <cell r="C353">
            <v>259.5</v>
          </cell>
          <cell r="D353">
            <v>402</v>
          </cell>
          <cell r="E353">
            <v>104319</v>
          </cell>
          <cell r="F353"/>
          <cell r="G353"/>
        </row>
        <row r="354">
          <cell r="A354" t="str">
            <v>20230H009</v>
          </cell>
          <cell r="B354" t="str">
            <v>巧虎吉他手玩具</v>
          </cell>
          <cell r="C354">
            <v>260.77</v>
          </cell>
          <cell r="D354">
            <v>13</v>
          </cell>
          <cell r="E354">
            <v>3390</v>
          </cell>
          <cell r="F354"/>
          <cell r="G354"/>
        </row>
        <row r="355">
          <cell r="A355" t="str">
            <v>20230H010</v>
          </cell>
          <cell r="B355" t="str">
            <v>巧虎鐵琴音樂玩具</v>
          </cell>
          <cell r="C355">
            <v>250.27</v>
          </cell>
          <cell r="D355">
            <v>77</v>
          </cell>
          <cell r="E355">
            <v>19271</v>
          </cell>
          <cell r="F355"/>
          <cell r="G355"/>
        </row>
        <row r="356">
          <cell r="A356" t="str">
            <v>20230H011</v>
          </cell>
          <cell r="B356" t="str">
            <v>巧虎二合一音樂玩具</v>
          </cell>
          <cell r="C356">
            <v>389.78</v>
          </cell>
          <cell r="D356">
            <v>1311</v>
          </cell>
          <cell r="E356">
            <v>511000</v>
          </cell>
          <cell r="F356"/>
          <cell r="G356"/>
        </row>
        <row r="357">
          <cell r="A357" t="str">
            <v>20230H012</v>
          </cell>
          <cell r="B357" t="str">
            <v>巧虎抱抱玩偶</v>
          </cell>
          <cell r="C357">
            <v>355</v>
          </cell>
          <cell r="D357">
            <v>1</v>
          </cell>
          <cell r="E357">
            <v>355</v>
          </cell>
          <cell r="F357"/>
          <cell r="G357"/>
        </row>
        <row r="358">
          <cell r="A358" t="str">
            <v>20230H015</v>
          </cell>
          <cell r="B358" t="str">
            <v>巧虎筆袋畫筆組</v>
          </cell>
          <cell r="C358">
            <v>97.08</v>
          </cell>
          <cell r="D358">
            <v>119</v>
          </cell>
          <cell r="E358">
            <v>11552</v>
          </cell>
          <cell r="F358"/>
          <cell r="G358"/>
        </row>
        <row r="359">
          <cell r="A359" t="str">
            <v>20230H027</v>
          </cell>
          <cell r="B359" t="str">
            <v>SKATER巧虎防蚊貼</v>
          </cell>
          <cell r="C359">
            <v>192.33</v>
          </cell>
          <cell r="D359">
            <v>3</v>
          </cell>
          <cell r="E359">
            <v>577</v>
          </cell>
          <cell r="F359"/>
          <cell r="G359"/>
        </row>
        <row r="360">
          <cell r="A360" t="str">
            <v>20230H029</v>
          </cell>
          <cell r="B360" t="str">
            <v>SKATER巧虎不鏽鋼直飲冷水壺(350ML)</v>
          </cell>
          <cell r="C360">
            <v>356.42</v>
          </cell>
          <cell r="D360">
            <v>26</v>
          </cell>
          <cell r="E360">
            <v>9267</v>
          </cell>
          <cell r="F360"/>
          <cell r="G360"/>
        </row>
        <row r="361">
          <cell r="A361" t="str">
            <v>20230H032</v>
          </cell>
          <cell r="B361" t="str">
            <v>巧虎兩用式多功能水壺</v>
          </cell>
          <cell r="C361">
            <v>103.68</v>
          </cell>
          <cell r="D361">
            <v>1924</v>
          </cell>
          <cell r="E361">
            <v>199489</v>
          </cell>
          <cell r="F361"/>
          <cell r="G361"/>
        </row>
        <row r="362">
          <cell r="A362" t="str">
            <v>20230H033</v>
          </cell>
          <cell r="B362" t="str">
            <v>巧虎琪琪變變變手錶</v>
          </cell>
          <cell r="C362">
            <v>159.5</v>
          </cell>
          <cell r="D362">
            <v>26</v>
          </cell>
          <cell r="E362">
            <v>4147</v>
          </cell>
          <cell r="F362"/>
          <cell r="G362"/>
        </row>
        <row r="363">
          <cell r="A363" t="str">
            <v>20240H001</v>
          </cell>
          <cell r="B363" t="str">
            <v>巧虎吊飾玩偶</v>
          </cell>
          <cell r="C363">
            <v>161.81</v>
          </cell>
          <cell r="D363">
            <v>1014</v>
          </cell>
          <cell r="E363">
            <v>164079</v>
          </cell>
          <cell r="F363"/>
          <cell r="G363"/>
        </row>
        <row r="364">
          <cell r="A364" t="str">
            <v>20240H002</v>
          </cell>
          <cell r="B364" t="str">
            <v>小花吊飾玩偶</v>
          </cell>
          <cell r="C364">
            <v>161.59</v>
          </cell>
          <cell r="D364">
            <v>1167</v>
          </cell>
          <cell r="E364">
            <v>188570</v>
          </cell>
          <cell r="F364"/>
          <cell r="G364"/>
        </row>
        <row r="365">
          <cell r="A365" t="str">
            <v>20240H003</v>
          </cell>
          <cell r="B365" t="str">
            <v>琪琪吊飾玩偶</v>
          </cell>
          <cell r="C365">
            <v>160.94</v>
          </cell>
          <cell r="D365">
            <v>1549</v>
          </cell>
          <cell r="E365">
            <v>249291</v>
          </cell>
          <cell r="F365"/>
          <cell r="G365"/>
        </row>
        <row r="366">
          <cell r="A366" t="str">
            <v>20240H006</v>
          </cell>
          <cell r="B366" t="str">
            <v>Skater 巧虎3入水杯Friends</v>
          </cell>
          <cell r="C366">
            <v>173.44</v>
          </cell>
          <cell r="D366">
            <v>87</v>
          </cell>
          <cell r="E366">
            <v>15089</v>
          </cell>
          <cell r="F366"/>
          <cell r="G366"/>
        </row>
        <row r="367">
          <cell r="A367" t="str">
            <v>20240H007</v>
          </cell>
          <cell r="B367" t="str">
            <v>巧虎成長積木</v>
          </cell>
          <cell r="C367">
            <v>645.13</v>
          </cell>
          <cell r="D367">
            <v>113</v>
          </cell>
          <cell r="E367">
            <v>72900</v>
          </cell>
          <cell r="F367"/>
          <cell r="G367"/>
        </row>
        <row r="368">
          <cell r="A368" t="str">
            <v>20240H009</v>
          </cell>
          <cell r="B368" t="str">
            <v>巧虎聲光廚房遊戲組</v>
          </cell>
          <cell r="C368">
            <v>555.13</v>
          </cell>
          <cell r="D368">
            <v>263</v>
          </cell>
          <cell r="E368">
            <v>145998</v>
          </cell>
          <cell r="F368"/>
          <cell r="G368"/>
        </row>
        <row r="369">
          <cell r="A369" t="str">
            <v>20240H010</v>
          </cell>
          <cell r="B369" t="str">
            <v>巧虎百變工具箱</v>
          </cell>
          <cell r="C369">
            <v>294.33</v>
          </cell>
          <cell r="D369">
            <v>225</v>
          </cell>
          <cell r="E369">
            <v>66225</v>
          </cell>
          <cell r="F369"/>
          <cell r="G369"/>
        </row>
        <row r="370">
          <cell r="A370" t="str">
            <v>20240H011</v>
          </cell>
          <cell r="B370" t="str">
            <v>我就是巧虎髮帶</v>
          </cell>
          <cell r="C370">
            <v>160.47999999999999</v>
          </cell>
          <cell r="D370">
            <v>670</v>
          </cell>
          <cell r="E370">
            <v>107521</v>
          </cell>
          <cell r="F370"/>
          <cell r="G370"/>
        </row>
        <row r="371">
          <cell r="A371" t="str">
            <v>20240H012</v>
          </cell>
          <cell r="B371" t="str">
            <v>我就是琪琪髮帶</v>
          </cell>
          <cell r="C371">
            <v>160.44999999999999</v>
          </cell>
          <cell r="D371">
            <v>53</v>
          </cell>
          <cell r="E371">
            <v>8504</v>
          </cell>
          <cell r="F371"/>
          <cell r="G371"/>
        </row>
        <row r="372">
          <cell r="A372" t="str">
            <v>20240H013</v>
          </cell>
          <cell r="B372" t="str">
            <v>我就是小花髮帶</v>
          </cell>
          <cell r="C372">
            <v>160.47999999999999</v>
          </cell>
          <cell r="D372">
            <v>569</v>
          </cell>
          <cell r="E372">
            <v>91313</v>
          </cell>
          <cell r="F372"/>
          <cell r="G372"/>
        </row>
        <row r="373">
          <cell r="A373" t="str">
            <v>20240H014</v>
          </cell>
          <cell r="B373" t="str">
            <v>我就是桃樂比髮帶</v>
          </cell>
          <cell r="C373">
            <v>160.57</v>
          </cell>
          <cell r="D373">
            <v>718</v>
          </cell>
          <cell r="E373">
            <v>115290</v>
          </cell>
          <cell r="F373"/>
          <cell r="G373"/>
        </row>
        <row r="374">
          <cell r="A374" t="str">
            <v>20240H015</v>
          </cell>
          <cell r="B374" t="str">
            <v>我就是妙妙髮帶</v>
          </cell>
          <cell r="C374">
            <v>160.57</v>
          </cell>
          <cell r="D374">
            <v>593</v>
          </cell>
          <cell r="E374">
            <v>95219</v>
          </cell>
          <cell r="F374"/>
          <cell r="G374"/>
        </row>
        <row r="375">
          <cell r="A375" t="str">
            <v>20240H019</v>
          </cell>
          <cell r="B375" t="str">
            <v>巧虎探險趣後背包</v>
          </cell>
          <cell r="C375">
            <v>1076</v>
          </cell>
          <cell r="D375">
            <v>1</v>
          </cell>
          <cell r="E375">
            <v>1076</v>
          </cell>
          <cell r="F375"/>
          <cell r="G375"/>
        </row>
        <row r="376">
          <cell r="A376" t="str">
            <v>20240H020</v>
          </cell>
          <cell r="B376" t="str">
            <v>巧虎牙齒亮晶晶套組</v>
          </cell>
          <cell r="C376">
            <v>152</v>
          </cell>
          <cell r="D376">
            <v>1</v>
          </cell>
          <cell r="E376">
            <v>152</v>
          </cell>
          <cell r="F376"/>
          <cell r="G376"/>
        </row>
        <row r="377">
          <cell r="A377" t="str">
            <v>20240H021</v>
          </cell>
          <cell r="B377" t="str">
            <v>巧虎四色運筆塗鴉組</v>
          </cell>
          <cell r="C377">
            <v>137.18</v>
          </cell>
          <cell r="D377">
            <v>266</v>
          </cell>
          <cell r="E377">
            <v>36491</v>
          </cell>
          <cell r="F377"/>
          <cell r="G377"/>
        </row>
        <row r="378">
          <cell r="A378" t="str">
            <v>20240H022</v>
          </cell>
          <cell r="B378" t="str">
            <v>專心吃飯音樂立體書套組</v>
          </cell>
          <cell r="C378">
            <v>240.86</v>
          </cell>
          <cell r="D378">
            <v>376</v>
          </cell>
          <cell r="E378">
            <v>90565</v>
          </cell>
          <cell r="F378"/>
          <cell r="G378"/>
        </row>
        <row r="379">
          <cell r="A379" t="str">
            <v>20240H023</v>
          </cell>
          <cell r="B379" t="str">
            <v>巧連智家家酒扮演組</v>
          </cell>
          <cell r="C379">
            <v>424.27</v>
          </cell>
          <cell r="D379">
            <v>774</v>
          </cell>
          <cell r="E379">
            <v>328385</v>
          </cell>
          <cell r="F379"/>
          <cell r="G379"/>
        </row>
        <row r="380">
          <cell r="A380" t="str">
            <v>20240H024</v>
          </cell>
          <cell r="B380" t="str">
            <v>巧虎組裝積木系列 房子收納箱</v>
          </cell>
          <cell r="C380">
            <v>871.7</v>
          </cell>
          <cell r="D380">
            <v>53</v>
          </cell>
          <cell r="E380">
            <v>46200</v>
          </cell>
          <cell r="F380"/>
          <cell r="G380"/>
        </row>
        <row r="381">
          <cell r="A381" t="str">
            <v>20240H025</v>
          </cell>
          <cell r="B381" t="str">
            <v>巧虎組裝積木系列 人物套組</v>
          </cell>
          <cell r="C381">
            <v>206.11</v>
          </cell>
          <cell r="D381">
            <v>246</v>
          </cell>
          <cell r="E381">
            <v>50703</v>
          </cell>
          <cell r="F381"/>
          <cell r="G381"/>
        </row>
        <row r="382">
          <cell r="A382" t="str">
            <v>20240H026</v>
          </cell>
          <cell r="B382" t="str">
            <v>巧虎組裝積木系列 巧虎甜甜圈商店</v>
          </cell>
          <cell r="C382">
            <v>402.65</v>
          </cell>
          <cell r="D382">
            <v>74</v>
          </cell>
          <cell r="E382">
            <v>29796</v>
          </cell>
          <cell r="F382"/>
          <cell r="G382"/>
        </row>
        <row r="383">
          <cell r="A383" t="str">
            <v>20240H027</v>
          </cell>
          <cell r="B383" t="str">
            <v>巧虎組裝積木系列 滑梯鞦韆公園套組</v>
          </cell>
          <cell r="C383">
            <v>837.63</v>
          </cell>
          <cell r="D383">
            <v>49</v>
          </cell>
          <cell r="E383">
            <v>41044</v>
          </cell>
          <cell r="F383"/>
          <cell r="G383"/>
        </row>
        <row r="384">
          <cell r="A384" t="str">
            <v>20240H028</v>
          </cell>
          <cell r="B384" t="str">
            <v>巧虎益智黏土系列 甜甜圈商店</v>
          </cell>
          <cell r="C384">
            <v>444.5</v>
          </cell>
          <cell r="D384">
            <v>38</v>
          </cell>
          <cell r="E384">
            <v>16891</v>
          </cell>
          <cell r="F384"/>
          <cell r="G384"/>
        </row>
        <row r="385">
          <cell r="A385" t="str">
            <v>20240H029</v>
          </cell>
          <cell r="B385" t="str">
            <v>巧虎益智黏土系列 冰淇淋商店</v>
          </cell>
          <cell r="C385">
            <v>428.4</v>
          </cell>
          <cell r="D385">
            <v>35</v>
          </cell>
          <cell r="E385">
            <v>14994</v>
          </cell>
          <cell r="F385"/>
          <cell r="G385"/>
        </row>
        <row r="386">
          <cell r="A386" t="str">
            <v>20240H031</v>
          </cell>
          <cell r="B386" t="str">
            <v>Skater點心盒3入組-巧虎</v>
          </cell>
          <cell r="C386">
            <v>173.48</v>
          </cell>
          <cell r="D386">
            <v>187</v>
          </cell>
          <cell r="E386">
            <v>32441</v>
          </cell>
          <cell r="F386"/>
          <cell r="G386"/>
        </row>
        <row r="387">
          <cell r="A387" t="str">
            <v>20240H032</v>
          </cell>
          <cell r="B387" t="str">
            <v>Skater銀離子三件餐具組-巧虎Friends</v>
          </cell>
          <cell r="C387">
            <v>241.85</v>
          </cell>
          <cell r="D387">
            <v>60</v>
          </cell>
          <cell r="E387">
            <v>14511</v>
          </cell>
          <cell r="F387"/>
          <cell r="G387"/>
        </row>
        <row r="388">
          <cell r="A388" t="str">
            <v>20240H033</v>
          </cell>
          <cell r="B388" t="str">
            <v>Skater不鏽鋼保溫水壺(2WAY)巧虎Friends</v>
          </cell>
          <cell r="C388">
            <v>721.88</v>
          </cell>
          <cell r="D388">
            <v>60</v>
          </cell>
          <cell r="E388">
            <v>43313</v>
          </cell>
          <cell r="F388"/>
          <cell r="G388"/>
        </row>
        <row r="389">
          <cell r="A389" t="str">
            <v>20240H037</v>
          </cell>
          <cell r="B389" t="str">
            <v>巧虎好朋友塗鴉本+四色筆</v>
          </cell>
          <cell r="C389">
            <v>159.44</v>
          </cell>
          <cell r="D389">
            <v>270</v>
          </cell>
          <cell r="E389">
            <v>43050</v>
          </cell>
          <cell r="F389"/>
          <cell r="G389"/>
        </row>
        <row r="390">
          <cell r="A390" t="str">
            <v>20240H039</v>
          </cell>
          <cell r="B390" t="str">
            <v>轉吧！巧虎扭蛋機</v>
          </cell>
          <cell r="C390">
            <v>147.9</v>
          </cell>
          <cell r="D390">
            <v>237</v>
          </cell>
          <cell r="E390">
            <v>35053</v>
          </cell>
          <cell r="F390"/>
          <cell r="G390"/>
        </row>
        <row r="391">
          <cell r="A391" t="str">
            <v>20240H042</v>
          </cell>
          <cell r="B391" t="str">
            <v>桃樂比醫生遊戲組</v>
          </cell>
          <cell r="C391">
            <v>322.88</v>
          </cell>
          <cell r="D391">
            <v>25</v>
          </cell>
          <cell r="E391">
            <v>8072</v>
          </cell>
          <cell r="F391"/>
          <cell r="G391"/>
        </row>
        <row r="392">
          <cell r="A392" t="str">
            <v>20240H043</v>
          </cell>
          <cell r="B392" t="str">
            <v>快樂上學去扮演組</v>
          </cell>
          <cell r="C392">
            <v>157.80000000000001</v>
          </cell>
          <cell r="D392">
            <v>404</v>
          </cell>
          <cell r="E392">
            <v>63751</v>
          </cell>
          <cell r="F392"/>
          <cell r="G392"/>
        </row>
        <row r="393">
          <cell r="A393" t="str">
            <v>20250H001</v>
          </cell>
          <cell r="B393" t="str">
            <v>巧虎方塊活字印刷遊戲組</v>
          </cell>
          <cell r="C393">
            <v>301.52</v>
          </cell>
          <cell r="D393">
            <v>527</v>
          </cell>
          <cell r="E393">
            <v>158899</v>
          </cell>
          <cell r="F393"/>
          <cell r="G393"/>
        </row>
        <row r="394">
          <cell r="A394" t="str">
            <v>20250H002</v>
          </cell>
          <cell r="B394" t="str">
            <v>巧虎神奇果汁店(感溫變色)</v>
          </cell>
          <cell r="C394">
            <v>253.74</v>
          </cell>
          <cell r="D394">
            <v>942</v>
          </cell>
          <cell r="E394">
            <v>239019</v>
          </cell>
          <cell r="F394"/>
          <cell r="G394"/>
        </row>
        <row r="395">
          <cell r="A395" t="str">
            <v>20250H003</v>
          </cell>
          <cell r="B395" t="str">
            <v>巧虎彩色甜甜圈商店</v>
          </cell>
          <cell r="C395">
            <v>884.17</v>
          </cell>
          <cell r="D395">
            <v>47</v>
          </cell>
          <cell r="E395">
            <v>41556</v>
          </cell>
          <cell r="F395"/>
          <cell r="G395"/>
        </row>
        <row r="396">
          <cell r="A396" t="str">
            <v>20250H004</v>
          </cell>
          <cell r="B396" t="str">
            <v>可愛好朋友玩偶組</v>
          </cell>
          <cell r="C396">
            <v>441.5</v>
          </cell>
          <cell r="D396">
            <v>1445</v>
          </cell>
          <cell r="E396">
            <v>637965</v>
          </cell>
          <cell r="F396"/>
          <cell r="G396"/>
        </row>
        <row r="397">
          <cell r="A397" t="str">
            <v>20250H013</v>
          </cell>
          <cell r="B397" t="str">
            <v>巧虎元氣滿滿抱抱枕</v>
          </cell>
          <cell r="C397">
            <v>207.42</v>
          </cell>
          <cell r="D397">
            <v>223</v>
          </cell>
          <cell r="E397">
            <v>46254</v>
          </cell>
          <cell r="F397"/>
          <cell r="G397"/>
        </row>
        <row r="398">
          <cell r="A398" t="str">
            <v>20250H014</v>
          </cell>
          <cell r="B398" t="str">
            <v>巧虎用餐好朋友</v>
          </cell>
          <cell r="C398">
            <v>222.67</v>
          </cell>
          <cell r="D398">
            <v>272</v>
          </cell>
          <cell r="E398">
            <v>60565</v>
          </cell>
          <cell r="F398"/>
          <cell r="G398"/>
        </row>
        <row r="399">
          <cell r="A399" t="str">
            <v>20250H015</v>
          </cell>
          <cell r="B399" t="str">
            <v>巧虎手眼協調挑戰組</v>
          </cell>
          <cell r="C399">
            <v>131.08000000000001</v>
          </cell>
          <cell r="D399">
            <v>285</v>
          </cell>
          <cell r="E399">
            <v>37357</v>
          </cell>
          <cell r="F399"/>
          <cell r="G399"/>
        </row>
        <row r="400">
          <cell r="A400" t="str">
            <v>20250H016</v>
          </cell>
          <cell r="B400" t="str">
            <v>一起收一起玩巧虎收納積木組</v>
          </cell>
          <cell r="C400">
            <v>254.37</v>
          </cell>
          <cell r="D400">
            <v>391</v>
          </cell>
          <cell r="E400">
            <v>99460</v>
          </cell>
          <cell r="F400"/>
          <cell r="G400"/>
        </row>
        <row r="401">
          <cell r="A401" t="str">
            <v>20250H017</v>
          </cell>
          <cell r="B401" t="str">
            <v>Skater圍兜2入組(巧虎)</v>
          </cell>
          <cell r="C401">
            <v>155.38</v>
          </cell>
          <cell r="D401">
            <v>37</v>
          </cell>
          <cell r="E401">
            <v>5749</v>
          </cell>
          <cell r="F401"/>
          <cell r="G401"/>
        </row>
        <row r="402">
          <cell r="A402" t="str">
            <v>20250H018</v>
          </cell>
          <cell r="B402" t="str">
            <v>Skater速乾擦髮帽-巧虎</v>
          </cell>
          <cell r="C402">
            <v>205.71</v>
          </cell>
          <cell r="D402">
            <v>241</v>
          </cell>
          <cell r="E402">
            <v>49576</v>
          </cell>
          <cell r="F402"/>
          <cell r="G402"/>
        </row>
        <row r="403">
          <cell r="A403" t="str">
            <v>20250H020</v>
          </cell>
          <cell r="B403" t="str">
            <v>Skater牛奶杯-巧虎Cheek藍</v>
          </cell>
          <cell r="C403">
            <v>100.94</v>
          </cell>
          <cell r="D403">
            <v>35</v>
          </cell>
          <cell r="E403">
            <v>3533</v>
          </cell>
          <cell r="F403"/>
          <cell r="G403"/>
        </row>
        <row r="404">
          <cell r="A404" t="str">
            <v>20252H009</v>
          </cell>
          <cell r="B404" t="str">
            <v>PIXSEE偶</v>
          </cell>
          <cell r="C404">
            <v>183.1</v>
          </cell>
          <cell r="D404">
            <v>10</v>
          </cell>
          <cell r="E404">
            <v>1831</v>
          </cell>
          <cell r="F404"/>
          <cell r="G404"/>
        </row>
        <row r="405">
          <cell r="A405" t="str">
            <v>20260H001</v>
          </cell>
          <cell r="B405" t="str">
            <v>巧虎YUMMY商店</v>
          </cell>
          <cell r="C405">
            <v>300.36</v>
          </cell>
          <cell r="D405">
            <v>1528</v>
          </cell>
          <cell r="E405">
            <v>458943</v>
          </cell>
          <cell r="F405"/>
          <cell r="G405"/>
        </row>
        <row r="406">
          <cell r="A406" t="str">
            <v>20260H002</v>
          </cell>
          <cell r="B406" t="str">
            <v>巧虎歡樂軌道樂園</v>
          </cell>
          <cell r="C406">
            <v>269.32</v>
          </cell>
          <cell r="D406">
            <v>1946</v>
          </cell>
          <cell r="E406">
            <v>524087</v>
          </cell>
          <cell r="F406"/>
          <cell r="G406"/>
        </row>
        <row r="407">
          <cell r="A407" t="str">
            <v>20260H003</v>
          </cell>
          <cell r="B407" t="str">
            <v>巧虎歡樂軌道樂園-冒險擴充組</v>
          </cell>
          <cell r="C407">
            <v>151.26</v>
          </cell>
          <cell r="D407">
            <v>282</v>
          </cell>
          <cell r="E407">
            <v>42656</v>
          </cell>
          <cell r="F407"/>
          <cell r="G407"/>
        </row>
        <row r="408">
          <cell r="A408" t="str">
            <v>20260H004</v>
          </cell>
          <cell r="B408" t="str">
            <v>巧虎BABY吊飾</v>
          </cell>
          <cell r="C408">
            <v>171.27</v>
          </cell>
          <cell r="D408">
            <v>96</v>
          </cell>
          <cell r="E408">
            <v>16442</v>
          </cell>
          <cell r="F408"/>
          <cell r="G408"/>
        </row>
        <row r="409">
          <cell r="A409" t="str">
            <v>20260H005</v>
          </cell>
          <cell r="B409" t="str">
            <v>小花BABY吊飾</v>
          </cell>
          <cell r="C409">
            <v>171.27</v>
          </cell>
          <cell r="D409">
            <v>96</v>
          </cell>
          <cell r="E409">
            <v>16442</v>
          </cell>
          <cell r="F409"/>
          <cell r="G409"/>
        </row>
        <row r="410">
          <cell r="A410" t="str">
            <v>20260H006</v>
          </cell>
          <cell r="B410" t="str">
            <v>抱緊緊巧虎</v>
          </cell>
          <cell r="C410">
            <v>325.24</v>
          </cell>
          <cell r="D410">
            <v>1524</v>
          </cell>
          <cell r="E410">
            <v>495665</v>
          </cell>
          <cell r="F410"/>
          <cell r="G410"/>
        </row>
        <row r="411">
          <cell r="A411" t="str">
            <v>20260H007</v>
          </cell>
          <cell r="B411" t="str">
            <v>抱緊緊小花</v>
          </cell>
          <cell r="C411">
            <v>325.79000000000002</v>
          </cell>
          <cell r="D411">
            <v>1404</v>
          </cell>
          <cell r="E411">
            <v>457415</v>
          </cell>
          <cell r="F411"/>
          <cell r="G411"/>
        </row>
        <row r="412">
          <cell r="A412" t="str">
            <v>31250H002</v>
          </cell>
          <cell r="B412" t="str">
            <v>京田巧虎適克敏兒童益生菌2入組</v>
          </cell>
          <cell r="C412">
            <v>1695</v>
          </cell>
          <cell r="D412">
            <v>-1</v>
          </cell>
          <cell r="E412">
            <v>-1695</v>
          </cell>
          <cell r="F412"/>
          <cell r="G412"/>
        </row>
        <row r="413">
          <cell r="A413" t="str">
            <v>20180KF00</v>
          </cell>
          <cell r="B413" t="str">
            <v>巧虎琪琪穿衣練習組</v>
          </cell>
          <cell r="C413">
            <v>906.5</v>
          </cell>
          <cell r="D413">
            <v>2</v>
          </cell>
          <cell r="E413">
            <v>1813</v>
          </cell>
          <cell r="F413"/>
          <cell r="G413"/>
        </row>
        <row r="414">
          <cell r="A414" t="str">
            <v>20190KB00</v>
          </cell>
          <cell r="B414" t="str">
            <v>可愛巧虎大浴巾</v>
          </cell>
          <cell r="C414">
            <v>310.5</v>
          </cell>
          <cell r="D414">
            <v>2</v>
          </cell>
          <cell r="E414">
            <v>621</v>
          </cell>
          <cell r="F414"/>
          <cell r="G414"/>
        </row>
        <row r="415">
          <cell r="A415" t="str">
            <v>20190KC00</v>
          </cell>
          <cell r="B415" t="str">
            <v>刺刺積木組</v>
          </cell>
          <cell r="C415">
            <v>560.6</v>
          </cell>
          <cell r="D415">
            <v>5</v>
          </cell>
          <cell r="E415">
            <v>2803</v>
          </cell>
          <cell r="F415"/>
          <cell r="G415"/>
        </row>
        <row r="416">
          <cell r="A416" t="str">
            <v>20190KC01</v>
          </cell>
          <cell r="B416" t="str">
            <v>刺刺積木組說明書</v>
          </cell>
          <cell r="C416">
            <v>42</v>
          </cell>
          <cell r="D416">
            <v>5</v>
          </cell>
          <cell r="E416">
            <v>210</v>
          </cell>
          <cell r="F416"/>
          <cell r="G416"/>
        </row>
        <row r="417">
          <cell r="A417" t="str">
            <v>20190KG00</v>
          </cell>
          <cell r="B417" t="str">
            <v>蜂蜂背包(黃)</v>
          </cell>
          <cell r="C417">
            <v>600</v>
          </cell>
          <cell r="D417">
            <v>2</v>
          </cell>
          <cell r="E417">
            <v>1200</v>
          </cell>
          <cell r="F417"/>
          <cell r="G417"/>
        </row>
        <row r="418">
          <cell r="A418" t="str">
            <v>20200KB00</v>
          </cell>
          <cell r="B418" t="str">
            <v>巧虎抱抱</v>
          </cell>
          <cell r="C418">
            <v>331.5</v>
          </cell>
          <cell r="D418">
            <v>2</v>
          </cell>
          <cell r="E418">
            <v>663</v>
          </cell>
          <cell r="F418"/>
          <cell r="G418"/>
        </row>
        <row r="419">
          <cell r="A419" t="str">
            <v>20200KD00</v>
          </cell>
          <cell r="B419" t="str">
            <v>巧虎抱枕暖暖毯</v>
          </cell>
          <cell r="C419">
            <v>380.91</v>
          </cell>
          <cell r="D419">
            <v>32</v>
          </cell>
          <cell r="E419">
            <v>12189</v>
          </cell>
          <cell r="F419"/>
          <cell r="G419"/>
        </row>
        <row r="420">
          <cell r="A420" t="str">
            <v>20200KE00</v>
          </cell>
          <cell r="B420" t="str">
            <v>巧虎背包</v>
          </cell>
          <cell r="C420">
            <v>345.18</v>
          </cell>
          <cell r="D420">
            <v>17</v>
          </cell>
          <cell r="E420">
            <v>5868</v>
          </cell>
          <cell r="F420"/>
          <cell r="G420"/>
        </row>
        <row r="421">
          <cell r="A421" t="str">
            <v>20200KF00</v>
          </cell>
          <cell r="B421" t="str">
            <v>巧虎趣味飛行棋</v>
          </cell>
          <cell r="C421">
            <v>676.36</v>
          </cell>
          <cell r="D421">
            <v>11</v>
          </cell>
          <cell r="E421">
            <v>7440</v>
          </cell>
          <cell r="F421"/>
          <cell r="G421"/>
        </row>
        <row r="422">
          <cell r="A422" t="str">
            <v>20210KB00</v>
          </cell>
          <cell r="B422" t="str">
            <v>好朋友吊飾組</v>
          </cell>
          <cell r="C422">
            <v>486.63</v>
          </cell>
          <cell r="D422">
            <v>8</v>
          </cell>
          <cell r="E422">
            <v>3893</v>
          </cell>
          <cell r="F422"/>
          <cell r="G422"/>
        </row>
        <row r="423">
          <cell r="A423" t="str">
            <v>20210KC00</v>
          </cell>
          <cell r="B423" t="str">
            <v>巧虎好朋友度假小屋</v>
          </cell>
          <cell r="C423">
            <v>762</v>
          </cell>
          <cell r="D423">
            <v>3</v>
          </cell>
          <cell r="E423">
            <v>2286</v>
          </cell>
          <cell r="F423"/>
          <cell r="G423"/>
        </row>
        <row r="424">
          <cell r="A424" t="str">
            <v>20210KJ00</v>
          </cell>
          <cell r="B424" t="str">
            <v>巧虎琪琪穿衣練習組</v>
          </cell>
          <cell r="C424">
            <v>1216.5999999999999</v>
          </cell>
          <cell r="D424">
            <v>610</v>
          </cell>
          <cell r="E424">
            <v>742126</v>
          </cell>
          <cell r="F424"/>
          <cell r="G424"/>
        </row>
        <row r="425">
          <cell r="A425" t="str">
            <v>20220KA00</v>
          </cell>
          <cell r="B425" t="str">
            <v>琪琪造型圓領衫90</v>
          </cell>
          <cell r="C425">
            <v>209.39</v>
          </cell>
          <cell r="D425">
            <v>72</v>
          </cell>
          <cell r="E425">
            <v>15076</v>
          </cell>
          <cell r="F425"/>
          <cell r="G425"/>
        </row>
        <row r="426">
          <cell r="A426" t="str">
            <v>20220KA01</v>
          </cell>
          <cell r="B426" t="str">
            <v>琪琪造型圓領衫110</v>
          </cell>
          <cell r="C426">
            <v>209.48</v>
          </cell>
          <cell r="D426">
            <v>250</v>
          </cell>
          <cell r="E426">
            <v>52371</v>
          </cell>
          <cell r="F426"/>
          <cell r="G426"/>
        </row>
        <row r="427">
          <cell r="A427" t="str">
            <v>20220KB00</v>
          </cell>
          <cell r="B427" t="str">
            <v>巧虎可愛小圓包</v>
          </cell>
          <cell r="C427">
            <v>204.48</v>
          </cell>
          <cell r="D427">
            <v>21</v>
          </cell>
          <cell r="E427">
            <v>4294</v>
          </cell>
          <cell r="F427"/>
          <cell r="G427"/>
        </row>
        <row r="428">
          <cell r="A428" t="str">
            <v>20220KC00</v>
          </cell>
          <cell r="B428" t="str">
            <v>琪琪可愛小圓包</v>
          </cell>
          <cell r="C428">
            <v>204.5</v>
          </cell>
          <cell r="D428">
            <v>210</v>
          </cell>
          <cell r="E428">
            <v>42945</v>
          </cell>
          <cell r="F428"/>
          <cell r="G428"/>
        </row>
        <row r="429">
          <cell r="A429" t="str">
            <v>20220KF00</v>
          </cell>
          <cell r="B429" t="str">
            <v>巧虎包</v>
          </cell>
          <cell r="C429">
            <v>321.58</v>
          </cell>
          <cell r="D429">
            <v>67</v>
          </cell>
          <cell r="E429">
            <v>21546</v>
          </cell>
          <cell r="F429"/>
          <cell r="G429"/>
        </row>
        <row r="430">
          <cell r="A430" t="str">
            <v>20220KG00</v>
          </cell>
          <cell r="B430" t="str">
            <v>琪琪包</v>
          </cell>
          <cell r="C430">
            <v>341.28</v>
          </cell>
          <cell r="D430">
            <v>172</v>
          </cell>
          <cell r="E430">
            <v>58700</v>
          </cell>
          <cell r="F430"/>
          <cell r="G430"/>
        </row>
        <row r="431">
          <cell r="A431" t="str">
            <v>20230KA00</v>
          </cell>
          <cell r="B431" t="str">
            <v>小花抱抱</v>
          </cell>
          <cell r="C431">
            <v>323.5</v>
          </cell>
          <cell r="D431">
            <v>54</v>
          </cell>
          <cell r="E431">
            <v>17469</v>
          </cell>
          <cell r="F431"/>
          <cell r="G431"/>
        </row>
        <row r="432">
          <cell r="A432" t="str">
            <v>20230KE00</v>
          </cell>
          <cell r="B432" t="str">
            <v>妙妙抱抱</v>
          </cell>
          <cell r="C432">
            <v>343.18</v>
          </cell>
          <cell r="D432">
            <v>579</v>
          </cell>
          <cell r="E432">
            <v>198703</v>
          </cell>
          <cell r="F432"/>
          <cell r="G432"/>
        </row>
        <row r="433">
          <cell r="A433" t="str">
            <v>20250KA00</v>
          </cell>
          <cell r="B433" t="str">
            <v>2025夏季故事繪本_精靈的魔法夢境</v>
          </cell>
          <cell r="C433">
            <v>71.52</v>
          </cell>
          <cell r="D433">
            <v>346</v>
          </cell>
          <cell r="E433">
            <v>24745</v>
          </cell>
          <cell r="F433"/>
          <cell r="G433"/>
        </row>
        <row r="434">
          <cell r="A434" t="str">
            <v>20250KB00</v>
          </cell>
          <cell r="B434" t="str">
            <v>2026春季繪本 魔法音樂響叮噹</v>
          </cell>
          <cell r="C434">
            <v>70.88</v>
          </cell>
          <cell r="D434">
            <v>256</v>
          </cell>
          <cell r="E434">
            <v>18145</v>
          </cell>
          <cell r="F434"/>
          <cell r="G434"/>
        </row>
        <row r="435">
          <cell r="A435" t="str">
            <v>2016KPQ01</v>
          </cell>
          <cell r="B435" t="str">
            <v>巧虎好朋友感謝貼紙</v>
          </cell>
          <cell r="C435">
            <v>4.33</v>
          </cell>
          <cell r="D435">
            <v>3</v>
          </cell>
          <cell r="E435">
            <v>13</v>
          </cell>
          <cell r="F435"/>
          <cell r="G435"/>
        </row>
        <row r="436">
          <cell r="A436" t="str">
            <v>2017APA0L</v>
          </cell>
          <cell r="B436" t="str">
            <v>寶貝星背包</v>
          </cell>
          <cell r="C436">
            <v>81.239999999999995</v>
          </cell>
          <cell r="D436">
            <v>34</v>
          </cell>
          <cell r="E436">
            <v>2762</v>
          </cell>
          <cell r="F436"/>
          <cell r="G436"/>
        </row>
        <row r="437">
          <cell r="A437" t="str">
            <v>20180PB0H</v>
          </cell>
          <cell r="B437" t="str">
            <v>巧虎琪琪小Q抱枕</v>
          </cell>
          <cell r="C437">
            <v>100.56</v>
          </cell>
          <cell r="D437">
            <v>18</v>
          </cell>
          <cell r="E437">
            <v>1810</v>
          </cell>
          <cell r="F437"/>
          <cell r="G437"/>
        </row>
        <row r="438">
          <cell r="A438" t="str">
            <v>20180PM01</v>
          </cell>
          <cell r="B438" t="str">
            <v>巧連智寶貝浴巾</v>
          </cell>
          <cell r="C438">
            <v>120.8</v>
          </cell>
          <cell r="D438">
            <v>610</v>
          </cell>
          <cell r="E438">
            <v>73691</v>
          </cell>
          <cell r="F438"/>
          <cell r="G438"/>
        </row>
        <row r="439">
          <cell r="A439" t="str">
            <v>20180PM02</v>
          </cell>
          <cell r="B439" t="str">
            <v>巧虎琪琪歡樂水壺(黃)</v>
          </cell>
          <cell r="C439">
            <v>144</v>
          </cell>
          <cell r="D439">
            <v>5</v>
          </cell>
          <cell r="E439">
            <v>720</v>
          </cell>
          <cell r="F439"/>
          <cell r="G439"/>
        </row>
        <row r="440">
          <cell r="A440" t="str">
            <v>20180PP02</v>
          </cell>
          <cell r="B440" t="str">
            <v>巧虎輕柔連帽浴巾</v>
          </cell>
          <cell r="C440">
            <v>136.80000000000001</v>
          </cell>
          <cell r="D440">
            <v>25</v>
          </cell>
          <cell r="E440">
            <v>3420</v>
          </cell>
          <cell r="F440"/>
          <cell r="G440"/>
        </row>
        <row r="441">
          <cell r="A441" t="str">
            <v>20180PP07</v>
          </cell>
          <cell r="B441" t="str">
            <v>智高噗噗車積木組</v>
          </cell>
          <cell r="C441">
            <v>102.24</v>
          </cell>
          <cell r="D441">
            <v>969</v>
          </cell>
          <cell r="E441">
            <v>99072</v>
          </cell>
          <cell r="F441"/>
          <cell r="G441"/>
        </row>
        <row r="442">
          <cell r="A442" t="str">
            <v>20190PB04</v>
          </cell>
          <cell r="B442" t="str">
            <v>巧虎舒眠抱枕</v>
          </cell>
          <cell r="C442">
            <v>89.21</v>
          </cell>
          <cell r="D442">
            <v>58</v>
          </cell>
          <cell r="E442">
            <v>5174</v>
          </cell>
          <cell r="F442"/>
          <cell r="G442"/>
        </row>
        <row r="443">
          <cell r="A443" t="str">
            <v>20190PB05</v>
          </cell>
          <cell r="B443" t="str">
            <v>巧虎方巾組</v>
          </cell>
          <cell r="C443">
            <v>67.33</v>
          </cell>
          <cell r="D443">
            <v>39</v>
          </cell>
          <cell r="E443">
            <v>2626</v>
          </cell>
          <cell r="F443"/>
          <cell r="G443"/>
        </row>
        <row r="444">
          <cell r="A444" t="str">
            <v>20190PP03</v>
          </cell>
          <cell r="B444" t="str">
            <v>巧虎小汽車</v>
          </cell>
          <cell r="C444">
            <v>100.8</v>
          </cell>
          <cell r="D444">
            <v>15</v>
          </cell>
          <cell r="E444">
            <v>1512</v>
          </cell>
          <cell r="F444"/>
          <cell r="G444"/>
        </row>
        <row r="445">
          <cell r="A445" t="str">
            <v>20190PP04</v>
          </cell>
          <cell r="B445" t="str">
            <v>西班牙兒童絲滑蠟筆</v>
          </cell>
          <cell r="C445">
            <v>91.06</v>
          </cell>
          <cell r="D445">
            <v>1242</v>
          </cell>
          <cell r="E445">
            <v>113096</v>
          </cell>
          <cell r="F445"/>
          <cell r="G445"/>
        </row>
        <row r="446">
          <cell r="A446" t="str">
            <v>20190PP08</v>
          </cell>
          <cell r="B446" t="str">
            <v>切切創意積木組</v>
          </cell>
          <cell r="C446">
            <v>66.63</v>
          </cell>
          <cell r="D446">
            <v>16</v>
          </cell>
          <cell r="E446">
            <v>1066</v>
          </cell>
          <cell r="F446"/>
          <cell r="G446"/>
        </row>
        <row r="447">
          <cell r="A447" t="str">
            <v>20195PB0K</v>
          </cell>
          <cell r="B447" t="str">
            <v>學習版新規加贈百變圖形組</v>
          </cell>
          <cell r="C447">
            <v>111</v>
          </cell>
          <cell r="D447">
            <v>2</v>
          </cell>
          <cell r="E447">
            <v>222</v>
          </cell>
          <cell r="F447"/>
          <cell r="G447"/>
        </row>
        <row r="448">
          <cell r="A448" t="str">
            <v>20196PB03</v>
          </cell>
          <cell r="B448" t="str">
            <v>智高科學螺旋漿組</v>
          </cell>
          <cell r="C448">
            <v>95</v>
          </cell>
          <cell r="D448">
            <v>3</v>
          </cell>
          <cell r="E448">
            <v>285</v>
          </cell>
          <cell r="F448"/>
          <cell r="G448"/>
        </row>
        <row r="449">
          <cell r="A449" t="str">
            <v>2019KPG01</v>
          </cell>
          <cell r="B449" t="str">
            <v>19年夏季神奇魔力手環</v>
          </cell>
          <cell r="C449">
            <v>18.79</v>
          </cell>
          <cell r="D449">
            <v>577</v>
          </cell>
          <cell r="E449">
            <v>10839</v>
          </cell>
          <cell r="F449"/>
          <cell r="G449"/>
        </row>
        <row r="450">
          <cell r="A450" t="str">
            <v>20200PM07</v>
          </cell>
          <cell r="B450" t="str">
            <v>巧虎收納墊</v>
          </cell>
          <cell r="C450">
            <v>108.81</v>
          </cell>
          <cell r="D450">
            <v>1233</v>
          </cell>
          <cell r="E450">
            <v>134158</v>
          </cell>
          <cell r="F450"/>
          <cell r="G450"/>
        </row>
        <row r="451">
          <cell r="A451" t="str">
            <v>20200PP02</v>
          </cell>
          <cell r="B451" t="str">
            <v>桃樂比妙妙元氣枕</v>
          </cell>
          <cell r="C451">
            <v>104.52</v>
          </cell>
          <cell r="D451">
            <v>1786</v>
          </cell>
          <cell r="E451">
            <v>186672</v>
          </cell>
          <cell r="F451"/>
          <cell r="G451"/>
        </row>
        <row r="452">
          <cell r="A452" t="str">
            <v>20200PP03</v>
          </cell>
          <cell r="B452" t="str">
            <v>巧虎趣味大拼圖</v>
          </cell>
          <cell r="C452">
            <v>115.4</v>
          </cell>
          <cell r="D452">
            <v>5</v>
          </cell>
          <cell r="E452">
            <v>577</v>
          </cell>
          <cell r="F452"/>
          <cell r="G452"/>
        </row>
        <row r="453">
          <cell r="A453" t="str">
            <v>20200PP09</v>
          </cell>
          <cell r="B453" t="str">
            <v>費雪美高益智積木組</v>
          </cell>
          <cell r="C453">
            <v>117.67</v>
          </cell>
          <cell r="D453">
            <v>33</v>
          </cell>
          <cell r="E453">
            <v>3883</v>
          </cell>
          <cell r="F453"/>
          <cell r="G453"/>
        </row>
        <row r="454">
          <cell r="A454" t="str">
            <v>20200PP18</v>
          </cell>
          <cell r="B454" t="str">
            <v>巧虎家立體屋</v>
          </cell>
          <cell r="C454">
            <v>93.17</v>
          </cell>
          <cell r="D454">
            <v>6</v>
          </cell>
          <cell r="E454">
            <v>559</v>
          </cell>
          <cell r="F454"/>
          <cell r="G454"/>
        </row>
        <row r="455">
          <cell r="A455" t="str">
            <v>20201PB0A</v>
          </cell>
          <cell r="B455" t="str">
            <v>寶寶版新規加贈語彙圖鑑</v>
          </cell>
          <cell r="C455">
            <v>29.54</v>
          </cell>
          <cell r="D455">
            <v>207</v>
          </cell>
          <cell r="E455">
            <v>6114</v>
          </cell>
          <cell r="F455"/>
          <cell r="G455"/>
        </row>
        <row r="456">
          <cell r="A456" t="str">
            <v>20201PB0L</v>
          </cell>
          <cell r="B456" t="str">
            <v>交通工具拼圖書</v>
          </cell>
          <cell r="C456">
            <v>53.82</v>
          </cell>
          <cell r="D456">
            <v>33</v>
          </cell>
          <cell r="E456">
            <v>1776</v>
          </cell>
          <cell r="F456"/>
          <cell r="G456"/>
        </row>
        <row r="457">
          <cell r="A457" t="str">
            <v>20203PB01</v>
          </cell>
          <cell r="B457" t="str">
            <v>智高積木(動物樂園)</v>
          </cell>
          <cell r="C457">
            <v>80</v>
          </cell>
          <cell r="D457">
            <v>113</v>
          </cell>
          <cell r="E457">
            <v>9040</v>
          </cell>
          <cell r="F457"/>
          <cell r="G457"/>
        </row>
        <row r="458">
          <cell r="A458" t="str">
            <v>20203PB0F</v>
          </cell>
          <cell r="B458" t="str">
            <v>三角立體四色筆</v>
          </cell>
          <cell r="C458">
            <v>0</v>
          </cell>
          <cell r="D458">
            <v>59</v>
          </cell>
          <cell r="E458">
            <v>0</v>
          </cell>
          <cell r="F458"/>
          <cell r="G458"/>
        </row>
        <row r="459">
          <cell r="A459" t="str">
            <v>20204PB01</v>
          </cell>
          <cell r="B459" t="str">
            <v>智高積木-恐龍樂園</v>
          </cell>
          <cell r="C459">
            <v>88</v>
          </cell>
          <cell r="D459">
            <v>419</v>
          </cell>
          <cell r="E459">
            <v>36872</v>
          </cell>
          <cell r="F459"/>
          <cell r="G459"/>
        </row>
        <row r="460">
          <cell r="A460" t="str">
            <v>20205PB0J</v>
          </cell>
          <cell r="B460" t="str">
            <v>益智積木建構組</v>
          </cell>
          <cell r="C460">
            <v>90.33</v>
          </cell>
          <cell r="D460">
            <v>66</v>
          </cell>
          <cell r="E460">
            <v>5962</v>
          </cell>
          <cell r="F460"/>
          <cell r="G460"/>
        </row>
        <row r="461">
          <cell r="A461" t="str">
            <v>20205PB1B</v>
          </cell>
          <cell r="B461" t="str">
            <v>邏輯挑戰遊戲書</v>
          </cell>
          <cell r="C461">
            <v>19.920000000000002</v>
          </cell>
          <cell r="D461">
            <v>223</v>
          </cell>
          <cell r="E461">
            <v>4442</v>
          </cell>
          <cell r="F461"/>
          <cell r="G461"/>
        </row>
        <row r="462">
          <cell r="A462" t="str">
            <v>2020FPB01</v>
          </cell>
          <cell r="B462" t="str">
            <v>智高科學STEAM振翅鳥</v>
          </cell>
          <cell r="C462">
            <v>120</v>
          </cell>
          <cell r="D462">
            <v>60</v>
          </cell>
          <cell r="E462">
            <v>7200</v>
          </cell>
          <cell r="F462"/>
          <cell r="G462"/>
        </row>
        <row r="463">
          <cell r="A463" t="str">
            <v>2020FPB02</v>
          </cell>
          <cell r="B463" t="str">
            <v>寶工科學鹽水動力車</v>
          </cell>
          <cell r="C463">
            <v>145</v>
          </cell>
          <cell r="D463">
            <v>462</v>
          </cell>
          <cell r="E463">
            <v>66990</v>
          </cell>
          <cell r="F463"/>
          <cell r="G463"/>
        </row>
        <row r="464">
          <cell r="A464" t="str">
            <v>2020GPS01</v>
          </cell>
          <cell r="B464" t="str">
            <v>巧虎小廚師遊戲墊</v>
          </cell>
          <cell r="C464">
            <v>28.66</v>
          </cell>
          <cell r="D464">
            <v>294</v>
          </cell>
          <cell r="E464">
            <v>8425</v>
          </cell>
          <cell r="F464"/>
          <cell r="G464"/>
        </row>
        <row r="465">
          <cell r="A465" t="str">
            <v>2020KPG03</v>
          </cell>
          <cell r="B465" t="str">
            <v>巧虎多功能兒童圍裙</v>
          </cell>
          <cell r="C465">
            <v>56.13</v>
          </cell>
          <cell r="D465">
            <v>1014</v>
          </cell>
          <cell r="E465">
            <v>56911</v>
          </cell>
          <cell r="F465"/>
          <cell r="G465"/>
        </row>
        <row r="466">
          <cell r="A466" t="str">
            <v>2020MPB01</v>
          </cell>
          <cell r="B466" t="str">
            <v>德國CLASSIC WORLD英文字母學習板</v>
          </cell>
          <cell r="C466">
            <v>120</v>
          </cell>
          <cell r="D466">
            <v>538</v>
          </cell>
          <cell r="E466">
            <v>64560</v>
          </cell>
          <cell r="F466"/>
          <cell r="G466"/>
        </row>
        <row r="467">
          <cell r="A467" t="str">
            <v>20210P008</v>
          </cell>
          <cell r="B467" t="str">
            <v>資-HOPPETTA六層紗防踢背心</v>
          </cell>
          <cell r="C467">
            <v>1691</v>
          </cell>
          <cell r="D467">
            <v>1</v>
          </cell>
          <cell r="E467">
            <v>1691</v>
          </cell>
          <cell r="F467"/>
          <cell r="G467"/>
        </row>
        <row r="468">
          <cell r="A468" t="str">
            <v>20210PM01</v>
          </cell>
          <cell r="B468" t="str">
            <v>記憶配對認知組</v>
          </cell>
          <cell r="C468">
            <v>73.5</v>
          </cell>
          <cell r="D468">
            <v>10</v>
          </cell>
          <cell r="E468">
            <v>735</v>
          </cell>
          <cell r="F468"/>
          <cell r="G468"/>
        </row>
        <row r="469">
          <cell r="A469" t="str">
            <v>20210PM02</v>
          </cell>
          <cell r="B469" t="str">
            <v>精選世界名著套書</v>
          </cell>
          <cell r="C469">
            <v>81.650000000000006</v>
          </cell>
          <cell r="D469">
            <v>206</v>
          </cell>
          <cell r="E469">
            <v>16819</v>
          </cell>
          <cell r="F469"/>
          <cell r="G469"/>
        </row>
        <row r="470">
          <cell r="A470" t="str">
            <v>20210PM03</v>
          </cell>
          <cell r="B470" t="str">
            <v>巧虎隔尿裙</v>
          </cell>
          <cell r="C470">
            <v>65.89</v>
          </cell>
          <cell r="D470">
            <v>785</v>
          </cell>
          <cell r="E470">
            <v>51725</v>
          </cell>
          <cell r="F470"/>
          <cell r="G470"/>
        </row>
        <row r="471">
          <cell r="A471" t="str">
            <v>20210PM04</v>
          </cell>
          <cell r="B471" t="str">
            <v>暖暖兒童連帽披風</v>
          </cell>
          <cell r="C471">
            <v>91.27</v>
          </cell>
          <cell r="D471">
            <v>117</v>
          </cell>
          <cell r="E471">
            <v>10679</v>
          </cell>
          <cell r="F471"/>
          <cell r="G471"/>
        </row>
        <row r="472">
          <cell r="A472" t="str">
            <v>20210PP03</v>
          </cell>
          <cell r="B472" t="str">
            <v>可愛巧虎萬用毯</v>
          </cell>
          <cell r="C472">
            <v>75.17</v>
          </cell>
          <cell r="D472">
            <v>6</v>
          </cell>
          <cell r="E472">
            <v>451</v>
          </cell>
          <cell r="F472"/>
          <cell r="G472"/>
        </row>
        <row r="473">
          <cell r="A473" t="str">
            <v>20210PP06</v>
          </cell>
          <cell r="B473" t="str">
            <v>巧虎琪琪創意勞作組</v>
          </cell>
          <cell r="C473">
            <v>61.89</v>
          </cell>
          <cell r="D473">
            <v>153</v>
          </cell>
          <cell r="E473">
            <v>9469</v>
          </cell>
          <cell r="F473"/>
          <cell r="G473"/>
        </row>
        <row r="474">
          <cell r="A474" t="str">
            <v>20210PP07</v>
          </cell>
          <cell r="B474" t="str">
            <v>巧虎琪琪創意小書</v>
          </cell>
          <cell r="C474">
            <v>42.45</v>
          </cell>
          <cell r="D474">
            <v>53</v>
          </cell>
          <cell r="E474">
            <v>2250</v>
          </cell>
          <cell r="F474"/>
          <cell r="G474"/>
        </row>
        <row r="475">
          <cell r="A475" t="str">
            <v>20210PP08</v>
          </cell>
          <cell r="B475" t="str">
            <v>巧虎外出口袋包</v>
          </cell>
          <cell r="C475">
            <v>63.66</v>
          </cell>
          <cell r="D475">
            <v>960</v>
          </cell>
          <cell r="E475">
            <v>61118</v>
          </cell>
          <cell r="F475"/>
          <cell r="G475"/>
        </row>
        <row r="476">
          <cell r="A476" t="str">
            <v>20210PP12</v>
          </cell>
          <cell r="B476" t="str">
            <v>西班牙靜電貼紙-都市款</v>
          </cell>
          <cell r="C476">
            <v>99.7</v>
          </cell>
          <cell r="D476">
            <v>1246</v>
          </cell>
          <cell r="E476">
            <v>124222</v>
          </cell>
          <cell r="F476"/>
          <cell r="G476"/>
        </row>
        <row r="477">
          <cell r="A477" t="str">
            <v>20210PQ01</v>
          </cell>
          <cell r="B477" t="str">
            <v>巧虎英語撲克牌</v>
          </cell>
          <cell r="C477">
            <v>25.98</v>
          </cell>
          <cell r="D477">
            <v>934</v>
          </cell>
          <cell r="E477">
            <v>24266</v>
          </cell>
          <cell r="F477"/>
          <cell r="G477"/>
        </row>
        <row r="478">
          <cell r="A478" t="str">
            <v>20210PQ02</v>
          </cell>
          <cell r="B478" t="str">
            <v>雄獅螢光筆組(4色組)</v>
          </cell>
          <cell r="C478">
            <v>27.82</v>
          </cell>
          <cell r="D478">
            <v>496</v>
          </cell>
          <cell r="E478">
            <v>13798</v>
          </cell>
          <cell r="F478"/>
          <cell r="G478"/>
        </row>
        <row r="479">
          <cell r="A479" t="str">
            <v>20210PQ03</v>
          </cell>
          <cell r="B479" t="str">
            <v>組合式恐龍模型(日版)</v>
          </cell>
          <cell r="C479">
            <v>25.49</v>
          </cell>
          <cell r="D479">
            <v>298</v>
          </cell>
          <cell r="E479">
            <v>7597</v>
          </cell>
          <cell r="F479"/>
          <cell r="G479"/>
        </row>
        <row r="480">
          <cell r="A480" t="str">
            <v>20210PQ04</v>
          </cell>
          <cell r="B480" t="str">
            <v>巧虎身高尺(郊遊)</v>
          </cell>
          <cell r="C480">
            <v>37.840000000000003</v>
          </cell>
          <cell r="D480">
            <v>166</v>
          </cell>
          <cell r="E480">
            <v>6281</v>
          </cell>
          <cell r="F480"/>
          <cell r="G480"/>
        </row>
        <row r="481">
          <cell r="A481" t="str">
            <v>20210PQ05</v>
          </cell>
          <cell r="B481" t="str">
            <v>巧虎身高尺(甜點)</v>
          </cell>
          <cell r="C481">
            <v>37.79</v>
          </cell>
          <cell r="D481">
            <v>19</v>
          </cell>
          <cell r="E481">
            <v>718</v>
          </cell>
          <cell r="F481"/>
          <cell r="G481"/>
        </row>
        <row r="482">
          <cell r="A482" t="str">
            <v>20211PA0F</v>
          </cell>
          <cell r="B482" t="str">
            <v>寶寶IC音樂書</v>
          </cell>
          <cell r="C482">
            <v>103.5</v>
          </cell>
          <cell r="D482">
            <v>4</v>
          </cell>
          <cell r="E482">
            <v>414</v>
          </cell>
          <cell r="F482"/>
          <cell r="G482"/>
        </row>
        <row r="483">
          <cell r="A483" t="str">
            <v>20211PR04</v>
          </cell>
          <cell r="B483" t="str">
            <v>我的巧虎連帽浴巾</v>
          </cell>
          <cell r="C483">
            <v>49.86</v>
          </cell>
          <cell r="D483">
            <v>56</v>
          </cell>
          <cell r="E483">
            <v>2792</v>
          </cell>
          <cell r="F483"/>
          <cell r="G483"/>
        </row>
        <row r="484">
          <cell r="A484" t="str">
            <v>20213PM01</v>
          </cell>
          <cell r="B484" t="str">
            <v>小花偶</v>
          </cell>
          <cell r="C484">
            <v>43.74</v>
          </cell>
          <cell r="D484">
            <v>53</v>
          </cell>
          <cell r="E484">
            <v>2318</v>
          </cell>
          <cell r="F484"/>
          <cell r="G484"/>
        </row>
        <row r="485">
          <cell r="A485" t="str">
            <v>20215PB01</v>
          </cell>
          <cell r="B485" t="str">
            <v>智高小怪獸機器人</v>
          </cell>
          <cell r="C485">
            <v>71</v>
          </cell>
          <cell r="D485">
            <v>1015</v>
          </cell>
          <cell r="E485">
            <v>72065</v>
          </cell>
          <cell r="F485"/>
          <cell r="G485"/>
        </row>
        <row r="486">
          <cell r="A486" t="str">
            <v>20215PB0C</v>
          </cell>
          <cell r="B486" t="str">
            <v>學習版邏輯推理挑戰書</v>
          </cell>
          <cell r="C486">
            <v>42.6</v>
          </cell>
          <cell r="D486">
            <v>10</v>
          </cell>
          <cell r="E486">
            <v>426</v>
          </cell>
          <cell r="F486"/>
          <cell r="G486"/>
        </row>
        <row r="487">
          <cell r="A487" t="str">
            <v>2021FPB01</v>
          </cell>
          <cell r="B487" t="str">
            <v>智高科學-戰鬥陀螺</v>
          </cell>
          <cell r="C487">
            <v>120</v>
          </cell>
          <cell r="D487">
            <v>292</v>
          </cell>
          <cell r="E487">
            <v>35040</v>
          </cell>
          <cell r="F487"/>
          <cell r="G487"/>
        </row>
        <row r="488">
          <cell r="A488" t="str">
            <v>2021FPB0B</v>
          </cell>
          <cell r="B488" t="str">
            <v>改變世界名人2</v>
          </cell>
          <cell r="C488">
            <v>26.42</v>
          </cell>
          <cell r="D488">
            <v>31</v>
          </cell>
          <cell r="E488">
            <v>819</v>
          </cell>
          <cell r="F488"/>
          <cell r="G488"/>
        </row>
        <row r="489">
          <cell r="A489" t="str">
            <v>2021FPB0L</v>
          </cell>
          <cell r="B489" t="str">
            <v>改變世界的名人1</v>
          </cell>
          <cell r="C489">
            <v>59.71</v>
          </cell>
          <cell r="D489">
            <v>45</v>
          </cell>
          <cell r="E489">
            <v>2687</v>
          </cell>
          <cell r="F489"/>
          <cell r="G489"/>
        </row>
        <row r="490">
          <cell r="A490" t="str">
            <v>2021GPS05</v>
          </cell>
          <cell r="B490" t="str">
            <v>ANKOMN萬用盒</v>
          </cell>
          <cell r="C490">
            <v>160</v>
          </cell>
          <cell r="D490">
            <v>27</v>
          </cell>
          <cell r="E490">
            <v>4320</v>
          </cell>
          <cell r="F490"/>
          <cell r="G490"/>
        </row>
        <row r="491">
          <cell r="A491" t="str">
            <v>2021GPS08</v>
          </cell>
          <cell r="B491" t="str">
            <v>富樂夢橡皮擦</v>
          </cell>
          <cell r="C491">
            <v>0</v>
          </cell>
          <cell r="D491">
            <v>120</v>
          </cell>
          <cell r="E491">
            <v>0</v>
          </cell>
          <cell r="F491"/>
          <cell r="G491"/>
        </row>
        <row r="492">
          <cell r="A492" t="str">
            <v>2021GPS10</v>
          </cell>
          <cell r="B492" t="str">
            <v>富樂夢繪畫剪刀組</v>
          </cell>
          <cell r="C492">
            <v>150</v>
          </cell>
          <cell r="D492">
            <v>16</v>
          </cell>
          <cell r="E492">
            <v>2400</v>
          </cell>
          <cell r="F492"/>
          <cell r="G492"/>
        </row>
        <row r="493">
          <cell r="A493" t="str">
            <v>2021GPS13</v>
          </cell>
          <cell r="B493" t="str">
            <v>兒童巧虎口罩(格子)</v>
          </cell>
          <cell r="C493">
            <v>10.93</v>
          </cell>
          <cell r="D493">
            <v>15</v>
          </cell>
          <cell r="E493">
            <v>164</v>
          </cell>
          <cell r="F493"/>
          <cell r="G493"/>
        </row>
        <row r="494">
          <cell r="A494" t="str">
            <v>2021GPS16</v>
          </cell>
          <cell r="B494" t="str">
            <v>PLACKERS兒童牙線棒30入</v>
          </cell>
          <cell r="C494">
            <v>0</v>
          </cell>
          <cell r="D494">
            <v>75</v>
          </cell>
          <cell r="E494">
            <v>0</v>
          </cell>
          <cell r="F494"/>
          <cell r="G494"/>
        </row>
        <row r="495">
          <cell r="A495" t="str">
            <v>2021HPB01</v>
          </cell>
          <cell r="B495" t="str">
            <v>巧虎公車筆袋</v>
          </cell>
          <cell r="C495">
            <v>53.69</v>
          </cell>
          <cell r="D495">
            <v>156</v>
          </cell>
          <cell r="E495">
            <v>8376</v>
          </cell>
          <cell r="F495"/>
          <cell r="G495"/>
        </row>
        <row r="496">
          <cell r="A496" t="str">
            <v>2021KPG02</v>
          </cell>
          <cell r="B496" t="str">
            <v>21年夏季巧虎秀互動禮</v>
          </cell>
          <cell r="C496">
            <v>9.24</v>
          </cell>
          <cell r="D496">
            <v>558</v>
          </cell>
          <cell r="E496">
            <v>5156</v>
          </cell>
          <cell r="F496"/>
          <cell r="G496"/>
        </row>
        <row r="497">
          <cell r="A497" t="str">
            <v>2021KPG03</v>
          </cell>
          <cell r="B497" t="str">
            <v>巧虎披巾小包枕</v>
          </cell>
          <cell r="C497">
            <v>71.53</v>
          </cell>
          <cell r="D497">
            <v>543</v>
          </cell>
          <cell r="E497">
            <v>38843</v>
          </cell>
          <cell r="F497"/>
          <cell r="G497"/>
        </row>
        <row r="498">
          <cell r="A498" t="str">
            <v>2021KPG04</v>
          </cell>
          <cell r="B498" t="str">
            <v>巧虎兒童雨衣</v>
          </cell>
          <cell r="C498">
            <v>81.28</v>
          </cell>
          <cell r="D498">
            <v>25</v>
          </cell>
          <cell r="E498">
            <v>2032</v>
          </cell>
          <cell r="F498"/>
          <cell r="G498"/>
        </row>
        <row r="499">
          <cell r="A499" t="str">
            <v>2021KPG06</v>
          </cell>
          <cell r="B499" t="str">
            <v>2021年冬季互動道具</v>
          </cell>
          <cell r="C499">
            <v>13.32</v>
          </cell>
          <cell r="D499">
            <v>5141</v>
          </cell>
          <cell r="E499">
            <v>68478</v>
          </cell>
          <cell r="F499"/>
          <cell r="G499"/>
        </row>
        <row r="500">
          <cell r="A500" t="str">
            <v>2021TPB0F</v>
          </cell>
          <cell r="B500" t="str">
            <v>電銷加贈-寶寶開始號2106洗手書</v>
          </cell>
          <cell r="C500">
            <v>42.28</v>
          </cell>
          <cell r="D500">
            <v>50</v>
          </cell>
          <cell r="E500">
            <v>2114</v>
          </cell>
          <cell r="F500"/>
          <cell r="G500"/>
        </row>
        <row r="501">
          <cell r="A501" t="str">
            <v>2021TPB0J</v>
          </cell>
          <cell r="B501" t="str">
            <v>電銷加贈- 2109身高尺</v>
          </cell>
          <cell r="C501">
            <v>39.19</v>
          </cell>
          <cell r="D501">
            <v>421</v>
          </cell>
          <cell r="E501">
            <v>16497</v>
          </cell>
          <cell r="F501"/>
          <cell r="G501"/>
        </row>
        <row r="502">
          <cell r="A502" t="str">
            <v>20220P034</v>
          </cell>
          <cell r="B502" t="str">
            <v>巧虎湯匙</v>
          </cell>
          <cell r="C502">
            <v>58.69</v>
          </cell>
          <cell r="D502">
            <v>305</v>
          </cell>
          <cell r="E502">
            <v>17901</v>
          </cell>
          <cell r="F502"/>
          <cell r="G502"/>
        </row>
        <row r="503">
          <cell r="A503" t="str">
            <v>20220P090</v>
          </cell>
          <cell r="B503" t="str">
            <v>歐姆龍紅外線耳溫槍</v>
          </cell>
          <cell r="C503">
            <v>1580</v>
          </cell>
          <cell r="D503">
            <v>1</v>
          </cell>
          <cell r="E503">
            <v>1580</v>
          </cell>
          <cell r="F503"/>
          <cell r="G503"/>
        </row>
        <row r="504">
          <cell r="A504" t="str">
            <v>20220PM02</v>
          </cell>
          <cell r="B504" t="str">
            <v>形狀交通穿線組</v>
          </cell>
          <cell r="C504">
            <v>90.52</v>
          </cell>
          <cell r="D504">
            <v>23</v>
          </cell>
          <cell r="E504">
            <v>2082</v>
          </cell>
          <cell r="F504"/>
          <cell r="G504"/>
        </row>
        <row r="505">
          <cell r="A505" t="str">
            <v>20220PM05</v>
          </cell>
          <cell r="B505" t="str">
            <v>彩色新編國語辭典</v>
          </cell>
          <cell r="C505">
            <v>98</v>
          </cell>
          <cell r="D505">
            <v>48</v>
          </cell>
          <cell r="E505">
            <v>4704</v>
          </cell>
          <cell r="F505"/>
          <cell r="G505"/>
        </row>
        <row r="506">
          <cell r="A506" t="str">
            <v>20220PP01</v>
          </cell>
          <cell r="B506" t="str">
            <v>CLASSICWORLD木製幾何積木</v>
          </cell>
          <cell r="C506">
            <v>118.23</v>
          </cell>
          <cell r="D506">
            <v>1165</v>
          </cell>
          <cell r="E506">
            <v>137741</v>
          </cell>
          <cell r="F506"/>
          <cell r="G506"/>
        </row>
        <row r="507">
          <cell r="A507" t="str">
            <v>20220PP02</v>
          </cell>
          <cell r="B507" t="str">
            <v>巧虎數字學習鐘</v>
          </cell>
          <cell r="C507">
            <v>118.02</v>
          </cell>
          <cell r="D507">
            <v>1703</v>
          </cell>
          <cell r="E507">
            <v>200984</v>
          </cell>
          <cell r="F507"/>
          <cell r="G507"/>
        </row>
        <row r="508">
          <cell r="A508" t="str">
            <v>20220PP03</v>
          </cell>
          <cell r="B508" t="str">
            <v>巧虎小花Q萌枕</v>
          </cell>
          <cell r="C508">
            <v>101.49</v>
          </cell>
          <cell r="D508">
            <v>3818</v>
          </cell>
          <cell r="E508">
            <v>387476</v>
          </cell>
          <cell r="F508"/>
          <cell r="G508"/>
        </row>
        <row r="509">
          <cell r="A509" t="str">
            <v>20220PP05</v>
          </cell>
          <cell r="B509" t="str">
            <v>巧虎束口保溫袋(黃)</v>
          </cell>
          <cell r="C509">
            <v>102.88</v>
          </cell>
          <cell r="D509">
            <v>4701</v>
          </cell>
          <cell r="E509">
            <v>483658</v>
          </cell>
          <cell r="F509"/>
          <cell r="G509"/>
        </row>
        <row r="510">
          <cell r="A510" t="str">
            <v>20220PQ01</v>
          </cell>
          <cell r="B510" t="str">
            <v>宇宙小百科</v>
          </cell>
          <cell r="C510">
            <v>40</v>
          </cell>
          <cell r="D510">
            <v>377</v>
          </cell>
          <cell r="E510">
            <v>15080</v>
          </cell>
          <cell r="F510"/>
          <cell r="G510"/>
        </row>
        <row r="511">
          <cell r="A511" t="str">
            <v>20220PQ06</v>
          </cell>
          <cell r="B511" t="str">
            <v>巧虎大拼圖-好聰明ER009A</v>
          </cell>
          <cell r="C511">
            <v>59.8</v>
          </cell>
          <cell r="D511">
            <v>70</v>
          </cell>
          <cell r="E511">
            <v>4186</v>
          </cell>
          <cell r="F511"/>
          <cell r="G511"/>
        </row>
        <row r="512">
          <cell r="A512" t="str">
            <v>20220PQ07</v>
          </cell>
          <cell r="B512" t="str">
            <v>巧虎大拼圖-好聰明ER009B</v>
          </cell>
          <cell r="C512">
            <v>59.78</v>
          </cell>
          <cell r="D512">
            <v>72</v>
          </cell>
          <cell r="E512">
            <v>4304</v>
          </cell>
          <cell r="F512"/>
          <cell r="G512"/>
        </row>
        <row r="513">
          <cell r="A513" t="str">
            <v>20220PQ08</v>
          </cell>
          <cell r="B513" t="str">
            <v>巧虎大拼圖-真聰明ER009C</v>
          </cell>
          <cell r="C513">
            <v>59.81</v>
          </cell>
          <cell r="D513">
            <v>72</v>
          </cell>
          <cell r="E513">
            <v>4306</v>
          </cell>
          <cell r="F513"/>
          <cell r="G513"/>
        </row>
        <row r="514">
          <cell r="A514" t="str">
            <v>20220PQ09</v>
          </cell>
          <cell r="B514" t="str">
            <v>巧虎大拼圖-真聰明ER009D</v>
          </cell>
          <cell r="C514">
            <v>59.84</v>
          </cell>
          <cell r="D514">
            <v>50</v>
          </cell>
          <cell r="E514">
            <v>2992</v>
          </cell>
          <cell r="F514"/>
          <cell r="G514"/>
        </row>
        <row r="515">
          <cell r="A515" t="str">
            <v>20221PA0F</v>
          </cell>
          <cell r="B515" t="str">
            <v>巧虎I互動語彙機</v>
          </cell>
          <cell r="C515">
            <v>160.16999999999999</v>
          </cell>
          <cell r="D515">
            <v>6</v>
          </cell>
          <cell r="E515">
            <v>961</v>
          </cell>
          <cell r="F515"/>
          <cell r="G515"/>
        </row>
        <row r="516">
          <cell r="A516" t="str">
            <v>20221PB01</v>
          </cell>
          <cell r="B516" t="str">
            <v>巧虎彈跳水壺</v>
          </cell>
          <cell r="C516">
            <v>99.99</v>
          </cell>
          <cell r="D516">
            <v>1352</v>
          </cell>
          <cell r="E516">
            <v>135187</v>
          </cell>
          <cell r="F516"/>
          <cell r="G516"/>
        </row>
        <row r="517">
          <cell r="A517" t="str">
            <v>20221PB02</v>
          </cell>
          <cell r="B517" t="str">
            <v>巧虎不鏽鋼雙耳隔熱餐碗</v>
          </cell>
          <cell r="C517">
            <v>113.49</v>
          </cell>
          <cell r="D517">
            <v>943</v>
          </cell>
          <cell r="E517">
            <v>107023</v>
          </cell>
          <cell r="F517"/>
          <cell r="G517"/>
        </row>
        <row r="518">
          <cell r="A518" t="str">
            <v>20221PB03</v>
          </cell>
          <cell r="B518" t="str">
            <v>巧虎疊疊杯</v>
          </cell>
          <cell r="C518">
            <v>89.5</v>
          </cell>
          <cell r="D518">
            <v>1275</v>
          </cell>
          <cell r="E518">
            <v>114114</v>
          </cell>
          <cell r="F518"/>
          <cell r="G518"/>
        </row>
        <row r="519">
          <cell r="A519" t="str">
            <v>20221PB04</v>
          </cell>
          <cell r="B519" t="str">
            <v>巧虎點心碗</v>
          </cell>
          <cell r="C519">
            <v>82.97</v>
          </cell>
          <cell r="D519">
            <v>1284</v>
          </cell>
          <cell r="E519">
            <v>106529</v>
          </cell>
          <cell r="F519"/>
          <cell r="G519"/>
        </row>
        <row r="520">
          <cell r="A520" t="str">
            <v>20221PB06</v>
          </cell>
          <cell r="B520" t="str">
            <v>台塑生醫抗菌噴霧</v>
          </cell>
          <cell r="C520">
            <v>9.2200000000000006</v>
          </cell>
          <cell r="D520">
            <v>32</v>
          </cell>
          <cell r="E520">
            <v>295</v>
          </cell>
          <cell r="F520"/>
          <cell r="G520"/>
        </row>
        <row r="521">
          <cell r="A521" t="str">
            <v>20221PB0K</v>
          </cell>
          <cell r="B521" t="str">
            <v>寶寶版巧虎睡覺故事音樂機</v>
          </cell>
          <cell r="C521">
            <v>159</v>
          </cell>
          <cell r="D521">
            <v>1</v>
          </cell>
          <cell r="E521">
            <v>159</v>
          </cell>
          <cell r="F521"/>
          <cell r="G521"/>
        </row>
        <row r="522">
          <cell r="A522" t="str">
            <v>20221PM01</v>
          </cell>
          <cell r="B522" t="str">
            <v>粉紅娃娃</v>
          </cell>
          <cell r="C522">
            <v>31.34</v>
          </cell>
          <cell r="D522">
            <v>927</v>
          </cell>
          <cell r="E522">
            <v>29049</v>
          </cell>
          <cell r="F522"/>
          <cell r="G522"/>
        </row>
        <row r="523">
          <cell r="A523" t="str">
            <v>20221PR02</v>
          </cell>
          <cell r="B523" t="str">
            <v>巧虎Q萌方巾(嬌生)</v>
          </cell>
          <cell r="C523">
            <v>24.07</v>
          </cell>
          <cell r="D523">
            <v>4654</v>
          </cell>
          <cell r="E523">
            <v>112020</v>
          </cell>
          <cell r="F523"/>
          <cell r="G523"/>
        </row>
        <row r="524">
          <cell r="A524" t="str">
            <v>20222PB01</v>
          </cell>
          <cell r="B524" t="str">
            <v>幼幼版交通城市安全組</v>
          </cell>
          <cell r="C524">
            <v>197.43</v>
          </cell>
          <cell r="D524">
            <v>372</v>
          </cell>
          <cell r="E524">
            <v>73444</v>
          </cell>
          <cell r="F524"/>
          <cell r="G524"/>
        </row>
        <row r="525">
          <cell r="A525" t="str">
            <v>20222PB02</v>
          </cell>
          <cell r="B525" t="str">
            <v>幼幼版加贈認知顏色冰淇淋組</v>
          </cell>
          <cell r="C525">
            <v>118.28</v>
          </cell>
          <cell r="D525">
            <v>275</v>
          </cell>
          <cell r="E525">
            <v>32527</v>
          </cell>
          <cell r="F525"/>
          <cell r="G525"/>
        </row>
        <row r="526">
          <cell r="A526" t="str">
            <v>20222PB03</v>
          </cell>
          <cell r="B526" t="str">
            <v>幼幼版腦力開發汽車組</v>
          </cell>
          <cell r="C526">
            <v>114.41</v>
          </cell>
          <cell r="D526">
            <v>185</v>
          </cell>
          <cell r="E526">
            <v>21165</v>
          </cell>
          <cell r="F526"/>
          <cell r="G526"/>
        </row>
        <row r="527">
          <cell r="A527" t="str">
            <v>20222PB03-B</v>
          </cell>
          <cell r="B527" t="str">
            <v>幼幼版加贈汽車組海報</v>
          </cell>
          <cell r="C527">
            <v>6.18</v>
          </cell>
          <cell r="D527">
            <v>185</v>
          </cell>
          <cell r="E527">
            <v>1143</v>
          </cell>
          <cell r="F527"/>
          <cell r="G527"/>
        </row>
        <row r="528">
          <cell r="A528" t="str">
            <v>20222PM01</v>
          </cell>
          <cell r="B528" t="str">
            <v>粉紅娃娃聲音積木組</v>
          </cell>
          <cell r="C528">
            <v>58</v>
          </cell>
          <cell r="D528">
            <v>4</v>
          </cell>
          <cell r="E528">
            <v>232</v>
          </cell>
          <cell r="F528"/>
          <cell r="G528"/>
        </row>
        <row r="529">
          <cell r="A529" t="str">
            <v>20223PB01</v>
          </cell>
          <cell r="B529" t="str">
            <v>重心透明平衡積木</v>
          </cell>
          <cell r="C529">
            <v>118.41</v>
          </cell>
          <cell r="D529">
            <v>46</v>
          </cell>
          <cell r="E529">
            <v>5447</v>
          </cell>
          <cell r="F529"/>
          <cell r="G529"/>
        </row>
        <row r="530">
          <cell r="A530" t="str">
            <v>20223PB03</v>
          </cell>
          <cell r="B530" t="str">
            <v>智高積木(創意兔)</v>
          </cell>
          <cell r="C530">
            <v>100</v>
          </cell>
          <cell r="D530">
            <v>537</v>
          </cell>
          <cell r="E530">
            <v>53700</v>
          </cell>
          <cell r="F530"/>
          <cell r="G530"/>
        </row>
        <row r="531">
          <cell r="A531" t="str">
            <v>20223PW01</v>
          </cell>
          <cell r="B531" t="str">
            <v>巧虎一起玩貼紙簿</v>
          </cell>
          <cell r="C531">
            <v>41.53</v>
          </cell>
          <cell r="D531">
            <v>387</v>
          </cell>
          <cell r="E531">
            <v>16072</v>
          </cell>
          <cell r="F531"/>
          <cell r="G531"/>
        </row>
        <row r="532">
          <cell r="A532" t="str">
            <v>20224PB02</v>
          </cell>
          <cell r="B532" t="str">
            <v>手提式可水洗絲滑蠟筆</v>
          </cell>
          <cell r="C532">
            <v>55.98</v>
          </cell>
          <cell r="D532">
            <v>748</v>
          </cell>
          <cell r="E532">
            <v>41872</v>
          </cell>
          <cell r="F532"/>
          <cell r="G532"/>
        </row>
        <row r="533">
          <cell r="A533" t="str">
            <v>20225PB01</v>
          </cell>
          <cell r="B533" t="str">
            <v>學習版加贈小達人手錶</v>
          </cell>
          <cell r="C533">
            <v>140.69999999999999</v>
          </cell>
          <cell r="D533">
            <v>434</v>
          </cell>
          <cell r="E533">
            <v>61063</v>
          </cell>
          <cell r="F533"/>
          <cell r="G533"/>
        </row>
        <row r="534">
          <cell r="A534" t="str">
            <v>20225PB02</v>
          </cell>
          <cell r="B534" t="str">
            <v>智高桌遊極地之王</v>
          </cell>
          <cell r="C534">
            <v>84.19</v>
          </cell>
          <cell r="D534">
            <v>734</v>
          </cell>
          <cell r="E534">
            <v>61796</v>
          </cell>
          <cell r="F534"/>
          <cell r="G534"/>
        </row>
        <row r="535">
          <cell r="A535" t="str">
            <v>2022FPB01</v>
          </cell>
          <cell r="B535" t="str">
            <v>智高太陽系軌道探索組</v>
          </cell>
          <cell r="C535">
            <v>165</v>
          </cell>
          <cell r="D535">
            <v>330</v>
          </cell>
          <cell r="E535">
            <v>54450</v>
          </cell>
          <cell r="F535"/>
          <cell r="G535"/>
        </row>
        <row r="536">
          <cell r="A536" t="str">
            <v>2022FPB0D</v>
          </cell>
          <cell r="B536" t="str">
            <v>進階版世界冒險組</v>
          </cell>
          <cell r="C536">
            <v>54.49</v>
          </cell>
          <cell r="D536">
            <v>195</v>
          </cell>
          <cell r="E536">
            <v>10626</v>
          </cell>
          <cell r="F536"/>
          <cell r="G536"/>
        </row>
        <row r="537">
          <cell r="A537" t="str">
            <v>2022GPS02</v>
          </cell>
          <cell r="B537" t="str">
            <v>巧虎耶誕隨身袋</v>
          </cell>
          <cell r="C537">
            <v>35.479999999999997</v>
          </cell>
          <cell r="D537">
            <v>33</v>
          </cell>
          <cell r="E537">
            <v>1171</v>
          </cell>
          <cell r="F537"/>
          <cell r="G537"/>
        </row>
        <row r="538">
          <cell r="A538" t="str">
            <v>2022GPS03</v>
          </cell>
          <cell r="B538" t="str">
            <v>巧虎紗布童巾</v>
          </cell>
          <cell r="C538">
            <v>35.5</v>
          </cell>
          <cell r="D538">
            <v>4</v>
          </cell>
          <cell r="E538">
            <v>142</v>
          </cell>
          <cell r="F538"/>
          <cell r="G538"/>
        </row>
        <row r="539">
          <cell r="A539" t="str">
            <v>2022GPS05</v>
          </cell>
          <cell r="B539" t="str">
            <v>巧虎長條童巾</v>
          </cell>
          <cell r="C539">
            <v>35.08</v>
          </cell>
          <cell r="D539">
            <v>13</v>
          </cell>
          <cell r="E539">
            <v>456</v>
          </cell>
          <cell r="F539"/>
          <cell r="G539"/>
        </row>
        <row r="540">
          <cell r="A540" t="str">
            <v>2022KPG01</v>
          </cell>
          <cell r="B540" t="str">
            <v>巧虎提袋</v>
          </cell>
          <cell r="C540">
            <v>3.39</v>
          </cell>
          <cell r="D540">
            <v>12634</v>
          </cell>
          <cell r="E540">
            <v>42836</v>
          </cell>
          <cell r="F540"/>
          <cell r="G540"/>
        </row>
        <row r="541">
          <cell r="A541" t="str">
            <v>2022KPG03</v>
          </cell>
          <cell r="B541" t="str">
            <v>22年英語劇入場禮</v>
          </cell>
          <cell r="C541">
            <v>4.78</v>
          </cell>
          <cell r="D541">
            <v>370</v>
          </cell>
          <cell r="E541">
            <v>1769</v>
          </cell>
          <cell r="F541"/>
          <cell r="G541"/>
        </row>
        <row r="542">
          <cell r="A542" t="str">
            <v>2022KPG05</v>
          </cell>
          <cell r="B542" t="str">
            <v>巧虎休閒小包</v>
          </cell>
          <cell r="C542">
            <v>67.489999999999995</v>
          </cell>
          <cell r="D542">
            <v>356</v>
          </cell>
          <cell r="E542">
            <v>24028</v>
          </cell>
          <cell r="F542"/>
          <cell r="G542"/>
        </row>
        <row r="543">
          <cell r="A543" t="str">
            <v>2022MPB01</v>
          </cell>
          <cell r="B543" t="str">
            <v>巧虎列車</v>
          </cell>
          <cell r="C543">
            <v>134.38</v>
          </cell>
          <cell r="D543">
            <v>108</v>
          </cell>
          <cell r="E543">
            <v>14513</v>
          </cell>
          <cell r="F543"/>
          <cell r="G543"/>
        </row>
        <row r="544">
          <cell r="A544" t="str">
            <v>2022MPB02</v>
          </cell>
          <cell r="B544" t="str">
            <v>SKATER巧虎分隔便當盒</v>
          </cell>
          <cell r="C544">
            <v>163.99</v>
          </cell>
          <cell r="D544">
            <v>734</v>
          </cell>
          <cell r="E544">
            <v>120365</v>
          </cell>
          <cell r="F544"/>
          <cell r="G544"/>
        </row>
        <row r="545">
          <cell r="A545" t="str">
            <v>2022MPB03</v>
          </cell>
          <cell r="B545" t="str">
            <v>巧虎樂園汽車道路組</v>
          </cell>
          <cell r="C545">
            <v>161.43</v>
          </cell>
          <cell r="D545">
            <v>122</v>
          </cell>
          <cell r="E545">
            <v>19694</v>
          </cell>
          <cell r="F545"/>
          <cell r="G545"/>
        </row>
        <row r="546">
          <cell r="A546" t="str">
            <v>2022MPB04</v>
          </cell>
          <cell r="B546" t="str">
            <v>MIDEER英語拼字遊戲組</v>
          </cell>
          <cell r="C546">
            <v>159.33000000000001</v>
          </cell>
          <cell r="D546">
            <v>36</v>
          </cell>
          <cell r="E546">
            <v>5736</v>
          </cell>
          <cell r="F546"/>
          <cell r="G546"/>
        </row>
        <row r="547">
          <cell r="A547" t="str">
            <v>2022MPB07</v>
          </cell>
          <cell r="B547" t="str">
            <v>MILAN橡皮擦削筆器</v>
          </cell>
          <cell r="C547">
            <v>68</v>
          </cell>
          <cell r="D547">
            <v>133</v>
          </cell>
          <cell r="E547">
            <v>9044</v>
          </cell>
          <cell r="F547"/>
          <cell r="G547"/>
        </row>
        <row r="548">
          <cell r="A548" t="str">
            <v>2022MPB08</v>
          </cell>
          <cell r="B548" t="str">
            <v>巧虎兒童醫療口罩(巧虎好朋友款)</v>
          </cell>
          <cell r="C548">
            <v>106.29</v>
          </cell>
          <cell r="D548">
            <v>133</v>
          </cell>
          <cell r="E548">
            <v>14136</v>
          </cell>
          <cell r="F548"/>
          <cell r="G548"/>
        </row>
        <row r="549">
          <cell r="A549" t="str">
            <v>2022MPB11</v>
          </cell>
          <cell r="B549" t="str">
            <v>巧虎可愛貼紙屋</v>
          </cell>
          <cell r="C549">
            <v>32.49</v>
          </cell>
          <cell r="D549">
            <v>166</v>
          </cell>
          <cell r="E549">
            <v>5393</v>
          </cell>
          <cell r="F549"/>
          <cell r="G549"/>
        </row>
        <row r="550">
          <cell r="A550" t="str">
            <v>20230P014</v>
          </cell>
          <cell r="B550" t="str">
            <v>資請-Aerogogo自動充氣休閒床</v>
          </cell>
          <cell r="C550">
            <v>2619</v>
          </cell>
          <cell r="D550">
            <v>1</v>
          </cell>
          <cell r="E550">
            <v>2619</v>
          </cell>
          <cell r="F550"/>
          <cell r="G550"/>
        </row>
        <row r="551">
          <cell r="A551" t="str">
            <v>20230P015</v>
          </cell>
          <cell r="B551" t="str">
            <v>資請-Tiger Family輕量書包</v>
          </cell>
          <cell r="C551">
            <v>2904</v>
          </cell>
          <cell r="D551">
            <v>1</v>
          </cell>
          <cell r="E551">
            <v>2904</v>
          </cell>
          <cell r="F551"/>
          <cell r="G551"/>
        </row>
        <row r="552">
          <cell r="A552" t="str">
            <v>20230P030</v>
          </cell>
          <cell r="B552" t="str">
            <v>資請-Giotto Bebe寶寶黏土</v>
          </cell>
          <cell r="C552">
            <v>495.21</v>
          </cell>
          <cell r="D552">
            <v>14</v>
          </cell>
          <cell r="E552">
            <v>6933</v>
          </cell>
          <cell r="F552"/>
          <cell r="G552"/>
        </row>
        <row r="553">
          <cell r="A553" t="str">
            <v>20230P031</v>
          </cell>
          <cell r="B553" t="str">
            <v>資請-法國Janod兒童電子鋼琴</v>
          </cell>
          <cell r="C553">
            <v>1952</v>
          </cell>
          <cell r="D553">
            <v>1</v>
          </cell>
          <cell r="E553">
            <v>1952</v>
          </cell>
          <cell r="F553"/>
          <cell r="G553"/>
        </row>
        <row r="554">
          <cell r="A554" t="str">
            <v>20230P032</v>
          </cell>
          <cell r="B554" t="str">
            <v>資請-法國Janod智能方塊迷宮</v>
          </cell>
          <cell r="C554">
            <v>1857</v>
          </cell>
          <cell r="D554">
            <v>1</v>
          </cell>
          <cell r="E554">
            <v>1857</v>
          </cell>
          <cell r="F554"/>
          <cell r="G554"/>
        </row>
        <row r="555">
          <cell r="A555" t="str">
            <v>20230PM02</v>
          </cell>
          <cell r="B555" t="str">
            <v>巧虎推推樂大作戰</v>
          </cell>
          <cell r="C555">
            <v>63.49</v>
          </cell>
          <cell r="D555">
            <v>2901</v>
          </cell>
          <cell r="E555">
            <v>184190</v>
          </cell>
          <cell r="F555"/>
          <cell r="G555"/>
        </row>
        <row r="556">
          <cell r="A556" t="str">
            <v>20230PM03</v>
          </cell>
          <cell r="B556" t="str">
            <v>巧虎平衡滾滾樂</v>
          </cell>
          <cell r="C556">
            <v>66.56</v>
          </cell>
          <cell r="D556">
            <v>3084</v>
          </cell>
          <cell r="E556">
            <v>205285</v>
          </cell>
          <cell r="F556"/>
          <cell r="G556"/>
        </row>
        <row r="557">
          <cell r="A557" t="str">
            <v>20230PM04</v>
          </cell>
          <cell r="B557" t="str">
            <v>巧虎小小宇宙尋夢燈</v>
          </cell>
          <cell r="C557">
            <v>56.41</v>
          </cell>
          <cell r="D557">
            <v>3009</v>
          </cell>
          <cell r="E557">
            <v>169726</v>
          </cell>
          <cell r="F557"/>
          <cell r="G557"/>
        </row>
        <row r="558">
          <cell r="A558" t="str">
            <v>20230PP01</v>
          </cell>
          <cell r="B558" t="str">
            <v>classic world木製甜蜜積木</v>
          </cell>
          <cell r="C558">
            <v>119.07</v>
          </cell>
          <cell r="D558">
            <v>1678</v>
          </cell>
          <cell r="E558">
            <v>199792</v>
          </cell>
          <cell r="F558"/>
          <cell r="G558"/>
        </row>
        <row r="559">
          <cell r="A559" t="str">
            <v>20230PP02</v>
          </cell>
          <cell r="B559" t="str">
            <v>巧虎愛塗鴉多功能畫板</v>
          </cell>
          <cell r="C559">
            <v>169.49</v>
          </cell>
          <cell r="D559">
            <v>301</v>
          </cell>
          <cell r="E559">
            <v>51015</v>
          </cell>
          <cell r="F559"/>
          <cell r="G559"/>
        </row>
        <row r="560">
          <cell r="A560" t="str">
            <v>20230PP04</v>
          </cell>
          <cell r="B560" t="str">
            <v>JarMelo幼兒圓頭可水洗彩色筆</v>
          </cell>
          <cell r="C560">
            <v>114.3</v>
          </cell>
          <cell r="D560">
            <v>916</v>
          </cell>
          <cell r="E560">
            <v>104702</v>
          </cell>
          <cell r="F560"/>
          <cell r="G560"/>
        </row>
        <row r="561">
          <cell r="A561" t="str">
            <v>20230PQ01</v>
          </cell>
          <cell r="B561" t="str">
            <v>巧虎環保收納包</v>
          </cell>
          <cell r="C561">
            <v>41.79</v>
          </cell>
          <cell r="D561">
            <v>2595</v>
          </cell>
          <cell r="E561">
            <v>108440</v>
          </cell>
          <cell r="F561"/>
          <cell r="G561"/>
        </row>
        <row r="562">
          <cell r="A562" t="str">
            <v>20230PQ02</v>
          </cell>
          <cell r="B562" t="str">
            <v>可樂球自動鉛筆</v>
          </cell>
          <cell r="C562">
            <v>33.54</v>
          </cell>
          <cell r="D562">
            <v>65</v>
          </cell>
          <cell r="E562">
            <v>2180</v>
          </cell>
          <cell r="F562"/>
          <cell r="G562"/>
        </row>
        <row r="563">
          <cell r="A563" t="str">
            <v>20231PA0F</v>
          </cell>
          <cell r="B563" t="str">
            <v>DoReMi巧虎小樂手</v>
          </cell>
          <cell r="C563">
            <v>151</v>
          </cell>
          <cell r="D563">
            <v>2</v>
          </cell>
          <cell r="E563">
            <v>302</v>
          </cell>
          <cell r="F563"/>
          <cell r="G563"/>
        </row>
        <row r="564">
          <cell r="A564" t="str">
            <v>20231PB02</v>
          </cell>
          <cell r="B564" t="str">
            <v>生活語彙100圖鑑</v>
          </cell>
          <cell r="C564">
            <v>62.47</v>
          </cell>
          <cell r="D564">
            <v>278</v>
          </cell>
          <cell r="E564">
            <v>17367</v>
          </cell>
          <cell r="F564"/>
          <cell r="G564"/>
        </row>
        <row r="565">
          <cell r="A565" t="str">
            <v>20231PB03</v>
          </cell>
          <cell r="B565" t="str">
            <v>巧虎趣味遊戲墊</v>
          </cell>
          <cell r="C565">
            <v>93.7</v>
          </cell>
          <cell r="D565">
            <v>30</v>
          </cell>
          <cell r="E565">
            <v>2811</v>
          </cell>
          <cell r="F565"/>
          <cell r="G565"/>
        </row>
        <row r="566">
          <cell r="A566" t="str">
            <v>20231PB04</v>
          </cell>
          <cell r="B566" t="str">
            <v>巧虎森林奇遇記</v>
          </cell>
          <cell r="C566">
            <v>52.49</v>
          </cell>
          <cell r="D566">
            <v>3060</v>
          </cell>
          <cell r="E566">
            <v>160632</v>
          </cell>
          <cell r="F566"/>
          <cell r="G566"/>
        </row>
        <row r="567">
          <cell r="A567" t="str">
            <v>20231PB06</v>
          </cell>
          <cell r="B567" t="str">
            <v>巧虎兩用式多功能水壺</v>
          </cell>
          <cell r="C567">
            <v>104</v>
          </cell>
          <cell r="D567">
            <v>4</v>
          </cell>
          <cell r="E567">
            <v>416</v>
          </cell>
          <cell r="F567"/>
          <cell r="G567"/>
        </row>
        <row r="568">
          <cell r="A568" t="str">
            <v>20231PB0A</v>
          </cell>
          <cell r="B568" t="str">
            <v>寶寶版加贈IC巧虎收音機</v>
          </cell>
          <cell r="C568">
            <v>139.01</v>
          </cell>
          <cell r="D568">
            <v>276</v>
          </cell>
          <cell r="E568">
            <v>38366</v>
          </cell>
          <cell r="F568"/>
          <cell r="G568"/>
        </row>
        <row r="569">
          <cell r="A569" t="str">
            <v>20231PB0F</v>
          </cell>
          <cell r="B569" t="str">
            <v>寶寶版點心分享遊戲組</v>
          </cell>
          <cell r="C569">
            <v>113</v>
          </cell>
          <cell r="D569">
            <v>4</v>
          </cell>
          <cell r="E569">
            <v>452</v>
          </cell>
          <cell r="F569"/>
          <cell r="G569"/>
        </row>
        <row r="570">
          <cell r="A570" t="str">
            <v>20232PB01</v>
          </cell>
          <cell r="B570" t="str">
            <v>點點火箭車-動物園遊戲底圖</v>
          </cell>
          <cell r="C570">
            <v>6.48</v>
          </cell>
          <cell r="D570">
            <v>63</v>
          </cell>
          <cell r="E570">
            <v>408</v>
          </cell>
          <cell r="F570"/>
          <cell r="G570"/>
        </row>
        <row r="571">
          <cell r="A571" t="str">
            <v>20232PB0B</v>
          </cell>
          <cell r="B571" t="str">
            <v>幼幼版新規加贈2401點點書</v>
          </cell>
          <cell r="C571">
            <v>44.43</v>
          </cell>
          <cell r="D571">
            <v>274</v>
          </cell>
          <cell r="E571">
            <v>12173</v>
          </cell>
          <cell r="F571"/>
          <cell r="G571"/>
        </row>
        <row r="572">
          <cell r="A572" t="str">
            <v>20232PB0G</v>
          </cell>
          <cell r="B572" t="str">
            <v>幼幼版認知顏色冰淇淋組</v>
          </cell>
          <cell r="C572">
            <v>130.26</v>
          </cell>
          <cell r="D572">
            <v>1097</v>
          </cell>
          <cell r="E572">
            <v>142895</v>
          </cell>
          <cell r="F572"/>
          <cell r="G572"/>
        </row>
        <row r="573">
          <cell r="A573" t="str">
            <v>20232PB0J</v>
          </cell>
          <cell r="B573" t="str">
            <v>(點點火箭車)巧虎的音樂書</v>
          </cell>
          <cell r="C573">
            <v>27.12</v>
          </cell>
          <cell r="D573">
            <v>51</v>
          </cell>
          <cell r="E573">
            <v>1383</v>
          </cell>
          <cell r="F573"/>
          <cell r="G573"/>
        </row>
        <row r="574">
          <cell r="A574" t="str">
            <v>20232PM01</v>
          </cell>
          <cell r="B574" t="str">
            <v>貓頭鷹鬆餅店數字遊戲組</v>
          </cell>
          <cell r="C574">
            <v>24.76</v>
          </cell>
          <cell r="D574">
            <v>817</v>
          </cell>
          <cell r="E574">
            <v>20226</v>
          </cell>
          <cell r="F574"/>
          <cell r="G574"/>
        </row>
        <row r="575">
          <cell r="A575" t="str">
            <v>20233PB01</v>
          </cell>
          <cell r="B575" t="str">
            <v>智高龍年積木</v>
          </cell>
          <cell r="C575">
            <v>95.52</v>
          </cell>
          <cell r="D575">
            <v>500</v>
          </cell>
          <cell r="E575">
            <v>47759</v>
          </cell>
          <cell r="F575"/>
          <cell r="G575"/>
        </row>
        <row r="576">
          <cell r="A576" t="str">
            <v>20233PB02</v>
          </cell>
          <cell r="B576" t="str">
            <v>智高自走積木-野生動物探險趣</v>
          </cell>
          <cell r="C576">
            <v>107.54</v>
          </cell>
          <cell r="D576">
            <v>1187</v>
          </cell>
          <cell r="E576">
            <v>127651</v>
          </cell>
          <cell r="F576"/>
          <cell r="G576"/>
        </row>
        <row r="577">
          <cell r="A577" t="str">
            <v>20233PB0M</v>
          </cell>
          <cell r="B577" t="str">
            <v>快樂版加贈找朋友邏輯遊戲組</v>
          </cell>
          <cell r="C577">
            <v>76.400000000000006</v>
          </cell>
          <cell r="D577">
            <v>151</v>
          </cell>
          <cell r="E577">
            <v>11537</v>
          </cell>
          <cell r="F577"/>
          <cell r="G577"/>
        </row>
        <row r="578">
          <cell r="A578" t="str">
            <v>20233PB0M-L</v>
          </cell>
          <cell r="B578" t="str">
            <v>快樂版加贈找朋友遊戲海報</v>
          </cell>
          <cell r="C578">
            <v>16.84</v>
          </cell>
          <cell r="D578">
            <v>132</v>
          </cell>
          <cell r="E578">
            <v>2223</v>
          </cell>
          <cell r="F578"/>
          <cell r="G578"/>
        </row>
        <row r="579">
          <cell r="A579" t="str">
            <v>2023FPB01</v>
          </cell>
          <cell r="B579" t="str">
            <v>機智水果加加樂</v>
          </cell>
          <cell r="C579">
            <v>67.819999999999993</v>
          </cell>
          <cell r="D579">
            <v>1367</v>
          </cell>
          <cell r="E579">
            <v>92710</v>
          </cell>
          <cell r="F579"/>
          <cell r="G579"/>
        </row>
        <row r="580">
          <cell r="A580" t="str">
            <v>2023GPS02</v>
          </cell>
          <cell r="B580" t="str">
            <v>富樂夢繪畫文具組</v>
          </cell>
          <cell r="C580">
            <v>151.5</v>
          </cell>
          <cell r="D580">
            <v>2</v>
          </cell>
          <cell r="E580">
            <v>303</v>
          </cell>
          <cell r="F580"/>
          <cell r="G580"/>
        </row>
        <row r="581">
          <cell r="A581" t="str">
            <v>2023GPS05</v>
          </cell>
          <cell r="B581" t="str">
            <v>Beckmann-文具袋Tiger</v>
          </cell>
          <cell r="C581">
            <v>190.43</v>
          </cell>
          <cell r="D581">
            <v>7</v>
          </cell>
          <cell r="E581">
            <v>1333</v>
          </cell>
          <cell r="F581"/>
          <cell r="G581"/>
        </row>
        <row r="582">
          <cell r="A582" t="str">
            <v>2023GPS06</v>
          </cell>
          <cell r="B582" t="str">
            <v>Beckmann-文具袋花瓣</v>
          </cell>
          <cell r="C582">
            <v>190.5</v>
          </cell>
          <cell r="D582">
            <v>10</v>
          </cell>
          <cell r="E582">
            <v>1905</v>
          </cell>
          <cell r="F582"/>
          <cell r="G582"/>
        </row>
        <row r="583">
          <cell r="A583" t="str">
            <v>2023GPS07</v>
          </cell>
          <cell r="B583" t="str">
            <v>冰原小英雄桌遊</v>
          </cell>
          <cell r="C583">
            <v>190.49</v>
          </cell>
          <cell r="D583">
            <v>195</v>
          </cell>
          <cell r="E583">
            <v>37145</v>
          </cell>
          <cell r="F583"/>
          <cell r="G583"/>
        </row>
        <row r="584">
          <cell r="A584" t="str">
            <v>2023KPG01</v>
          </cell>
          <cell r="B584" t="str">
            <v>2023夏季互動禮</v>
          </cell>
          <cell r="C584">
            <v>9.5399999999999991</v>
          </cell>
          <cell r="D584">
            <v>199</v>
          </cell>
          <cell r="E584">
            <v>1898</v>
          </cell>
          <cell r="F584"/>
          <cell r="G584"/>
        </row>
        <row r="585">
          <cell r="A585" t="str">
            <v>2023MPB01</v>
          </cell>
          <cell r="B585" t="str">
            <v>巧虎DIY英語城堡</v>
          </cell>
          <cell r="C585">
            <v>107.49</v>
          </cell>
          <cell r="D585">
            <v>1244</v>
          </cell>
          <cell r="E585">
            <v>133723</v>
          </cell>
          <cell r="F585"/>
          <cell r="G585"/>
        </row>
        <row r="586">
          <cell r="A586" t="str">
            <v>2023MPB02</v>
          </cell>
          <cell r="B586" t="str">
            <v>ABC積木海報組</v>
          </cell>
          <cell r="C586">
            <v>135</v>
          </cell>
          <cell r="D586">
            <v>600</v>
          </cell>
          <cell r="E586">
            <v>81000</v>
          </cell>
          <cell r="F586"/>
          <cell r="G586"/>
        </row>
        <row r="587">
          <cell r="A587" t="str">
            <v>2023MPB03</v>
          </cell>
          <cell r="B587" t="str">
            <v>巧虎貨船平衡木</v>
          </cell>
          <cell r="C587">
            <v>58.86</v>
          </cell>
          <cell r="D587">
            <v>5435</v>
          </cell>
          <cell r="E587">
            <v>319908</v>
          </cell>
          <cell r="F587"/>
          <cell r="G587"/>
        </row>
        <row r="588">
          <cell r="A588" t="str">
            <v>2023TPB01</v>
          </cell>
          <cell r="B588" t="str">
            <v>電銷加贈-巧虎童巾</v>
          </cell>
          <cell r="C588">
            <v>17</v>
          </cell>
          <cell r="D588">
            <v>3</v>
          </cell>
          <cell r="E588">
            <v>51</v>
          </cell>
          <cell r="F588"/>
          <cell r="G588"/>
        </row>
        <row r="589">
          <cell r="A589" t="str">
            <v>2023TPM01</v>
          </cell>
          <cell r="B589" t="str">
            <v>巧虎一起玩貼紙簿</v>
          </cell>
          <cell r="C589">
            <v>41.26</v>
          </cell>
          <cell r="D589">
            <v>149</v>
          </cell>
          <cell r="E589">
            <v>6147</v>
          </cell>
          <cell r="F589"/>
          <cell r="G589"/>
        </row>
        <row r="590">
          <cell r="A590" t="str">
            <v>20240PP06</v>
          </cell>
          <cell r="B590" t="str">
            <v>幼兒形狀配對益智盒</v>
          </cell>
          <cell r="C590">
            <v>119.07</v>
          </cell>
          <cell r="D590">
            <v>1636</v>
          </cell>
          <cell r="E590">
            <v>194791</v>
          </cell>
          <cell r="F590"/>
          <cell r="G590"/>
        </row>
        <row r="591">
          <cell r="A591" t="str">
            <v>20241PA0F</v>
          </cell>
          <cell r="B591" t="str">
            <v>巧虎i互動語彙機</v>
          </cell>
          <cell r="C591">
            <v>126.67</v>
          </cell>
          <cell r="D591">
            <v>6712</v>
          </cell>
          <cell r="E591">
            <v>850178</v>
          </cell>
          <cell r="F591"/>
          <cell r="G591"/>
        </row>
        <row r="592">
          <cell r="A592" t="str">
            <v>20241PR02</v>
          </cell>
          <cell r="B592" t="str">
            <v>巧虎彩虹雲寶寶襪</v>
          </cell>
          <cell r="C592">
            <v>15.84</v>
          </cell>
          <cell r="D592">
            <v>8041</v>
          </cell>
          <cell r="E592">
            <v>127382</v>
          </cell>
          <cell r="F592"/>
          <cell r="G592"/>
        </row>
        <row r="593">
          <cell r="A593" t="str">
            <v>20241PR03</v>
          </cell>
          <cell r="B593" t="str">
            <v>巧虎搖搖認知骰</v>
          </cell>
          <cell r="C593">
            <v>31.32</v>
          </cell>
          <cell r="D593">
            <v>2669</v>
          </cell>
          <cell r="E593">
            <v>83580</v>
          </cell>
          <cell r="F593"/>
          <cell r="G593"/>
        </row>
        <row r="594">
          <cell r="A594" t="str">
            <v>20244PB01</v>
          </cell>
          <cell r="B594" t="str">
            <v>智高桌遊-果凍派對</v>
          </cell>
          <cell r="C594">
            <v>80</v>
          </cell>
          <cell r="D594">
            <v>1343</v>
          </cell>
          <cell r="E594">
            <v>107440</v>
          </cell>
          <cell r="F594"/>
          <cell r="G594"/>
        </row>
        <row r="595">
          <cell r="A595" t="str">
            <v>2024GPS05</v>
          </cell>
          <cell r="B595" t="str">
            <v>彈力學習筷環保收納袋</v>
          </cell>
          <cell r="C595">
            <v>0</v>
          </cell>
          <cell r="D595">
            <v>13</v>
          </cell>
          <cell r="E595">
            <v>0</v>
          </cell>
          <cell r="F595"/>
          <cell r="G595"/>
        </row>
        <row r="596">
          <cell r="A596" t="str">
            <v>2024KPG01</v>
          </cell>
          <cell r="B596" t="str">
            <v>2024年夏季互動禮</v>
          </cell>
          <cell r="C596">
            <v>12.22</v>
          </cell>
          <cell r="D596">
            <v>1946</v>
          </cell>
          <cell r="E596">
            <v>23776</v>
          </cell>
          <cell r="F596"/>
          <cell r="G596"/>
        </row>
        <row r="597">
          <cell r="A597" t="str">
            <v>2024KPG02</v>
          </cell>
          <cell r="B597" t="str">
            <v>2024年英語互動禮</v>
          </cell>
          <cell r="C597">
            <v>5.34</v>
          </cell>
          <cell r="D597">
            <v>348</v>
          </cell>
          <cell r="E597">
            <v>1859</v>
          </cell>
          <cell r="F597"/>
          <cell r="G597"/>
        </row>
        <row r="598">
          <cell r="A598" t="str">
            <v>2024KPG03</v>
          </cell>
          <cell r="B598" t="str">
            <v>2025春季互動禮花朵戒指</v>
          </cell>
          <cell r="C598">
            <v>9.3800000000000008</v>
          </cell>
          <cell r="D598">
            <v>5173</v>
          </cell>
          <cell r="E598">
            <v>48502</v>
          </cell>
          <cell r="F598"/>
          <cell r="G598"/>
        </row>
        <row r="599">
          <cell r="A599" t="str">
            <v>2024MPB01</v>
          </cell>
          <cell r="B599" t="str">
            <v>Classic World英文造型字母海報組</v>
          </cell>
          <cell r="C599">
            <v>138.38999999999999</v>
          </cell>
          <cell r="D599">
            <v>273</v>
          </cell>
          <cell r="E599">
            <v>37780</v>
          </cell>
          <cell r="F599"/>
          <cell r="G599"/>
        </row>
        <row r="600">
          <cell r="A600" t="str">
            <v>2024MPB02</v>
          </cell>
          <cell r="B600" t="str">
            <v>趣淨洗手慕斯大補充包</v>
          </cell>
          <cell r="C600">
            <v>59.49</v>
          </cell>
          <cell r="D600">
            <v>80</v>
          </cell>
          <cell r="E600">
            <v>4759</v>
          </cell>
          <cell r="F600"/>
          <cell r="G600"/>
        </row>
        <row r="601">
          <cell r="A601" t="str">
            <v>20251PB02</v>
          </cell>
          <cell r="B601" t="str">
            <v>巧虎轉轉遊戲盒</v>
          </cell>
          <cell r="C601">
            <v>32.869999999999997</v>
          </cell>
          <cell r="D601">
            <v>1527</v>
          </cell>
          <cell r="E601">
            <v>50198</v>
          </cell>
          <cell r="F601"/>
          <cell r="G601"/>
        </row>
        <row r="602">
          <cell r="A602" t="str">
            <v>20252PB01</v>
          </cell>
          <cell r="B602" t="str">
            <v>幼幼版顏色認知冰淇淋組</v>
          </cell>
          <cell r="C602">
            <v>128.09</v>
          </cell>
          <cell r="D602">
            <v>81</v>
          </cell>
          <cell r="E602">
            <v>10375</v>
          </cell>
          <cell r="F602"/>
          <cell r="G602"/>
        </row>
        <row r="603">
          <cell r="A603" t="str">
            <v>2025GPS01</v>
          </cell>
          <cell r="B603" t="str">
            <v>雙筆彩繪組</v>
          </cell>
          <cell r="C603">
            <v>43.09</v>
          </cell>
          <cell r="D603">
            <v>66</v>
          </cell>
          <cell r="E603">
            <v>2844</v>
          </cell>
          <cell r="F603"/>
          <cell r="G603"/>
        </row>
        <row r="604">
          <cell r="A604" t="str">
            <v>2025HPB01</v>
          </cell>
          <cell r="B604" t="str">
            <v>巧虎小方巾</v>
          </cell>
          <cell r="C604">
            <v>56.95</v>
          </cell>
          <cell r="D604">
            <v>1178</v>
          </cell>
          <cell r="E604">
            <v>67090</v>
          </cell>
          <cell r="F604"/>
          <cell r="G604"/>
        </row>
        <row r="605">
          <cell r="A605" t="str">
            <v>2025HPB02</v>
          </cell>
          <cell r="B605" t="str">
            <v>好暖巧虎圍巾</v>
          </cell>
          <cell r="C605">
            <v>50.23</v>
          </cell>
          <cell r="D605">
            <v>789</v>
          </cell>
          <cell r="E605">
            <v>39628</v>
          </cell>
          <cell r="F605"/>
          <cell r="G605"/>
        </row>
        <row r="606">
          <cell r="A606" t="str">
            <v>2025HPB03</v>
          </cell>
          <cell r="B606" t="str">
            <v>巧虎擦手巾</v>
          </cell>
          <cell r="C606">
            <v>0</v>
          </cell>
          <cell r="D606">
            <v>1</v>
          </cell>
          <cell r="E606">
            <v>0</v>
          </cell>
          <cell r="F606"/>
          <cell r="G606"/>
        </row>
        <row r="607">
          <cell r="A607" t="str">
            <v>2025KPG01</v>
          </cell>
          <cell r="B607" t="str">
            <v>2025夏季互動禮</v>
          </cell>
          <cell r="C607">
            <v>14.52</v>
          </cell>
          <cell r="D607">
            <v>4371</v>
          </cell>
          <cell r="E607">
            <v>63459</v>
          </cell>
          <cell r="F607"/>
          <cell r="G607"/>
        </row>
        <row r="608">
          <cell r="A608" t="str">
            <v>2025KPG02</v>
          </cell>
          <cell r="B608" t="str">
            <v>2025英語劇互動禮 星星魔杖</v>
          </cell>
          <cell r="C608">
            <v>8</v>
          </cell>
          <cell r="D608">
            <v>41</v>
          </cell>
          <cell r="E608">
            <v>328</v>
          </cell>
          <cell r="F608"/>
          <cell r="G608"/>
        </row>
        <row r="609">
          <cell r="A609" t="str">
            <v>2025KPG03</v>
          </cell>
          <cell r="B609" t="str">
            <v>2026年春季互動禮-響叮噹魔法棒</v>
          </cell>
          <cell r="C609">
            <v>7.5</v>
          </cell>
          <cell r="D609">
            <v>1235</v>
          </cell>
          <cell r="E609">
            <v>9259</v>
          </cell>
          <cell r="F609"/>
          <cell r="G609"/>
        </row>
        <row r="610">
          <cell r="A610" t="str">
            <v>20261PB01</v>
          </cell>
          <cell r="B610" t="str">
            <v>2026趣淨洗手慕斯</v>
          </cell>
          <cell r="C610">
            <v>0</v>
          </cell>
          <cell r="D610">
            <v>131</v>
          </cell>
          <cell r="E610">
            <v>0</v>
          </cell>
          <cell r="F610"/>
          <cell r="G610"/>
        </row>
        <row r="611">
          <cell r="A611" t="str">
            <v>20261PB01-L</v>
          </cell>
          <cell r="B611" t="str">
            <v>2026趣淨禮物信</v>
          </cell>
          <cell r="C611">
            <v>0</v>
          </cell>
          <cell r="D611">
            <v>235</v>
          </cell>
          <cell r="E611">
            <v>0</v>
          </cell>
          <cell r="F611"/>
          <cell r="G611"/>
        </row>
        <row r="612">
          <cell r="A612" t="str">
            <v>3125HP009</v>
          </cell>
          <cell r="B612" t="str">
            <v>贈品-巧虎真可愛拼圖</v>
          </cell>
          <cell r="C612">
            <v>0</v>
          </cell>
          <cell r="D612">
            <v>-1</v>
          </cell>
          <cell r="E612">
            <v>0</v>
          </cell>
          <cell r="F612"/>
          <cell r="G612"/>
        </row>
        <row r="613">
          <cell r="A613" t="str">
            <v>20100S015</v>
          </cell>
          <cell r="B613" t="str">
            <v>塑膠小白信封</v>
          </cell>
          <cell r="C613">
            <v>0.71</v>
          </cell>
          <cell r="D613">
            <v>14350</v>
          </cell>
          <cell r="E613">
            <v>10119</v>
          </cell>
          <cell r="F613"/>
          <cell r="G613"/>
        </row>
        <row r="614">
          <cell r="A614" t="str">
            <v>20100S016</v>
          </cell>
          <cell r="B614" t="str">
            <v>塑膠中白信封</v>
          </cell>
          <cell r="C614">
            <v>1.01</v>
          </cell>
          <cell r="D614">
            <v>7750</v>
          </cell>
          <cell r="E614">
            <v>7820</v>
          </cell>
          <cell r="F614"/>
          <cell r="G614"/>
        </row>
        <row r="615">
          <cell r="A615" t="str">
            <v>20100S017</v>
          </cell>
          <cell r="B615" t="str">
            <v>塑膠大白信封</v>
          </cell>
          <cell r="C615">
            <v>1.88</v>
          </cell>
          <cell r="D615">
            <v>5870</v>
          </cell>
          <cell r="E615">
            <v>11007</v>
          </cell>
          <cell r="F615"/>
          <cell r="G615"/>
        </row>
        <row r="616">
          <cell r="A616" t="str">
            <v>2010GSA02</v>
          </cell>
          <cell r="B616" t="str">
            <v>瓦楞紙箱310*230*240</v>
          </cell>
          <cell r="C616">
            <v>17</v>
          </cell>
          <cell r="D616">
            <v>361</v>
          </cell>
          <cell r="E616">
            <v>6137</v>
          </cell>
          <cell r="F616"/>
          <cell r="G616"/>
        </row>
        <row r="617">
          <cell r="A617" t="str">
            <v>2010GSA03</v>
          </cell>
          <cell r="B617" t="str">
            <v>瓦楞紙箱250*200*220</v>
          </cell>
          <cell r="C617">
            <v>15.6</v>
          </cell>
          <cell r="D617">
            <v>1094</v>
          </cell>
          <cell r="E617">
            <v>17068</v>
          </cell>
          <cell r="F617"/>
          <cell r="G617"/>
        </row>
        <row r="618">
          <cell r="A618" t="str">
            <v>2010GSA06</v>
          </cell>
          <cell r="B618" t="str">
            <v>瓦楞紙箱360*290*430</v>
          </cell>
          <cell r="C618">
            <v>26.63</v>
          </cell>
          <cell r="D618">
            <v>1383</v>
          </cell>
          <cell r="E618">
            <v>36833</v>
          </cell>
          <cell r="F618"/>
          <cell r="G618"/>
        </row>
        <row r="619">
          <cell r="A619" t="str">
            <v>2010GSA08</v>
          </cell>
          <cell r="B619" t="str">
            <v>週邊瓦楞紙箱390*310*270</v>
          </cell>
          <cell r="C619">
            <v>24.79</v>
          </cell>
          <cell r="D619">
            <v>1594</v>
          </cell>
          <cell r="E619">
            <v>39520</v>
          </cell>
          <cell r="F619"/>
          <cell r="G619"/>
        </row>
        <row r="620">
          <cell r="A620" t="str">
            <v>2010GSC01</v>
          </cell>
          <cell r="B620" t="str">
            <v>立體信封(退件專用)</v>
          </cell>
          <cell r="C620">
            <v>14.76</v>
          </cell>
          <cell r="D620">
            <v>200</v>
          </cell>
          <cell r="E620">
            <v>2951</v>
          </cell>
          <cell r="F620"/>
          <cell r="G620"/>
        </row>
        <row r="621">
          <cell r="A621" t="str">
            <v>2010GSC03</v>
          </cell>
          <cell r="B621" t="str">
            <v>中白信封(退件專用)</v>
          </cell>
          <cell r="C621">
            <v>6.62</v>
          </cell>
          <cell r="D621">
            <v>400</v>
          </cell>
          <cell r="E621">
            <v>2649</v>
          </cell>
          <cell r="F621"/>
          <cell r="G621"/>
        </row>
        <row r="622">
          <cell r="A622" t="str">
            <v>2016KS001</v>
          </cell>
          <cell r="B622" t="str">
            <v>巧虎提袋(大)</v>
          </cell>
          <cell r="C622">
            <v>3.03</v>
          </cell>
          <cell r="D622">
            <v>7789</v>
          </cell>
          <cell r="E622">
            <v>23607</v>
          </cell>
          <cell r="F622"/>
          <cell r="G622"/>
        </row>
        <row r="623">
          <cell r="A623" t="str">
            <v>2016KS002</v>
          </cell>
          <cell r="B623" t="str">
            <v>巧虎提袋(小)</v>
          </cell>
          <cell r="C623">
            <v>2.56</v>
          </cell>
          <cell r="D623">
            <v>3025</v>
          </cell>
          <cell r="E623">
            <v>7747</v>
          </cell>
          <cell r="F623"/>
          <cell r="G623"/>
        </row>
        <row r="624">
          <cell r="A624" t="str">
            <v>2020GSA09</v>
          </cell>
          <cell r="B624" t="str">
            <v>瓦楞紙箱630*270*470</v>
          </cell>
          <cell r="C624">
            <v>39.89</v>
          </cell>
          <cell r="D624">
            <v>1228</v>
          </cell>
          <cell r="E624">
            <v>48982</v>
          </cell>
          <cell r="F624"/>
          <cell r="G624"/>
        </row>
        <row r="625">
          <cell r="A625" t="str">
            <v>2020GSA15</v>
          </cell>
          <cell r="B625" t="str">
            <v>經銷紙箱685*475*430</v>
          </cell>
          <cell r="C625">
            <v>49.84</v>
          </cell>
          <cell r="D625">
            <v>210</v>
          </cell>
          <cell r="E625">
            <v>10466</v>
          </cell>
          <cell r="F625"/>
          <cell r="G625"/>
        </row>
        <row r="626">
          <cell r="A626" t="str">
            <v>2020GSA16</v>
          </cell>
          <cell r="B626" t="str">
            <v>週邊瓦楞紙箱575*475*430</v>
          </cell>
          <cell r="C626">
            <v>45.18</v>
          </cell>
          <cell r="D626">
            <v>184</v>
          </cell>
          <cell r="E626">
            <v>8314</v>
          </cell>
          <cell r="F626"/>
          <cell r="G626"/>
        </row>
        <row r="627">
          <cell r="A627" t="str">
            <v>20213PB01-書</v>
          </cell>
          <cell r="B627" t="str">
            <v>邏輯創意巧拼組_小書</v>
          </cell>
          <cell r="C627">
            <v>0</v>
          </cell>
          <cell r="D627">
            <v>3</v>
          </cell>
          <cell r="E627">
            <v>0</v>
          </cell>
          <cell r="F627"/>
          <cell r="G627"/>
        </row>
        <row r="628">
          <cell r="A628" t="str">
            <v>2021FCV01-1</v>
          </cell>
          <cell r="B628" t="str">
            <v>世界拼圖(大)</v>
          </cell>
          <cell r="C628">
            <v>0</v>
          </cell>
          <cell r="D628">
            <v>162</v>
          </cell>
          <cell r="E628">
            <v>0</v>
          </cell>
          <cell r="F628"/>
          <cell r="G628"/>
        </row>
        <row r="629">
          <cell r="A629" t="str">
            <v>2024KDS0M</v>
          </cell>
          <cell r="B629" t="str">
            <v>2025年春季會員DM</v>
          </cell>
          <cell r="C629">
            <v>1.1399999999999999</v>
          </cell>
          <cell r="D629">
            <v>1276</v>
          </cell>
          <cell r="E629">
            <v>1449</v>
          </cell>
          <cell r="F629"/>
          <cell r="G629"/>
        </row>
        <row r="630">
          <cell r="A630" t="str">
            <v>Z00000001</v>
          </cell>
          <cell r="B630" t="str">
            <v>製令單使用虛擬品號</v>
          </cell>
          <cell r="C630">
            <v>0</v>
          </cell>
          <cell r="D630">
            <v>79028736</v>
          </cell>
          <cell r="E630">
            <v>0</v>
          </cell>
          <cell r="F630"/>
          <cell r="G630"/>
        </row>
        <row r="631">
          <cell r="A631" t="str">
            <v>20220EA00</v>
          </cell>
          <cell r="B631" t="str">
            <v>巧虎包裝紙(幾何)</v>
          </cell>
          <cell r="C631">
            <v>8.2100000000000009</v>
          </cell>
          <cell r="D631">
            <v>3480</v>
          </cell>
          <cell r="E631">
            <v>28567</v>
          </cell>
          <cell r="F631"/>
          <cell r="G631"/>
        </row>
        <row r="632">
          <cell r="A632" t="str">
            <v>20220EB00</v>
          </cell>
          <cell r="B632" t="str">
            <v>巧虎包裝紙(水果)</v>
          </cell>
          <cell r="C632">
            <v>8.14</v>
          </cell>
          <cell r="D632">
            <v>2665</v>
          </cell>
          <cell r="E632">
            <v>21704</v>
          </cell>
          <cell r="F632"/>
          <cell r="G632"/>
        </row>
        <row r="633">
          <cell r="A633" t="str">
            <v>20220EC00</v>
          </cell>
          <cell r="B633" t="str">
            <v>巧虎鋁箔包防壓盒</v>
          </cell>
          <cell r="C633">
            <v>105.58</v>
          </cell>
          <cell r="D633">
            <v>125</v>
          </cell>
          <cell r="E633">
            <v>13198</v>
          </cell>
          <cell r="F633"/>
          <cell r="G633"/>
        </row>
        <row r="634">
          <cell r="A634" t="str">
            <v>20220EG00</v>
          </cell>
          <cell r="B634" t="str">
            <v>15吋桃樂比雙人枕</v>
          </cell>
          <cell r="C634">
            <v>170</v>
          </cell>
          <cell r="D634">
            <v>5</v>
          </cell>
          <cell r="E634">
            <v>850</v>
          </cell>
          <cell r="F634"/>
          <cell r="G634"/>
        </row>
        <row r="635">
          <cell r="A635" t="str">
            <v>20220EM00</v>
          </cell>
          <cell r="B635" t="str">
            <v>18吋巧虎頭型抱枕</v>
          </cell>
          <cell r="C635">
            <v>220</v>
          </cell>
          <cell r="D635">
            <v>24</v>
          </cell>
          <cell r="E635">
            <v>5280</v>
          </cell>
          <cell r="F635"/>
          <cell r="G635"/>
        </row>
        <row r="636">
          <cell r="A636" t="str">
            <v>20230EA00</v>
          </cell>
          <cell r="B636" t="str">
            <v>巧虎耶誕斗篷</v>
          </cell>
          <cell r="C636">
            <v>157.54</v>
          </cell>
          <cell r="D636">
            <v>790</v>
          </cell>
          <cell r="E636">
            <v>124458</v>
          </cell>
          <cell r="F636"/>
          <cell r="G636"/>
        </row>
        <row r="637">
          <cell r="A637" t="str">
            <v>20230EE00</v>
          </cell>
          <cell r="B637" t="str">
            <v>巧虎圓筒便當袋-藍</v>
          </cell>
          <cell r="C637">
            <v>140</v>
          </cell>
          <cell r="D637">
            <v>14</v>
          </cell>
          <cell r="E637">
            <v>1960</v>
          </cell>
          <cell r="F637"/>
          <cell r="G637"/>
        </row>
        <row r="638">
          <cell r="A638" t="str">
            <v>20230EG00</v>
          </cell>
          <cell r="B638" t="str">
            <v>12吋巧虎頭型毯被</v>
          </cell>
          <cell r="C638">
            <v>250</v>
          </cell>
          <cell r="D638">
            <v>48</v>
          </cell>
          <cell r="E638">
            <v>12000</v>
          </cell>
          <cell r="F638"/>
          <cell r="G638"/>
        </row>
        <row r="639">
          <cell r="A639" t="str">
            <v>20230EH00</v>
          </cell>
          <cell r="B639" t="str">
            <v>12吋巧虎頭型抱枕</v>
          </cell>
          <cell r="C639">
            <v>120</v>
          </cell>
          <cell r="D639">
            <v>41</v>
          </cell>
          <cell r="E639">
            <v>4920</v>
          </cell>
          <cell r="F639"/>
          <cell r="G639"/>
        </row>
        <row r="640">
          <cell r="A640" t="str">
            <v>20230EJ00</v>
          </cell>
          <cell r="B640" t="str">
            <v>12吋琪琪頭型抱枕</v>
          </cell>
          <cell r="C640">
            <v>120</v>
          </cell>
          <cell r="D640">
            <v>7</v>
          </cell>
          <cell r="E640">
            <v>840</v>
          </cell>
          <cell r="F640"/>
          <cell r="G640"/>
        </row>
        <row r="641">
          <cell r="A641" t="str">
            <v>20230EK00</v>
          </cell>
          <cell r="B641" t="str">
            <v>12吋桃樂比頭型抱枕</v>
          </cell>
          <cell r="C641">
            <v>120</v>
          </cell>
          <cell r="D641">
            <v>7</v>
          </cell>
          <cell r="E641">
            <v>840</v>
          </cell>
          <cell r="F641"/>
          <cell r="G641"/>
        </row>
        <row r="642">
          <cell r="A642" t="str">
            <v>20230EM00</v>
          </cell>
          <cell r="B642" t="str">
            <v>12吋巧虎頭型後背包</v>
          </cell>
          <cell r="C642">
            <v>170</v>
          </cell>
          <cell r="D642">
            <v>45</v>
          </cell>
          <cell r="E642">
            <v>7650</v>
          </cell>
          <cell r="F642"/>
          <cell r="G642"/>
        </row>
        <row r="643">
          <cell r="A643" t="str">
            <v>20230EN00</v>
          </cell>
          <cell r="B643" t="str">
            <v>巧虎好朋友度假小屋森林系</v>
          </cell>
          <cell r="C643">
            <v>694.4</v>
          </cell>
          <cell r="D643">
            <v>5</v>
          </cell>
          <cell r="E643">
            <v>3472</v>
          </cell>
          <cell r="F643"/>
          <cell r="G643"/>
        </row>
        <row r="644">
          <cell r="A644" t="str">
            <v>20230EP00</v>
          </cell>
          <cell r="B644" t="str">
            <v>SKATER不鏽鋼巧虎湯匙</v>
          </cell>
          <cell r="C644">
            <v>81.89</v>
          </cell>
          <cell r="D644">
            <v>102</v>
          </cell>
          <cell r="E644">
            <v>8353</v>
          </cell>
          <cell r="F644"/>
          <cell r="G644"/>
        </row>
        <row r="645">
          <cell r="A645" t="str">
            <v>20230EQ00</v>
          </cell>
          <cell r="B645" t="str">
            <v>SKATER不鏽鋼巧虎叉子</v>
          </cell>
          <cell r="C645">
            <v>68.709999999999994</v>
          </cell>
          <cell r="D645">
            <v>102</v>
          </cell>
          <cell r="E645">
            <v>7008</v>
          </cell>
          <cell r="F645"/>
          <cell r="G645"/>
        </row>
        <row r="646">
          <cell r="A646" t="str">
            <v>20230ER00</v>
          </cell>
          <cell r="B646" t="str">
            <v>10吋巧虎大頭手提包</v>
          </cell>
          <cell r="C646">
            <v>130</v>
          </cell>
          <cell r="D646">
            <v>7</v>
          </cell>
          <cell r="E646">
            <v>910</v>
          </cell>
          <cell r="F646"/>
          <cell r="G646"/>
        </row>
        <row r="647">
          <cell r="A647" t="str">
            <v>20230ET00</v>
          </cell>
          <cell r="B647" t="str">
            <v>巧虎好朋友塗鴉本</v>
          </cell>
          <cell r="C647">
            <v>71.489999999999995</v>
          </cell>
          <cell r="D647">
            <v>983</v>
          </cell>
          <cell r="E647">
            <v>70272</v>
          </cell>
          <cell r="F647"/>
          <cell r="G647"/>
        </row>
        <row r="648">
          <cell r="A648" t="str">
            <v>20240EA01</v>
          </cell>
          <cell r="B648" t="str">
            <v>Skater巧虎花灑型水瓢</v>
          </cell>
          <cell r="C648">
            <v>173.43</v>
          </cell>
          <cell r="D648">
            <v>35</v>
          </cell>
          <cell r="E648">
            <v>6070</v>
          </cell>
          <cell r="F648"/>
          <cell r="G648"/>
        </row>
        <row r="649">
          <cell r="A649" t="str">
            <v>20240EA02</v>
          </cell>
          <cell r="B649" t="str">
            <v>Skater巧虎吸管型不鏽鋼兩用杯</v>
          </cell>
          <cell r="C649">
            <v>603.71</v>
          </cell>
          <cell r="D649">
            <v>14</v>
          </cell>
          <cell r="E649">
            <v>8452</v>
          </cell>
          <cell r="F649"/>
          <cell r="G649"/>
        </row>
        <row r="650">
          <cell r="A650" t="str">
            <v>20240EA03</v>
          </cell>
          <cell r="B650" t="str">
            <v>Skater巧虎拋棄式圍兜</v>
          </cell>
          <cell r="C650">
            <v>100.92</v>
          </cell>
          <cell r="D650">
            <v>73</v>
          </cell>
          <cell r="E650">
            <v>7367</v>
          </cell>
          <cell r="F650"/>
          <cell r="G650"/>
        </row>
        <row r="651">
          <cell r="A651" t="str">
            <v>20240EA04</v>
          </cell>
          <cell r="B651" t="str">
            <v>巧虎好朋友布貼</v>
          </cell>
          <cell r="C651">
            <v>69.489999999999995</v>
          </cell>
          <cell r="D651">
            <v>645</v>
          </cell>
          <cell r="E651">
            <v>44824</v>
          </cell>
          <cell r="F651"/>
          <cell r="G651"/>
        </row>
        <row r="652">
          <cell r="A652" t="str">
            <v>20240EA08</v>
          </cell>
          <cell r="B652" t="str">
            <v>Skater巧虎水龍頭延伸器</v>
          </cell>
          <cell r="C652">
            <v>137.44</v>
          </cell>
          <cell r="D652">
            <v>63</v>
          </cell>
          <cell r="E652">
            <v>8659</v>
          </cell>
          <cell r="F652"/>
          <cell r="G652"/>
        </row>
        <row r="653">
          <cell r="A653" t="str">
            <v>20240EA09</v>
          </cell>
          <cell r="B653" t="str">
            <v>5吋巧虎擦手巾(開心款)</v>
          </cell>
          <cell r="C653">
            <v>80</v>
          </cell>
          <cell r="D653">
            <v>295</v>
          </cell>
          <cell r="E653">
            <v>23600</v>
          </cell>
          <cell r="F653"/>
          <cell r="G653"/>
        </row>
        <row r="654">
          <cell r="A654" t="str">
            <v>20240EA11</v>
          </cell>
          <cell r="B654" t="str">
            <v>5吋桃樂比擦手巾</v>
          </cell>
          <cell r="C654">
            <v>80</v>
          </cell>
          <cell r="D654">
            <v>198</v>
          </cell>
          <cell r="E654">
            <v>15840</v>
          </cell>
          <cell r="F654"/>
          <cell r="G654"/>
        </row>
        <row r="655">
          <cell r="A655" t="str">
            <v>20240EA12</v>
          </cell>
          <cell r="B655" t="str">
            <v>12吋微笑巧虎午睡保暖枕</v>
          </cell>
          <cell r="C655">
            <v>170</v>
          </cell>
          <cell r="D655">
            <v>2</v>
          </cell>
          <cell r="E655">
            <v>340</v>
          </cell>
          <cell r="F655"/>
          <cell r="G655"/>
        </row>
        <row r="656">
          <cell r="A656" t="str">
            <v>20240EA13</v>
          </cell>
          <cell r="B656" t="str">
            <v>12吋開心巧虎午睡保暖枕</v>
          </cell>
          <cell r="C656">
            <v>170</v>
          </cell>
          <cell r="D656">
            <v>2</v>
          </cell>
          <cell r="E656">
            <v>340</v>
          </cell>
          <cell r="F656"/>
          <cell r="G656"/>
        </row>
        <row r="657">
          <cell r="A657" t="str">
            <v>20240EA14</v>
          </cell>
          <cell r="B657" t="str">
            <v>18吋巧虎繞邊枕</v>
          </cell>
          <cell r="C657">
            <v>200</v>
          </cell>
          <cell r="D657">
            <v>4</v>
          </cell>
          <cell r="E657">
            <v>800</v>
          </cell>
          <cell r="F657"/>
          <cell r="G657"/>
        </row>
        <row r="658">
          <cell r="A658" t="str">
            <v>20240EA17</v>
          </cell>
          <cell r="B658" t="str">
            <v>12吋巧虎趴趴午睡抱枕-微笑款</v>
          </cell>
          <cell r="C658">
            <v>150</v>
          </cell>
          <cell r="D658">
            <v>1</v>
          </cell>
          <cell r="E658">
            <v>150</v>
          </cell>
          <cell r="F658"/>
          <cell r="G658"/>
        </row>
        <row r="659">
          <cell r="A659" t="str">
            <v>20240EA18</v>
          </cell>
          <cell r="B659" t="str">
            <v>12吋巧虎趴趴午睡抱枕-開心款</v>
          </cell>
          <cell r="C659">
            <v>150</v>
          </cell>
          <cell r="D659">
            <v>1</v>
          </cell>
          <cell r="E659">
            <v>150</v>
          </cell>
          <cell r="F659"/>
          <cell r="G659"/>
        </row>
        <row r="660">
          <cell r="A660" t="str">
            <v>20240EB01</v>
          </cell>
          <cell r="B660" t="str">
            <v>巧虎多功能訓練便器</v>
          </cell>
          <cell r="C660">
            <v>1039.94</v>
          </cell>
          <cell r="D660">
            <v>17</v>
          </cell>
          <cell r="E660">
            <v>17679</v>
          </cell>
          <cell r="F660"/>
          <cell r="G660"/>
        </row>
        <row r="661">
          <cell r="A661" t="str">
            <v>20240EB02</v>
          </cell>
          <cell r="B661" t="str">
            <v>巧虎三階段彈力學習筷-左手</v>
          </cell>
          <cell r="C661">
            <v>349.29</v>
          </cell>
          <cell r="D661">
            <v>7</v>
          </cell>
          <cell r="E661">
            <v>2445</v>
          </cell>
          <cell r="F661"/>
          <cell r="G661"/>
        </row>
        <row r="662">
          <cell r="A662" t="str">
            <v>20240EC01</v>
          </cell>
          <cell r="B662" t="str">
            <v>巧虎束口保溫袋(黃)</v>
          </cell>
          <cell r="C662">
            <v>102.78</v>
          </cell>
          <cell r="D662">
            <v>100</v>
          </cell>
          <cell r="E662">
            <v>10278</v>
          </cell>
          <cell r="F662"/>
          <cell r="G662"/>
        </row>
        <row r="663">
          <cell r="A663" t="str">
            <v>20240EC03</v>
          </cell>
          <cell r="B663" t="str">
            <v>DoReMi巧虎小樂手</v>
          </cell>
          <cell r="C663">
            <v>150.77000000000001</v>
          </cell>
          <cell r="D663">
            <v>31</v>
          </cell>
          <cell r="E663">
            <v>4674</v>
          </cell>
          <cell r="F663"/>
          <cell r="G663"/>
        </row>
        <row r="664">
          <cell r="A664" t="str">
            <v>20240EC04</v>
          </cell>
          <cell r="B664" t="str">
            <v>巧虎隔尿裙</v>
          </cell>
          <cell r="C664">
            <v>65.89</v>
          </cell>
          <cell r="D664">
            <v>153</v>
          </cell>
          <cell r="E664">
            <v>10081</v>
          </cell>
          <cell r="F664"/>
          <cell r="G664"/>
        </row>
        <row r="665">
          <cell r="A665" t="str">
            <v>20240EC05</v>
          </cell>
          <cell r="B665" t="str">
            <v>巧虎漁夫帽</v>
          </cell>
          <cell r="C665">
            <v>118.37</v>
          </cell>
          <cell r="D665">
            <v>59</v>
          </cell>
          <cell r="E665">
            <v>6984</v>
          </cell>
          <cell r="F665"/>
          <cell r="G665"/>
        </row>
        <row r="666">
          <cell r="A666" t="str">
            <v>20240EC06</v>
          </cell>
          <cell r="B666" t="str">
            <v>巧虎湯匙</v>
          </cell>
          <cell r="C666">
            <v>59</v>
          </cell>
          <cell r="D666">
            <v>2</v>
          </cell>
          <cell r="E666">
            <v>118</v>
          </cell>
          <cell r="F666"/>
          <cell r="G666"/>
        </row>
        <row r="667">
          <cell r="A667" t="str">
            <v>20250EA02</v>
          </cell>
          <cell r="B667" t="str">
            <v>巧虎睡墊三件組-巧虎好朋友黃色款</v>
          </cell>
          <cell r="C667">
            <v>651.45000000000005</v>
          </cell>
          <cell r="D667">
            <v>83</v>
          </cell>
          <cell r="E667">
            <v>54070</v>
          </cell>
          <cell r="F667"/>
          <cell r="G667"/>
        </row>
        <row r="668">
          <cell r="A668" t="str">
            <v>20250EA03</v>
          </cell>
          <cell r="B668" t="str">
            <v>巧虎睡墊三件組-巧虎好朋友粉色款</v>
          </cell>
          <cell r="C668">
            <v>651.15</v>
          </cell>
          <cell r="D668">
            <v>107</v>
          </cell>
          <cell r="E668">
            <v>69673</v>
          </cell>
          <cell r="F668"/>
          <cell r="G668"/>
        </row>
        <row r="669">
          <cell r="A669" t="str">
            <v>20250EA04</v>
          </cell>
          <cell r="B669" t="str">
            <v>巧虎頭型名牌玩偶-微笑款</v>
          </cell>
          <cell r="C669">
            <v>40</v>
          </cell>
          <cell r="D669">
            <v>17</v>
          </cell>
          <cell r="E669">
            <v>680</v>
          </cell>
          <cell r="F669"/>
          <cell r="G669"/>
        </row>
        <row r="670">
          <cell r="A670" t="str">
            <v>20250EA05</v>
          </cell>
          <cell r="B670" t="str">
            <v>巧虎頭型名牌玩偶-開心款</v>
          </cell>
          <cell r="C670">
            <v>40</v>
          </cell>
          <cell r="D670">
            <v>189</v>
          </cell>
          <cell r="E670">
            <v>7560</v>
          </cell>
          <cell r="F670"/>
          <cell r="G670"/>
        </row>
        <row r="671">
          <cell r="A671" t="str">
            <v>20250EA06</v>
          </cell>
          <cell r="B671" t="str">
            <v>琪琪頭型名牌玩偶</v>
          </cell>
          <cell r="C671">
            <v>40</v>
          </cell>
          <cell r="D671">
            <v>205</v>
          </cell>
          <cell r="E671">
            <v>8200</v>
          </cell>
          <cell r="F671"/>
          <cell r="G671"/>
        </row>
        <row r="672">
          <cell r="A672" t="str">
            <v>20250EA07</v>
          </cell>
          <cell r="B672" t="str">
            <v>桃樂比頭型名牌玩偶</v>
          </cell>
          <cell r="C672">
            <v>40</v>
          </cell>
          <cell r="D672">
            <v>221</v>
          </cell>
          <cell r="E672">
            <v>8840</v>
          </cell>
          <cell r="F672"/>
          <cell r="G672"/>
        </row>
        <row r="673">
          <cell r="A673" t="str">
            <v>20250EA08</v>
          </cell>
          <cell r="B673" t="str">
            <v>好暖巧虎圍巾</v>
          </cell>
          <cell r="C673">
            <v>54.3</v>
          </cell>
          <cell r="D673">
            <v>303</v>
          </cell>
          <cell r="E673">
            <v>16454</v>
          </cell>
          <cell r="F673"/>
          <cell r="G673"/>
        </row>
        <row r="674">
          <cell r="A674" t="str">
            <v>20240RA01</v>
          </cell>
          <cell r="B674" t="str">
            <v>Mirafeel單包S</v>
          </cell>
          <cell r="C674">
            <v>241.27</v>
          </cell>
          <cell r="D674">
            <v>15</v>
          </cell>
          <cell r="E674">
            <v>3619</v>
          </cell>
          <cell r="F674"/>
          <cell r="G674"/>
        </row>
        <row r="675">
          <cell r="A675" t="str">
            <v>20240RA02</v>
          </cell>
          <cell r="B675" t="str">
            <v>Mirafeel單包M</v>
          </cell>
          <cell r="C675">
            <v>240.41</v>
          </cell>
          <cell r="D675">
            <v>79</v>
          </cell>
          <cell r="E675">
            <v>18992</v>
          </cell>
          <cell r="F675"/>
          <cell r="G675"/>
        </row>
        <row r="676">
          <cell r="A676" t="str">
            <v>20240RA03</v>
          </cell>
          <cell r="B676" t="str">
            <v>Mirafeel單包L</v>
          </cell>
          <cell r="C676">
            <v>238.45</v>
          </cell>
          <cell r="D676">
            <v>40</v>
          </cell>
          <cell r="E676">
            <v>9538</v>
          </cell>
          <cell r="F676"/>
          <cell r="G676"/>
        </row>
        <row r="677">
          <cell r="A677" t="str">
            <v>20240RA04</v>
          </cell>
          <cell r="B677" t="str">
            <v>Mirafeel單包XL</v>
          </cell>
          <cell r="C677">
            <v>236.93</v>
          </cell>
          <cell r="D677">
            <v>122</v>
          </cell>
          <cell r="E677">
            <v>28906</v>
          </cell>
          <cell r="F677"/>
          <cell r="G677"/>
        </row>
        <row r="678">
          <cell r="A678" t="str">
            <v>20240RA05</v>
          </cell>
          <cell r="B678" t="str">
            <v>Mirafeel單包XXL</v>
          </cell>
          <cell r="C678">
            <v>237.81</v>
          </cell>
          <cell r="D678">
            <v>54</v>
          </cell>
          <cell r="E678">
            <v>12842</v>
          </cell>
          <cell r="F678"/>
          <cell r="G678"/>
        </row>
        <row r="679">
          <cell r="A679" t="str">
            <v>20240RB02</v>
          </cell>
          <cell r="B679" t="str">
            <v>Mirafeel半包M</v>
          </cell>
          <cell r="C679">
            <v>160.33000000000001</v>
          </cell>
          <cell r="D679">
            <v>3</v>
          </cell>
          <cell r="E679">
            <v>481</v>
          </cell>
          <cell r="F679"/>
          <cell r="G679"/>
        </row>
        <row r="680">
          <cell r="A680" t="str">
            <v>20240RB03</v>
          </cell>
          <cell r="B680" t="str">
            <v>Mirafeel半包L</v>
          </cell>
          <cell r="C680">
            <v>158.9</v>
          </cell>
          <cell r="D680">
            <v>150</v>
          </cell>
          <cell r="E680">
            <v>23835</v>
          </cell>
          <cell r="F680"/>
          <cell r="G680"/>
        </row>
        <row r="681">
          <cell r="A681" t="str">
            <v>20240RC01</v>
          </cell>
          <cell r="B681" t="str">
            <v>Mirafeel試用包S</v>
          </cell>
          <cell r="C681">
            <v>19.899999999999999</v>
          </cell>
          <cell r="D681">
            <v>97</v>
          </cell>
          <cell r="E681">
            <v>1930</v>
          </cell>
          <cell r="F681"/>
          <cell r="G681"/>
        </row>
        <row r="682">
          <cell r="A682" t="str">
            <v>20240RC02</v>
          </cell>
          <cell r="B682" t="str">
            <v>Mirafeel試用包M</v>
          </cell>
          <cell r="C682">
            <v>20.059999999999999</v>
          </cell>
          <cell r="D682">
            <v>183</v>
          </cell>
          <cell r="E682">
            <v>3671</v>
          </cell>
          <cell r="F682"/>
          <cell r="G682"/>
        </row>
        <row r="683">
          <cell r="A683" t="str">
            <v>20240RC03</v>
          </cell>
          <cell r="B683" t="str">
            <v>Mirafeel試用包L</v>
          </cell>
          <cell r="C683">
            <v>19.84</v>
          </cell>
          <cell r="D683">
            <v>304</v>
          </cell>
          <cell r="E683">
            <v>6032</v>
          </cell>
          <cell r="F683"/>
          <cell r="G683"/>
        </row>
        <row r="684">
          <cell r="A684" t="str">
            <v>20240RC04</v>
          </cell>
          <cell r="B684" t="str">
            <v>Mirafeel試用包XL</v>
          </cell>
          <cell r="C684">
            <v>19.78</v>
          </cell>
          <cell r="D684">
            <v>269</v>
          </cell>
          <cell r="E684">
            <v>5320</v>
          </cell>
          <cell r="F684"/>
          <cell r="G684"/>
        </row>
        <row r="685">
          <cell r="A685" t="str">
            <v>20240RC05</v>
          </cell>
          <cell r="B685" t="str">
            <v>Mirafeel試用包XXL</v>
          </cell>
          <cell r="C685">
            <v>20.09</v>
          </cell>
          <cell r="D685">
            <v>104</v>
          </cell>
          <cell r="E685">
            <v>2089</v>
          </cell>
        </row>
        <row r="686">
          <cell r="A686" t="str">
            <v>20240RYA1</v>
          </cell>
          <cell r="B686" t="str">
            <v>Mirafeel整箱S</v>
          </cell>
          <cell r="C686">
            <v>738.6</v>
          </cell>
          <cell r="D686">
            <v>10</v>
          </cell>
          <cell r="E686">
            <v>7386</v>
          </cell>
        </row>
        <row r="687">
          <cell r="A687" t="str">
            <v>20240RYA2</v>
          </cell>
          <cell r="B687" t="str">
            <v>Mirafeel整箱M</v>
          </cell>
          <cell r="C687">
            <v>731.48</v>
          </cell>
          <cell r="D687">
            <v>52</v>
          </cell>
          <cell r="E687">
            <v>38037</v>
          </cell>
        </row>
        <row r="688">
          <cell r="A688" t="str">
            <v>20240RYA3</v>
          </cell>
          <cell r="B688" t="str">
            <v>Mirafeel整箱L</v>
          </cell>
          <cell r="C688">
            <v>716.69</v>
          </cell>
          <cell r="D688">
            <v>13</v>
          </cell>
          <cell r="E688">
            <v>9317</v>
          </cell>
        </row>
        <row r="689">
          <cell r="A689" t="str">
            <v>20240RYA4</v>
          </cell>
          <cell r="B689" t="str">
            <v>Mirafeel整箱XL</v>
          </cell>
          <cell r="C689">
            <v>954.15</v>
          </cell>
          <cell r="D689">
            <v>47</v>
          </cell>
          <cell r="E689">
            <v>44845</v>
          </cell>
        </row>
        <row r="690">
          <cell r="A690" t="str">
            <v>20240RYA5</v>
          </cell>
          <cell r="B690" t="str">
            <v>Mirafeel整箱XXL</v>
          </cell>
          <cell r="C690">
            <v>969.28</v>
          </cell>
          <cell r="D690">
            <v>25</v>
          </cell>
          <cell r="E690">
            <v>24232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551" xr:uid="{00000000-000A-0000-FFFF-FFFF01000000}">
  <cacheSource type="worksheet">
    <worksheetSource ref="A1:C4552" sheet="DPCache_工作表1 -1"/>
  </cacheSource>
  <cacheFields count="3">
    <cacheField name="CRM" numFmtId="0">
      <sharedItems count="4">
        <s v="CRM"/>
        <s v="ERP"/>
        <s v="SHOPEE"/>
        <s v="SHOPLINE"/>
      </sharedItems>
    </cacheField>
    <cacheField name="TM" numFmtId="0">
      <sharedItems count="9">
        <s v="n/a"/>
        <s v="TM"/>
        <s v="其他"/>
        <s v="團購"/>
        <s v="官網"/>
        <s v="授權"/>
        <s v="經代銷"/>
        <s v="網站"/>
        <s v="舞台劇"/>
      </sharedItems>
    </cacheField>
    <cacheField name="-" numFmtId="0">
      <sharedItems count="131">
        <s v="-"/>
        <s v="1912三胞胎-三寶飯x柴犬哥哥的日常/三胞胎"/>
        <s v="1912原來是美花/美花"/>
        <s v="2002徐老師的男宿育兒日記/徐老師"/>
        <s v="2003TheTwinsZoe&amp;Joy/Twins"/>
        <s v="2004桃桃媽團購/桃桃媽"/>
        <s v="2004香菇愛小香/香菇"/>
        <s v="2006Mio'sStudio/Mio"/>
        <s v="2006德國包子+台灣梅子/梅子"/>
        <s v="Avolala"/>
        <s v="Avolala 育兒好物團購中"/>
        <s v="BCL導購"/>
        <s v="C妞日記"/>
        <s v="E媽(我們這E家-EmiliaAngelina)"/>
        <s v="Fan Fan美好生活"/>
        <s v="I'm蘋果"/>
        <s v="KAMA選物社"/>
        <s v="Kimy"/>
        <s v="Kinoko"/>
        <s v="KOC聯合團購"/>
        <s v="KOC聯合推廣_Hello.我是吃貨"/>
        <s v="KOC聯合推廣_張cc與秀媽咪"/>
        <s v="KOC聯合推廣_新寶媽"/>
        <s v="KOC聯合推廣_朵瑞森太太實驗室"/>
        <s v="KOC聯合推廣_杜啦啦愛團購"/>
        <s v="KOC聯合推廣_萌魚＆珊瑚"/>
        <s v="Ko媽咪的購物車"/>
        <s v="OT莉莉"/>
        <s v="Q將"/>
        <s v="shopline"/>
        <s v="stella小美人。史黛拉"/>
        <s v="Vicky(開心人妻Vicky)"/>
        <s v="三寶奴爸奴媽"/>
        <s v="三寶媽LINDA的日常"/>
        <s v="倩兒"/>
        <s v="兩光夫妻"/>
        <s v="共通版"/>
        <s v="友介訂閱單"/>
        <s v="古錐小姐"/>
        <s v="史黛拉"/>
        <s v="吉太太"/>
        <s v="呦喜媽"/>
        <s v="哈囉~I'm蘋果"/>
        <s v="唐采"/>
        <s v="國泰(桃園置地營業所)"/>
        <s v="國王太太"/>
        <s v="大V生活"/>
        <s v="奧莉塔莉"/>
        <s v="奴爸奴媽"/>
        <s v="好味小姐"/>
        <s v="威力醫生的育兒週記-王韋力"/>
        <s v="娃啦社團"/>
        <s v="娃家的萬事萬物"/>
        <s v="娃拉社團"/>
        <s v="媽咪老師(小學為主)"/>
        <s v="安可星球"/>
        <s v="安奈萃萃"/>
        <s v="安安一家"/>
        <s v="官網"/>
        <s v="官網－電腦版"/>
        <s v="家有私立中小學生"/>
        <s v="小一聯盟(FB私密社團-小一聯盟)"/>
        <s v="小彥"/>
        <s v="小湘xCOBIE"/>
        <s v="小環妞"/>
        <s v="小竹"/>
        <s v="小腹婆大世界"/>
        <s v="小雯媽咪"/>
        <s v="小雯媽咪愛漂亮/小雯媽咪"/>
        <s v="山姆先生"/>
        <s v="巧虎親子特派員"/>
        <s v="希希"/>
        <s v="幫寶適"/>
        <s v="張榮斌心理師"/>
        <s v="張齡予"/>
        <s v="後山小公主"/>
        <s v="我們是四胞胎"/>
        <s v="敦煌"/>
        <s v="新加坡商蝦皮娛樂電商有限公司台灣分公司"/>
        <s v="新手媽咪LINE群組"/>
        <s v="朵瑞森太太"/>
        <s v="欣碩企業股份有限公司"/>
        <s v="毛心潔醫師"/>
        <s v="漢娜在翻譯"/>
        <s v="熟菲"/>
        <s v="熟非"/>
        <s v="珊卓小姐"/>
        <s v="琪寶這一家"/>
        <s v="瘋狂老爹"/>
        <s v="癢癢c偉大的母育兒頻道"/>
        <s v="盧米媽質感選物社"/>
        <s v="社內員購"/>
        <s v="科林研發聯合職工福利委員會"/>
        <s v="程麗君工作室"/>
        <s v="簡涵芸(小手芊大手の彤話世界)"/>
        <s v="維新"/>
        <s v="美國團購2"/>
        <s v="美國經銷商2"/>
        <s v="翠蕊"/>
        <s v="聯發科社團"/>
        <s v="背包Ken旅遊貧道"/>
        <s v="腦波弱太太"/>
        <s v="舞台劇現場販售"/>
        <s v="艾比。全職媽媽育兒記"/>
        <s v="花花。Hannah"/>
        <s v="花草市集LINE社團"/>
        <s v="茜茜育兒生活好好玩"/>
        <s v="莉芙太樂"/>
        <s v="莉芙太樂(樂奎)"/>
        <s v="華碩福委會"/>
        <s v="蓓蓓(Iam蓓蓓，讓我們一起變美麗)"/>
        <s v="蔡晨晨"/>
        <s v="豬豬隊友"/>
        <s v="賊賊"/>
        <s v="鄭瑛姿"/>
        <s v="醫療CP"/>
        <s v="金媽媽"/>
        <s v="金老佛爺"/>
        <s v="鍾陳眷屬"/>
        <s v="阿民"/>
        <s v="陳木榮(柚子醫師的育兒診療室-Dr.陳木榮醫師)"/>
        <s v="雙胞胎DoRe+Fa弟=三小奴爸奴媽"/>
        <s v="電銷專屬訂單(WEB)"/>
        <s v="電銷管道加贈禮"/>
        <s v="露易絲"/>
        <s v="香港-博智寶"/>
        <s v="香港經銷商2"/>
        <s v="馬來西亞經銷商2"/>
        <s v="麻姑師太_阿民"/>
        <s v="黃彥鈞黃老斯"/>
        <s v="鼎美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王詩雅" refreshedDate="46125.935685879631" createdVersion="7" refreshedVersion="8" minRefreshableVersion="3" recordCount="0" supportSubquery="1" supportAdvancedDrill="1" xr:uid="{CDEE16E2-6246-458F-9DED-BB960BC24294}">
  <cacheSource type="external" connectionId="1"/>
  <cacheFields count="10">
    <cacheField name="[共通_財務年月].[財務年度].[財務年度]" caption="財務年度" numFmtId="0" hierarchy="17" level="1">
      <sharedItems count="2">
        <s v="[共通_財務年月].[財務年度].&amp;[2024]" c="2024"/>
        <s v="[共通_財務年月].[財務年度].&amp;[2025]" c="2025"/>
      </sharedItems>
    </cacheField>
    <cacheField name="[共通_事業別].[事業別].[事業別]" caption="事業別" numFmtId="0" hierarchy="14" level="1">
      <sharedItems count="8">
        <s v="[共通_事業別].[事業別].&amp;[Mirafeel]" c="Mirafeel"/>
        <s v="[共通_事業別].[事業別].&amp;[巧連智商品]" c="巧連智商品"/>
        <s v="[共通_事業別].[事業別].&amp;[共通]" c="共通"/>
        <s v="[共通_事業別].[事業別].&amp;[其他]" c="其他"/>
        <s v="[共通_事業別].[事業別].&amp;[周邊商品]" c="周邊商品"/>
        <s v="[共通_事業別].[事業別].&amp;[舞台劇]" c="舞台劇"/>
        <s v="[共通_事業別].[事業別].&amp;[數位典藏]" c="數位典藏"/>
        <s v="[共通_事業別].[事業別].&amp;[學習商品]" c="學習商品"/>
      </sharedItems>
    </cacheField>
    <cacheField name="[銷貨_銷貨單].[客戶名稱].[客戶名稱]" caption="客戶名稱" numFmtId="0" hierarchy="79" level="2">
      <sharedItems containsSemiMixedTypes="0" containsString="0"/>
    </cacheField>
    <cacheField name="[結帳_結帳單].[客戶名稱].[客戶名稱]" caption="客戶名稱" numFmtId="0" hierarchy="42" level="1">
      <sharedItems containsSemiMixedTypes="0" containsString="0"/>
    </cacheField>
    <cacheField name="[銷貨_銷貨單].[客戶名稱].[客戶名稱1]" caption="客戶名稱1" numFmtId="0" hierarchy="79" level="1">
      <sharedItems count="2">
        <s v="[銷貨_銷貨單].[客戶名稱].[客戶名稱1].[OTHERMEMBER.[銷貨_銷貨單]].[客戶名稱]].[All]]]" c="其他"/>
        <s v="[銷貨_銷貨單].[客戶名稱].[客戶名稱1].[GROUPMEMBER.[客戶名稱Xl_Grp_1]].[銷貨_銷貨單]].[客戶名稱]].[All]]]" u="1" c="組成群組1"/>
      </sharedItems>
    </cacheField>
    <cacheField name="[銷貨_銷貨單].[商品編號].[商品編號]" caption="商品編號" numFmtId="0" hierarchy="91" level="1">
      <sharedItems count="446">
        <s v="[銷貨_銷貨單].[商品編號].&amp;[20240RA01]" c="20240RA01"/>
        <s v="[銷貨_銷貨單].[商品編號].&amp;[20240RA02]" c="20240RA02"/>
        <s v="[銷貨_銷貨單].[商品編號].&amp;[20240RA03]" c="20240RA03"/>
        <s v="[銷貨_銷貨單].[商品編號].&amp;[20240RA04]" c="20240RA04"/>
        <s v="[銷貨_銷貨單].[商品編號].&amp;[20240RA05]" c="20240RA05"/>
        <s v="[銷貨_銷貨單].[商品編號].&amp;[20240RB01]" c="20240RB01"/>
        <s v="[銷貨_銷貨單].[商品編號].&amp;[20240RB02]" c="20240RB02"/>
        <s v="[銷貨_銷貨單].[商品編號].&amp;[20240RB03]" c="20240RB03"/>
        <s v="[銷貨_銷貨單].[商品編號].&amp;[20240RC01]" c="20240RC01"/>
        <s v="[銷貨_銷貨單].[商品編號].&amp;[20240RC02]" c="20240RC02"/>
        <s v="[銷貨_銷貨單].[商品編號].&amp;[20240RC03]" c="20240RC03"/>
        <s v="[銷貨_銷貨單].[商品編號].&amp;[20240RC04]" c="20240RC04"/>
        <s v="[銷貨_銷貨單].[商品編號].&amp;[20240RC05]" c="20240RC05"/>
        <s v="[銷貨_銷貨單].[商品編號].&amp;[20240RYA1]" c="20240RYA1"/>
        <s v="[銷貨_銷貨單].[商品編號].&amp;[20240RYA2]" c="20240RYA2"/>
        <s v="[銷貨_銷貨單].[商品編號].&amp;[20240RYA3]" c="20240RYA3"/>
        <s v="[銷貨_銷貨單].[商品編號].&amp;[20240RYA4]" c="20240RYA4"/>
        <s v="[銷貨_銷貨單].[商品編號].&amp;[20240RYA5]" c="20240RYA5"/>
        <s v="[銷貨_銷貨單].[商品編號].&amp;[2017AC109]" c="2017AC109"/>
        <s v="[銷貨_銷貨單].[商品編號].&amp;[2017AC613]" c="2017AC613"/>
        <s v="[銷貨_銷貨單].[商品編號].&amp;[2018AC812]" c="2018AC812"/>
        <s v="[銷貨_銷貨單].[商品編號].&amp;[2018AC812-L]" c="2018AC812-L"/>
        <s v="[銷貨_銷貨單].[商品編號].&amp;[20191C603]" c="20191C603"/>
        <s v="[銷貨_銷貨單].[商品編號].&amp;[20191C710]" c="20191C710"/>
        <s v="[銷貨_銷貨單].[商品編號].&amp;[20192C602]" c="20192C602"/>
        <s v="[銷貨_銷貨單].[商品編號].&amp;[20200PP02]" c="20200PP02"/>
        <s v="[銷貨_銷貨單].[商品編號].&amp;[20201C604]" c="20201C604"/>
        <s v="[銷貨_銷貨單].[商品編號].&amp;[20201C7B7]" c="20201C7B7"/>
        <s v="[銷貨_銷貨單].[商品編號].&amp;[20201CE04]" c="20201CE04"/>
        <s v="[銷貨_銷貨單].[商品編號].&amp;[20203C601]" c="20203C601"/>
        <s v="[銷貨_銷貨單].[商品編號].&amp;[20203CH06]" c="20203CH06"/>
        <s v="[銷貨_銷貨單].[商品編號].&amp;[2020FC801]" c="2020FC801"/>
        <s v="[銷貨_銷貨單].[商品編號].&amp;[2020FC803]" c="2020FC803"/>
        <s v="[銷貨_銷貨單].[商品編號].&amp;[20211C602]" c="20211C602"/>
        <s v="[銷貨_銷貨單].[商品編號].&amp;[20211C603]" c="20211C603"/>
        <s v="[銷貨_銷貨單].[商品編號].&amp;[20211C604]" c="20211C604"/>
        <s v="[銷貨_銷貨單].[商品編號].&amp;[20211C607]" c="20211C607"/>
        <s v="[銷貨_銷貨單].[商品編號].&amp;[20211C608]" c="20211C608"/>
        <s v="[銷貨_銷貨單].[商品編號].&amp;[20212C603]" c="20212C603"/>
        <s v="[銷貨_銷貨單].[商品編號].&amp;[20212C608]" c="20212C608"/>
        <s v="[銷貨_銷貨單].[商品編號].&amp;[20215C603]" c="20215C603"/>
        <s v="[銷貨_銷貨單].[商品編號].&amp;[2021FC809]" c="2021FC809"/>
        <s v="[銷貨_銷貨單].[商品編號].&amp;[2021FCV02]" c="2021FCV02"/>
        <s v="[銷貨_銷貨單].[商品編號].&amp;[2021FCV03]" c="2021FCV03"/>
        <s v="[銷貨_銷貨單].[商品編號].&amp;[20220PP03]" c="20220PP03"/>
        <s v="[銷貨_銷貨單].[商品編號].&amp;[20220PP05]" c="20220PP05"/>
        <s v="[銷貨_銷貨單].[商品編號].&amp;[20221C611]" c="20221C611"/>
        <s v="[銷貨_銷貨單].[商品編號].&amp;[20221C6B6]" c="20221C6B6"/>
        <s v="[銷貨_銷貨單].[商品編號].&amp;[20222C603]" c="20222C603"/>
        <s v="[銷貨_銷貨單].[商品編號].&amp;[20223C608]" c="20223C608"/>
        <s v="[銷貨_銷貨單].[商品編號].&amp;[20223C609]" c="20223C609"/>
        <s v="[銷貨_銷貨單].[商品編號].&amp;[20223C612]" c="20223C612"/>
        <s v="[銷貨_銷貨單].[商品編號].&amp;[20223PW01]" c="20223PW01"/>
        <s v="[銷貨_銷貨單].[商品編號].&amp;[2022FC801]" c="2022FC801"/>
        <s v="[銷貨_銷貨單].[商品編號].&amp;[2022FCV11]" c="2022FCV11"/>
        <s v="[銷貨_銷貨單].[商品編號].&amp;[20231C312]" c="20231C312"/>
        <s v="[銷貨_銷貨單].[商品編號].&amp;[20231C605]" c="20231C605"/>
        <s v="[銷貨_銷貨單].[商品編號].&amp;[20231C612]" c="20231C612"/>
        <s v="[銷貨_銷貨單].[商品編號].&amp;[20231CEB7]" c="20231CEB7"/>
        <s v="[銷貨_銷貨單].[商品編號].&amp;[20232C603]" c="20232C603"/>
        <s v="[銷貨_銷貨單].[商品編號].&amp;[20232C605]" c="20232C605"/>
        <s v="[銷貨_銷貨單].[商品編號].&amp;[20232C609]" c="20232C609"/>
        <s v="[銷貨_銷貨單].[商品編號].&amp;[20232C612]" c="20232C612"/>
        <s v="[銷貨_銷貨單].[商品編號].&amp;[20232PB01]" c="20232PB01"/>
        <s v="[銷貨_銷貨單].[商品編號].&amp;[20232PB0B]" c="20232PB0B"/>
        <s v="[銷貨_銷貨單].[商品編號].&amp;[20233PB0M]" c="20233PB0M"/>
        <s v="[銷貨_銷貨單].[商品編號].&amp;[20233PB0M-L]" c="20233PB0M-L"/>
        <s v="[銷貨_銷貨單].[商品編號].&amp;[20234C603]" c="20234C603"/>
        <s v="[銷貨_銷貨單].[商品編號].&amp;[20234C610]" c="20234C610"/>
        <s v="[銷貨_銷貨單].[商品編號].&amp;[20234CE10]" c="20234CE10"/>
        <s v="[銷貨_銷貨單].[商品編號].&amp;[20234CF10]" c="20234CF10"/>
        <s v="[銷貨_銷貨單].[商品編號].&amp;[20235C602]" c="20235C602"/>
        <s v="[銷貨_銷貨單].[商品編號].&amp;[20235C603]" c="20235C603"/>
        <s v="[銷貨_銷貨單].[商品編號].&amp;[20235C611]" c="20235C611"/>
        <s v="[銷貨_銷貨單].[商品編號].&amp;[20235C801]" c="20235C801"/>
        <s v="[銷貨_銷貨單].[商品編號].&amp;[20235C802]" c="20235C802"/>
        <s v="[銷貨_銷貨單].[商品編號].&amp;[20235C810]" c="20235C810"/>
        <s v="[銷貨_銷貨單].[商品編號].&amp;[20235C811]" c="20235C811"/>
        <s v="[銷貨_銷貨單].[商品編號].&amp;[20235C812]" c="20235C812"/>
        <s v="[銷貨_銷貨單].[商品編號].&amp;[20235C901]" c="20235C901"/>
        <s v="[銷貨_銷貨單].[商品編號].&amp;[20235C902]" c="20235C902"/>
        <s v="[銷貨_銷貨單].[商品編號].&amp;[20235C903]" c="20235C903"/>
        <s v="[銷貨_銷貨單].[商品編號].&amp;[20235C909]" c="20235C909"/>
        <s v="[銷貨_銷貨單].[商品編號].&amp;[20235C910]" c="20235C910"/>
        <s v="[銷貨_銷貨單].[商品編號].&amp;[20235C911]" c="20235C911"/>
        <s v="[銷貨_銷貨單].[商品編號].&amp;[20235C912]" c="20235C912"/>
        <s v="[銷貨_銷貨單].[商品編號].&amp;[20235CA01]" c="20235CA01"/>
        <s v="[銷貨_銷貨單].[商品編號].&amp;[20235CA02]" c="20235CA02"/>
        <s v="[銷貨_銷貨單].[商品編號].&amp;[20235CA09]" c="20235CA09"/>
        <s v="[銷貨_銷貨單].[商品編號].&amp;[20235CA10]" c="20235CA10"/>
        <s v="[銷貨_銷貨單].[商品編號].&amp;[20235CA11]" c="20235CA11"/>
        <s v="[銷貨_銷貨單].[商品編號].&amp;[20235CA12]" c="20235CA12"/>
        <s v="[銷貨_銷貨單].[商品編號].&amp;[2023FC801]" c="2023FC801"/>
        <s v="[銷貨_銷貨單].[商品編號].&amp;[2023FC809]" c="2023FC809"/>
        <s v="[銷貨_銷貨單].[商品編號].&amp;[2023FC908]" c="2023FC908"/>
        <s v="[銷貨_銷貨單].[商品編號].&amp;[2023FC910]" c="2023FC910"/>
        <s v="[銷貨_銷貨單].[商品編號].&amp;[2023FC912]" c="2023FC912"/>
        <s v="[銷貨_銷貨單].[商品編號].&amp;[2023FCV02]" c="2023FCV02"/>
        <s v="[銷貨_銷貨單].[商品編號].&amp;[20241C307]" c="20241C307"/>
        <s v="[銷貨_銷貨單].[商品編號].&amp;[20241C308]" c="20241C308"/>
        <s v="[銷貨_銷貨單].[商品編號].&amp;[20241C605]" c="20241C605"/>
        <s v="[銷貨_銷貨單].[商品編號].&amp;[20241CE05]" c="20241CE05"/>
        <s v="[銷貨_銷貨單].[商品編號].&amp;[20242C607]" c="20242C607"/>
        <s v="[銷貨_銷貨單].[商品編號].&amp;[20242CE01]" c="20242CE01"/>
        <s v="[銷貨_銷貨單].[商品編號].&amp;[20242CE02]" c="20242CE02"/>
        <s v="[銷貨_銷貨單].[商品編號].&amp;[20242CE03]" c="20242CE03"/>
        <s v="[銷貨_銷貨單].[商品編號].&amp;[20242CE04]" c="20242CE04"/>
        <s v="[銷貨_銷貨單].[商品編號].&amp;[20242CE09]" c="20242CE09"/>
        <s v="[銷貨_銷貨單].[商品編號].&amp;[20242CE10]" c="20242CE10"/>
        <s v="[銷貨_銷貨單].[商品編號].&amp;[20242CE11]" c="20242CE11"/>
        <s v="[銷貨_銷貨單].[商品編號].&amp;[20242CE12]" c="20242CE12"/>
        <s v="[銷貨_銷貨單].[商品編號].&amp;[20242CF07]" c="20242CF07"/>
        <s v="[銷貨_銷貨單].[商品編號].&amp;[20242CF12]" c="20242CF12"/>
        <s v="[銷貨_銷貨單].[商品編號].&amp;[20242CH03]" c="20242CH03"/>
        <s v="[銷貨_銷貨單].[商品編號].&amp;[20242CH12]" c="20242CH12"/>
        <s v="[銷貨_銷貨單].[商品編號].&amp;[20243C301]" c="20243C301"/>
        <s v="[銷貨_銷貨單].[商品編號].&amp;[20243C302]" c="20243C302"/>
        <s v="[銷貨_銷貨單].[商品編號].&amp;[20243C303]" c="20243C303"/>
        <s v="[銷貨_銷貨單].[商品編號].&amp;[20243C304]" c="20243C304"/>
        <s v="[銷貨_銷貨單].[商品編號].&amp;[20243C305]" c="20243C305"/>
        <s v="[銷貨_銷貨單].[商品編號].&amp;[20243C306]" c="20243C306"/>
        <s v="[銷貨_銷貨單].[商品編號].&amp;[20243C307]" c="20243C307"/>
        <s v="[銷貨_銷貨單].[商品編號].&amp;[20243C308]" c="20243C308"/>
        <s v="[銷貨_銷貨單].[商品編號].&amp;[20243C309]" c="20243C309"/>
        <s v="[銷貨_銷貨單].[商品編號].&amp;[20243C310]" c="20243C310"/>
        <s v="[銷貨_銷貨單].[商品編號].&amp;[20243C311]" c="20243C311"/>
        <s v="[銷貨_銷貨單].[商品編號].&amp;[20243C312]" c="20243C312"/>
        <s v="[銷貨_銷貨單].[商品編號].&amp;[20244C301]" c="20244C301"/>
        <s v="[銷貨_銷貨單].[商品編號].&amp;[20244C302]" c="20244C302"/>
        <s v="[銷貨_銷貨單].[商品編號].&amp;[20244C303]" c="20244C303"/>
        <s v="[銷貨_銷貨單].[商品編號].&amp;[20244C310]" c="20244C310"/>
        <s v="[銷貨_銷貨單].[商品編號].&amp;[20244C311]" c="20244C311"/>
        <s v="[銷貨_銷貨單].[商品編號].&amp;[20244C312]" c="20244C312"/>
        <s v="[銷貨_銷貨單].[商品編號].&amp;[20244C901]" c="20244C901"/>
        <s v="[銷貨_銷貨單].[商品編號].&amp;[20244C910]" c="20244C910"/>
        <s v="[銷貨_銷貨單].[商品編號].&amp;[20244C911]" c="20244C911"/>
        <s v="[銷貨_銷貨單].[商品編號].&amp;[20245C301]" c="20245C301"/>
        <s v="[銷貨_銷貨單].[商品編號].&amp;[20245C302]" c="20245C302"/>
        <s v="[銷貨_銷貨單].[商品編號].&amp;[20245C310]" c="20245C310"/>
        <s v="[銷貨_銷貨單].[商品編號].&amp;[20245C311]" c="20245C311"/>
        <s v="[銷貨_銷貨單].[商品編號].&amp;[20245C312]" c="20245C312"/>
        <s v="[銷貨_銷貨單].[商品編號].&amp;[20245C604]" c="20245C604"/>
        <s v="[銷貨_銷貨單].[商品編號].&amp;[20245C904]" c="20245C904"/>
        <s v="[銷貨_銷貨單].[商品編號].&amp;[20245C905]" c="20245C905"/>
        <s v="[銷貨_銷貨單].[商品編號].&amp;[20245C906]" c="20245C906"/>
        <s v="[銷貨_銷貨單].[商品編號].&amp;[20245C907]" c="20245C907"/>
        <s v="[銷貨_銷貨單].[商品編號].&amp;[20245C908]" c="20245C908"/>
        <s v="[銷貨_銷貨單].[商品編號].&amp;[20245CA06]" c="20245CA06"/>
        <s v="[銷貨_銷貨單].[商品編號].&amp;[20245CE02]" c="20245CE02"/>
        <s v="[銷貨_銷貨單].[商品編號].&amp;[20245CE04]" c="20245CE04"/>
        <s v="[銷貨_銷貨單].[商品編號].&amp;[20246CV05]" c="20246CV05"/>
        <s v="[銷貨_銷貨單].[商品編號].&amp;[20246CV06]" c="20246CV06"/>
        <s v="[銷貨_銷貨單].[商品編號].&amp;[20246CV07]" c="20246CV07"/>
        <s v="[銷貨_銷貨單].[商品編號].&amp;[20246CV08]" c="20246CV08"/>
        <s v="[銷貨_銷貨單].[商品編號].&amp;[2024FC906]" c="2024FC906"/>
        <s v="[銷貨_銷貨單].[商品編號].&amp;[20251CXAP]" c="20251CXAP"/>
        <s v="[銷貨_銷貨單].[商品編號].&amp;[2016KS001]" c="2016KS001"/>
        <s v="[銷貨_銷貨單].[商品編號].&amp;[2016KS002]" c="2016KS002"/>
        <s v="[銷貨_銷貨單].[商品編號].&amp;[20210G002]" c="20210G002"/>
        <s v="[銷貨_銷貨單].[商品編號].&amp;[20210G004]" c="20210G004"/>
        <s v="[銷貨_銷貨單].[商品編號].&amp;[20210G005]" c="20210G005"/>
        <s v="[銷貨_銷貨單].[商品編號].&amp;[20210G006]" c="20210G006"/>
        <s v="[銷貨_銷貨單].[商品編號].&amp;[20210G007]" c="20210G007"/>
        <s v="[銷貨_銷貨單].[商品編號].&amp;[20170H020]" c="20170H020"/>
        <s v="[銷貨_銷貨單].[商品編號].&amp;[20180H005]" c="20180H005"/>
        <s v="[銷貨_銷貨單].[商品編號].&amp;[20180H011]" c="20180H011"/>
        <s v="[銷貨_銷貨單].[商品編號].&amp;[20180H012]" c="20180H012"/>
        <s v="[銷貨_銷貨單].[商品編號].&amp;[20180H041]" c="20180H041"/>
        <s v="[銷貨_銷貨單].[商品編號].&amp;[20180H042]" c="20180H042"/>
        <s v="[銷貨_銷貨單].[商品編號].&amp;[20180H043]" c="20180H043"/>
        <s v="[銷貨_銷貨單].[商品編號].&amp;[20180HA15]" c="20180HA15"/>
        <s v="[銷貨_銷貨單].[商品編號].&amp;[20180HA16]" c="20180HA16"/>
        <s v="[銷貨_銷貨單].[商品編號].&amp;[20180HA17]" c="20180HA17"/>
        <s v="[銷貨_銷貨單].[商品編號].&amp;[20180HA18]" c="20180HA18"/>
        <s v="[銷貨_銷貨單].[商品編號].&amp;[20180HA19]" c="20180HA19"/>
        <s v="[銷貨_銷貨單].[商品編號].&amp;[20180HB15]" c="20180HB15"/>
        <s v="[銷貨_銷貨單].[商品編號].&amp;[20180HB16]" c="20180HB16"/>
        <s v="[銷貨_銷貨單].[商品編號].&amp;[20180HB17]" c="20180HB17"/>
        <s v="[銷貨_銷貨單].[商品編號].&amp;[20180HB18]" c="20180HB18"/>
        <s v="[銷貨_銷貨單].[商品編號].&amp;[20180HB19]" c="20180HB19"/>
        <s v="[銷貨_銷貨單].[商品編號].&amp;[20190H004]" c="20190H004"/>
        <s v="[銷貨_銷貨單].[商品編號].&amp;[20190KC00]" c="20190KC00"/>
        <s v="[銷貨_銷貨單].[商品編號].&amp;[20200H013]" c="20200H013"/>
        <s v="[銷貨_銷貨單].[商品編號].&amp;[20200H016]" c="20200H016"/>
        <s v="[銷貨_銷貨單].[商品編號].&amp;[20200H017]" c="20200H017"/>
        <s v="[銷貨_銷貨單].[商品編號].&amp;[20200H026]" c="20200H026"/>
        <s v="[銷貨_銷貨單].[商品編號].&amp;[20200HC10]" c="20200HC10"/>
        <s v="[銷貨_銷貨單].[商品編號].&amp;[20200HD10]" c="20200HD10"/>
        <s v="[銷貨_銷貨單].[商品編號].&amp;[20200HF33]" c="20200HF33"/>
        <s v="[銷貨_銷貨單].[商品編號].&amp;[20200KF00]" c="20200KF00"/>
        <s v="[銷貨_銷貨單].[商品編號].&amp;[20210H002]" c="20210H002"/>
        <s v="[銷貨_銷貨單].[商品編號].&amp;[20210H012]" c="20210H012"/>
        <s v="[銷貨_銷貨單].[商品編號].&amp;[20210H013]" c="20210H013"/>
        <s v="[銷貨_銷貨單].[商品編號].&amp;[20210H014]" c="20210H014"/>
        <s v="[銷貨_銷貨單].[商品編號].&amp;[20210H016]" c="20210H016"/>
        <s v="[銷貨_銷貨單].[商品編號].&amp;[20210KG00]" c="20210KG00"/>
        <s v="[銷貨_銷貨單].[商品編號].&amp;[20210KJ00]" c="20210KJ00"/>
        <s v="[銷貨_銷貨單].[商品編號].&amp;[20210KK00]" c="20210KK00"/>
        <s v="[銷貨_銷貨單].[商品編號].&amp;[20212H607]" c="20212H607"/>
        <s v="[銷貨_銷貨單].[商品編號].&amp;[20212H608]" c="20212H608"/>
        <s v="[銷貨_銷貨單].[商品編號].&amp;[20212H609]" c="20212H609"/>
        <s v="[銷貨_銷貨單].[商品編號].&amp;[20220EA00]" c="20220EA00"/>
        <s v="[銷貨_銷貨單].[商品編號].&amp;[20220EB00]" c="20220EB00"/>
        <s v="[銷貨_銷貨單].[商品編號].&amp;[20220EC00]" c="20220EC00"/>
        <s v="[銷貨_銷貨單].[商品編號].&amp;[20220EF00]" c="20220EF00"/>
        <s v="[銷貨_銷貨單].[商品編號].&amp;[20220EG00]" c="20220EG00"/>
        <s v="[銷貨_銷貨單].[商品編號].&amp;[20220EH00]" c="20220EH00"/>
        <s v="[銷貨_銷貨單].[商品編號].&amp;[20220EJ00]" c="20220EJ00"/>
        <s v="[銷貨_銷貨單].[商品編號].&amp;[20220EK00]" c="20220EK00"/>
        <s v="[銷貨_銷貨單].[商品編號].&amp;[20220EM00]" c="20220EM00"/>
        <s v="[銷貨_銷貨單].[商品編號].&amp;[20220H002]" c="20220H002"/>
        <s v="[銷貨_銷貨單].[商品編號].&amp;[20220H007]" c="20220H007"/>
        <s v="[銷貨_銷貨單].[商品編號].&amp;[20220H008]" c="20220H008"/>
        <s v="[銷貨_銷貨單].[商品編號].&amp;[20220H009]" c="20220H009"/>
        <s v="[銷貨_銷貨單].[商品編號].&amp;[20220H010]" c="20220H010"/>
        <s v="[銷貨_銷貨單].[商品編號].&amp;[20220H013]" c="20220H013"/>
        <s v="[銷貨_銷貨單].[商品編號].&amp;[20220HXAA]" c="20220HXAA"/>
        <s v="[銷貨_銷貨單].[商品編號].&amp;[20220HXAB]" c="20220HXAB"/>
        <s v="[銷貨_銷貨單].[商品編號].&amp;[20220KA00]" c="20220KA00"/>
        <s v="[銷貨_銷貨單].[商品編號].&amp;[20220KA01]" c="20220KA01"/>
        <s v="[銷貨_銷貨單].[商品編號].&amp;[20220KB00]" c="20220KB00"/>
        <s v="[銷貨_銷貨單].[商品編號].&amp;[20220KC00]" c="20220KC00"/>
        <s v="[銷貨_銷貨單].[商品編號].&amp;[20220KF00]" c="20220KF00"/>
        <s v="[銷貨_銷貨單].[商品編號].&amp;[20220KG00]" c="20220KG00"/>
        <s v="[銷貨_銷貨單].[商品編號].&amp;[20222H601]" c="20222H601"/>
        <s v="[銷貨_銷貨單].[商品編號].&amp;[20222H602]" c="20222H602"/>
        <s v="[銷貨_銷貨單].[商品編號].&amp;[20222H603]" c="20222H603"/>
        <s v="[銷貨_銷貨單].[商品編號].&amp;[20230EA00]" c="20230EA00"/>
        <s v="[銷貨_銷貨單].[商品編號].&amp;[20230ED00]" c="20230ED00"/>
        <s v="[銷貨_銷貨單].[商品編號].&amp;[20230EE00]" c="20230EE00"/>
        <s v="[銷貨_銷貨單].[商品編號].&amp;[20230EG00]" c="20230EG00"/>
        <s v="[銷貨_銷貨單].[商品編號].&amp;[20230EH00]" c="20230EH00"/>
        <s v="[銷貨_銷貨單].[商品編號].&amp;[20230EJ00]" c="20230EJ00"/>
        <s v="[銷貨_銷貨單].[商品編號].&amp;[20230EK00]" c="20230EK00"/>
        <s v="[銷貨_銷貨單].[商品編號].&amp;[20230EM00]" c="20230EM00"/>
        <s v="[銷貨_銷貨單].[商品編號].&amp;[20230EN00]" c="20230EN00"/>
        <s v="[銷貨_銷貨單].[商品編號].&amp;[20230EP00]" c="20230EP00"/>
        <s v="[銷貨_銷貨單].[商品編號].&amp;[20230EQ00]" c="20230EQ00"/>
        <s v="[銷貨_銷貨單].[商品編號].&amp;[20230ER00]" c="20230ER00"/>
        <s v="[銷貨_銷貨單].[商品編號].&amp;[20230ET00]" c="20230ET00"/>
        <s v="[銷貨_銷貨單].[商品編號].&amp;[20230H003]" c="20230H003"/>
        <s v="[銷貨_銷貨單].[商品編號].&amp;[20230H005]" c="20230H005"/>
        <s v="[銷貨_銷貨單].[商品編號].&amp;[20230H006]" c="20230H006"/>
        <s v="[銷貨_銷貨單].[商品編號].&amp;[20230H007]" c="20230H007"/>
        <s v="[銷貨_銷貨單].[商品編號].&amp;[20230H008]" c="20230H008"/>
        <s v="[銷貨_銷貨單].[商品編號].&amp;[20230H009]" c="20230H009"/>
        <s v="[銷貨_銷貨單].[商品編號].&amp;[20230H010]" c="20230H010"/>
        <s v="[銷貨_銷貨單].[商品編號].&amp;[20230H011]" c="20230H011"/>
        <s v="[銷貨_銷貨單].[商品編號].&amp;[20230H012]" c="20230H012"/>
        <s v="[銷貨_銷貨單].[商品編號].&amp;[20230H015]" c="20230H015"/>
        <s v="[銷貨_銷貨單].[商品編號].&amp;[20230H027]" c="20230H027"/>
        <s v="[銷貨_銷貨單].[商品編號].&amp;[20230H029]" c="20230H029"/>
        <s v="[銷貨_銷貨單].[商品編號].&amp;[20230H032]" c="20230H032"/>
        <s v="[銷貨_銷貨單].[商品編號].&amp;[20230H033]" c="20230H033"/>
        <s v="[銷貨_銷貨單].[商品編號].&amp;[20230KA00]" c="20230KA00"/>
        <s v="[銷貨_銷貨單].[商品編號].&amp;[20230KC00]" c="20230KC00"/>
        <s v="[銷貨_銷貨單].[商品編號].&amp;[20230KE00]" c="20230KE00"/>
        <s v="[銷貨_銷貨單].[商品編號].&amp;[20240EA01]" c="20240EA01"/>
        <s v="[銷貨_銷貨單].[商品編號].&amp;[20240EA02]" c="20240EA02"/>
        <s v="[銷貨_銷貨單].[商品編號].&amp;[20240EA03]" c="20240EA03"/>
        <s v="[銷貨_銷貨單].[商品編號].&amp;[20240EA04]" c="20240EA04"/>
        <s v="[銷貨_銷貨單].[商品編號].&amp;[20240EA05]" c="20240EA05"/>
        <s v="[銷貨_銷貨單].[商品編號].&amp;[20240EA06]" c="20240EA06"/>
        <s v="[銷貨_銷貨單].[商品編號].&amp;[20240EA07]" c="20240EA07"/>
        <s v="[銷貨_銷貨單].[商品編號].&amp;[20240EA08]" c="20240EA08"/>
        <s v="[銷貨_銷貨單].[商品編號].&amp;[20240EA09]" c="20240EA09"/>
        <s v="[銷貨_銷貨單].[商品編號].&amp;[20240EA10]" c="20240EA10"/>
        <s v="[銷貨_銷貨單].[商品編號].&amp;[20240EA11]" c="20240EA11"/>
        <s v="[銷貨_銷貨單].[商品編號].&amp;[20240EA12]" c="20240EA12"/>
        <s v="[銷貨_銷貨單].[商品編號].&amp;[20240EA13]" c="20240EA13"/>
        <s v="[銷貨_銷貨單].[商品編號].&amp;[20240EA14]" c="20240EA14"/>
        <s v="[銷貨_銷貨單].[商品編號].&amp;[20240EA15]" c="20240EA15"/>
        <s v="[銷貨_銷貨單].[商品編號].&amp;[20240EA16]" c="20240EA16"/>
        <s v="[銷貨_銷貨單].[商品編號].&amp;[20240EA17]" c="20240EA17"/>
        <s v="[銷貨_銷貨單].[商品編號].&amp;[20240EA18]" c="20240EA18"/>
        <s v="[銷貨_銷貨單].[商品編號].&amp;[20240EB01]" c="20240EB01"/>
        <s v="[銷貨_銷貨單].[商品編號].&amp;[20240EB02]" c="20240EB02"/>
        <s v="[銷貨_銷貨單].[商品編號].&amp;[20240EB03]" c="20240EB03"/>
        <s v="[銷貨_銷貨單].[商品編號].&amp;[20240EB04]" c="20240EB04"/>
        <s v="[銷貨_銷貨單].[商品編號].&amp;[20240EC01]" c="20240EC01"/>
        <s v="[銷貨_銷貨單].[商品編號].&amp;[20240EC02]" c="20240EC02"/>
        <s v="[銷貨_銷貨單].[商品編號].&amp;[20240EC03]" c="20240EC03"/>
        <s v="[銷貨_銷貨單].[商品編號].&amp;[20240EC04]" c="20240EC04"/>
        <s v="[銷貨_銷貨單].[商品編號].&amp;[20240EC05]" c="20240EC05"/>
        <s v="[銷貨_銷貨單].[商品編號].&amp;[20240EC06]" c="20240EC06"/>
        <s v="[銷貨_銷貨單].[商品編號].&amp;[20240FB00]" c="20240FB00"/>
        <s v="[銷貨_銷貨單].[商品編號].&amp;[20240FD00]" c="20240FD00"/>
        <s v="[銷貨_銷貨單].[商品編號].&amp;[20240FJ00]" c="20240FJ00"/>
        <s v="[銷貨_銷貨單].[商品編號].&amp;[20240H001]" c="20240H001"/>
        <s v="[銷貨_銷貨單].[商品編號].&amp;[20240H002]" c="20240H002"/>
        <s v="[銷貨_銷貨單].[商品編號].&amp;[20240H003]" c="20240H003"/>
        <s v="[銷貨_銷貨單].[商品編號].&amp;[20240H006]" c="20240H006"/>
        <s v="[銷貨_銷貨單].[商品編號].&amp;[20240H007]" c="20240H007"/>
        <s v="[銷貨_銷貨單].[商品編號].&amp;[20240H009]" c="20240H009"/>
        <s v="[銷貨_銷貨單].[商品編號].&amp;[20240H010]" c="20240H010"/>
        <s v="[銷貨_銷貨單].[商品編號].&amp;[20240H011]" c="20240H011"/>
        <s v="[銷貨_銷貨單].[商品編號].&amp;[20240H012]" c="20240H012"/>
        <s v="[銷貨_銷貨單].[商品編號].&amp;[20240H013]" c="20240H013"/>
        <s v="[銷貨_銷貨單].[商品編號].&amp;[20240H014]" c="20240H014"/>
        <s v="[銷貨_銷貨單].[商品編號].&amp;[20240H015]" c="20240H015"/>
        <s v="[銷貨_銷貨單].[商品編號].&amp;[20240H019]" c="20240H019"/>
        <s v="[銷貨_銷貨單].[商品編號].&amp;[20240H020]" c="20240H020"/>
        <s v="[銷貨_銷貨單].[商品編號].&amp;[20240H021]" c="20240H021"/>
        <s v="[銷貨_銷貨單].[商品編號].&amp;[20240H022]" c="20240H022"/>
        <s v="[銷貨_銷貨單].[商品編號].&amp;[20240H023]" c="20240H023"/>
        <s v="[銷貨_銷貨單].[商品編號].&amp;[20240H024]" c="20240H024"/>
        <s v="[銷貨_銷貨單].[商品編號].&amp;[20240H025]" c="20240H025"/>
        <s v="[銷貨_銷貨單].[商品編號].&amp;[20240H026]" c="20240H026"/>
        <s v="[銷貨_銷貨單].[商品編號].&amp;[20240H027]" c="20240H027"/>
        <s v="[銷貨_銷貨單].[商品編號].&amp;[20240H028]" c="20240H028"/>
        <s v="[銷貨_銷貨單].[商品編號].&amp;[20240H029]" c="20240H029"/>
        <s v="[銷貨_銷貨單].[商品編號].&amp;[20240H030]" c="20240H030"/>
        <s v="[銷貨_銷貨單].[商品編號].&amp;[20240H031]" c="20240H031"/>
        <s v="[銷貨_銷貨單].[商品編號].&amp;[20240H032]" c="20240H032"/>
        <s v="[銷貨_銷貨單].[商品編號].&amp;[20240H033]" c="20240H033"/>
        <s v="[銷貨_銷貨單].[商品編號].&amp;[20240H037]" c="20240H037"/>
        <s v="[銷貨_銷貨單].[商品編號].&amp;[20240H039]" c="20240H039"/>
        <s v="[銷貨_銷貨單].[商品編號].&amp;[20240H040]" c="20240H040"/>
        <s v="[銷貨_銷貨單].[商品編號].&amp;[20240H041]" c="20240H041"/>
        <s v="[銷貨_銷貨單].[商品編號].&amp;[20240H042]" c="20240H042"/>
        <s v="[銷貨_銷貨單].[商品編號].&amp;[20240H043]" c="20240H043"/>
        <s v="[銷貨_銷貨單].[商品編號].&amp;[20240KB00]" c="20240KB00"/>
        <s v="[銷貨_銷貨單].[商品編號].&amp;[20250EA01]" c="20250EA01"/>
        <s v="[銷貨_銷貨單].[商品編號].&amp;[20250EA02]" c="20250EA02"/>
        <s v="[銷貨_銷貨單].[商品編號].&amp;[20250EA03]" c="20250EA03"/>
        <s v="[銷貨_銷貨單].[商品編號].&amp;[20250EA04]" c="20250EA04"/>
        <s v="[銷貨_銷貨單].[商品編號].&amp;[20250EA05]" c="20250EA05"/>
        <s v="[銷貨_銷貨單].[商品編號].&amp;[20250EA06]" c="20250EA06"/>
        <s v="[銷貨_銷貨單].[商品編號].&amp;[20250EA07]" c="20250EA07"/>
        <s v="[銷貨_銷貨單].[商品編號].&amp;[20250EA08]" c="20250EA08"/>
        <s v="[銷貨_銷貨單].[商品編號].&amp;[20250EB03]" c="20250EB03"/>
        <s v="[銷貨_銷貨單].[商品編號].&amp;[20250FXAM]" c="20250FXAM"/>
        <s v="[銷貨_銷貨單].[商品編號].&amp;[20250FXBC]" c="20250FXBC"/>
        <s v="[銷貨_銷貨單].[商品編號].&amp;[20250H001]" c="20250H001"/>
        <s v="[銷貨_銷貨單].[商品編號].&amp;[20250H002]" c="20250H002"/>
        <s v="[銷貨_銷貨單].[商品編號].&amp;[20250H003]" c="20250H003"/>
        <s v="[銷貨_銷貨單].[商品編號].&amp;[20250H004]" c="20250H004"/>
        <s v="[銷貨_銷貨單].[商品編號].&amp;[20250H005]" c="20250H005"/>
        <s v="[銷貨_銷貨單].[商品編號].&amp;[20250H013]" c="20250H013"/>
        <s v="[銷貨_銷貨單].[商品編號].&amp;[20250H014]" c="20250H014"/>
        <s v="[銷貨_銷貨單].[商品編號].&amp;[20250H015]" c="20250H015"/>
        <s v="[銷貨_銷貨單].[商品編號].&amp;[20250H017]" c="20250H017"/>
        <s v="[銷貨_銷貨單].[商品編號].&amp;[20250H018]" c="20250H018"/>
        <s v="[銷貨_銷貨單].[商品編號].&amp;[20250KA00]" c="20250KA00"/>
        <s v="[銷貨_銷貨單].[商品編號].&amp;[20250KB00]" c="20250KB00"/>
        <s v="[銷貨_銷貨單].[商品編號].&amp;[20251H007]" c="20251H007"/>
        <s v="[銷貨_銷貨單].[商品編號].&amp;[20251H008]" c="20251H008"/>
        <s v="[銷貨_銷貨單].[商品編號].&amp;[20251H009]" c="20251H009"/>
        <s v="[銷貨_銷貨單].[商品編號].&amp;[20251H010]" c="20251H010"/>
        <s v="[銷貨_銷貨單].[商品編號].&amp;[20251H011]" c="20251H011"/>
        <s v="[銷貨_銷貨單].[商品編號].&amp;[20251H012]" c="20251H012"/>
        <s v="[銷貨_銷貨單].[商品編號].&amp;[20252FA00]" c="20252FA00"/>
        <s v="[銷貨_銷貨單].[商品編號].&amp;[20252FB01]" c="20252FB01"/>
        <s v="[銷貨_銷貨單].[商品編號].&amp;[20252FB02]" c="20252FB02"/>
        <s v="[銷貨_銷貨單].[商品編號].&amp;[20252H009]" c="20252H009"/>
        <s v="[銷貨_銷貨單].[商品編號].&amp;[31250H001]" c="31250H001"/>
        <s v="[銷貨_銷貨單].[商品編號].&amp;[31250H002]" c="31250H002"/>
        <s v="[銷貨_銷貨單].[商品編號].&amp;[31250H003]" c="31250H003"/>
        <s v="[銷貨_銷貨單].[商品編號].&amp;[31250H004]" c="31250H004"/>
        <s v="[銷貨_銷貨單].[商品編號].&amp;[2022KPG01]" c="2022KPG01"/>
        <s v="[銷貨_銷貨單].[商品編號].&amp;[2022KPG05]" c="2022KPG05"/>
        <s v="[銷貨_銷貨單].[商品編號].&amp;[20250WJ01]" c="20250WJ01"/>
        <s v="[銷貨_銷貨單].[商品編號].&amp;[20250WJ12]" c="20250WJ12"/>
        <s v="[銷貨_銷貨單].[商品編號].&amp;[20200FB00]" c="20200FB00"/>
        <s v="[銷貨_銷貨單].[商品編號].&amp;[2021MPB10]" c="2021MPB10"/>
        <s v="[銷貨_銷貨單].[商品編號].&amp;[20220MY00]" c="20220MY00"/>
        <s v="[銷貨_銷貨單].[商品編號].&amp;[20230MY00]" c="20230MY00"/>
        <s v="[銷貨_銷貨單].[商品編號].&amp;[2023MPB01]" c="2023MPB01"/>
        <s v="[銷貨_銷貨單].[商品編號].&amp;[20240FA00]" c="20240FA00"/>
        <s v="[銷貨_銷貨單].[商品編號].&amp;[20240FA11]" c="20240FA11"/>
        <s v="[銷貨_銷貨單].[商品編號].&amp;[20240FC00]" c="20240FC00"/>
        <s v="[銷貨_銷貨單].[商品編號].&amp;[20240FC12]" c="20240FC12"/>
        <s v="[銷貨_銷貨單].[商品編號].&amp;[20240FM00]" c="20240FM00"/>
        <s v="[銷貨_銷貨單].[商品編號].&amp;[20250FA00]" c="20250FA00"/>
        <s v="[銷貨_銷貨單].[商品編號].&amp;[20250FB01]" c="20250FB01"/>
        <s v="[銷貨_銷貨單].[商品編號].&amp;[20250FB02]" c="20250FB02"/>
        <s v="[銷貨_銷貨單].[商品編號].&amp;[20250FB03]" c="20250FB03"/>
        <s v="[銷貨_銷貨單].[商品編號].&amp;[20250FC01]" c="20250FC01"/>
        <s v="[銷貨_銷貨單].[商品編號].&amp;[20250FC02]" c="20250FC02"/>
        <s v="[銷貨_銷貨單].[商品編號].&amp;[20250FC03]" c="20250FC03"/>
        <s v="[銷貨_銷貨單].[商品編號].&amp;[20250FD00]" c="20250FD00"/>
        <s v="[銷貨_銷貨單].[商品編號].&amp;[20250FD01]" c="20250FD01"/>
        <s v="[銷貨_銷貨單].[商品編號].&amp;[20250FD14]" c="20250FD14"/>
        <s v="[銷貨_銷貨單].[商品編號].&amp;[20250FE00]" c="20250FE00"/>
        <s v="[銷貨_銷貨單].[商品編號].&amp;[20250FF00]" c="20250FF00"/>
        <s v="[銷貨_銷貨單].[商品編號].&amp;[20250FG00]" c="20250FG00"/>
        <s v="[銷貨_銷貨單].[商品編號].&amp;[20250FXAB]" c="20250FXAB"/>
        <s v="[銷貨_銷貨單].[商品編號].&amp;[20250FXAC]" c="20250FXAC"/>
        <s v="[銷貨_銷貨單].[商品編號].&amp;[20250FXAD]" c="20250FXAD"/>
        <s v="[銷貨_銷貨單].[商品編號].&amp;[20170H019]" u="1" c="20170H019"/>
        <s v="[銷貨_銷貨單].[商品編號].&amp;[20210H001]" u="1" c="20210H001"/>
        <s v="[銷貨_銷貨單].[商品編號].&amp;[20210KC00]" u="1" c="20210KC00"/>
        <s v="[銷貨_銷貨單].[商品編號].&amp;[2021HPB01]" u="1" c="2021HPB01"/>
        <s v="[銷貨_銷貨單].[商品編號].&amp;[20220ED00]" u="1" c="20220ED00"/>
        <s v="[銷貨_銷貨單].[商品編號].&amp;[20220EE00]" u="1" c="20220EE00"/>
        <s v="[銷貨_銷貨單].[商品編號].&amp;[20230EF00]" u="1" c="20230EF00"/>
        <s v="[銷貨_銷貨單].[商品編號].&amp;[20230EU00]" u="1" c="20230EU00"/>
        <s v="[銷貨_銷貨單].[商品編號].&amp;[20230EV00]" u="1" c="20230EV00"/>
        <s v="[銷貨_銷貨單].[商品編號].&amp;[20230KB00]" u="1" c="20230KB00"/>
        <s v="[銷貨_銷貨單].[商品編號].&amp;[20230KD00]" u="1" c="20230KD00"/>
        <s v="[銷貨_銷貨單].[商品編號].&amp;[2023AE024]" u="1" c="2023AE024"/>
        <s v="[銷貨_銷貨單].[商品編號].&amp;[2023AE034]" u="1" c="2023AE034"/>
        <s v="[銷貨_銷貨單].[商品編號].&amp;[2023AE038]" u="1" c="2023AE038"/>
        <s v="[銷貨_銷貨單].[商品編號].&amp;[2023AE042]" u="1" c="2023AE042"/>
        <s v="[銷貨_銷貨單].[商品編號].&amp;[2023AE044]" u="1" c="2023AE044"/>
        <s v="[銷貨_銷貨單].[商品編號].&amp;[2023AE045]" u="1" c="2023AE045"/>
        <s v="[銷貨_銷貨單].[商品編號].&amp;[2023AE046]" u="1" c="2023AE046"/>
        <s v="[銷貨_銷貨單].[商品編號].&amp;[2023AE049]" u="1" c="2023AE049"/>
        <s v="[銷貨_銷貨單].[商品編號].&amp;[2023AE058]" u="1" c="2023AE058"/>
        <s v="[銷貨_銷貨單].[商品編號].&amp;[2023AE059]" u="1" c="2023AE059"/>
        <s v="[銷貨_銷貨單].[商品編號].&amp;[2023AE060]" u="1" c="2023AE060"/>
        <s v="[銷貨_銷貨單].[商品編號].&amp;[2023AE065]" u="1" c="2023AE065"/>
        <s v="[銷貨_銷貨單].[商品編號].&amp;[2023AE066]" u="1" c="2023AE066"/>
        <s v="[銷貨_銷貨單].[商品編號].&amp;[2023AE069]" u="1" c="2023AE069"/>
        <s v="[銷貨_銷貨單].[商品編號].&amp;[2023AE074]" u="1" c="2023AE074"/>
        <s v="[銷貨_銷貨單].[商品編號].&amp;[2023AE092]" u="1" c="2023AE092"/>
        <s v="[銷貨_銷貨單].[商品編號].&amp;[2023AE107]" u="1" c="2023AE107"/>
        <s v="[銷貨_銷貨單].[商品編號].&amp;[20240H008]" u="1" c="20240H008"/>
        <s v="[銷貨_銷貨單].[商品編號].&amp;[20240H016]" u="1" c="20240H016"/>
        <s v="[銷貨_銷貨單].[商品編號].&amp;[20240H017]" u="1" c="20240H017"/>
        <s v="[銷貨_銷貨單].[商品編號].&amp;[20240H018]" u="1" c="20240H018"/>
        <s v="[銷貨_銷貨單].[商品編號].&amp;[20240KA00]" u="1" c="20240KA00"/>
        <s v="[銷貨_銷貨單].[商品編號].&amp;[2024GPS03]" u="1" c="2024GPS03"/>
        <s v="[銷貨_銷貨單].[商品編號].&amp;[2024HK001]" u="1" c="2024HK001"/>
        <s v="[銷貨_銷貨單].[商品編號].&amp;[20190KC01]" u="1" c="20190KC01"/>
        <s v="[銷貨_銷貨單].[商品編號].&amp;[20200H003]" u="1" c="20200H003"/>
        <s v="[銷貨_銷貨單].[商品編號].&amp;[20200H004]" u="1" c="20200H004"/>
        <s v="[銷貨_銷貨單].[商品編號].&amp;[2020GPS01]" u="1" c="2020GPS01"/>
        <s v="[銷貨_銷貨單].[商品編號].&amp;[2020GPS06]" u="1" c="2020GPS06"/>
        <s v="[銷貨_銷貨單].[商品編號].&amp;[2021GPS12]" u="1" c="2021GPS12"/>
        <s v="[銷貨_銷貨單].[商品編號].&amp;[2021GPS13]" u="1" c="2021GPS13"/>
        <s v="[銷貨_銷貨單].[商品編號].&amp;[2021GPS16]" u="1" c="2021GPS16"/>
        <s v="[銷貨_銷貨單].[商品編號].&amp;[2022FDD02]" u="1" c="2022FDD02"/>
        <s v="[銷貨_銷貨單].[商品編號].&amp;[2022FDD03]" u="1" c="2022FDD03"/>
        <s v="[銷貨_銷貨單].[商品編號].&amp;[20230H001]" u="1" c="20230H001"/>
        <s v="[銷貨_銷貨單].[商品編號].&amp;[2023GPS02]" u="1" c="2023GPS02"/>
        <s v="[銷貨_銷貨單].[商品編號].&amp;[2023GPS04]" u="1" c="2023GPS04"/>
        <s v="[銷貨_銷貨單].[商品編號].&amp;[2023GPS05]" u="1" c="2023GPS05"/>
        <s v="[銷貨_銷貨單].[商品編號].&amp;[2023GPS06]" u="1" c="2023GPS06"/>
        <s v="[銷貨_銷貨單].[商品編號].&amp;[2023GPS07]" u="1" c="2023GPS07"/>
        <s v="[銷貨_銷貨單].[商品編號].&amp;[2023GPS09]" u="1" c="2023GPS09"/>
        <s v="[銷貨_銷貨單].[商品編號].&amp;[2023GPS10]" u="1" c="2023GPS10"/>
        <s v="[銷貨_銷貨單].[商品編號].&amp;[2024GPS02]" u="1" c="2024GPS02"/>
        <s v="[銷貨_銷貨單].[商品編號].&amp;[2024GPS05]" u="1" c="2024GPS05"/>
        <s v="[銷貨_銷貨單].[商品編號].&amp;[2024GPS06]" u="1" c="2024GPS06"/>
        <s v="[銷貨_銷貨單].[商品編號].&amp;[2024GPS07]" u="1" c="2024GPS07"/>
      </sharedItems>
    </cacheField>
    <cacheField name="[銷貨_銷貨單].[商品名稱].[商品名稱]" caption="商品名稱" numFmtId="0" hierarchy="87" level="1">
      <sharedItems count="479">
        <s v="[銷貨_銷貨單].[商品名稱].&amp;[Mirafeel單包S]" c="Mirafeel單包S"/>
        <s v="[銷貨_銷貨單].[商品名稱].&amp;[Mirafeel單包M]" c="Mirafeel單包M"/>
        <s v="[銷貨_銷貨單].[商品名稱].&amp;[Mirafeel單包L]" c="Mirafeel單包L"/>
        <s v="[銷貨_銷貨單].[商品名稱].&amp;[Mirafeel單包XL]" c="Mirafeel單包XL"/>
        <s v="[銷貨_銷貨單].[商品名稱].&amp;[Mirafeel單包XXL]" c="Mirafeel單包XXL"/>
        <s v="[銷貨_銷貨單].[商品名稱].&amp;[Mirafeel半包S]" c="Mirafeel半包S"/>
        <s v="[銷貨_銷貨單].[商品名稱].&amp;[Mirafeel半包M]" c="Mirafeel半包M"/>
        <s v="[銷貨_銷貨單].[商品名稱].&amp;[Mirafeel半包L]" c="Mirafeel半包L"/>
        <s v="[銷貨_銷貨單].[商品名稱].&amp;[Mirafeel試用包S]" c="Mirafeel試用包S"/>
        <s v="[銷貨_銷貨單].[商品名稱].&amp;[Mirafeel試用包M]" c="Mirafeel試用包M"/>
        <s v="[銷貨_銷貨單].[商品名稱].&amp;[Mirafeel試用包L]" c="Mirafeel試用包L"/>
        <s v="[銷貨_銷貨單].[商品名稱].&amp;[Mirafeel試用包XL]" c="Mirafeel試用包XL"/>
        <s v="[銷貨_銷貨單].[商品名稱].&amp;[Mirafeel試用包XXL]" c="Mirafeel試用包XXL"/>
        <s v="[銷貨_銷貨單].[商品名稱].&amp;[Mirafeel整箱S]" c="Mirafeel整箱S"/>
        <s v="[銷貨_銷貨單].[商品名稱].&amp;[Mirafeel整箱M]" c="Mirafeel整箱M"/>
        <s v="[銷貨_銷貨單].[商品名稱].&amp;[Mirafeel整箱L]" c="Mirafeel整箱L"/>
        <s v="[銷貨_銷貨單].[商品名稱].&amp;[Mirafeel整箱XL]" c="Mirafeel整箱XL"/>
        <s v="[銷貨_銷貨單].[商品名稱].&amp;[Mirafeel整箱XXL]" c="Mirafeel整箱XXL"/>
        <s v="[銷貨_銷貨單].[商品名稱].&amp;[9月齡繪本]" c="9月齡繪本"/>
        <s v="[銷貨_銷貨單].[商品名稱].&amp;[繪本-早安！起床了！]" c="繪本-早安！起床了！"/>
        <s v="[銷貨_銷貨單].[商品名稱].&amp;[13月齡巧虎IC音樂書]" c="13月齡巧虎IC音樂書"/>
        <s v="[銷貨_銷貨單].[商品名稱].&amp;[巧虎手偶]" c="巧虎手偶"/>
        <s v="[銷貨_銷貨單].[商品名稱].&amp;[巧虎手偶說明信]" c="巧虎手偶說明信"/>
        <s v="[銷貨_銷貨單].[商品名稱].&amp;[2003月號寶寶版IC節奏音樂鼓]" c="2003月號寶寶版IC節奏音樂鼓"/>
        <s v="[銷貨_銷貨單].[商品名稱].&amp;[1910月號寶寶版交通工具拼圖書]" c="1910月號寶寶版交通工具拼圖書"/>
        <s v="[銷貨_銷貨單].[商品名稱].&amp;[2002月號幼幼版數字電梯認知組]" c="2002月號幼幼版數字電梯認知組"/>
        <s v="[銷貨_銷貨單].[商品名稱].&amp;[桃樂比妙妙元氣枕]" c="桃樂比妙妙元氣枕"/>
        <s v="[銷貨_銷貨單].[商品名稱].&amp;[點心分享遊戲組]" c="點心分享遊戲組"/>
        <s v="[銷貨_銷貨單].[商品名稱].&amp;[寶寶版點心分享遊戲組]" c="寶寶版點心分享遊戲組"/>
        <s v="[銷貨_銷貨單].[商品名稱].&amp;[寶寶版開始號IC巧虎刷牙鏡]" c="寶寶版開始號IC巧虎刷牙鏡"/>
        <s v="[銷貨_銷貨單].[商品名稱].&amp;[2004月號寶寶版點心分享附件]" c="2004月號寶寶版點心分享附件"/>
        <s v="[銷貨_銷貨單].[商品名稱].&amp;[2503月號快樂版IC動物百科探索組]" c="2503月號快樂版IC動物百科探索組"/>
        <s v="[銷貨_銷貨單].[商品名稱].&amp;[IC動物百科探索組]" c="IC動物百科探索組"/>
        <s v="[銷貨_銷貨單].[商品名稱].&amp;[2006月號快樂版夏天的探險遊戲書]" c="2006月號快樂版夏天的探險遊戲書"/>
        <s v="[銷貨_銷貨單].[商品名稱].&amp;[口袋書(知識大哉問)]" c="口袋書(知識大哉問)"/>
        <s v="[銷貨_銷貨單].[商品名稱].&amp;[口袋書(笑談歇後語)]" c="口袋書(笑談歇後語)"/>
        <s v="[銷貨_銷貨單].[商品名稱].&amp;[彩色釣魚遊戲組]" c="彩色釣魚遊戲組"/>
        <s v="[銷貨_銷貨單].[商品名稱].&amp;[寶寶版彩色釣魚遊戲組]" c="寶寶版彩色釣魚遊戲組"/>
        <s v="[銷貨_銷貨單].[商品名稱].&amp;[2203月號寶寶版切切分享遊戲組]" c="2203月號寶寶版切切分享遊戲組"/>
        <s v="[銷貨_銷貨單].[商品名稱].&amp;[2104月號寶寶版巧虎收音機]" c="2104月號寶寶版巧虎收音機"/>
        <s v="[銷貨_銷貨單].[商品名稱].&amp;[創意顏色形狀積木組(無輪子)]" c="創意顏色形狀積木組(無輪子)"/>
        <s v="[銷貨_銷貨單].[商品名稱].&amp;[寶寶版創意顏色形狀積木組]" c="寶寶版創意顏色形狀積木組"/>
        <s v="[銷貨_銷貨單].[商品名稱].&amp;[顏色娃娃扮演遊戲組(洗澡玩具)]" c="顏色娃娃扮演遊戲組(洗澡玩具)"/>
        <s v="[銷貨_銷貨單].[商品名稱].&amp;[寶寶版顏色娃娃扮演遊戲組]" c="寶寶版顏色娃娃扮演遊戲組"/>
        <s v="[銷貨_銷貨單].[商品名稱].&amp;[2203月號幼幼版交通安全猜謎組]" c="2203月號幼幼版交通安全猜謎組"/>
        <s v="[銷貨_銷貨單].[商品名稱].&amp;[IC巧虎城市交通安全組]" c="IC巧虎城市交通安全組"/>
        <s v="[銷貨_銷貨單].[商品名稱].&amp;[2108月號幼幼版幼兒園好朋友立體積木]" c="2108月號幼幼版幼兒園好朋友立體積木"/>
        <s v="[銷貨_銷貨單].[商品名稱].&amp;[小達人手錶]" c="小達人手錶"/>
        <s v="[銷貨_銷貨單].[商品名稱].&amp;[學習版小達人手錶]" c="學習版小達人手錶"/>
        <s v="[銷貨_銷貨單].[商品名稱].&amp;[2109月號進階版名人系列]" c="2109月號進階版名人系列"/>
        <s v="[銷貨_銷貨單].[商品名稱].&amp;[2202月號進階版多元探索]" c="2202月號進階版多元探索"/>
        <s v="[銷貨_銷貨單].[商品名稱].&amp;[多元探索(創意幽默寶典)]" c="多元探索(創意幽默寶典)"/>
        <s v="[銷貨_銷貨單].[商品名稱].&amp;[2203月號進階版多元探索]" c="2203月號進階版多元探索"/>
        <s v="[銷貨_銷貨單].[商品名稱].&amp;[巧虎小花Q萌枕]" c="巧虎小花Q萌枕"/>
        <s v="[銷貨_銷貨單].[商品名稱].&amp;[巧虎束口保溫袋(黃)]" c="巧虎束口保溫袋(黃)"/>
        <s v="[銷貨_銷貨單].[商品名稱].&amp;[2211月號寶寶版生活語彙認知遊戲卡]" c="2211月號寶寶版生活語彙認知遊戲卡"/>
        <s v="[銷貨_銷貨單].[商品名稱].&amp;[生活語彙認知圖鑑2211]" c="生活語彙認知圖鑑2211"/>
        <s v="[銷貨_銷貨單].[商品名稱].&amp;[2206月號寶寶開始號IC火車語彙學習組]" c="2206月號寶寶開始號IC火車語彙學習組"/>
        <s v="[銷貨_銷貨單].[商品名稱].&amp;[寶寶IC火車語彙學習組]" c="寶寶IC火車語彙學習組"/>
        <s v="[銷貨_銷貨單].[商品名稱].&amp;[幼幼版餐廳遊戲組]" c="幼幼版餐廳遊戲組"/>
        <s v="[銷貨_銷貨單].[商品名稱].&amp;[快樂版邏輯推理遊戲棋]" c="快樂版邏輯推理遊戲棋"/>
        <s v="[銷貨_銷貨單].[商品名稱].&amp;[邏輯推理遊戲棋]" c="邏輯推理遊戲棋"/>
        <s v="[銷貨_銷貨單].[商品名稱].&amp;[2409月號快樂版巧虎點讀筆]" c="2409月號快樂版巧虎點讀筆"/>
        <s v="[銷貨_銷貨單].[商品名稱].&amp;[2212月號快樂版甜甜圈派對組]" c="2212月號快樂版甜甜圈派對組"/>
        <s v="[銷貨_銷貨單].[商品名稱].&amp;[甜甜圈派對組]" c="甜甜圈派對組"/>
        <s v="[銷貨_銷貨單].[商品名稱].&amp;[巧虎一起玩貼紙簿]" c="巧虎一起玩貼紙簿"/>
        <s v="[銷貨_銷貨單].[商品名稱].&amp;[2301月號進階版漫畫成語]" c="2301月號進階版漫畫成語"/>
        <s v="[銷貨_銷貨單].[商品名稱].&amp;[漫畫成語-年度特刊]" c="漫畫成語-年度特刊"/>
        <s v="[銷貨_銷貨單].[商品名稱].&amp;[2211月號進階版多元探索]" c="2211月號進階版多元探索"/>
        <s v="[銷貨_銷貨單].[商品名稱].&amp;[口袋書(小故事大發明)]" c="口袋書(小故事大發明)"/>
        <s v="[銷貨_銷貨單].[商品名稱].&amp;[耶誕故事繪本]" c="耶誕故事繪本"/>
        <s v="[銷貨_銷貨單].[商品名稱].&amp;[2305月號寶寶版點心分享遊戲組]" c="2305月號寶寶版點心分享遊戲組"/>
        <s v="[銷貨_銷貨單].[商品名稱].&amp;[寶寶版巧虎收音機]" c="寶寶版巧虎收音機"/>
        <s v="[銷貨_銷貨單].[商品名稱].&amp;[開始號農場水果遊戲圖]" c="開始號農場水果遊戲圖"/>
        <s v="[銷貨_銷貨單].[商品名稱].&amp;[幼幼版數字小企鵝]" c="幼幼版數字小企鵝"/>
        <s v="[銷貨_銷貨單].[商品名稱].&amp;[數字小企鵝]" c="數字小企鵝"/>
        <s v="[銷貨_銷貨單].[商品名稱].&amp;[2305月號幼幼版顏色認知冰淇淋組]" c="2305月號幼幼版顏色認知冰淇淋組"/>
        <s v="[銷貨_銷貨單].[商品名稱].&amp;[幼幼版點點火箭車]" c="幼幼版點點火箭車"/>
        <s v="[銷貨_銷貨單].[商品名稱].&amp;[點點火箭車]" c="點點火箭車"/>
        <s v="[銷貨_銷貨單].[商品名稱].&amp;[幼幼版巧虎分類超市遊戲組]" c="幼幼版巧虎分類超市遊戲組"/>
        <s v="[銷貨_銷貨單].[商品名稱].&amp;[幼幼版加贈動物園遊戲底圖]" c="幼幼版加贈動物園遊戲底圖"/>
        <s v="[銷貨_銷貨單].[商品名稱].&amp;[幼幼版新規加贈2401點點書]" c="幼幼版新規加贈2401點點書"/>
        <s v="[銷貨_銷貨單].[商品名稱].&amp;[快樂版加贈找朋友邏輯遊戲組]" c="快樂版加贈找朋友邏輯遊戲組"/>
        <s v="[銷貨_銷貨單].[商品名稱].&amp;[快樂版加贈找朋友遊戲海報]" c="快樂版加贈找朋友遊戲海報"/>
        <s v="[銷貨_銷貨單].[商品名稱].&amp;[IC時鐘小高手]" c="IC時鐘小高手"/>
        <s v="[銷貨_銷貨單].[商品名稱].&amp;[成長版IC時鐘小高手]" c="成長版IC時鐘小高手"/>
        <s v="[銷貨_銷貨單].[商品名稱].&amp;[2310月號成長版空間軌道建築師]" c="2310月號成長版空間軌道建築師"/>
        <s v="[銷貨_銷貨單].[商品名稱].&amp;[2310月號成長版飛車建構組手冊]" c="2310月號成長版飛車建構組手冊"/>
        <s v="[銷貨_銷貨單].[商品名稱].&amp;[2310月號成長版飛車跑道]" c="2310月號成長版飛車跑道"/>
        <s v="[銷貨_銷貨單].[商品名稱].&amp;[座標轉轉機]" c="座標轉轉機"/>
        <s v="[銷貨_銷貨單].[商品名稱].&amp;[學習版座標轉轉機]" c="學習版座標轉轉機"/>
        <s v="[銷貨_銷貨單].[商品名稱].&amp;[巧虎數獨組]" c="巧虎數獨組"/>
        <s v="[銷貨_銷貨單].[商品名稱].&amp;[學習版巧虎數獨組]" c="學習版巧虎數獨組"/>
        <s v="[銷貨_銷貨單].[商品名稱].&amp;[推推方塊益智組]" c="推推方塊益智組"/>
        <s v="[銷貨_銷貨單].[商品名稱].&amp;[學習版推推方塊益智組]" c="學習版推推方塊益智組"/>
        <s v="[銷貨_銷貨單].[商品名稱].&amp;[拼音語詞書(勇敢的阿拉丁)]" c="拼音語詞書(勇敢的阿拉丁)"/>
        <s v="[銷貨_銷貨單].[商品名稱].&amp;[拼音語詞書(調皮巫婆的魔法)]" c="拼音語詞書(調皮巫婆的魔法)"/>
        <s v="[銷貨_銷貨單].[商品名稱].&amp;[拼音語詞書(海神王的超級任務)]" c="拼音語詞書(海神王的超級任務)"/>
        <s v="[銷貨_銷貨單].[商品名稱].&amp;[拼音語詞書(地底世界大冒險)]" c="拼音語詞書(地底世界大冒險)"/>
        <s v="[銷貨_銷貨單].[商品名稱].&amp;[拼音語詞書(耶誕樂園的禮物)]" c="拼音語詞書(耶誕樂園的禮物)"/>
        <s v="[銷貨_銷貨單].[商品名稱].&amp;[2401月號學習版品格系列]" c="2401月號學習版品格系列"/>
        <s v="[銷貨_銷貨單].[商品名稱].&amp;[2402月號學習版入學準備]" c="2402月號學習版入學準備"/>
        <s v="[銷貨_銷貨單].[商品名稱].&amp;[小一入學準備-培養專注力+貼紙]" c="小一入學準備-培養專注力+貼紙"/>
        <s v="[銷貨_銷貨單].[商品名稱].&amp;[2403月號學習版入學準備]" c="2403月號學習版入學準備"/>
        <s v="[銷貨_銷貨單].[商品名稱].&amp;[小一入學準備-情緒管理]" c="小一入學準備-情緒管理"/>
        <s v="[銷貨_銷貨單].[商品名稱].&amp;[2309月號學習版品格系列]" c="2309月號學習版品格系列"/>
        <s v="[銷貨_銷貨單].[商品名稱].&amp;[2310月號學習版品格系列]" c="2310月號學習版品格系列"/>
        <s v="[銷貨_銷貨單].[商品名稱].&amp;[2311月號學習版品格系列]" c="2311月號學習版品格系列"/>
        <s v="[銷貨_銷貨單].[商品名稱].&amp;[2312月號學習版品格系列]" c="2312月號學習版品格系列"/>
        <s v="[銷貨_銷貨單].[商品名稱].&amp;[2401月號學習版貼紙]" c="2401月號學習版貼紙"/>
        <s v="[銷貨_銷貨單].[商品名稱].&amp;[2402月號學習版貼紙]" c="2402月號學習版貼紙"/>
        <s v="[銷貨_銷貨單].[商品名稱].&amp;[2309月號學習版貼紙]" c="2309月號學習版貼紙"/>
        <s v="[銷貨_銷貨單].[商品名稱].&amp;[2310月號學習版貼紙]" c="2310月號學習版貼紙"/>
        <s v="[銷貨_銷貨單].[商品名稱].&amp;[2311月號學習版貼紙]" c="2311月號學習版貼紙"/>
        <s v="[銷貨_銷貨單].[商品名稱].&amp;[2312月號學習版貼紙]" c="2312月號學習版貼紙"/>
        <s v="[銷貨_銷貨單].[商品名稱].&amp;[2401月號進階版年度特刊]" c="2401月號進階版年度特刊"/>
        <s v="[銷貨_銷貨單].[商品名稱].&amp;[2309月號進階版年度特刊]" c="2309月號進階版年度特刊"/>
        <s v="[銷貨_銷貨單].[商品名稱].&amp;[年度特刊(10分鐘閱讀理解秘笈)]" c="年度特刊(10分鐘閱讀理解秘笈)"/>
        <s v="[銷貨_銷貨單].[商品名稱].&amp;[文學名著(亞森羅蘋消失的皇冠)]" c="文學名著(亞森羅蘋消失的皇冠)"/>
        <s v="[銷貨_銷貨單].[商品名稱].&amp;[文學名著(辛巴達歷險記)]" c="文學名著(辛巴達歷險記)"/>
        <s v="[銷貨_銷貨單].[商品名稱].&amp;[文學名著(靈犬萊西)]" c="文學名著(靈犬萊西)"/>
        <s v="[銷貨_銷貨單].[商品名稱].&amp;[口袋書(趣味猜謎)]" c="口袋書(趣味猜謎)"/>
        <s v="[銷貨_銷貨單].[商品名稱].&amp;[2407月號寶寶版上廁所遊戲圖]" c="2407月號寶寶版上廁所遊戲圖"/>
        <s v="[銷貨_銷貨單].[商品名稱].&amp;[2408月號寶寶版上廁所遊戲圖]" c="2408月號寶寶版上廁所遊戲圖"/>
        <s v="[銷貨_銷貨單].[商品名稱].&amp;[2405月號寶寶版動物親子拼圖組]" c="2405月號寶寶版動物親子拼圖組"/>
        <s v="[銷貨_銷貨單].[商品名稱].&amp;[動物親子鑲嵌拼圖組]" c="動物親子鑲嵌拼圖組"/>
        <s v="[銷貨_銷貨單].[商品名稱].&amp;[2405月號寶寶版動物親子拼圖遊戲圖]" c="2405月號寶寶版動物親子拼圖遊戲圖"/>
        <s v="[銷貨_銷貨單].[商品名稱].&amp;[2407月號幼幼版表達力餐廳遊戲組]" c="2407月號幼幼版表達力餐廳遊戲組"/>
        <s v="[銷貨_銷貨單].[商品名稱].&amp;[2501月號幼幼版互動點點遊戲書]" c="2501月號幼幼版互動點點遊戲書"/>
        <s v="[銷貨_銷貨單].[商品名稱].&amp;[2502月號幼幼版互動點點遊戲書]" c="2502月號幼幼版互動點點遊戲書"/>
        <s v="[銷貨_銷貨單].[商品名稱].&amp;[2503月號幼幼版互動點點遊戲書]" c="2503月號幼幼版互動點點遊戲書"/>
        <s v="[銷貨_銷貨單].[商品名稱].&amp;[2404月號幼幼版點點互動點讀小書]" c="2404月號幼幼版點點互動點讀小書"/>
        <s v="[銷貨_銷貨單].[商品名稱].&amp;[2409月號幼幼版互動點點遊戲書]" c="2409月號幼幼版互動點點遊戲書"/>
        <s v="[銷貨_銷貨單].[商品名稱].&amp;[點點火箭車-奇妙動物園]" c="點點火箭車-奇妙動物園"/>
        <s v="[銷貨_銷貨單].[商品名稱].&amp;[2410月號幼幼版互動點點遊戲書]" c="2410月號幼幼版互動點點遊戲書"/>
        <s v="[銷貨_銷貨單].[商品名稱].&amp;[2411月號幼幼版互動點點遊戲書]" c="2411月號幼幼版互動點點遊戲書"/>
        <s v="[銷貨_銷貨單].[商品名稱].&amp;[2412月號幼幼版互動點點遊戲書]" c="2412月號幼幼版互動點點遊戲書"/>
        <s v="[銷貨_銷貨單].[商品名稱].&amp;[2407月號幼幼版點讀教具圖卡]" c="2407月號幼幼版點讀教具圖卡"/>
        <s v="[銷貨_銷貨單].[商品名稱].&amp;[2412月號幼幼版教具附件點讀結帳圖卡]" c="2412月號幼幼版教具附件點讀結帳圖卡"/>
        <s v="[銷貨_銷貨單].[商品名稱].&amp;[2503月號幼幼版教具附件數字小企鵝遊戲底紙]" c="2503月號幼幼版教具附件數字小企鵝遊戲底紙"/>
        <s v="[銷貨_銷貨單].[商品名稱].&amp;[數字小企鵝遊戲底紙]" c="數字小企鵝遊戲底紙"/>
        <s v="[銷貨_銷貨單].[商品名稱].&amp;[2412月號幼幼版教具附件點讀超市遊戲底紙]" c="2412月號幼幼版教具附件點讀超市遊戲底紙"/>
        <s v="[銷貨_銷貨單].[商品名稱].&amp;[2501月號快樂版邏輯閱讀點點書]" c="2501月號快樂版邏輯閱讀點點書"/>
        <s v="[銷貨_銷貨單].[商品名稱].&amp;[2502月號快樂版邏輯閱讀點點書]" c="2502月號快樂版邏輯閱讀點點書"/>
        <s v="[銷貨_銷貨單].[商品名稱].&amp;[2503月號快樂版邏輯閱讀點點書]" c="2503月號快樂版邏輯閱讀點點書"/>
        <s v="[銷貨_銷貨單].[商品名稱].&amp;[2404月號快樂版專注聆聽點點書]" c="2404月號快樂版專注聆聽點點書"/>
        <s v="[銷貨_銷貨單].[商品名稱].&amp;[2405月號快樂版專注聆聽點點書]" c="2405月號快樂版專注聆聽點點書"/>
        <s v="[銷貨_銷貨單].[商品名稱].&amp;[2406月號快樂版專注聆聽點點書]" c="2406月號快樂版專注聆聽點點書"/>
        <s v="[銷貨_銷貨單].[商品名稱].&amp;[2407月號快樂版專注聆聽點點書]" c="2407月號快樂版專注聆聽點點書"/>
        <s v="[銷貨_銷貨單].[商品名稱].&amp;[2408月號快樂版專注聆聽點點書]" c="2408月號快樂版專注聆聽點點書"/>
        <s v="[銷貨_銷貨單].[商品名稱].&amp;[2409月號快樂版邏輯閱讀點點書]" c="2409月號快樂版邏輯閱讀點點書"/>
        <s v="[銷貨_銷貨單].[商品名稱].&amp;[2410月號快樂版邏輯閱讀點點書]" c="2410月號快樂版邏輯閱讀點點書"/>
        <s v="[銷貨_銷貨單].[商品名稱].&amp;[2411月號快樂版邏輯閱讀點點書]" c="2411月號快樂版邏輯閱讀點點書"/>
        <s v="[銷貨_銷貨單].[商品名稱].&amp;[2412月號快樂版邏輯閱讀點點書]" c="2412月號快樂版邏輯閱讀點點書"/>
        <s v="[銷貨_銷貨單].[商品名稱].&amp;[潛能大挑戰(均分)]" c="潛能大挑戰(均分)"/>
        <s v="[銷貨_銷貨單].[商品名稱].&amp;[潛能大挑戰(事件先後順序)]" c="潛能大挑戰(事件先後順序)"/>
        <s v="[銷貨_銷貨單].[商品名稱].&amp;[潛能大挑戰(認識整點鐘)]" c="潛能大挑戰(認識整點鐘)"/>
        <s v="[銷貨_銷貨單].[商品名稱].&amp;[潛能大挑戰(2個一數)]" c="潛能大挑戰(2個一數)"/>
        <s v="[銷貨_銷貨單].[商品名稱].&amp;[潛能大挑戰(合成)]" c="潛能大挑戰(合成)"/>
        <s v="[銷貨_銷貨單].[商品名稱].&amp;[潛能大挑戰(分解)]" c="潛能大挑戰(分解)"/>
        <s v="[銷貨_銷貨單].[商品名稱].&amp;[2501月號成長版空間高手]" c="2501月號成長版空間高手"/>
        <s v="[銷貨_銷貨單].[商品名稱].&amp;[2410月號成長版觀察高手]" c="2410月號成長版觀察高手"/>
        <s v="[銷貨_銷貨單].[商品名稱].&amp;[2411月號成長版記憶高手]" c="2411月號成長版記憶高手"/>
        <s v="[銷貨_銷貨單].[商品名稱].&amp;[2501月號學習版益智挑戰書]" c="2501月號學習版益智挑戰書"/>
        <s v="[銷貨_銷貨單].[商品名稱].&amp;[2502月號學習版益智挑戰書]" c="2502月號學習版益智挑戰書"/>
        <s v="[銷貨_銷貨單].[商品名稱].&amp;[2410月號學習版益智挑戰書]" c="2410月號學習版益智挑戰書"/>
        <s v="[銷貨_銷貨單].[商品名稱].&amp;[2411月號學習版益智挑戰書]" c="2411月號學習版益智挑戰書"/>
        <s v="[銷貨_銷貨單].[商品名稱].&amp;[2412月號學習版益智挑戰書]" c="2412月號學習版益智挑戰書"/>
        <s v="[銷貨_銷貨單].[商品名稱].&amp;[2404月號學習版百變圖形疊疊樂]" c="2404月號學習版百變圖形疊疊樂"/>
        <s v="[銷貨_銷貨單].[商品名稱].&amp;[百變圖形疊疊樂]" c="百變圖形疊疊樂"/>
        <s v="[銷貨_銷貨單].[商品名稱].&amp;[2404月號學習版入學準備]" c="2404月號學習版入學準備"/>
        <s v="[銷貨_銷貨單].[商品名稱].&amp;[2405月號學習版入學準備]" c="2405月號學習版入學準備"/>
        <s v="[銷貨_銷貨單].[商品名稱].&amp;[小一入學準備-正確的讀寫姿勢]" c="小一入學準備-正確的讀寫姿勢"/>
        <s v="[銷貨_銷貨單].[商品名稱].&amp;[2406月號學習版入學準備]" c="2406月號學習版入學準備"/>
        <s v="[銷貨_銷貨單].[商品名稱].&amp;[小一入學準備-小學幼兒園大不同]" c="小一入學準備-小學幼兒園大不同"/>
        <s v="[銷貨_銷貨單].[商品名稱].&amp;[2407月號學習版入學準備]" c="2407月號學習版入學準備"/>
        <s v="[銷貨_銷貨單].[商品名稱].&amp;[2408月號學習版入學準備]" c="2408月號學習版入學準備"/>
        <s v="[銷貨_銷貨單].[商品名稱].&amp;[2406月號學習版貼紙]" c="2406月號學習版貼紙"/>
        <s v="[銷貨_銷貨單].[商品名稱].&amp;[2502月號學習版奇幻王國歷險記]" c="2502月號學習版奇幻王國歷險記"/>
        <s v="[銷貨_銷貨單].[商品名稱].&amp;[奇幻王國歷險記]" c="奇幻王國歷險記"/>
        <s v="[銷貨_銷貨單].[商品名稱].&amp;[2404月號學習版百變圖形疊疊樂解答]" c="2404月號學習版百變圖形疊疊樂解答"/>
        <s v="[銷貨_銷貨單].[商品名稱].&amp;[百變圖形疊疊樂解答]" c="百變圖形疊疊樂解答"/>
        <s v="[銷貨_銷貨單].[商品名稱].&amp;[2405月號基礎版多元學習系列]" c="2405月號基礎版多元學習系列"/>
        <s v="[銷貨_銷貨單].[商品名稱].&amp;[變變變魔術組]" c="變變變魔術組"/>
        <s v="[銷貨_銷貨單].[商品名稱].&amp;[2406月號基礎版多元學習系列]" c="2406月號基礎版多元學習系列"/>
        <s v="[銷貨_銷貨單].[商品名稱].&amp;[99乘法記憶組]" c="99乘法記憶組"/>
        <s v="[銷貨_銷貨單].[商品名稱].&amp;[2407月號基礎版多元學習系列]" c="2407月號基礎版多元學習系列"/>
        <s v="[銷貨_銷貨單].[商品名稱].&amp;[99乘法挑戰組(桌遊)]" c="99乘法挑戰組(桌遊)"/>
        <s v="[銷貨_銷貨單].[商品名稱].&amp;[2408月號基礎版多元學習系列]" c="2408月號基礎版多元學習系列"/>
        <s v="[銷貨_銷貨單].[商品名稱].&amp;[99乘法高手]" c="99乘法高手"/>
        <s v="[銷貨_銷貨單].[商品名稱].&amp;[文學名著(馬可波羅遊記)]" c="文學名著(馬可波羅遊記)"/>
        <s v="[銷貨_銷貨單].[商品名稱].&amp;[耶誕故事繪本+感謝卡]" c="耶誕故事繪本+感謝卡"/>
        <s v="[銷貨_銷貨單].[商品名稱].&amp;[巧虎提袋(大)]" c="巧虎提袋(大)"/>
        <s v="[銷貨_銷貨單].[商品名稱].&amp;[巧虎提袋(小)]" c="巧虎提袋(小)"/>
        <s v="[銷貨_銷貨單].[商品名稱].&amp;[國外再發郵資(不管庫存)]" c="國外再發郵資(不管庫存)"/>
        <s v="[銷貨_銷貨單].[商品名稱].&amp;[郵資(不管庫存)]" c="郵資(不管庫存)"/>
        <s v="[銷貨_銷貨單].[商品名稱].&amp;[折價券(不管庫存)]" c="折價券(不管庫存)"/>
        <s v="[銷貨_銷貨單].[商品名稱].&amp;[購物金(不管庫存)]" c="購物金(不管庫存)"/>
        <s v="[銷貨_銷貨單].[商品名稱].&amp;[點數折現（不管庫存）]" c="點數折現（不管庫存）"/>
        <s v="[銷貨_銷貨單].[商品名稱].&amp;[琪琪寶貝背包]" c="琪琪寶貝背包"/>
        <s v="[銷貨_銷貨單].[商品名稱].&amp;[巧虎創意趣味貼紙書套組]" c="巧虎創意趣味貼紙書套組"/>
        <s v="[銷貨_銷貨單].[商品名稱].&amp;[巧虎睡衣90CM]" c="巧虎睡衣90CM"/>
        <s v="[銷貨_銷貨單].[商品名稱].&amp;[巧虎睡衣100CM]" c="巧虎睡衣100CM"/>
        <s v="[銷貨_銷貨單].[商品名稱].&amp;[巧虎餐碗]" c="巧虎餐碗"/>
        <s v="[銷貨_銷貨單].[商品名稱].&amp;[巧虎深口碗]" c="巧虎深口碗"/>
        <s v="[銷貨_銷貨單].[商品名稱].&amp;[巧虎餐盤]" c="巧虎餐盤"/>
        <s v="[銷貨_銷貨單].[商品名稱].&amp;[巧虎雨鞋(15號)]" c="巧虎雨鞋(15號)"/>
        <s v="[銷貨_銷貨單].[商品名稱].&amp;[巧虎雨鞋(16號)]" c="巧虎雨鞋(16號)"/>
        <s v="[銷貨_銷貨單].[商品名稱].&amp;[巧虎雨鞋(17號)]" c="巧虎雨鞋(17號)"/>
        <s v="[銷貨_銷貨單].[商品名稱].&amp;[巧虎雨鞋(18號)]" c="巧虎雨鞋(18號)"/>
        <s v="[銷貨_銷貨單].[商品名稱].&amp;[巧虎雨鞋(19號)]" c="巧虎雨鞋(19號)"/>
        <s v="[銷貨_銷貨單].[商品名稱].&amp;[琪琪雨鞋(15號)]" c="琪琪雨鞋(15號)"/>
        <s v="[銷貨_銷貨單].[商品名稱].&amp;[琪琪雨鞋(16號)]" c="琪琪雨鞋(16號)"/>
        <s v="[銷貨_銷貨單].[商品名稱].&amp;[琪琪雨鞋(17號)]" c="琪琪雨鞋(17號)"/>
        <s v="[銷貨_銷貨單].[商品名稱].&amp;[琪琪雨鞋(18號)]" c="琪琪雨鞋(18號)"/>
        <s v="[銷貨_銷貨單].[商品名稱].&amp;[琪琪雨鞋(19號)]" c="琪琪雨鞋(19號)"/>
        <s v="[銷貨_銷貨單].[商品名稱].&amp;[巧虎PET吸管水壺480ML]" c="巧虎PET吸管水壺480ML"/>
        <s v="[銷貨_銷貨單].[商品名稱].&amp;[刺刺積木組]" c="刺刺積木組"/>
        <s v="[銷貨_銷貨單].[商品名稱].&amp;[巧虎小廚師料理組]" c="巧虎小廚師料理組"/>
        <s v="[銷貨_銷貨單].[商品名稱].&amp;[SKATER巧虎兒童雨傘]" c="SKATER巧虎兒童雨傘"/>
        <s v="[銷貨_銷貨單].[商品名稱].&amp;[SKATER巧虎兒童雨衣]" c="SKATER巧虎兒童雨衣"/>
        <s v="[銷貨_銷貨單].[商品名稱].&amp;[SKATER巧虎防走失包]" c="SKATER巧虎防走失包"/>
        <s v="[銷貨_銷貨單].[商品名稱].&amp;[妙妙鑰匙圈]" c="妙妙鑰匙圈"/>
        <s v="[銷貨_銷貨單].[商品名稱].&amp;[桃樂比鑰匙圈]" c="桃樂比鑰匙圈"/>
        <s v="[銷貨_銷貨單].[商品名稱].&amp;[華泰巧虎半罩式安全帽M粉紅]" c="華泰巧虎半罩式安全帽M粉紅"/>
        <s v="[銷貨_銷貨單].[商品名稱].&amp;[巧虎趣味飛行棋]" c="巧虎趣味飛行棋"/>
        <s v="[銷貨_銷貨單].[商品名稱].&amp;[巧虎鉛筆盒]" c="巧虎鉛筆盒"/>
        <s v="[銷貨_銷貨單].[商品名稱].&amp;[巧虎暖暖披風]" c="巧虎暖暖披風"/>
        <s v="[銷貨_銷貨單].[商品名稱].&amp;[琪琪暖暖披風]" c="琪琪暖暖披風"/>
        <s v="[銷貨_銷貨單].[商品名稱].&amp;[可愛巧虎變身毯]" c="可愛巧虎變身毯"/>
        <s v="[銷貨_銷貨單].[商品名稱].&amp;[SKATER吸管銀離子水壺480ML]" c="SKATER吸管銀離子水壺480ML"/>
        <s v="[銷貨_銷貨單].[商品名稱].&amp;[琪琪抱抱]" c="琪琪抱抱"/>
        <s v="[銷貨_銷貨單].[商品名稱].&amp;[巧虎琪琪穿衣練習組]" c="巧虎琪琪穿衣練習組"/>
        <s v="[銷貨_銷貨單].[商品名稱].&amp;[可愛好朋友玩偶組]" c="可愛好朋友玩偶組"/>
        <s v="[銷貨_銷貨單].[商品名稱].&amp;[琪琪偶(扭蛋商品)]" c="琪琪偶(扭蛋商品)"/>
        <s v="[銷貨_銷貨單].[商品名稱].&amp;[桃樂比偶(扭蛋商品)]" c="桃樂比偶(扭蛋商品)"/>
        <s v="[銷貨_銷貨單].[商品名稱].&amp;[妙妙偶(扭蛋商品)]" c="妙妙偶(扭蛋商品)"/>
        <s v="[銷貨_銷貨單].[商品名稱].&amp;[巧虎包裝紙(幾何)]" c="巧虎包裝紙(幾何)"/>
        <s v="[銷貨_銷貨單].[商品名稱].&amp;[巧虎包裝紙(水果)]" c="巧虎包裝紙(水果)"/>
        <s v="[銷貨_銷貨單].[商品名稱].&amp;[巧虎鋁箔包防壓盒]" c="巧虎鋁箔包防壓盒"/>
        <s v="[銷貨_銷貨單].[商品名稱].&amp;[15吋巧虎雙人枕]" c="15吋巧虎雙人枕"/>
        <s v="[銷貨_銷貨單].[商品名稱].&amp;[15吋桃樂比雙人枕]" c="15吋桃樂比雙人枕"/>
        <s v="[銷貨_銷貨單].[商品名稱].&amp;[6吋巧虎頭型包包]" c="6吋巧虎頭型包包"/>
        <s v="[銷貨_銷貨單].[商品名稱].&amp;[6吋琪琪頭型包包]" c="6吋琪琪頭型包包"/>
        <s v="[銷貨_銷貨單].[商品名稱].&amp;[6吋桃樂比頭型包包]" c="6吋桃樂比頭型包包"/>
        <s v="[銷貨_銷貨單].[商品名稱].&amp;[18吋巧虎頭型抱枕]" c="18吋巧虎頭型抱枕"/>
        <s v="[銷貨_銷貨單].[商品名稱].&amp;[桃樂比抱抱]" c="桃樂比抱抱"/>
        <s v="[銷貨_銷貨單].[商品名稱].&amp;[巧虎絨毛偶]" c="巧虎絨毛偶"/>
        <s v="[銷貨_銷貨單].[商品名稱].&amp;[琪琪絨毛偶]" c="琪琪絨毛偶"/>
        <s v="[銷貨_銷貨單].[商品名稱].&amp;[TOMICA巧虎跑車]" c="TOMICA巧虎跑車"/>
        <s v="[銷貨_銷貨單].[商品名稱].&amp;[TOMICA巧虎敞篷車]" c="TOMICA巧虎敞篷車"/>
        <s v="[銷貨_銷貨單].[商品名稱].&amp;[Skater銀離子牛奶杯-巧虎Friends]" c="Skater銀離子牛奶杯-巧虎Friends"/>
        <s v="[銷貨_銷貨單].[商品名稱].&amp;[巧虎雨具組]" c="巧虎雨具組"/>
        <s v="[銷貨_銷貨單].[商品名稱].&amp;[巧虎雨傘3入組]" c="巧虎雨傘3入組"/>
        <s v="[銷貨_銷貨單].[商品名稱].&amp;[琪琪造型圓領衫90]" c="琪琪造型圓領衫90"/>
        <s v="[銷貨_銷貨單].[商品名稱].&amp;[琪琪造型圓領衫110]" c="琪琪造型圓領衫110"/>
        <s v="[銷貨_銷貨單].[商品名稱].&amp;[巧虎可愛小圓包]" c="巧虎可愛小圓包"/>
        <s v="[銷貨_銷貨單].[商品名稱].&amp;[琪琪可愛小圓包]" c="琪琪可愛小圓包"/>
        <s v="[銷貨_銷貨單].[商品名稱].&amp;[巧虎包]" c="巧虎包"/>
        <s v="[銷貨_銷貨單].[商品名稱].&amp;[琪琪包]" c="琪琪包"/>
        <s v="[銷貨_銷貨單].[商品名稱].&amp;[巧虎偶 扭蛋商品]" c="巧虎偶 扭蛋商品"/>
        <s v="[銷貨_銷貨單].[商品名稱].&amp;[小花偶 扭蛋商品]" c="小花偶 扭蛋商品"/>
        <s v="[銷貨_銷貨單].[商品名稱].&amp;[巧巧老師偶 扭蛋商品]" c="巧巧老師偶 扭蛋商品"/>
        <s v="[銷貨_銷貨單].[商品名稱].&amp;[巧虎耶誕斗篷]" c="巧虎耶誕斗篷"/>
        <s v="[銷貨_銷貨單].[商品名稱].&amp;[巧虎方形便當袋-黃]" c="巧虎方形便當袋-黃"/>
        <s v="[銷貨_銷貨單].[商品名稱].&amp;[巧虎圓筒便當袋-藍]" c="巧虎圓筒便當袋-藍"/>
        <s v="[銷貨_銷貨單].[商品名稱].&amp;[12吋巧虎頭型毯被]" c="12吋巧虎頭型毯被"/>
        <s v="[銷貨_銷貨單].[商品名稱].&amp;[12吋巧虎頭型抱枕]" c="12吋巧虎頭型抱枕"/>
        <s v="[銷貨_銷貨單].[商品名稱].&amp;[12吋琪琪頭型抱枕]" c="12吋琪琪頭型抱枕"/>
        <s v="[銷貨_銷貨單].[商品名稱].&amp;[12吋桃樂比頭型抱枕]" c="12吋桃樂比頭型抱枕"/>
        <s v="[銷貨_銷貨單].[商品名稱].&amp;[12吋巧虎頭型後背包]" c="12吋巧虎頭型後背包"/>
        <s v="[銷貨_銷貨單].[商品名稱].&amp;[巧虎好朋友度假小屋森林系]" c="巧虎好朋友度假小屋森林系"/>
        <s v="[銷貨_銷貨單].[商品名稱].&amp;[SKATER不鏽鋼巧虎湯匙]" c="SKATER不鏽鋼巧虎湯匙"/>
        <s v="[銷貨_銷貨單].[商品名稱].&amp;[SKATER不鏽鋼巧虎叉子]" c="SKATER不鏽鋼巧虎叉子"/>
        <s v="[銷貨_銷貨單].[商品名稱].&amp;[10吋巧虎大頭手提包]" c="10吋巧虎大頭手提包"/>
        <s v="[銷貨_銷貨單].[商品名稱].&amp;[巧虎好朋友塗鴉本]" c="巧虎好朋友塗鴉本"/>
        <s v="[銷貨_銷貨單].[商品名稱].&amp;[百變巧虎公仔]" c="百變巧虎公仔"/>
        <s v="[銷貨_銷貨單].[商品名稱].&amp;[巧虎頸枕]" c="巧虎頸枕"/>
        <s v="[銷貨_銷貨單].[商品名稱].&amp;[琪琪頸枕]" c="琪琪頸枕"/>
        <s v="[銷貨_銷貨單].[商品名稱].&amp;[巧虎歡樂足球玩具]" c="巧虎歡樂足球玩具"/>
        <s v="[銷貨_銷貨單].[商品名稱].&amp;[巧虎玩沙組]" c="巧虎玩沙組"/>
        <s v="[銷貨_銷貨單].[商品名稱].&amp;[巧虎吉他手玩具]" c="巧虎吉他手玩具"/>
        <s v="[銷貨_銷貨單].[商品名稱].&amp;[巧虎鐵琴音樂玩具]" c="巧虎鐵琴音樂玩具"/>
        <s v="[銷貨_銷貨單].[商品名稱].&amp;[巧虎二合一音樂玩具]" c="巧虎二合一音樂玩具"/>
        <s v="[銷貨_銷貨單].[商品名稱].&amp;[巧虎抱抱玩偶]" c="巧虎抱抱玩偶"/>
        <s v="[銷貨_銷貨單].[商品名稱].&amp;[巧虎筆袋畫筆組]" c="巧虎筆袋畫筆組"/>
        <s v="[銷貨_銷貨單].[商品名稱].&amp;[SKATER巧虎防蚊貼]" c="SKATER巧虎防蚊貼"/>
        <s v="[銷貨_銷貨單].[商品名稱].&amp;[SKATER巧虎不鏽鋼直飲冷水壺(350ML)]" c="SKATER巧虎不鏽鋼直飲冷水壺(350ML)"/>
        <s v="[銷貨_銷貨單].[商品名稱].&amp;[巧虎兩用式多功能水壺]" c="巧虎兩用式多功能水壺"/>
        <s v="[銷貨_銷貨單].[商品名稱].&amp;[巧虎琪琪變變變手錶]" c="巧虎琪琪變變變手錶"/>
        <s v="[銷貨_銷貨單].[商品名稱].&amp;[小花抱抱]" c="小花抱抱"/>
        <s v="[銷貨_銷貨單].[商品名稱].&amp;[小花包]" c="小花包"/>
        <s v="[銷貨_銷貨單].[商品名稱].&amp;[妙妙抱抱]" c="妙妙抱抱"/>
        <s v="[銷貨_銷貨單].[商品名稱].&amp;[Skater巧虎花灑型水瓢]" c="Skater巧虎花灑型水瓢"/>
        <s v="[銷貨_銷貨單].[商品名稱].&amp;[Skater巧虎吸管型不鏽鋼兩用杯]" c="Skater巧虎吸管型不鏽鋼兩用杯"/>
        <s v="[銷貨_銷貨單].[商品名稱].&amp;[Skater巧虎拋棄式圍兜]" c="Skater巧虎拋棄式圍兜"/>
        <s v="[銷貨_銷貨單].[商品名稱].&amp;[巧虎好朋友布貼]" c="巧虎好朋友布貼"/>
        <s v="[銷貨_銷貨單].[商品名稱].&amp;[【德國 classic world 】我的最愛化妝台]" c="【德國 classic world 】我的最愛化妝台"/>
        <s v="[銷貨_銷貨單].[商品名稱].&amp;[【德國 classic world 】復古停車場]" c="【德國 classic world 】復古停車場"/>
        <s v="[銷貨_銷貨單].[商品名稱].&amp;[Skater巧虎幼兒水杯]" c="Skater巧虎幼兒水杯"/>
        <s v="[銷貨_銷貨單].[商品名稱].&amp;[Skater巧虎水龍頭延伸器]" c="Skater巧虎水龍頭延伸器"/>
        <s v="[銷貨_銷貨單].[商品名稱].&amp;[5吋巧虎擦手巾(開心款)]" c="5吋巧虎擦手巾(開心款)"/>
        <s v="[銷貨_銷貨單].[商品名稱].&amp;[5吋琪琪擦手巾]" c="5吋琪琪擦手巾"/>
        <s v="[銷貨_銷貨單].[商品名稱].&amp;[5吋桃樂比擦手巾]" c="5吋桃樂比擦手巾"/>
        <s v="[銷貨_銷貨單].[商品名稱].&amp;[12吋微笑巧虎午睡保暖枕]" c="12吋微笑巧虎午睡保暖枕"/>
        <s v="[銷貨_銷貨單].[商品名稱].&amp;[12吋開心巧虎午睡保暖枕]" c="12吋開心巧虎午睡保暖枕"/>
        <s v="[銷貨_銷貨單].[商品名稱].&amp;[18吋巧虎繞邊枕]" c="18吋巧虎繞邊枕"/>
        <s v="[銷貨_銷貨單].[商品名稱].&amp;[18吋琪琪繞邊枕]" c="18吋琪琪繞邊枕"/>
        <s v="[銷貨_銷貨單].[商品名稱].&amp;[5吋巧虎擦手巾(微笑款)]" c="5吋巧虎擦手巾(微笑款)"/>
        <s v="[銷貨_銷貨單].[商品名稱].&amp;[12吋巧虎趴趴午睡抱枕-微笑款]" c="12吋巧虎趴趴午睡抱枕-微笑款"/>
        <s v="[銷貨_銷貨單].[商品名稱].&amp;[12吋巧虎趴趴午睡抱枕-開心款]" c="12吋巧虎趴趴午睡抱枕-開心款"/>
        <s v="[銷貨_銷貨單].[商品名稱].&amp;[巧虎多功能訓練便器]" c="巧虎多功能訓練便器"/>
        <s v="[銷貨_銷貨單].[商品名稱].&amp;[巧虎三階段彈力學習筷-左手]" c="巧虎三階段彈力學習筷-左手"/>
        <s v="[銷貨_銷貨單].[商品名稱].&amp;[巧虎三階段彈力學習筷-右手]" c="巧虎三階段彈力學習筷-右手"/>
        <s v="[銷貨_銷貨單].[商品名稱].&amp;[Shelly 巧虎聯名版 (2-12歲汽車安全座椅)]" c="Shelly 巧虎聯名版 (2-12歲汽車安全座椅)"/>
        <s v="[銷貨_銷貨單].[商品名稱].&amp;[巧虎收納袋(大)-星星黃]" c="巧虎收納袋(大)-星星黃"/>
        <s v="[銷貨_銷貨單].[商品名稱].&amp;[DoReMi巧虎小樂手]" c="DoReMi巧虎小樂手"/>
        <s v="[銷貨_銷貨單].[商品名稱].&amp;[巧虎隔尿裙]" c="巧虎隔尿裙"/>
        <s v="[銷貨_銷貨單].[商品名稱].&amp;[巧虎漁夫帽]" c="巧虎漁夫帽"/>
        <s v="[銷貨_銷貨單].[商品名稱].&amp;[巧虎湯匙]" c="巧虎湯匙"/>
        <s v="[銷貨_銷貨單].[商品名稱].&amp;[拖把小精靈套組]" c="拖把小精靈套組"/>
        <s v="[銷貨_銷貨單].[商品名稱].&amp;[巧虎活力車編程遊戲組]" c="巧虎活力車編程遊戲組"/>
        <s v="[銷貨_銷貨單].[商品名稱].&amp;[巧虎手偶互動遊戲組]" c="巧虎手偶互動遊戲組"/>
        <s v="[銷貨_銷貨單].[商品名稱].&amp;[巧虎吊飾玩偶]" c="巧虎吊飾玩偶"/>
        <s v="[銷貨_銷貨單].[商品名稱].&amp;[小花吊飾玩偶]" c="小花吊飾玩偶"/>
        <s v="[銷貨_銷貨單].[商品名稱].&amp;[琪琪吊飾玩偶]" c="琪琪吊飾玩偶"/>
        <s v="[銷貨_銷貨單].[商品名稱].&amp;[Skater 巧虎3入水杯Friends]" c="Skater 巧虎3入水杯Friends"/>
        <s v="[銷貨_銷貨單].[商品名稱].&amp;[巧虎成長積木]" c="巧虎成長積木"/>
        <s v="[銷貨_銷貨單].[商品名稱].&amp;[巧虎聲光廚房遊戲組]" c="巧虎聲光廚房遊戲組"/>
        <s v="[銷貨_銷貨單].[商品名稱].&amp;[巧虎百變工具箱]" c="巧虎百變工具箱"/>
        <s v="[銷貨_銷貨單].[商品名稱].&amp;[我就是巧虎髮帶]" c="我就是巧虎髮帶"/>
        <s v="[銷貨_銷貨單].[商品名稱].&amp;[我就是琪琪髮帶]" c="我就是琪琪髮帶"/>
        <s v="[銷貨_銷貨單].[商品名稱].&amp;[我就是小花髮帶]" c="我就是小花髮帶"/>
        <s v="[銷貨_銷貨單].[商品名稱].&amp;[我就是桃樂比髮帶]" c="我就是桃樂比髮帶"/>
        <s v="[銷貨_銷貨單].[商品名稱].&amp;[我就是妙妙髮帶]" c="我就是妙妙髮帶"/>
        <s v="[銷貨_銷貨單].[商品名稱].&amp;[巧虎探險趣後背包]" c="巧虎探險趣後背包"/>
        <s v="[銷貨_銷貨單].[商品名稱].&amp;[巧虎牙齒亮晶晶套組]" c="巧虎牙齒亮晶晶套組"/>
        <s v="[銷貨_銷貨單].[商品名稱].&amp;[巧虎四色運筆塗鴉組]" c="巧虎四色運筆塗鴉組"/>
        <s v="[銷貨_銷貨單].[商品名稱].&amp;[專心吃飯音樂立體書套組]" c="專心吃飯音樂立體書套組"/>
        <s v="[銷貨_銷貨單].[商品名稱].&amp;[巧連智家家酒扮演組]" c="巧連智家家酒扮演組"/>
        <s v="[銷貨_銷貨單].[商品名稱].&amp;[巧虎組裝積木系列 房子收納箱]" c="巧虎組裝積木系列 房子收納箱"/>
        <s v="[銷貨_銷貨單].[商品名稱].&amp;[巧虎組裝積木系列 人物套組]" c="巧虎組裝積木系列 人物套組"/>
        <s v="[銷貨_銷貨單].[商品名稱].&amp;[巧虎組裝積木系列 巧虎甜甜圈商店]" c="巧虎組裝積木系列 巧虎甜甜圈商店"/>
        <s v="[銷貨_銷貨單].[商品名稱].&amp;[巧虎組裝積木系列 滑梯鞦韆公園套組]" c="巧虎組裝積木系列 滑梯鞦韆公園套組"/>
        <s v="[銷貨_銷貨單].[商品名稱].&amp;[巧虎益智黏土系列 甜甜圈商店]" c="巧虎益智黏土系列 甜甜圈商店"/>
        <s v="[銷貨_銷貨單].[商品名稱].&amp;[巧虎益智黏土系列 冰淇淋商店]" c="巧虎益智黏土系列 冰淇淋商店"/>
        <s v="[銷貨_銷貨單].[商品名稱].&amp;[Skater練習用斜口杯-巧虎Baby]" c="Skater練習用斜口杯-巧虎Baby"/>
        <s v="[銷貨_銷貨單].[商品名稱].&amp;[Skater點心盒3入組-巧虎]" c="Skater點心盒3入組-巧虎"/>
        <s v="[銷貨_銷貨單].[商品名稱].&amp;[Skater銀離子三件餐具組-巧虎Friends]" c="Skater銀離子三件餐具組-巧虎Friends"/>
        <s v="[銷貨_銷貨單].[商品名稱].&amp;[Skater不鏽鋼保溫水壺(2WAY)巧虎Friends]" c="Skater不鏽鋼保溫水壺(2WAY)巧虎Friends"/>
        <s v="[銷貨_銷貨單].[商品名稱].&amp;[巧虎好朋友塗鴉本+四色筆]" c="巧虎好朋友塗鴉本+四色筆"/>
        <s v="[銷貨_銷貨單].[商品名稱].&amp;[轉吧！巧虎扭蛋機]" c="轉吧！巧虎扭蛋機"/>
        <s v="[銷貨_銷貨單].[商品名稱].&amp;[小花妹妹醫生遊戲組]" c="小花妹妹醫生遊戲組"/>
        <s v="[銷貨_銷貨單].[商品名稱].&amp;[琪琪醫生遊戲組]" c="琪琪醫生遊戲組"/>
        <s v="[銷貨_銷貨單].[商品名稱].&amp;[桃樂比醫生遊戲組]" c="桃樂比醫生遊戲組"/>
        <s v="[銷貨_銷貨單].[商品名稱].&amp;[快樂上學去扮演組]" c="快樂上學去扮演組"/>
        <s v="[銷貨_銷貨單].[商品名稱].&amp;[2025年春季故事繪本]" c="2025年春季故事繪本"/>
        <s v="[銷貨_銷貨單].[商品名稱].&amp;[巧虎睡墊三件組-滿版巧虎款]" c="巧虎睡墊三件組-滿版巧虎款"/>
        <s v="[銷貨_銷貨單].[商品名稱].&amp;[巧虎睡墊三件組-巧虎好朋友黃色款]" c="巧虎睡墊三件組-巧虎好朋友黃色款"/>
        <s v="[銷貨_銷貨單].[商品名稱].&amp;[巧虎睡墊三件組-巧虎好朋友粉色款]" c="巧虎睡墊三件組-巧虎好朋友粉色款"/>
        <s v="[銷貨_銷貨單].[商品名稱].&amp;[巧虎頭型名牌玩偶-微笑款]" c="巧虎頭型名牌玩偶-微笑款"/>
        <s v="[銷貨_銷貨單].[商品名稱].&amp;[巧虎頭型名牌玩偶-開心款]" c="巧虎頭型名牌玩偶-開心款"/>
        <s v="[銷貨_銷貨單].[商品名稱].&amp;[琪琪頭型名牌玩偶]" c="琪琪頭型名牌玩偶"/>
        <s v="[銷貨_銷貨單].[商品名稱].&amp;[桃樂比頭型名牌玩偶]" c="桃樂比頭型名牌玩偶"/>
        <s v="[銷貨_銷貨單].[商品名稱].&amp;[好暖巧虎圍巾]" c="好暖巧虎圍巾"/>
        <s v="[銷貨_銷貨單].[商品名稱].&amp;[PRO360 PLUS 高效消毒烘乾鍋(寧靜灰)]" c="PRO360 PLUS 高效消毒烘乾鍋(寧靜灰)"/>
        <s v="[銷貨_銷貨單].[商品名稱].&amp;[巧虎手偶+說明信]" c="巧虎手偶+說明信"/>
        <s v="[銷貨_銷貨單].[商品名稱].&amp;[Pixsee巧虎偶+主機]" c="Pixsee巧虎偶+主機"/>
        <s v="[銷貨_銷貨單].[商品名稱].&amp;[巧虎方塊活字印刷遊戲組]" c="巧虎方塊活字印刷遊戲組"/>
        <s v="[銷貨_銷貨單].[商品名稱].&amp;[巧虎神奇果汁店(感溫變色)]" c="巧虎神奇果汁店(感溫變色)"/>
        <s v="[銷貨_銷貨單].[商品名稱].&amp;[巧虎彩色甜甜圈商店]" c="巧虎彩色甜甜圈商店"/>
        <s v="[銷貨_銷貨單].[商品名稱].&amp;[12吋巧虎抱枕]" c="12吋巧虎抱枕"/>
        <s v="[銷貨_銷貨單].[商品名稱].&amp;[巧虎元氣滿滿抱抱枕]" c="巧虎元氣滿滿抱抱枕"/>
        <s v="[銷貨_銷貨單].[商品名稱].&amp;[巧虎用餐好朋友]" c="巧虎用餐好朋友"/>
        <s v="[銷貨_銷貨單].[商品名稱].&amp;[巧虎手眼協調挑戰組]" c="巧虎手眼協調挑戰組"/>
        <s v="[銷貨_銷貨單].[商品名稱].&amp;[Skater圍兜2入組(巧虎)]" c="Skater圍兜2入組(巧虎)"/>
        <s v="[銷貨_銷貨單].[商品名稱].&amp;[Skater速乾擦髮帽-巧虎]" c="Skater速乾擦髮帽-巧虎"/>
        <s v="[銷貨_銷貨單].[商品名稱].&amp;[2025夏季故事繪本_精靈的魔法夢境]" c="2025夏季故事繪本_精靈的魔法夢境"/>
        <s v="[銷貨_銷貨單].[商品名稱].&amp;[2026春季繪本 魔法音樂響叮噹]" c="2026春季繪本 魔法音樂響叮噹"/>
        <s v="[銷貨_銷貨單].[商品名稱].&amp;[後背包 ECO巧虎 S]" c="後背包 ECO巧虎 S"/>
        <s v="[銷貨_銷貨單].[商品名稱].&amp;[小悠活多醣體咀嚼錠(30入/瓶)-巧虎版]" c="小悠活多醣體咀嚼錠(30入/瓶)-巧虎版"/>
        <s v="[銷貨_銷貨單].[商品名稱].&amp;[小悠活兒童葉黃素咀嚼錠(60入/瓶)-巧虎版]" c="小悠活兒童葉黃素咀嚼錠(60入/瓶)-巧虎版"/>
        <s v="[銷貨_銷貨單].[商品名稱].&amp;[小悠活鈣咀嚼錠-草莓牛奶(60入/盒)-巧虎版]" c="小悠活鈣咀嚼錠-草莓牛奶(60入/盒)-巧虎版"/>
        <s v="[銷貨_銷貨單].[商品名稱].&amp;[小悠活兒童綜合維他命咀嚼錠(60入/盒)-巧虎版]" c="小悠活兒童綜合維他命咀嚼錠(60入/盒)-巧虎版"/>
        <s v="[銷貨_銷貨單].[商品名稱].&amp;[小悠活兒童魚油咀嚼軟膠囊(30入/盒)-巧虎版]" c="小悠活兒童魚油咀嚼軟膠囊(30入/盒)-巧虎版"/>
        <s v="[銷貨_銷貨單].[商品名稱].&amp;[白沙屯媽祖祈福禮盒]" c="白沙屯媽祖祈福禮盒"/>
        <s v="[銷貨_銷貨單].[商品名稱].&amp;[Pixsee巧虎偶]" c="Pixsee巧虎偶"/>
        <s v="[銷貨_銷貨單].[商品名稱].&amp;[Pixsee巧虎偶主機]" c="Pixsee巧虎偶主機"/>
        <s v="[銷貨_銷貨單].[商品名稱].&amp;[PIXSEE偶]" c="PIXSEE偶"/>
        <s v="[銷貨_銷貨單].[商品名稱].&amp;[京田巧虎適克敏兒童益生菌入手組]" c="京田巧虎適克敏兒童益生菌入手組"/>
        <s v="[銷貨_銷貨單].[商品名稱].&amp;[京田巧虎適克敏兒童益生菌2入組]" c="京田巧虎適克敏兒童益生菌2入組"/>
        <s v="[銷貨_銷貨單].[商品名稱].&amp;[京田巧虎適克敏兒童益生菌3入組]" c="京田巧虎適克敏兒童益生菌3入組"/>
        <s v="[銷貨_銷貨單].[商品名稱].&amp;[京田巧虎適克敏兒童益生菌6入組]" c="京田巧虎適克敏兒童益生菌6入組"/>
        <s v="[銷貨_銷貨單].[商品名稱].&amp;[巧虎提袋]" c="巧虎提袋"/>
        <s v="[銷貨_銷貨單].[商品名稱].&amp;[巧虎休閒小包]" c="巧虎休閒小包"/>
        <s v="[銷貨_銷貨單].[商品名稱].&amp;[數位典藏1個月]" c="數位典藏1個月"/>
        <s v="[銷貨_銷貨單].[商品名稱].&amp;[數位典藏1年]" c="數位典藏1年"/>
        <s v="[銷貨_銷貨單].[商品名稱].&amp;[九九乘法偵探套組]" c="九九乘法偵探套組"/>
        <s v="[銷貨_銷貨單].[商品名稱].&amp;[巧虎水果形狀蛋糕組]" c="巧虎水果形狀蛋糕組"/>
        <s v="[銷貨_銷貨單].[商品名稱].&amp;[和巧虎一起說英語套組進階版]" c="和巧虎一起說英語套組進階版"/>
        <s v="[銷貨_銷貨單].[商品名稱].&amp;[和巧虎一起說英語Plus]" c="和巧虎一起說英語Plus"/>
        <s v="[銷貨_銷貨單].[商品名稱].&amp;[巧虎DIY英語城堡]" c="巧虎DIY英語城堡"/>
        <s v="[銷貨_銷貨單].[商品名稱].&amp;[寶寶生活好習慣學習套組A]" c="寶寶生活好習慣學習套組A"/>
        <s v="[銷貨_銷貨單].[商品名稱].&amp;[爸媽報報]" c="爸媽報報"/>
        <s v="[銷貨_銷貨單].[商品名稱].&amp;[點讀巧比思考力遊戲組]" c="點讀巧比思考力遊戲組"/>
        <s v="[銷貨_銷貨單].[商品名稱].&amp;[點讀巧比思考力遊戲組使用說明書]" c="點讀巧比思考力遊戲組使用說明書"/>
        <s v="[銷貨_銷貨單].[商品名稱].&amp;[注音套組2.0]" c="注音套組2.0"/>
        <s v="[銷貨_銷貨單].[商品名稱].&amp;[好情緒EQ X 品格人際套組]" c="好情緒EQ X 品格人際套組"/>
        <s v="[銷貨_銷貨單].[商品名稱].&amp;[閱讀橋樑書系列1_IQ184偵團]" c="閱讀橋樑書系列1_IQ184偵團"/>
        <s v="[銷貨_銷貨單].[商品名稱].&amp;[閱讀橋樑書系列2_黑腹貓華生]" c="閱讀橋樑書系列2_黑腹貓華生"/>
        <s v="[銷貨_銷貨單].[商品名稱].&amp;[閱讀橋樑書系列3_卡哩村超能力學園]" c="閱讀橋樑書系列3_卡哩村超能力學園"/>
        <s v="[銷貨_銷貨單].[商品名稱].&amp;[精選世界名著系列1_勇氣與挑戰]" c="精選世界名著系列1_勇氣與挑戰"/>
        <s v="[銷貨_銷貨單].[商品名稱].&amp;[精選世界名著系列2_愛與成長]" c="精選世界名著系列2_愛與成長"/>
        <s v="[銷貨_銷貨單].[商品名稱].&amp;[精選世界名著系列3_奇幻與推理]" c="精選世界名著系列3_奇幻與推理"/>
        <s v="[銷貨_銷貨單].[商品名稱].&amp;[語彙表達‧智育學習套組]" c="語彙表達‧智育學習套組"/>
        <s v="[銷貨_銷貨單].[商品名稱].&amp;[巧虎收納袋]" c="巧虎收納袋"/>
        <s v="[銷貨_銷貨單].[商品名稱].&amp;[語彙表達‧ 智育學習套組-說明書]" c="語彙表達‧ 智育學習套組-說明書"/>
        <s v="[銷貨_銷貨單].[商品名稱].&amp;[巧虎雙語點讀圖鑑]" c="巧虎雙語點讀圖鑑"/>
        <s v="[銷貨_銷貨單].[商品名稱].&amp;[聰明左右腦 點讀大冒險套組]" c="聰明左右腦 點讀大冒險套組"/>
        <s v="[銷貨_銷貨單].[商品名稱].&amp;[和巧虎一起學數學套組]" c="和巧虎一起學數學套組"/>
        <s v="[銷貨_銷貨單].[商品名稱].&amp;[巧連智精選世界名著1-3系列]" c="巧連智精選世界名著1-3系列"/>
        <s v="[銷貨_銷貨單].[商品名稱].&amp;[巧連智閱讀橋樑書1-3系列]" c="巧連智閱讀橋樑書1-3系列"/>
        <s v="[銷貨_銷貨單].[商品名稱].&amp;[卡哩村超能力學園系列3]" c="卡哩村超能力學園系列3"/>
        <s v="[銷貨_銷貨單].[商品名稱].&amp;[巧虎寶貝背包]" u="1" c="巧虎寶貝背包"/>
        <s v="[銷貨_銷貨單].[商品名稱].&amp;[巧虎如廁學習褲90CM]" u="1" c="巧虎如廁學習褲90CM"/>
        <s v="[銷貨_銷貨單].[商品名稱].&amp;[巧虎好朋友度假小屋]" u="1" c="巧虎好朋友度假小屋"/>
        <s v="[銷貨_銷貨單].[商品名稱].&amp;[巧虎公車筆袋]" u="1" c="巧虎公車筆袋"/>
        <s v="[銷貨_銷貨單].[商品名稱].&amp;[巧虎好朋友人偶扭蛋(隨機)]" u="1" c="巧虎好朋友人偶扭蛋(隨機)"/>
        <s v="[銷貨_銷貨單].[商品名稱].&amp;[巧虎好朋友人偶扭蛋套組]" u="1" c="巧虎好朋友人偶扭蛋套組"/>
        <s v="[銷貨_銷貨單].[商品名稱].&amp;[巧虎沐浴棉]" u="1" c="巧虎沐浴棉"/>
        <s v="[銷貨_銷貨單].[商品名稱].&amp;[超人氣巧虎琪琪抱抱組]" u="1" c="超人氣巧虎琪琪抱抱組"/>
        <s v="[銷貨_銷貨單].[商品名稱].&amp;[巧虎快樂小樂手組]" u="1" c="巧虎快樂小樂手組"/>
        <s v="[銷貨_銷貨單].[商品名稱].&amp;[2023夏季故事繪本]" u="1" c="2023夏季故事繪本"/>
        <s v="[銷貨_銷貨單].[商品名稱].&amp;[2023夏季故事繪本-神奇畫筆小畫家故事書]" u="1" c="2023夏季故事繪本-神奇畫筆小畫家故事書"/>
        <s v="[銷貨_銷貨單].[商品名稱].&amp;[2024年春季故事繪本]" u="1" c="2024年春季故事繪本"/>
        <s v="[銷貨_銷貨單].[商品名稱].&amp;[Shelly(巧虎聯名版)]" u="1" c="Shelly(巧虎聯名版)"/>
        <s v="[銷貨_銷貨單].[商品名稱].&amp;[兒童學習巧疊椅(蒂芬藍)]" u="1" c="兒童學習巧疊椅(蒂芬藍)"/>
        <s v="[銷貨_銷貨單].[商品名稱].&amp;[兒童學習巧疊椅(霧玫粉)]" u="1" c="兒童學習巧疊椅(霧玫粉)"/>
        <s v="[銷貨_銷貨單].[商品名稱].&amp;[巧虎三階段彈力學習筷 右手]" u="1" c="巧虎三階段彈力學習筷 右手"/>
        <s v="[銷貨_銷貨單].[商品名稱].&amp;[巧虎三階段彈力學習筷 左手]" u="1" c="巧虎三階段彈力學習筷 左手"/>
        <s v="[銷貨_銷貨單].[商品名稱].&amp;[PRO360 PLUS 高效消毒烘乾鍋及保管箱組合(寧靜灰)]" u="1" c="PRO360 PLUS 高效消毒烘乾鍋及保管箱組合(寧靜灰)"/>
        <s v="[銷貨_銷貨單].[商品名稱].&amp;[Poi-Tech雙重防臭尿布處理器 (棉花白)]" u="1" c="Poi-Tech雙重防臭尿布處理器 (棉花白)"/>
        <s v="[銷貨_銷貨單].[商品名稱].&amp;[Poi-Tech雙重防臭尿布處理器膠捲1入]" u="1" c="Poi-Tech雙重防臭尿布處理器膠捲1入"/>
        <s v="[銷貨_銷貨單].[商品名稱].&amp;[Poi-Tech雙重防臭尿布處理器膠捲3入]" u="1" c="Poi-Tech雙重防臭尿布處理器膠捲3入"/>
        <s v="[銷貨_銷貨單].[商品名稱].&amp;[Airpro水洗空氣睡墊三件組(小山藍)]" u="1" c="Airpro水洗空氣睡墊三件組(小山藍)"/>
        <s v="[銷貨_銷貨單].[商品名稱].&amp;[Airpro水洗空氣睡墊三件組(小山粉)]" u="1" c="Airpro水洗空氣睡墊三件組(小山粉)"/>
        <s v="[銷貨_銷貨單].[商品名稱].&amp;[Airpro水洗空氣多功能睡墊(小山藍)]" u="1" c="Airpro水洗空氣多功能睡墊(小山藍)"/>
        <s v="[銷貨_銷貨單].[商品名稱].&amp;[Ag+PRO銀離子抗菌睡墊三件組(星星藍)]" u="1" c="Ag+PRO銀離子抗菌睡墊三件組(星星藍)"/>
        <s v="[銷貨_銷貨單].[商品名稱].&amp;[海綿奶嘴刷]" u="1" c="海綿奶嘴刷"/>
        <s v="[銷貨_銷貨單].[商品名稱].&amp;[寶貝鴨洗澡玩具N]" u="1" c="寶貝鴨洗澡玩具N"/>
        <s v="[銷貨_銷貨單].[商品名稱].&amp;[躲貓貓T-Shirt]" u="1" c="躲貓貓T-Shirt"/>
        <s v="[銷貨_銷貨單].[商品名稱].&amp;[哈囉T-Shirt]" u="1" c="哈囉T-Shirt"/>
        <s v="[銷貨_銷貨單].[商品名稱].&amp;[巧虎好朋友背包]" u="1" c="巧虎好朋友背包"/>
        <s v="[銷貨_銷貨單].[商品名稱].&amp;[2024年夏季故事繪本]" u="1" c="2024年夏季故事繪本"/>
        <s v="[銷貨_銷貨單].[商品名稱].&amp;[2024年夏季故事繪本-忍法咻咻碰]" u="1" c="2024年夏季故事繪本-忍法咻咻碰"/>
        <s v="[銷貨_銷貨單].[商品名稱].&amp;[植物性奶瓶蔬果洗潔液促銷組]" u="1" c="植物性奶瓶蔬果洗潔液促銷組"/>
        <s v="[銷貨_銷貨單].[商品名稱].&amp;[幼稚園體驗遊戲組]" u="1" c="幼稚園體驗遊戲組"/>
        <s v="[銷貨_銷貨單].[商品名稱].&amp;[刺刺積木組說明書]" u="1" c="刺刺積木組說明書"/>
        <s v="[銷貨_銷貨單].[商品名稱].&amp;[巧虎海報-注音]" u="1" c="巧虎海報-注音"/>
        <s v="[銷貨_銷貨單].[商品名稱].&amp;[巧虎海報-英文字母]" u="1" c="巧虎海報-英文字母"/>
        <s v="[銷貨_銷貨單].[商品名稱].&amp;[巧虎小廚師遊戲墊]" u="1" c="巧虎小廚師遊戲墊"/>
        <s v="[銷貨_銷貨單].[商品名稱].&amp;[趣味英文單字學習卡套組]" u="1" c="趣味英文單字學習卡套組"/>
        <s v="[銷貨_銷貨單].[商品名稱].&amp;[成人巧虎口罩(格子)]" u="1" c="成人巧虎口罩(格子)"/>
        <s v="[銷貨_銷貨單].[商品名稱].&amp;[兒童巧虎口罩(格子)]" u="1" c="兒童巧虎口罩(格子)"/>
        <s v="[銷貨_銷貨單].[商品名稱].&amp;[PLACKERS兒童牙線棒30入]" u="1" c="PLACKERS兒童牙線棒30入"/>
        <s v="[銷貨_銷貨單].[商品名稱].&amp;[小卡-蛋糕款]" u="1" c="小卡-蛋糕款"/>
        <s v="[銷貨_銷貨單].[商品名稱].&amp;[小卡-露營款]" u="1" c="小卡-露營款"/>
        <s v="[銷貨_銷貨單].[商品名稱].&amp;[巧虎GoGo野餐墊]" u="1" c="巧虎GoGo野餐墊"/>
        <s v="[銷貨_銷貨單].[商品名稱].&amp;[富樂夢繪畫文具組]" u="1" c="富樂夢繪畫文具組"/>
        <s v="[銷貨_銷貨單].[商品名稱].&amp;[智高積木-CARS MINI]" u="1" c="智高積木-CARS MINI"/>
        <s v="[銷貨_銷貨單].[商品名稱].&amp;[Beckmann-文具袋Tiger]" u="1" c="Beckmann-文具袋Tiger"/>
        <s v="[銷貨_銷貨單].[商品名稱].&amp;[Beckmann-文具袋花瓣]" u="1" c="Beckmann-文具袋花瓣"/>
        <s v="[銷貨_銷貨單].[商品名稱].&amp;[冰原小英雄桌遊]" u="1" c="冰原小英雄桌遊"/>
        <s v="[銷貨_銷貨單].[商品名稱].&amp;[巧虎歡樂小方巾(4P)]" u="1" c="巧虎歡樂小方巾(4P)"/>
        <s v="[銷貨_銷貨單].[商品名稱].&amp;[巧虎親子口罩組]" u="1" c="巧虎親子口罩組"/>
        <s v="[銷貨_銷貨單].[商品名稱].&amp;[是草本抗菌洗衣精補充包]" u="1" c="是草本抗菌洗衣精補充包"/>
        <s v="[銷貨_銷貨單].[商品名稱].&amp;[彈力學習筷環保收納袋]" u="1" c="彈力學習筷環保收納袋"/>
        <s v="[銷貨_銷貨單].[商品名稱].&amp;[純水柔濕巾20抽-3入組]" u="1" c="純水柔濕巾20抽-3入組"/>
        <s v="[銷貨_銷貨單].[商品名稱].&amp;[Laku樂可杯第3階段吸管杯340ml-淇淋蘇打]" u="1" c="Laku樂可杯第3階段吸管杯340ml-淇淋蘇打"/>
      </sharedItems>
    </cacheField>
    <cacheField name="[銷貨_銷貨單].[商品單價].[商品單價]" caption="商品單價" numFmtId="0" hierarchy="89" level="1">
      <sharedItems count="511">
        <s v="[銷貨_銷貨單].[商品單價].&amp;[6.E2]" c="600.00"/>
        <s v="[銷貨_銷貨單].[商品單價].&amp;[7.E2]" c="700.00"/>
        <s v="[銷貨_銷貨單].[商品單價].&amp;[5.5E2]" c="550.00"/>
        <s v="[銷貨_銷貨單].[商品單價].&amp;[3.5E2]" c="350.00"/>
        <s v="[銷貨_銷貨單].[商品單價].&amp;[3.15E2]" c="315.00"/>
        <s v="[銷貨_銷貨單].[商品單價].&amp;[3.2E2]" c="320.00"/>
        <s v="[銷貨_銷貨單].[商品單價].&amp;[3.E1]" c="30.00"/>
        <s v="[銷貨_銷貨單].[商品單價].&amp;[4.E1]" c="40.00"/>
        <s v="[銷貨_銷貨單].[商品單價].&amp;[1.365E3]" c="1365.00"/>
        <s v="[銷貨_銷貨單].[商品單價].&amp;[2.1E3]" c="2100.00"/>
        <s v="[銷貨_銷貨單].[商品單價].&amp;[1.47E3]" c="1470.00"/>
        <s v="[銷貨_銷貨單].[商品單價].&amp;[1.575E3]" c="1575.00"/>
        <s v="[銷貨_銷貨單].[商品單價].&amp;[1.82E3]" c="1820.00"/>
        <s v="[銷貨_銷貨單].[商品單價].&amp;[1.96E3]" c="1960.00"/>
        <s v="[銷貨_銷貨單].[商品單價].&amp;[2.24E3]" c="2240.00"/>
        <s v="[銷貨_銷貨單].[商品單價].&amp;[2.8E3]" c="2800.00"/>
        <s v="[銷貨_銷貨單].[商品單價].&amp;[5.8E2]" c="580.00"/>
        <s v="[銷貨_銷貨單].[商品單價].&amp;[6.8E2]" c="680.00"/>
        <s v="[銷貨_銷貨單].[商品單價].&amp;[1.E3]" c="1000.00"/>
        <s v="[銷貨_銷貨單].[商品單價].&amp;[3.99E2]" c="399.00"/>
        <s v="[銷貨_銷貨單].[商品單價].&amp;[1.22E2]" c="122.00"/>
        <s v="[銷貨_銷貨單].[商品單價].&amp;[1.99E2]" c="199.00"/>
        <s v="[銷貨_銷貨單].[商品單價].&amp;[2.99E2]" c="299.00"/>
        <s v="[銷貨_銷貨單].[商品單價].&amp;[1.499E3]" c="1499.00"/>
        <s v="[銷貨_銷貨單].[商品單價].&amp;[2.89E2]" c="289.00"/>
        <s v="[銷貨_銷貨單].[商品單價].&amp;[2.1E2]" c="210.00"/>
        <s v="[銷貨_銷貨單].[商品單價].&amp;[4.88E2]" c="488.00"/>
        <s v="[銷貨_銷貨單].[商品單價].&amp;[1.2E3]" c="1200.00"/>
        <s v="[銷貨_銷貨單].[商品單價].&amp;[1.5E2]" c="150.00"/>
        <s v="[銷貨_銷貨單].[商品單價].&amp;[4.8E2]" c="480.00"/>
        <s v="[銷貨_銷貨單].[商品單價].&amp;[2.4E2]" c="240.00"/>
        <s v="[銷貨_銷貨單].[商品單價].&amp;[3.29E2]" c="329.00"/>
        <s v="[銷貨_銷貨單].[商品單價].&amp;[4.5E2]" c="450.00"/>
        <s v="[銷貨_銷貨單].[商品單價].&amp;[5.9E2]" c="590.00"/>
        <s v="[銷貨_銷貨單].[商品單價].&amp;[6.9E2]" c="690.00"/>
        <s v="[銷貨_銷貨單].[商品單價].&amp;[1.E2]" c="100.00"/>
        <s v="[銷貨_銷貨單].[商品單價].&amp;[9.E1]" c="90.00"/>
        <s v="[銷貨_銷貨單].[商品單價].&amp;[1.2E2]" c="120.00"/>
        <s v="[銷貨_銷貨單].[商品單價].&amp;[3.49E2]" c="349.00"/>
        <s v="[銷貨_銷貨單].[商品單價].&amp;[2.49E2]" c="249.00"/>
        <s v="[銷貨_銷貨單].[商品單價].&amp;[5.99E2]" c="599.00"/>
        <s v="[銷貨_銷貨單].[商品單價].&amp;[2.E2]" c="200.00"/>
        <s v="[銷貨_銷貨單].[商品單價].&amp;[3.E2]" c="300.00"/>
        <s v="[銷貨_銷貨單].[商品單價].&amp;[1.6E2]" c="160.00"/>
        <s v="[銷貨_銷貨單].[商品單價].&amp;[7.1E2]" c="710.00"/>
        <s v="[銷貨_銷貨單].[商品單價].&amp;[4.3E2]" c="430.00"/>
        <s v="[銷貨_銷貨單].[商品單價].&amp;[1.52E2]" c="152.00"/>
        <s v="[銷貨_銷貨單].[商品單價].&amp;[4.99E2]" c="499.00"/>
        <s v="[銷貨_銷貨單].[商品單價].&amp;[8.88E2]" c="888.00"/>
        <s v="[銷貨_銷貨單].[商品單價].&amp;[2.E3]" c="2000.00"/>
        <s v="[銷貨_銷貨單].[商品單價].&amp;[1.4E3]" c="1400.00"/>
        <s v="[銷貨_銷貨單].[商品單價].&amp;[9.99E2]" c="999.00"/>
        <s v="[銷貨_銷貨單].[商品單價].&amp;[1.299E3]" c="1299.00"/>
        <s v="[銷貨_銷貨單].[商品單價].&amp;[5.E2]" c="500.00"/>
        <s v="[銷貨_銷貨單].[商品單價].&amp;[6.2E1]" c="62.00"/>
        <s v="[銷貨_銷貨單].[商品單價].&amp;[2.5E2]" c="250.00"/>
        <s v="[銷貨_銷貨單].[商品單價].&amp;[6.9E1]" c="69.00"/>
        <s v="[銷貨_銷貨單].[商品單價].&amp;[6.99E2]" c="699.00"/>
        <s v="[銷貨_銷貨單].[商品單價].&amp;[1.198E3]" c="1198.00"/>
        <s v="[銷貨_銷貨單].[商品單價].&amp;[1.099E3]" c="1099.00"/>
        <s v="[銷貨_銷貨單].[商品單價].&amp;[1.199E3]" c="1199.00"/>
        <s v="[銷貨_銷貨單].[商品單價].&amp;[4.9E2]" c="490.00"/>
        <s v="[銷貨_銷貨單].[商品單價].&amp;[6.98E2]" c="698.00"/>
        <s v="[銷貨_銷貨單].[商品單價].&amp;[1.42E2]" c="142.00"/>
        <s v="[銷貨_銷貨單].[商品單價].&amp;[1.43E2]" c="143.00"/>
        <s v="[銷貨_銷貨單].[商品單價].&amp;[2.85E2]" c="285.00"/>
        <s v="[銷貨_銷貨單].[商品單價].&amp;[2.25E2]" c="225.00"/>
        <s v="[銷貨_銷貨單].[商品單價].&amp;[4.2E2]" c="420.00"/>
        <s v="[銷貨_銷貨單].[商品單價].&amp;[9.9E1]" c="99.00"/>
        <s v="[銷貨_銷貨單].[商品單價].&amp;[1.34E2]" c="134.00"/>
        <s v="[銷貨_銷貨單].[商品單價].&amp;[1.32E2]" c="132.00"/>
        <s v="[銷貨_銷貨單].[商品單價].&amp;[7.5E1]" c="75.00"/>
        <s v="[銷貨_銷貨單].[商品單價].&amp;[1.13E2]" c="113.00"/>
        <s v="[銷貨_銷貨單].[商品單價].&amp;[3.75E2]" c="375.00"/>
        <s v="[銷貨_銷貨單].[商品單價].&amp;[1.14E2]" c="114.00"/>
        <s v="[銷貨_銷貨單].[商品單價].&amp;[1.75E2]" c="175.00"/>
        <s v="[銷貨_銷貨單].[商品單價].&amp;[2.7E2]" c="270.00"/>
        <s v="[銷貨_銷貨單].[商品單價].&amp;[5.4E2]" c="540.00"/>
        <s v="[銷貨_銷貨單].[商品單價].&amp;[4.49E2]" c="449.00"/>
        <s v="[銷貨_銷貨單].[商品單價].&amp;[8.99E2]" c="899.00"/>
        <s v="[銷貨_銷貨單].[商品單價].&amp;[5.E1]" c="50.00"/>
        <s v="[銷貨_銷貨單].[商品單價].&amp;[3.91E2]" c="391.00"/>
        <s v="[銷貨_銷貨單].[商品單價].&amp;[2.69E2]" c="269.00"/>
        <s v="[銷貨_銷貨單].[商品單價].&amp;[1.12E2]" c="112.00"/>
        <s v="[銷貨_銷貨單].[商品單價].&amp;[1.05E2]" c="105.00"/>
        <s v="[銷貨_銷貨單].[商品單價].&amp;[1.4E2]" c="140.00"/>
        <s v="[銷貨_銷貨單].[商品單價].&amp;[1.35E2]" c="135.00"/>
        <s v="[銷貨_銷貨單].[商品單價].&amp;[1.8E2]" c="180.00"/>
        <s v="[銷貨_銷貨單].[商品單價].&amp;[4.E2]" c="400.00"/>
        <s v="[銷貨_銷貨單].[商品單價].&amp;[7.3E2]" c="730.00"/>
        <s v="[銷貨_銷貨單].[商品單價].&amp;[1.89E2]" c="189.00"/>
        <s v="[銷貨_銷貨單].[商品單價].&amp;[1.83E2]" c="183.00"/>
        <s v="[銷貨_銷貨單].[商品單價].&amp;[5.49E2]" c="549.00"/>
        <s v="[銷貨_銷貨單].[商品單價].&amp;[7.98E2]" c="798.00"/>
        <s v="[銷貨_銷貨單].[商品單價].&amp;[8.E1]" c="80.00"/>
        <s v="[銷貨_銷貨單].[商品單價].&amp;[1.07E2]" c="107.00"/>
        <s v="[銷貨_銷貨單].[商品單價].&amp;[7.9E1]" c="79.00"/>
        <s v="[銷貨_銷貨單].[商品單價].&amp;[1.06E2]" c="106.00"/>
        <s v="[銷貨_銷貨單].[商品單價].&amp;[4.]" c="4.00"/>
        <s v="[銷貨_銷貨單].[商品單價].&amp;[5.]" c="5.00"/>
        <s v="[銷貨_銷貨單].[商品單價].&amp;[3.]" c="3.00"/>
        <s v="[銷貨_銷貨單].[商品單價].&amp;[1.]" c="1.00"/>
        <s v="[銷貨_銷貨單].[商品單價].&amp;[5.85E3]" c="5850.00"/>
        <s v="[銷貨_銷貨單].[商品單價].&amp;[1.978E4]" c="19780.00"/>
        <s v="[銷貨_銷貨單].[商品單價].&amp;[-3.92E3]" c="-3920.00"/>
        <s v="[銷貨_銷貨單].[商品單價].&amp;[-3.43E3]" c="-3430.00"/>
        <s v="[銷貨_銷貨單].[商品單價].&amp;[-3.23E3]" c="-3230.00"/>
        <s v="[銷貨_銷貨單].[商品單價].&amp;[-3.185E3]" c="-3185.00"/>
        <s v="[銷貨_銷貨單].[商品單價].&amp;[-2.975E3]" c="-2975.00"/>
        <s v="[銷貨_銷貨單].[商品單價].&amp;[-2.94E3]" c="-2940.00"/>
        <s v="[銷貨_銷貨單].[商品單價].&amp;[-2.695E3]" c="-2695.00"/>
        <s v="[銷貨_銷貨單].[商品單價].&amp;[-2.57E3]" c="-2570.00"/>
        <s v="[銷貨_銷貨單].[商品單價].&amp;[-2.52E3]" c="-2520.00"/>
        <s v="[銷貨_銷貨單].[商品單價].&amp;[-2.45E3]" c="-2450.00"/>
        <s v="[銷貨_銷貨單].[商品單價].&amp;[-2.31E3]" c="-2310.00"/>
        <s v="[銷貨_銷貨單].[商品單價].&amp;[-2.205E3]" c="-2205.00"/>
        <s v="[銷貨_銷貨單].[商品單價].&amp;[-2.1E3]" c="-2100.00"/>
        <s v="[銷貨_銷貨單].[商品單價].&amp;[-1.96E3]" c="-1960.00"/>
        <s v="[銷貨_銷貨單].[商品單價].&amp;[-1.94E3]" c="-1940.00"/>
        <s v="[銷貨_銷貨單].[商品單價].&amp;[-1.89E3]" c="-1890.00"/>
        <s v="[銷貨_銷貨單].[商品單價].&amp;[-1.858E3]" c="-1858.00"/>
        <s v="[銷貨_銷貨單].[商品單價].&amp;[-1.68E3]" c="-1680.00"/>
        <s v="[銷貨_銷貨單].[商品單價].&amp;[-1.52E3]" c="-1520.00"/>
        <s v="[銷貨_銷貨單].[商品單價].&amp;[-1.47E3]" c="-1470.00"/>
        <s v="[銷貨_銷貨單].[商品單價].&amp;[-1.4E3]" c="-1400.00"/>
        <s v="[銷貨_銷貨單].[商品單價].&amp;[-1.26E3]" c="-1260.00"/>
        <s v="[銷貨_銷貨單].[商品單價].&amp;[-1.225E3]" c="-1225.00"/>
        <s v="[銷貨_銷貨單].[商品單價].&amp;[-1.111E3]" c="-1111.00"/>
        <s v="[銷貨_銷貨單].[商品單價].&amp;[-1.05E3]" c="-1050.00"/>
        <s v="[銷貨_銷貨單].[商品單價].&amp;[-9.8E2]" c="-980.00"/>
        <s v="[銷貨_銷貨單].[商品單價].&amp;[-7.6E2]" c="-760.00"/>
        <s v="[銷貨_銷貨單].[商品單價].&amp;[-7.35E2]" c="-735.00"/>
        <s v="[銷貨_銷貨單].[商品單價].&amp;[-7.E2]" c="-700.00"/>
        <s v="[銷貨_銷貨單].[商品單價].&amp;[-6.14E2]" c="-614.00"/>
        <s v="[銷貨_銷貨單].[商品單價].&amp;[-6.1E2]" c="-610.00"/>
        <s v="[銷貨_銷貨單].[商品單價].&amp;[-5.98E2]" c="-598.00"/>
        <s v="[銷貨_銷貨單].[商品單價].&amp;[-5.97E2]" c="-597.00"/>
        <s v="[銷貨_銷貨單].[商品單價].&amp;[-5.6E2]" c="-560.00"/>
        <s v="[銷貨_銷貨單].[商品單價].&amp;[-5.57E2]" c="-557.00"/>
        <s v="[銷貨_銷貨單].[商品單價].&amp;[-5.25E2]" c="-525.00"/>
        <s v="[銷貨_銷貨單].[商品單價].&amp;[-4.7E2]" c="-470.00"/>
        <s v="[銷貨_銷貨單].[商品單價].&amp;[-4.5E2]" c="-450.00"/>
        <s v="[銷貨_銷貨單].[商品單價].&amp;[-4.2E2]" c="-420.00"/>
        <s v="[銷貨_銷貨單].[商品單價].&amp;[-3.E2]" c="-300.00"/>
        <s v="[銷貨_銷貨單].[商品單價].&amp;[-2.99E2]" c="-299.00"/>
        <s v="[銷貨_銷貨單].[商品單價].&amp;[-2.6E2]" c="-260.00"/>
        <s v="[銷貨_銷貨單].[商品單價].&amp;[-2.56E2]" c="-256.00"/>
        <s v="[銷貨_銷貨單].[商品單價].&amp;[-2.45E2]" c="-245.00"/>
        <s v="[銷貨_銷貨單].[商品單價].&amp;[-2.4E2]" c="-240.00"/>
        <s v="[銷貨_銷貨單].[商品單價].&amp;[-2.3E2]" c="-230.00"/>
        <s v="[銷貨_銷貨單].[商品單價].&amp;[-2.22E2]" c="-222.00"/>
        <s v="[銷貨_銷貨單].[商品單價].&amp;[-2.16E2]" c="-216.00"/>
        <s v="[銷貨_銷貨單].[商品單價].&amp;[-2.E2]" c="-200.00"/>
        <s v="[銷貨_銷貨單].[商品單價].&amp;[-1.98E2]" c="-198.00"/>
        <s v="[銷貨_銷貨單].[商品單價].&amp;[-1.9E2]" c="-190.00"/>
        <s v="[銷貨_銷貨單].[商品單價].&amp;[-1.88E2]" c="-188.00"/>
        <s v="[銷貨_銷貨單].[商品單價].&amp;[-1.68E2]" c="-168.00"/>
        <s v="[銷貨_銷貨單].[商品單價].&amp;[-1.62E2]" c="-162.00"/>
        <s v="[銷貨_銷貨單].[商品單價].&amp;[-1.6E2]" c="-160.00"/>
        <s v="[銷貨_銷貨單].[商品單價].&amp;[-1.58E2]" c="-158.00"/>
        <s v="[銷貨_銷貨單].[商品單價].&amp;[-1.5E2]" c="-150.00"/>
        <s v="[銷貨_銷貨單].[商品單價].&amp;[-1.3E2]" c="-130.00"/>
        <s v="[銷貨_銷貨單].[商品單價].&amp;[-1.28E2]" c="-128.00"/>
        <s v="[銷貨_銷貨單].[商品單價].&amp;[-1.27E2]" c="-127.00"/>
        <s v="[銷貨_銷貨單].[商品單價].&amp;[-1.23E2]" c="-123.00"/>
        <s v="[銷貨_銷貨單].[商品單價].&amp;[-1.21E2]" c="-121.00"/>
        <s v="[銷貨_銷貨單].[商品單價].&amp;[-1.2E2]" c="-120.00"/>
        <s v="[銷貨_銷貨單].[商品單價].&amp;[-1.17E2]" c="-117.00"/>
        <s v="[銷貨_銷貨單].[商品單價].&amp;[-1.12E2]" c="-112.00"/>
        <s v="[銷貨_銷貨單].[商品單價].&amp;[-1.11E2]" c="-111.00"/>
        <s v="[銷貨_銷貨單].[商品單價].&amp;[-1.07E2]" c="-107.00"/>
        <s v="[銷貨_銷貨單].[商品單價].&amp;[-1.E2]" c="-100.00"/>
        <s v="[銷貨_銷貨單].[商品單價].&amp;[-9.9E1]" c="-99.00"/>
        <s v="[銷貨_銷貨單].[商品單價].&amp;[-9.E1]" c="-90.00"/>
        <s v="[銷貨_銷貨單].[商品單價].&amp;[-8.9E1]" c="-89.00"/>
        <s v="[銷貨_銷貨單].[商品單價].&amp;[-8.8E1]" c="-88.00"/>
        <s v="[銷貨_銷貨單].[商品單價].&amp;[-8.6E1]" c="-86.00"/>
        <s v="[銷貨_銷貨單].[商品單價].&amp;[-8.5E1]" c="-85.00"/>
        <s v="[銷貨_銷貨單].[商品單價].&amp;[-8.E1]" c="-80.00"/>
        <s v="[銷貨_銷貨單].[商品單價].&amp;[-7.9E1]" c="-79.00"/>
        <s v="[銷貨_銷貨單].[商品單價].&amp;[-7.7E1]" c="-77.00"/>
        <s v="[銷貨_銷貨單].[商品單價].&amp;[-7.2E1]" c="-72.00"/>
        <s v="[銷貨_銷貨單].[商品單價].&amp;[-7.E1]" c="-70.00"/>
        <s v="[銷貨_銷貨單].[商品單價].&amp;[-6.6E1]" c="-66.00"/>
        <s v="[銷貨_銷貨單].[商品單價].&amp;[-6.3E1]" c="-63.00"/>
        <s v="[銷貨_銷貨單].[商品單價].&amp;[-6.E1]" c="-60.00"/>
        <s v="[銷貨_銷貨單].[商品單價].&amp;[-5.7E1]" c="-57.00"/>
        <s v="[銷貨_銷貨單].[商品單價].&amp;[-5.6E1]" c="-56.00"/>
        <s v="[銷貨_銷貨單].[商品單價].&amp;[-5.5E1]" c="-55.00"/>
        <s v="[銷貨_銷貨單].[商品單價].&amp;[-5.1E1]" c="-51.00"/>
        <s v="[銷貨_銷貨單].[商品單價].&amp;[-5.E1]" c="-50.00"/>
        <s v="[銷貨_銷貨單].[商品單價].&amp;[-4.8E1]" c="-48.00"/>
        <s v="[銷貨_銷貨單].[商品單價].&amp;[-4.6E1]" c="-46.00"/>
        <s v="[銷貨_銷貨單].[商品單價].&amp;[-4.5E1]" c="-45.00"/>
        <s v="[銷貨_銷貨單].[商品單價].&amp;[-4.4E1]" c="-44.00"/>
        <s v="[銷貨_銷貨單].[商品單價].&amp;[-4.2E1]" c="-42.00"/>
        <s v="[銷貨_銷貨單].[商品單價].&amp;[-4.E1]" c="-40.00"/>
        <s v="[銷貨_銷貨單].[商品單價].&amp;[-3.8E1]" c="-38.00"/>
        <s v="[銷貨_銷貨單].[商品單價].&amp;[-3.7E1]" c="-37.00"/>
        <s v="[銷貨_銷貨單].[商品單價].&amp;[-3.6E1]" c="-36.00"/>
        <s v="[銷貨_銷貨單].[商品單價].&amp;[-3.3E1]" c="-33.00"/>
        <s v="[銷貨_銷貨單].[商品單價].&amp;[-3.1E1]" c="-31.00"/>
        <s v="[銷貨_銷貨單].[商品單價].&amp;[-3.E1]" c="-30.00"/>
        <s v="[銷貨_銷貨單].[商品單價].&amp;[-2.6E1]" c="-26.00"/>
        <s v="[銷貨_銷貨單].[商品單價].&amp;[-2.5E1]" c="-25.00"/>
        <s v="[銷貨_銷貨單].[商品單價].&amp;[-2.2E1]" c="-22.00"/>
        <s v="[銷貨_銷貨單].[商品單價].&amp;[-2.1E1]" c="-21.00"/>
        <s v="[銷貨_銷貨單].[商品單價].&amp;[-2.E1]" c="-20.00"/>
        <s v="[銷貨_銷貨單].[商品單價].&amp;[-1.8E1]" c="-18.00"/>
        <s v="[銷貨_銷貨單].[商品單價].&amp;[-1.1E1]" c="-11.00"/>
        <s v="[銷貨_銷貨單].[商品單價].&amp;[-1.E1]" c="-10.00"/>
        <s v="[銷貨_銷貨單].[商品單價].&amp;[-2.89827E5]" c="-289827.00"/>
        <s v="[銷貨_銷貨單].[商品單價].&amp;[-2.7254E4]" c="-27254.00"/>
        <s v="[銷貨_銷貨單].[商品單價].&amp;[-7.21E3]" c="-7210.00"/>
        <s v="[銷貨_銷貨單].[商品單價].&amp;[-3.01E3]" c="-3010.00"/>
        <s v="[銷貨_銷貨單].[商品單價].&amp;[-4.16E2]" c="-416.00"/>
        <s v="[銷貨_銷貨單].[商品單價].&amp;[-3.99E2]" c="-399.00"/>
        <s v="[銷貨_銷貨單].[商品單價].&amp;[-3.96E2]" c="-396.00"/>
        <s v="[銷貨_銷貨單].[商品單價].&amp;[-3.5E2]" c="-350.00"/>
        <s v="[銷貨_銷貨單].[商品單價].&amp;[-2.91E2]" c="-291.00"/>
        <s v="[銷貨_銷貨單].[商品單價].&amp;[-2.51E2]" c="-251.00"/>
        <s v="[銷貨_銷貨單].[商品單價].&amp;[-2.08E2]" c="-208.00"/>
        <s v="[銷貨_銷貨單].[商品單價].&amp;[-2.06E2]" c="-206.00"/>
        <s v="[銷貨_銷貨單].[商品單價].&amp;[-2.01E2]" c="-201.00"/>
        <s v="[銷貨_銷貨單].[商品單價].&amp;[-1.1E2]" c="-110.00"/>
        <s v="[銷貨_銷貨單].[商品單價].&amp;[-6.2E1]" c="-62.00"/>
        <s v="[銷貨_銷貨單].[商品單價].&amp;[-4.3E1]" c="-43.00"/>
        <s v="[銷貨_銷貨單].[商品單價].&amp;[-3.9E1]" c="-39.00"/>
        <s v="[銷貨_銷貨單].[商品單價].&amp;[-3.5E1]" c="-35.00"/>
        <s v="[銷貨_銷貨單].[商品單價].&amp;[-2.9E1]" c="-29.00"/>
        <s v="[銷貨_銷貨單].[商品單價].&amp;[-2.8E1]" c="-28.00"/>
        <s v="[銷貨_銷貨單].[商品單價].&amp;[-2.7E1]" c="-27.00"/>
        <s v="[銷貨_銷貨單].[商品單價].&amp;[-2.4E1]" c="-24.00"/>
        <s v="[銷貨_銷貨單].[商品單價].&amp;[-2.3E1]" c="-23.00"/>
        <s v="[銷貨_銷貨單].[商品單價].&amp;[-1.9E1]" c="-19.00"/>
        <s v="[銷貨_銷貨單].[商品單價].&amp;[-1.7E1]" c="-17.00"/>
        <s v="[銷貨_銷貨單].[商品單價].&amp;[-1.6E1]" c="-16.00"/>
        <s v="[銷貨_銷貨單].[商品單價].&amp;[-1.5E1]" c="-15.00"/>
        <s v="[銷貨_銷貨單].[商品單價].&amp;[-1.4E1]" c="-14.00"/>
        <s v="[銷貨_銷貨單].[商品單價].&amp;[-1.3E1]" c="-13.00"/>
        <s v="[銷貨_銷貨單].[商品單價].&amp;[-1.2E1]" c="-12.00"/>
        <s v="[銷貨_銷貨單].[商品單價].&amp;[-9.]" c="-9.00"/>
        <s v="[銷貨_銷貨單].[商品單價].&amp;[-8.]" c="-8.00"/>
        <s v="[銷貨_銷貨單].[商品單價].&amp;[-7.]" c="-7.00"/>
        <s v="[銷貨_銷貨單].[商品單價].&amp;[-6.]" c="-6.00"/>
        <s v="[銷貨_銷貨單].[商品單價].&amp;[-5.]" c="-5.00"/>
        <s v="[銷貨_銷貨單].[商品單價].&amp;[-4.]" c="-4.00"/>
        <s v="[銷貨_銷貨單].[商品單價].&amp;[-3.]" c="-3.00"/>
        <s v="[銷貨_銷貨單].[商品單價].&amp;[-2.]" c="-2.00"/>
        <s v="[銷貨_銷貨單].[商品單價].&amp;[-1.]" c="-1.00"/>
        <s v="[銷貨_銷貨單].[商品單價].&amp;[-4.7E1]" c="-47.00"/>
        <s v="[銷貨_銷貨單].[商品單價].&amp;[-3.4E1]" c="-34.00"/>
        <s v="[銷貨_銷貨單].[商品單價].&amp;[4.4E2]" c="440.00"/>
        <s v="[銷貨_銷貨單].[商品單價].&amp;[2.16E2]" c="216.00"/>
        <s v="[銷貨_銷貨單].[商品單價].&amp;[2.24E2]" c="224.00"/>
        <s v="[銷貨_銷貨單].[商品單價].&amp;[3.68E2]" c="368.00"/>
        <s v="[銷貨_銷貨單].[商品單價].&amp;[4.08E2]" c="408.00"/>
        <s v="[銷貨_銷貨單].[商品單價].&amp;[8.792E2]" c="879.20"/>
        <s v="[銷貨_銷貨單].[商品單價].&amp;[1.3E2]" c="130.00"/>
        <s v="[銷貨_銷貨單].[商品單價].&amp;[6.4E2]" c="640.00"/>
        <s v="[銷貨_銷貨單].[商品單價].&amp;[7.92E2]" c="792.00"/>
        <s v="[銷貨_銷貨單].[商品單價].&amp;[8.8E2]" c="880.00"/>
        <s v="[銷貨_銷貨單].[商品單價].&amp;[4.792E2]" c="479.20"/>
        <s v="[銷貨_銷貨單].[商品單價].&amp;[7.99E2]" c="799.00"/>
        <s v="[銷貨_銷貨單].[商品單價].&amp;[1.0392E3]" c="1039.20"/>
        <s v="[銷貨_銷貨單].[商品單價].&amp;[1.169E3]" c="1169.00"/>
        <s v="[銷貨_銷貨單].[商品單價].&amp;[3.992E2]" c="399.20"/>
        <s v="[銷貨_銷貨單].[商品單價].&amp;[4.72E2]" c="472.00"/>
        <s v="[銷貨_銷貨單].[商品單價].&amp;[7.195E2]" c="719.50"/>
        <s v="[銷貨_銷貨單].[商品單價].&amp;[7.199E2]" c="719.90"/>
        <s v="[銷貨_銷貨單].[商品單價].&amp;[1.5992E3]" c="1599.20"/>
        <s v="[銷貨_銷貨單].[商品單價].&amp;[1.799E3]" c="1799.00"/>
        <s v="[銷貨_銷貨單].[商品單價].&amp;[1.999E3]" c="1999.00"/>
        <s v="[銷貨_銷貨單].[商品單價].&amp;[1.399E3]" c="1399.00"/>
        <s v="[銷貨_銷貨單].[商品單價].&amp;[2.E1]" c="20.00"/>
        <s v="[銷貨_銷貨單].[商品單價].&amp;[1.76E2]" c="176.00"/>
        <s v="[銷貨_銷貨單].[商品單價].&amp;[3.58E2]" c="358.00"/>
        <s v="[銷貨_銷貨單].[商品單價].&amp;[1.68E2]" c="168.00"/>
        <s v="[銷貨_銷貨單].[商品單價].&amp;[4.16E2]" c="416.00"/>
        <s v="[銷貨_銷貨單].[商品單價].&amp;[4.62E2]" c="462.00"/>
        <s v="[銷貨_銷貨單].[商品單價].&amp;[7.191E2]" c="719.10"/>
        <s v="[銷貨_銷貨單].[商品單價].&amp;[7.192E2]" c="719.20"/>
        <s v="[銷貨_銷貨單].[商品單價].&amp;[4.0844E2]" c="408.44"/>
        <s v="[銷貨_銷貨單].[商品單價].&amp;[5.592E2]" c="559.20"/>
        <s v="[銷貨_銷貨單].[商品單價].&amp;[2.2E2]" c="220.00"/>
        <s v="[銷貨_銷貨單].[商品單價].&amp;[1.14E3]" c="1140.00"/>
        <s v="[銷貨_銷貨單].[商品單價].&amp;[1.5E3]" c="1500.00"/>
        <s v="[銷貨_銷貨單].[商品單價].&amp;[3.192E2]" c="319.20"/>
        <s v="[銷貨_銷貨單].[商品單價].&amp;[6.392E2]" c="639.20"/>
        <s v="[銷貨_銷貨單].[商品單價].&amp;[2.392E2]" c="239.20"/>
        <s v="[銷貨_銷貨單].[商品單價].&amp;[2.39E2]" c="239.00"/>
        <s v="[銷貨_銷貨單].[商品單價].&amp;[5.25E2]" c="525.00"/>
        <s v="[銷貨_銷貨單].[商品單價].&amp;[2.52E2]" c="252.00"/>
        <s v="[銷貨_銷貨單].[商品單價].&amp;[3.57E2]" c="357.00"/>
        <s v="[銷貨_銷貨單].[商品單價].&amp;[1.45E2]" c="145.00"/>
        <s v="[銷貨_銷貨單].[商品單價].&amp;[2.73E2]" c="273.00"/>
        <s v="[銷貨_銷貨單].[商品單價].&amp;[7.665E1]" c="76.65"/>
        <s v="[銷貨_銷貨單].[商品單價].&amp;[1.592E2]" c="159.20"/>
        <s v="[銷貨_銷貨單].[商品單價].&amp;[2.8E2]" c="280.00"/>
        <s v="[銷貨_銷貨單].[商品單價].&amp;[3.0975E2]" c="309.75"/>
        <s v="[銷貨_銷貨單].[商品單價].&amp;[5.52E2]" c="552.00"/>
        <s v="[銷貨_銷貨單].[商品單價].&amp;[2.9714E2]" c="297.14"/>
        <s v="[銷貨_銷貨單].[商品單價].&amp;[4.6408E2]" c="464.08"/>
        <s v="[銷貨_銷貨單].[商品單價].&amp;[4.641E2]" c="464.10"/>
        <s v="[銷貨_銷貨單].[商品單價].&amp;[8.5E2]" c="850.00"/>
        <s v="[銷貨_銷貨單].[商品單價].&amp;[9.2E2]" c="920.00"/>
        <s v="[銷貨_銷貨單].[商品單價].&amp;[5.2E2]" c="520.00"/>
        <s v="[銷貨_銷貨單].[商品單價].&amp;[1.253E2]" c="125.30"/>
        <s v="[銷貨_銷貨單].[商品單價].&amp;[9.9E2]" c="990.00"/>
        <s v="[銷貨_銷貨單].[商品單價].&amp;[1.49E2]" c="149.00"/>
        <s v="[銷貨_銷貨單].[商品單價].&amp;[1.59E2]" c="159.00"/>
        <s v="[銷貨_銷貨單].[商品單價].&amp;[1.593E2]" c="159.30"/>
        <s v="[銷貨_銷貨單].[商品單價].&amp;[1.48E3]" c="1480.00"/>
        <s v="[銷貨_銷貨單].[商品單價].&amp;[2.68E3]" c="2680.00"/>
        <s v="[銷貨_銷貨單].[商品單價].&amp;[1.432E2]" c="143.20"/>
        <s v="[銷貨_銷貨單].[商品單價].&amp;[1.56E3]" c="1560.00"/>
        <s v="[銷貨_銷貨單].[商品單價].&amp;[1.09E4]" c="10900.00"/>
        <s v="[銷貨_銷貨單].[商品單價].&amp;[3.6E2]" c="360.00"/>
        <s v="[銷貨_銷貨單].[商品單價].&amp;[1.79E2]" c="179.00"/>
        <s v="[銷貨_銷貨單].[商品單價].&amp;[3.19E2]" c="319.00"/>
        <s v="[銷貨_銷貨單].[商品單價].&amp;[1.29E2]" c="129.00"/>
        <s v="[銷貨_銷貨單].[商品單價].&amp;[4.9561E2]" c="495.61"/>
        <s v="[銷貨_銷貨單].[商品單價].&amp;[7.992E2]" c="799.20"/>
        <s v="[銷貨_銷貨單].[商品單價].&amp;[1.599E3]" c="1599.00"/>
        <s v="[銷貨_銷貨單].[商品單價].&amp;[2.299E3]" c="2299.00"/>
        <s v="[銷貨_銷貨單].[商品單價].&amp;[1.9215E2]" c="192.15"/>
        <s v="[銷貨_銷貨單].[商品單價].&amp;[2.394E2]" c="239.40"/>
        <s v="[銷貨_銷貨單].[商品單價].&amp;[4.06E2]" c="406.00"/>
        <s v="[銷貨_銷貨單].[商品單價].&amp;[4.05E2]" c="405.00"/>
        <s v="[銷貨_銷貨單].[商品單價].&amp;[2.48E2]" c="248.00"/>
        <s v="[銷貨_銷貨單].[商品單價].&amp;[3.04E2]" c="304.00"/>
        <s v="[銷貨_銷貨單].[商品單價].&amp;[7.6755E2]" c="767.55"/>
        <s v="[銷貨_銷貨單].[商品單價].&amp;[1.1191E3]" c="1119.10"/>
        <s v="[銷貨_銷貨單].[商品單價].&amp;[1.1192E3]" c="1119.20"/>
        <s v="[銷貨_銷貨單].[商品單價].&amp;[7.9275E2]" c="792.75"/>
        <s v="[銷貨_銷貨單].[商品單價].&amp;[1.2792E3]" c="1279.20"/>
        <s v="[銷貨_銷貨單].[商品單價].&amp;[1.2793E3]" c="1279.30"/>
        <s v="[銷貨_銷貨單].[商品單價].&amp;[1.439E3]" c="1439.00"/>
        <s v="[銷貨_銷貨單].[商品單價].&amp;[8.09E2]" c="809.00"/>
        <s v="[銷貨_銷貨單].[商品單價].&amp;[1.44E3]" c="1440.00"/>
        <s v="[銷貨_銷貨單].[商品單價].&amp;[1.8E3]" c="1800.00"/>
        <s v="[銷貨_銷貨單].[商品單價].&amp;[5.593E2]" c="559.30"/>
        <s v="[銷貨_銷貨單].[商品單價].&amp;[6.29E2]" c="629.00"/>
        <s v="[銷貨_銷貨單].[商品單價].&amp;[9.89E2]" c="989.00"/>
        <s v="[銷貨_銷貨單].[商品單價].&amp;[1.88E3]" c="1880.00"/>
        <s v="[銷貨_銷貨單].[商品單價].&amp;[2.35E3]" c="2350.00"/>
        <s v="[銷貨_銷貨單].[商品單價].&amp;[1.5993E3]" c="1599.30"/>
        <s v="[銷貨_銷貨單].[商品單價].&amp;[2.32E2]" c="232.00"/>
        <s v="[銷貨_銷貨單].[商品單價].&amp;[2.9E2]" c="290.00"/>
        <s v="[銷貨_銷貨單].[商品單價].&amp;[1.184E3]" c="1184.00"/>
        <s v="[銷貨_銷貨單].[商品單價].&amp;[6.393E2]" c="639.30"/>
        <s v="[銷貨_銷貨單].[商品單價].&amp;[8.4E1]" c="84.00"/>
        <s v="[銷貨_銷貨單].[商品單價].&amp;[2.59E3]" c="2590.00"/>
        <s v="[銷貨_銷貨單].[商品單價].&amp;[5.199E3]" c="5199.00"/>
        <s v="[銷貨_銷貨單].[商品單價].&amp;[5.4706E2]" c="547.06"/>
        <s v="[銷貨_銷貨單].[商品單價].&amp;[3.991E2]" c="399.10"/>
        <s v="[銷貨_銷貨單].[商品單價].&amp;[2.163E3]" c="2163.00"/>
        <s v="[銷貨_銷貨單].[商品單價].&amp;[2.704E3]" c="2704.00"/>
        <s v="[銷貨_銷貨單].[商品單價].&amp;[6.56E2]" c="656.00"/>
        <s v="[銷貨_銷貨單].[商品單價].&amp;[6.24E2]" c="624.00"/>
        <s v="[銷貨_銷貨單].[商品單價].&amp;[5.44E2]" c="544.00"/>
        <s v="[銷貨_銷貨單].[商品單價].&amp;[2.339E3]" c="2339.00"/>
        <s v="[銷貨_銷貨單].[商品單價].&amp;[2.34E3]" c="2340.00"/>
        <s v="[銷貨_銷貨單].[商品單價].&amp;[2.625E2]" c="262.50"/>
        <s v="[銷貨_銷貨單].[商品單價].&amp;[1.049E3]" c="1049.00"/>
        <s v="[銷貨_銷貨單].[商品單價].&amp;[1.78E3]" c="1780.00"/>
        <s v="[銷貨_銷貨單].[商品單價].&amp;[2.599E3]" c="2599.00"/>
        <s v="[銷貨_銷貨單].[商品單價].&amp;[4.999E3]" c="4999.00"/>
        <s v="[銷貨_銷貨單].[商品單價].&amp;[7.]" c="7.00"/>
        <s v="[銷貨_銷貨單].[商品單價].&amp;[4.788E3]" c="4788.00"/>
        <s v="[銷貨_銷貨單].[商品單價].&amp;[2.5E3]" c="2500.00"/>
        <s v="[銷貨_銷貨單].[商品單價].&amp;[1.1E2]" c="110.00"/>
        <s v="[銷貨_銷貨單].[商品單價].&amp;[4.00597E3]" c="4005.97"/>
        <s v="[銷貨_銷貨單].[商品單價].&amp;[4.22808E3]" c="4228.08"/>
        <s v="[銷貨_銷貨單].[商品單價].&amp;[4.5E3]" c="4500.00"/>
        <s v="[銷貨_銷貨單].[商品單價].&amp;[4.27304E3]" c="4273.04"/>
        <s v="[銷貨_銷貨單].[商品單價].&amp;[4.50995E3]" c="4509.95"/>
        <s v="[銷貨_銷貨單].[商品單價].&amp;[4.8E3]" c="4800.00"/>
        <s v="[銷貨_銷貨單].[商品單價].&amp;[1.58E2]" c="158.00"/>
        <s v="[銷貨_銷貨單].[商品單價].&amp;[4.03911E3]" c="4039.11"/>
        <s v="[銷貨_銷貨單].[商品單價].&amp;[4.299E3]" c="4299.00"/>
        <s v="[銷貨_銷貨單].[商品單價].&amp;[4.498E3]" c="4498.00"/>
        <s v="[銷貨_銷貨單].[商品單價].&amp;[4.598E3]" c="4598.00"/>
        <s v="[銷貨_銷貨單].[商品單價].&amp;[1.79939E3]" c="1799.39"/>
        <s v="[銷貨_銷貨單].[商品單價].&amp;[1.89916E3]" c="1899.16"/>
        <s v="[銷貨_銷貨單].[商品單價].&amp;[3.999E3]" c="3999.00"/>
        <s v="[銷貨_銷貨單].[商品單價].&amp;[3.2E3]" c="3200.00"/>
        <s v="[銷貨_銷貨單].[商品單價].&amp;[1.93562E3]" c="1935.62"/>
        <s v="[銷貨_銷貨單].[商品單價].&amp;[2.199E3]" c="2199.00"/>
        <s v="[銷貨_銷貨單].[商品單價].&amp;[8.E2]" c="800.00"/>
        <s v="[銷貨_銷貨單].[商品單價].&amp;[9.E2]" c="900.00"/>
        <s v="[銷貨_銷貨單].[商品單價].&amp;[2.4E3]" c="2400.00"/>
        <s v="[銷貨_銷貨單].[商品單價].&amp;[1.1E3]" c="1100.00"/>
        <s v="[銷貨_銷貨單].[商品單價].&amp;[1.25E3]" c="1250.00"/>
        <s v="[銷貨_銷貨單].[商品單價].&amp;[3.3E3]" c="3300.00"/>
        <s v="[銷貨_銷貨單].[商品單價].&amp;[4.807E3]" c="4807.00"/>
        <s v="[銷貨_銷貨單].[商品單價].&amp;[4.9E3]" c="4900.00"/>
        <s v="[銷貨_銷貨單].[商品單價].&amp;[1.476E3]" c="1476.00"/>
        <s v="[銷貨_銷貨單].[商品單價].&amp;[2.25403E3]" c="2254.03"/>
        <s v="[銷貨_銷貨單].[商品單價].&amp;[2.399E3]" c="2399.00"/>
        <s v="[銷貨_銷貨單].[商品單價].&amp;[2.999E3]" c="2999.00"/>
        <s v="[銷貨_銷貨單].[商品單價].&amp;[4.55E2]" u="1" c="455.00"/>
        <s v="[銷貨_銷貨單].[商品單價].&amp;[1.68E3]" u="1" c="1680.00"/>
        <s v="[銷貨_銷貨單].[商品單價].&amp;[1.387E2]" u="1" c="138.70"/>
        <s v="[銷貨_銷貨單].[商品單價].&amp;[1.66E2]" u="1" c="166.00"/>
        <s v="[銷貨_銷貨單].[商品單價].&amp;[1.77E2]" u="1" c="177.00"/>
        <s v="[銷貨_銷貨單].[商品單價].&amp;[1.88E2]" u="1" c="188.00"/>
        <s v="[銷貨_銷貨單].[商品單價].&amp;[5.1E2]" u="1" c="510.00"/>
        <s v="[銷貨_銷貨單].[商品單價].&amp;[3.8E2]" u="1" c="380.00"/>
        <s v="[銷貨_銷貨單].[商品單價].&amp;[7.5E2]" u="1" c="750.00"/>
        <s v="[銷貨_銷貨單].[商品單價].&amp;[1.67E2]" u="1" c="167.00"/>
        <s v="[銷貨_銷貨單].[商品單價].&amp;[6.6E2]" u="1" c="660.00"/>
        <s v="[銷貨_銷貨單].[商品單價].&amp;[2.55E2]" u="1" c="255.00"/>
        <s v="[銷貨_銷貨單].[商品單價].&amp;[1.55E2]" u="1" c="155.00"/>
        <s v="[銷貨_銷貨單].[商品單價].&amp;[4.65E2]" u="1" c="465.00"/>
        <s v="[銷貨_銷貨單].[商品單價].&amp;[5.15E2]" u="1" c="515.00"/>
        <s v="[銷貨_銷貨單].[商品單價].&amp;[4.15E2]" u="1" c="415.00"/>
        <s v="[銷貨_銷貨單].[商品單價].&amp;[1.57E2]" u="1" c="157.00"/>
        <s v="[銷貨_銷貨單].[商品單價].&amp;[1.46E2]" u="1" c="146.00"/>
        <s v="[銷貨_銷貨單].[商品單價].&amp;[4.48E2]" u="1" c="448.00"/>
        <s v="[銷貨_銷貨單].[商品單價].&amp;[7.15E2]" u="1" c="715.00"/>
        <s v="[銷貨_銷貨單].[商品單價].&amp;[7.65E2]" u="1" c="765.00"/>
        <s v="[銷貨_銷貨單].[商品單價].&amp;[8.15E2]" u="1" c="815.00"/>
        <s v="[銷貨_銷貨單].[商品單價].&amp;[9.65E2]" u="1" c="965.00"/>
        <s v="[銷貨_銷貨單].[商品單價].&amp;[1.015E3]" u="1" c="1015.00"/>
        <s v="[銷貨_銷貨單].[商品單價].&amp;[1.065E3]" u="1" c="1065.00"/>
        <s v="[銷貨_銷貨單].[商品單價].&amp;[5.65E2]" u="1" c="565.00"/>
        <s v="[銷貨_銷貨單].[商品單價].&amp;[6.65E2]" u="1" c="665.00"/>
        <s v="[銷貨_銷貨單].[商品單價].&amp;[6.15E2]" u="1" c="615.00"/>
        <s v="[銷貨_銷貨單].[商品單價].&amp;[8.65E2]" u="1" c="865.00"/>
        <s v="[銷貨_銷貨單].[商品單價].&amp;[1.115E3]" u="1" c="1115.00"/>
        <s v="[銷貨_銷貨單].[商品單價].&amp;[1.315E3]" u="1" c="1315.00"/>
        <s v="[銷貨_銷貨單].[商品單價].&amp;[1.665E3]" u="1" c="1665.00"/>
        <s v="[銷貨_銷貨單].[商品單價].&amp;[1.265E3]" u="1" c="1265.00"/>
        <s v="[銷貨_銷貨單].[商品單價].&amp;[1.165E3]" u="1" c="1165.00"/>
        <s v="[銷貨_銷貨單].[商品單價].&amp;[9.15E2]" u="1" c="915.00"/>
        <s v="[銷貨_銷貨單].[商品單價].&amp;[3.65E2]" u="1" c="365.00"/>
        <s v="[銷貨_銷貨單].[商品單價].&amp;[2.65E2]" u="1" c="265.00"/>
        <s v="[銷貨_銷貨單].[商品單價].&amp;[1.215E3]" u="1" c="1215.00"/>
        <s v="[銷貨_銷貨單].[商品單價].&amp;[1.415E3]" u="1" c="1415.00"/>
        <s v="[銷貨_銷貨單].[商品單價].&amp;[1.15E2]" u="1" c="115.00"/>
        <s v="[銷貨_銷貨單].[商品單價].&amp;[7.35E2]" u="1" c="735.00"/>
        <s v="[銷貨_銷貨單].[商品單價].&amp;[2.15E2]" u="1" c="215.00"/>
        <s v="[銷貨_銷貨單].[商品單價].&amp;[3.14E2]" u="1" c="314.00"/>
        <s v="[銷貨_銷貨單].[商品單價].&amp;[-4.15E2]" u="1" c="-415.00"/>
        <s v="[銷貨_銷貨單].[商品單價].&amp;[3.52E2]" u="1" c="352.00"/>
        <s v="[銷貨_銷貨單].[商品單價].&amp;[3.62E2]" u="1" c="362.00"/>
        <s v="[銷貨_銷貨單].[商品單價].&amp;[4.67E2]" u="1" c="467.00"/>
        <s v="[銷貨_銷貨單].[商品單價].&amp;[4.81E2]" u="1" c="481.00"/>
        <s v="[銷貨_銷貨單].[商品單價].&amp;[4.91E2]" u="1" c="491.00"/>
        <s v="[銷貨_銷貨單].[商品單價].&amp;[5.05E2]" u="1" c="505.00"/>
        <s v="[銷貨_銷貨單].[商品單價].&amp;[6.07E2]" u="1" c="607.00"/>
        <s v="[銷貨_銷貨單].[商品單價].&amp;[6.54E2]" u="1" c="654.00"/>
        <s v="[銷貨_銷貨單].[商品單價].&amp;[7.2E2]" u="1" c="720.00"/>
        <s v="[銷貨_銷貨單].[商品單價].&amp;[8.7E2]" u="1" c="870.00"/>
        <s v="[銷貨_銷貨單].[商品單價].&amp;[-1.8E3]" u="1" c="-1800.00"/>
        <s v="[銷貨_銷貨單].[商品單價].&amp;[-1.65E3]" u="1" c="-1650.00"/>
        <s v="[銷貨_銷貨單].[商品單價].&amp;[-4.55E2]" u="1" c="-455.00"/>
        <s v="[銷貨_銷貨單].[商品單價].&amp;[-3.87E2]" u="1" c="-387.00"/>
        <s v="[銷貨_銷貨單].[商品單價].&amp;[-3.6E2]" u="1" c="-360.00"/>
        <s v="[銷貨_銷貨單].[商品單價].&amp;[-3.37E2]" u="1" c="-337.00"/>
        <s v="[銷貨_銷貨單].[商品單價].&amp;[-3.1E2]" u="1" c="-310.00"/>
        <s v="[銷貨_銷貨單].[商品單價].&amp;[-2.89E2]" u="1" c="-289.00"/>
        <s v="[銷貨_銷貨單].[商品單價].&amp;[-2.88E2]" u="1" c="-288.00"/>
        <s v="[銷貨_銷貨單].[商品單價].&amp;[-2.7E2]" u="1" c="-270.00"/>
        <s v="[銷貨_銷貨單].[商品單價].&amp;[-2.39E2]" u="1" c="-239.00"/>
        <s v="[銷貨_銷貨單].[商品單價].&amp;[-2.2E2]" u="1" c="-220.00"/>
        <s v="[銷貨_銷貨單].[商品單價].&amp;[-1.44E2]" u="1" c="-144.00"/>
        <s v="[銷貨_銷貨單].[商品單價].&amp;[-1.39E2]" u="1" c="-139.00"/>
        <s v="[銷貨_銷貨單].[商品單價].&amp;[-8.1E1]" u="1" c="-81.00"/>
        <s v="[銷貨_銷貨單].[商品單價].&amp;[-4.1E1]" u="1" c="-41.00"/>
        <s v="[銷貨_銷貨單].[商品單價].&amp;[4.475E1]" u="1" c="44.75"/>
        <s v="[銷貨_銷貨單].[商品單價].&amp;[7.922E2]" u="1" c="792.20"/>
        <s v="[銷貨_銷貨單].[商品單價].&amp;[8.9E1]" u="1" c="89.00"/>
        <s v="[銷貨_銷貨單].[商品單價].&amp;[3.995E2]" u="1" c="399.50"/>
        <s v="[銷貨_銷貨單].[商品單價].&amp;[1.5E1]" u="1" c="15.00"/>
        <s v="[銷貨_銷貨單].[商品單價].&amp;[4.793E2]" u="1" c="479.30"/>
        <s v="[銷貨_銷貨單].[商品單價].&amp;[5.594E2]" u="1" c="559.40"/>
        <s v="[銷貨_銷貨單].[商品單價].&amp;[5.5E1]" u="1" c="55.00"/>
        <s v="[銷貨_銷貨單].[商品單價].&amp;[2.391E2]" u="1" c="239.10"/>
        <s v="[銷貨_銷貨單].[商品單價].&amp;[1.15E3]" u="1" c="1150.00"/>
        <s v="[銷貨_銷貨單].[商品單價].&amp;[7.8E2]" u="1" c="780.00"/>
        <s v="[銷貨_銷貨單].[商品單價].&amp;[8.25E2]" u="1" c="825.00"/>
        <s v="[銷貨_銷貨單].[商品單價].&amp;[3.38E3]" u="1" c="3380.00"/>
        <s v="[銷貨_銷貨單].[商品單價].&amp;[1.26E3]" u="1" c="1260.00"/>
        <s v="[銷貨_銷貨單].[商品單價].&amp;[4.35E2]" u="1" c="435.00"/>
        <s v="[銷貨_銷貨單].[商品單價].&amp;[4.168E3]" u="1" c="4168.00"/>
        <s v="[銷貨_銷貨單].[商品單價].&amp;[3.978E3]" u="1" c="3978.00"/>
        <s v="[銷貨_銷貨單].[商品單價].&amp;[2.418E3]" u="1" c="2418.00"/>
        <s v="[銷貨_銷貨單].[商品單價].&amp;[2.993E3]" u="1" c="2993.00"/>
        <s v="[銷貨_銷貨單].[商品單價].&amp;[6.E1]" u="1" c="60.00"/>
        <s v="[銷貨_銷貨單].[商品單價].&amp;[1.96E2]" u="1" c="196.00"/>
        <s v="[銷貨_銷貨單].[商品單價].&amp;[2.9925E2]" u="1" c="299.25"/>
        <s v="[銷貨_銷貨單].[商品單價].&amp;[3.4E2]" u="1" c="340.00"/>
        <s v="[銷貨_銷貨單].[商品單價].&amp;[1.4003E2]" u="1" c="140.03"/>
        <s v="[銷貨_銷貨單].[商品單價].&amp;[5.79E2]" u="1" c="579.00"/>
        <s v="[銷貨_銷貨單].[商品單價].&amp;[1.798E3]" u="1" c="1798.00"/>
        <s v="[銷貨_銷貨單].[商品單價].&amp;[2.0042E2]" u="1" c="200.42"/>
        <s v="[銷貨_銷貨單].[商品單價].&amp;[6.]" u="1" c="6.00"/>
        <s v="[銷貨_銷貨單].[商品單價].&amp;[2.25E3]" u="1" c="2250.00"/>
        <s v="[銷貨_銷貨單].[商品單價].&amp;[6.5E2]" u="1" c="650.00"/>
        <s v="[銷貨_銷貨單].[商品單價].&amp;[7.199E3]" u="1" c="7199.00"/>
        <s v="[銷貨_銷貨單].[商品單價].&amp;[3.799E3]" u="1" c="3799.00"/>
        <s v="[銷貨_銷貨單].[商品單價].&amp;[3.65415E3]" u="1" c="3654.15"/>
        <s v="[銷貨_銷貨單].[商品單價].&amp;[4.698E3]" u="1" c="4698.00"/>
        <s v="[銷貨_銷貨單].[商品單價].&amp;[1.69915E3]" u="1" c="1699.15"/>
        <s v="[銷貨_銷貨單].[商品單價].&amp;[1.69917E3]" u="1" c="1699.17"/>
        <s v="[銷貨_銷貨單].[商品單價].&amp;[3.E3]" u="1" c="3000.00"/>
        <s v="[銷貨_銷貨單].[商品單價].&amp;[3.099E3]" u="1" c="3099.00"/>
        <s v="[銷貨_銷貨單].[商品單價].&amp;[2.624E3]" u="1" c="2624.00"/>
        <s v="[銷貨_銷貨單].[商品單價].&amp;[0]" u="1" c=".00"/>
      </sharedItems>
    </cacheField>
    <cacheField name="[Measures].[銷貨_銷貨數量]" caption="銷貨_銷貨數量" numFmtId="0" hierarchy="184" level="32767"/>
    <cacheField name="[銷貨_銷貨單].[銷貨年月].[銷貨年月]" caption="銷貨年月" numFmtId="0" hierarchy="117" level="1">
      <sharedItems count="12">
        <s v="[銷貨_銷貨單].[銷貨年月].&amp;[202504]" c="202504"/>
        <s v="[銷貨_銷貨單].[銷貨年月].&amp;[202505]" c="202505"/>
        <s v="[銷貨_銷貨單].[銷貨年月].&amp;[202506]" c="202506"/>
        <s v="[銷貨_銷貨單].[銷貨年月].&amp;[202507]" c="202507"/>
        <s v="[銷貨_銷貨單].[銷貨年月].&amp;[202508]" c="202508"/>
        <s v="[銷貨_銷貨單].[銷貨年月].&amp;[202509]" c="202509"/>
        <s v="[銷貨_銷貨單].[銷貨年月].&amp;[202510]" c="202510"/>
        <s v="[銷貨_銷貨單].[銷貨年月].&amp;[202511]" c="202511"/>
        <s v="[銷貨_銷貨單].[銷貨年月].&amp;[202512]" c="202512"/>
        <s v="[銷貨_銷貨單].[銷貨年月].&amp;[202601]" c="202601"/>
        <s v="[銷貨_銷貨單].[銷貨年月].&amp;[202602]" c="202602"/>
        <s v="[銷貨_銷貨單].[銷貨年月].&amp;[202603]" c="202603"/>
      </sharedItems>
    </cacheField>
  </cacheFields>
  <cacheHierarchies count="261">
    <cacheHierarchy uniqueName="[分類_分類帳].[金額]" caption="金額" attribute="1" defaultMemberUniqueName="[分類_分類帳].[金額].[All]" allUniqueName="[分類_分類帳].[金額].[All]" dimensionUniqueName="[分類_分類帳]" displayFolder="" count="0" unbalancedGroup="0"/>
    <cacheHierarchy uniqueName="[分類_分類帳].[借方金額]" caption="借方金額" attribute="1" defaultMemberUniqueName="[分類_分類帳].[借方金額].[All]" allUniqueName="[分類_分類帳].[借方金額].[All]" dimensionUniqueName="[分類_分類帳]" displayFolder="" count="0" unbalancedGroup="0"/>
    <cacheHierarchy uniqueName="[分類_分類帳].[借貸方]" caption="借貸方" attribute="1" defaultMemberUniqueName="[分類_分類帳].[借貸方].[All]" allUniqueName="[分類_分類帳].[借貸方].[All]" dimensionUniqueName="[分類_分類帳]" displayFolder="" count="0" unbalancedGroup="0"/>
    <cacheHierarchy uniqueName="[分類_分類帳].[貸方金額]" caption="貸方金額" attribute="1" defaultMemberUniqueName="[分類_分類帳].[貸方金額].[All]" allUniqueName="[分類_分類帳].[貸方金額].[All]" dimensionUniqueName="[分類_分類帳]" displayFolder="" count="0" unbalancedGroup="0"/>
    <cacheHierarchy uniqueName="[分類_分類帳].[傳票日期]" caption="傳票日期" attribute="1" defaultMemberUniqueName="[分類_分類帳].[傳票日期].[All]" allUniqueName="[分類_分類帳].[傳票日期].[All]" dimensionUniqueName="[分類_分類帳]" displayFolder="" count="0" unbalancedGroup="0"/>
    <cacheHierarchy uniqueName="[分類_分類帳].[傳票年月]" caption="傳票年月" attribute="1" defaultMemberUniqueName="[分類_分類帳].[傳票年月].[All]" allUniqueName="[分類_分類帳].[傳票年月].[All]" dimensionUniqueName="[分類_分類帳]" displayFolder="" count="0" unbalancedGroup="0"/>
    <cacheHierarchy uniqueName="[分類_分類帳].[傳票年月日]" caption="傳票年月日" defaultMemberUniqueName="[分類_分類帳].[傳票年月日].[All]" allUniqueName="[分類_分類帳].[傳票年月日].[All]" dimensionUniqueName="[分類_分類帳]" displayFolder="" count="0" unbalancedGroup="0"/>
    <cacheHierarchy uniqueName="[分類_分類帳].[傳票編號]" caption="傳票編號" attribute="1" keyAttribute="1" defaultMemberUniqueName="[分類_分類帳].[傳票編號].[All]" allUniqueName="[分類_分類帳].[傳票編號].[All]" dimensionUniqueName="[分類_分類帳]" displayFolder="" count="0" unbalancedGroup="0"/>
    <cacheHierarchy uniqueName="[分類_分類帳].[摘要]" caption="摘要" attribute="1" defaultMemberUniqueName="[分類_分類帳].[摘要].[All]" allUniqueName="[分類_分類帳].[摘要].[All]" dimensionUniqueName="[分類_分類帳]" displayFolder="" count="0" unbalancedGroup="0"/>
    <cacheHierarchy uniqueName="[分類_廠商主檔].[廠商代號]" caption="廠商代號" attribute="1" keyAttribute="1" defaultMemberUniqueName="[分類_廠商主檔].[廠商代號].[All]" allUniqueName="[分類_廠商主檔].[廠商代號].[All]" dimensionUniqueName="[分類_廠商主檔]" displayFolder="" count="0" unbalancedGroup="0"/>
    <cacheHierarchy uniqueName="[分類_廠商主檔].[廠商名稱]" caption="廠商名稱" attribute="1" defaultMemberUniqueName="[分類_廠商主檔].[廠商名稱].[All]" allUniqueName="[分類_廠商主檔].[廠商名稱].[All]" dimensionUniqueName="[分類_廠商主檔]" displayFolder="" count="0" unbalancedGroup="0"/>
    <cacheHierarchy uniqueName="[共通_成本部門].[部門代號]" caption="部門代號" attribute="1" keyAttribute="1" defaultMemberUniqueName="[共通_成本部門].[部門代號].[All]" allUniqueName="[共通_成本部門].[部門代號].[All]" dimensionUniqueName="[共通_成本部門]" displayFolder="" count="0" unbalancedGroup="0"/>
    <cacheHierarchy uniqueName="[共通_成本部門].[部門名稱]" caption="部門名稱" attribute="1" defaultMemberUniqueName="[共通_成本部門].[部門名稱].[All]" allUniqueName="[共通_成本部門].[部門名稱].[All]" dimensionUniqueName="[共通_成本部門]" displayFolder="" count="0" unbalancedGroup="0"/>
    <cacheHierarchy uniqueName="[共通_成本部門].[部門歸屬]" caption="部門歸屬" attribute="1" defaultMemberUniqueName="[共通_成本部門].[部門歸屬].[All]" allUniqueName="[共通_成本部門].[部門歸屬].[All]" dimensionUniqueName="[共通_成本部門]" displayFolder="" count="0" unbalancedGroup="0"/>
    <cacheHierarchy uniqueName="[共通_事業別].[事業別]" caption="事業別" attribute="1" keyAttribute="1" defaultMemberUniqueName="[共通_事業別].[事業別].[All]" allUniqueName="[共通_事業別].[事業別].[All]" dimensionUniqueName="[共通_事業別]" displayFolder="" count="2" unbalanced="0" unbalancedGroup="0">
      <fieldsUsage count="2">
        <fieldUsage x="-1"/>
        <fieldUsage x="1"/>
      </fieldsUsage>
    </cacheHierarchy>
    <cacheHierarchy uniqueName="[共通_財務年月].[財務月份]" caption="財務月份" attribute="1" defaultMemberUniqueName="[共通_財務年月].[財務月份].[All]" allUniqueName="[共通_財務年月].[財務月份].[All]" dimensionUniqueName="[共通_財務年月]" displayFolder="" count="0" unbalancedGroup="0"/>
    <cacheHierarchy uniqueName="[共通_財務年月].[財務年月]" caption="財務年月" attribute="1" keyAttribute="1" defaultMemberUniqueName="[共通_財務年月].[財務年月].[All]" allUniqueName="[共通_財務年月].[財務年月].[All]" dimensionUniqueName="[共通_財務年月]" displayFolder="" count="0" unbalancedGroup="0"/>
    <cacheHierarchy uniqueName="[共通_財務年月].[財務年度]" caption="財務年度" attribute="1" defaultMemberUniqueName="[共通_財務年月].[財務年度].[All]" allUniqueName="[共通_財務年月].[財務年度].[All]" dimensionUniqueName="[共通_財務年月]" displayFolder="" count="2" unbalanced="0" unbalancedGroup="0">
      <fieldsUsage count="2">
        <fieldUsage x="-1"/>
        <fieldUsage x="0"/>
      </fieldsUsage>
    </cacheHierarchy>
    <cacheHierarchy uniqueName="[共通_財務年月].[財務季度]" caption="財務季度" attribute="1" defaultMemberUniqueName="[共通_財務年月].[財務季度].[All]" allUniqueName="[共通_財務年月].[財務季度].[All]" dimensionUniqueName="[共通_財務年月]" displayFolder="" count="0" unbalancedGroup="0"/>
    <cacheHierarchy uniqueName="[共通_會科大類].[科目大項名稱]" caption="科目大項名稱" attribute="1" defaultMemberUniqueName="[共通_會科大類].[科目大項名稱].[All]" allUniqueName="[共通_會科大類].[科目大項名稱].[All]" dimensionUniqueName="[共通_會科大類]" displayFolder="" count="0" unbalancedGroup="0"/>
    <cacheHierarchy uniqueName="[共通_會科大類].[科目大類]" caption="科目大類" attribute="1" keyAttribute="1" defaultMemberUniqueName="[共通_會科大類].[科目大類].[All]" allUniqueName="[共通_會科大類].[科目大類].[All]" dimensionUniqueName="[共通_會科大類]" displayFolder="" count="0" unbalancedGroup="0"/>
    <cacheHierarchy uniqueName="[共通_會科大類].[科目大類中文]" caption="科目大類中文" attribute="1" defaultMemberUniqueName="[共通_會科大類].[科目大類中文].[All]" allUniqueName="[共通_會科大類].[科目大類中文].[All]" dimensionUniqueName="[共通_會科大類]" displayFolder="" count="0" unbalancedGroup="0"/>
    <cacheHierarchy uniqueName="[共通_會科大類].[科目區分]" caption="科目區分" attribute="1" defaultMemberUniqueName="[共通_會科大類].[科目區分].[All]" allUniqueName="[共通_會科大類].[科目區分].[All]" dimensionUniqueName="[共通_會科大類]" displayFolder="" count="0" unbalancedGroup="0"/>
    <cacheHierarchy uniqueName="[共通_會科大類].[科目區分中文]" caption="科目區分中文" attribute="1" defaultMemberUniqueName="[共通_會科大類].[科目區分中文].[All]" allUniqueName="[共通_會科大類].[科目區分中文].[All]" dimensionUniqueName="[共通_會科大類]" displayFolder="" count="0" unbalancedGroup="0"/>
    <cacheHierarchy uniqueName="[共通_會科大類].[科目區分類別]" caption="科目區分類別" attribute="1" defaultMemberUniqueName="[共通_會科大類].[科目區分類別].[All]" allUniqueName="[共通_會科大類].[科目區分類別].[All]" dimensionUniqueName="[共通_會科大類]" displayFolder="" count="0" unbalancedGroup="0"/>
    <cacheHierarchy uniqueName="[共通_會計科目].[科目名稱]" caption="科目名稱" attribute="1" defaultMemberUniqueName="[共通_會計科目].[科目名稱].[All]" allUniqueName="[共通_會計科目].[科目名稱].[All]" dimensionUniqueName="[共通_會計科目]" displayFolder="" count="0" unbalancedGroup="0"/>
    <cacheHierarchy uniqueName="[共通_會計科目].[科目編號]" caption="科目編號" attribute="1" keyAttribute="1" defaultMemberUniqueName="[共通_會計科目].[科目編號].[All]" allUniqueName="[共通_會計科目].[科目編號].[All]" dimensionUniqueName="[共通_會計科目]" displayFolder="" count="0" unbalancedGroup="0"/>
    <cacheHierarchy uniqueName="[共通_會計科目].[資產損益別]" caption="資產損益別" attribute="1" defaultMemberUniqueName="[共通_會計科目].[資產損益別].[All]" allUniqueName="[共通_會計科目].[資產損益別].[All]" dimensionUniqueName="[共通_會計科目]" displayFolder="" count="0" unbalancedGroup="0"/>
    <cacheHierarchy uniqueName="[共通_會計科目].[餘額方]" caption="餘額方" attribute="1" defaultMemberUniqueName="[共通_會計科目].[餘額方].[All]" allUniqueName="[共通_會計科目].[餘額方].[All]" dimensionUniqueName="[共通_會計科目]" displayFolder="" count="0" unbalancedGroup="0"/>
    <cacheHierarchy uniqueName="[事業_分類帳].[原科目名稱]" caption="原科目名稱" attribute="1" defaultMemberUniqueName="[事業_分類帳].[原科目名稱].[All]" allUniqueName="[事業_分類帳].[原科目名稱].[All]" dimensionUniqueName="[事業_分類帳]" displayFolder="" count="0" unbalancedGroup="0"/>
    <cacheHierarchy uniqueName="[事業_分類帳].[原科目編號]" caption="原科目編號" attribute="1" defaultMemberUniqueName="[事業_分類帳].[原科目編號].[All]" allUniqueName="[事業_分類帳].[原科目編號].[All]" dimensionUniqueName="[事業_分類帳]" displayFolder="" count="0" unbalancedGroup="0"/>
    <cacheHierarchy uniqueName="[事業_分類帳].[原部門代號]" caption="原部門代號" attribute="1" defaultMemberUniqueName="[事業_分類帳].[原部門代號].[All]" allUniqueName="[事業_分類帳].[原部門代號].[All]" dimensionUniqueName="[事業_分類帳]" displayFolder="" count="0" unbalancedGroup="0"/>
    <cacheHierarchy uniqueName="[事業_分類帳].[原部門名稱]" caption="原部門名稱" attribute="1" defaultMemberUniqueName="[事業_分類帳].[原部門名稱].[All]" allUniqueName="[事業_分類帳].[原部門名稱].[All]" dimensionUniqueName="[事業_分類帳]" displayFolder="" count="0" unbalancedGroup="0"/>
    <cacheHierarchy uniqueName="[事業_分類帳].[傳票日期]" caption="傳票日期" attribute="1" defaultMemberUniqueName="[事業_分類帳].[傳票日期].[All]" allUniqueName="[事業_分類帳].[傳票日期].[All]" dimensionUniqueName="[事業_分類帳]" displayFolder="" count="0" unbalancedGroup="0"/>
    <cacheHierarchy uniqueName="[事業_分類帳].[傳票年月]" caption="傳票年月" attribute="1" defaultMemberUniqueName="[事業_分類帳].[傳票年月].[All]" allUniqueName="[事業_分類帳].[傳票年月].[All]" dimensionUniqueName="[事業_分類帳]" displayFolder="" count="0" unbalancedGroup="0"/>
    <cacheHierarchy uniqueName="[事業_分類帳].[傳票編號]" caption="傳票編號" attribute="1" defaultMemberUniqueName="[事業_分類帳].[傳票編號].[All]" allUniqueName="[事業_分類帳].[傳票編號].[All]" dimensionUniqueName="[事業_分類帳]" displayFolder="" count="0" unbalancedGroup="0"/>
    <cacheHierarchy uniqueName="[事業_分類帳].[新科目編號]" caption="新科目編號" attribute="1" defaultMemberUniqueName="[事業_分類帳].[新科目編號].[All]" allUniqueName="[事業_分類帳].[新科目編號].[All]" dimensionUniqueName="[事業_分類帳]" displayFolder="" count="0" unbalancedGroup="0"/>
    <cacheHierarchy uniqueName="[事業_分類帳].[新部門代號]" caption="新部門代號" attribute="1" defaultMemberUniqueName="[事業_分類帳].[新部門代號].[All]" allUniqueName="[事業_分類帳].[新部門代號].[All]" dimensionUniqueName="[事業_分類帳]" displayFolder="" count="0" unbalancedGroup="0"/>
    <cacheHierarchy uniqueName="[結帳_結帳單].[本幣未稅金額]" caption="本幣未稅金額" attribute="1" defaultMemberUniqueName="[結帳_結帳單].[本幣未稅金額].[All]" allUniqueName="[結帳_結帳單].[本幣未稅金額].[All]" dimensionUniqueName="[結帳_結帳單]" displayFolder="" count="0" unbalancedGroup="0"/>
    <cacheHierarchy uniqueName="[結帳_結帳單].[本幣含稅金額]" caption="本幣含稅金額" attribute="1" defaultMemberUniqueName="[結帳_結帳單].[本幣含稅金額].[All]" allUniqueName="[結帳_結帳單].[本幣含稅金額].[All]" dimensionUniqueName="[結帳_結帳單]" displayFolder="" count="0" unbalancedGroup="0"/>
    <cacheHierarchy uniqueName="[結帳_結帳單].[本幣稅額]" caption="本幣稅額" attribute="1" defaultMemberUniqueName="[結帳_結帳單].[本幣稅額].[All]" allUniqueName="[結帳_結帳單].[本幣稅額].[All]" dimensionUniqueName="[結帳_結帳單]" displayFolder="" count="0" unbalancedGroup="0"/>
    <cacheHierarchy uniqueName="[結帳_結帳單].[客戶代號]" caption="客戶代號" attribute="1" defaultMemberUniqueName="[結帳_結帳單].[客戶代號].[All]" allUniqueName="[結帳_結帳單].[客戶代號].[All]" dimensionUniqueName="[結帳_結帳單]" displayFolder="" count="0" unbalancedGroup="0"/>
    <cacheHierarchy uniqueName="[結帳_結帳單].[客戶名稱]" caption="客戶名稱" attribute="1" defaultMemberUniqueName="[結帳_結帳單].[客戶名稱].[All]" allUniqueName="[結帳_結帳單].[客戶名稱].[All]" dimensionUniqueName="[結帳_結帳單]" displayFolder="" count="2" unbalanced="0" unbalancedGroup="0">
      <fieldsUsage count="2">
        <fieldUsage x="-1"/>
        <fieldUsage x="3"/>
      </fieldsUsage>
    </cacheHierarchy>
    <cacheHierarchy uniqueName="[結帳_結帳單].[專案代號]" caption="專案代號" attribute="1" defaultMemberUniqueName="[結帳_結帳單].[專案代號].[All]" allUniqueName="[結帳_結帳單].[專案代號].[All]" dimensionUniqueName="[結帳_結帳單]" displayFolder="" count="0" unbalancedGroup="0"/>
    <cacheHierarchy uniqueName="[結帳_結帳單].[通路訂單序號]" caption="通路訂單序號" attribute="1" defaultMemberUniqueName="[結帳_結帳單].[通路訂單序號].[All]" allUniqueName="[結帳_結帳單].[通路訂單序號].[All]" dimensionUniqueName="[結帳_結帳單]" displayFolder="" count="0" unbalancedGroup="0"/>
    <cacheHierarchy uniqueName="[結帳_結帳單].[通路訂單編號]" caption="通路訂單編號" attribute="1" defaultMemberUniqueName="[結帳_結帳單].[通路訂單編號].[All]" allUniqueName="[結帳_結帳單].[通路訂單編號].[All]" dimensionUniqueName="[結帳_結帳單]" displayFolder="" count="0" unbalancedGroup="0"/>
    <cacheHierarchy uniqueName="[結帳_結帳單].[單身確認碼]" caption="單身確認碼" attribute="1" defaultMemberUniqueName="[結帳_結帳單].[單身確認碼].[All]" allUniqueName="[結帳_結帳單].[單身確認碼].[All]" dimensionUniqueName="[結帳_結帳單]" displayFolder="" count="0" unbalancedGroup="0"/>
    <cacheHierarchy uniqueName="[結帳_結帳單].[單頭確認碼]" caption="單頭確認碼" attribute="1" defaultMemberUniqueName="[結帳_結帳單].[單頭確認碼].[All]" allUniqueName="[結帳_結帳單].[單頭確認碼].[All]" dimensionUniqueName="[結帳_結帳單]" displayFolder="" count="0" unbalancedGroup="0"/>
    <cacheHierarchy uniqueName="[結帳_結帳單].[結帳日期]" caption="結帳日期" attribute="1" defaultMemberUniqueName="[結帳_結帳單].[結帳日期].[All]" allUniqueName="[結帳_結帳單].[結帳日期].[All]" dimensionUniqueName="[結帳_結帳單]" displayFolder="" count="0" unbalancedGroup="0"/>
    <cacheHierarchy uniqueName="[結帳_結帳單].[結帳年月]" caption="結帳年月" attribute="1" defaultMemberUniqueName="[結帳_結帳單].[結帳年月].[All]" allUniqueName="[結帳_結帳單].[結帳年月].[All]" dimensionUniqueName="[結帳_結帳單]" displayFolder="" count="0" unbalancedGroup="0"/>
    <cacheHierarchy uniqueName="[結帳_結帳單].[結帳明細編號]" caption="結帳明細編號" attribute="1" keyAttribute="1" defaultMemberUniqueName="[結帳_結帳單].[結帳明細編號].[All]" allUniqueName="[結帳_結帳單].[結帳明細編號].[All]" dimensionUniqueName="[結帳_結帳單]" displayFolder="" count="0" unbalancedGroup="0"/>
    <cacheHierarchy uniqueName="[結帳_結帳單].[結帳單別]" caption="結帳單別" attribute="1" defaultMemberUniqueName="[結帳_結帳單].[結帳單別].[All]" allUniqueName="[結帳_結帳單].[結帳單別].[All]" dimensionUniqueName="[結帳_結帳單]" displayFolder="" count="0" unbalancedGroup="0"/>
    <cacheHierarchy uniqueName="[結帳_結帳單].[結帳單序]" caption="結帳單序" attribute="1" defaultMemberUniqueName="[結帳_結帳單].[結帳單序].[All]" allUniqueName="[結帳_結帳單].[結帳單序].[All]" dimensionUniqueName="[結帳_結帳單]" displayFolder="" count="0" unbalancedGroup="0"/>
    <cacheHierarchy uniqueName="[結帳_結帳單].[結帳單號]" caption="結帳單號" attribute="1" defaultMemberUniqueName="[結帳_結帳單].[結帳單號].[All]" allUniqueName="[結帳_結帳單].[結帳單號].[All]" dimensionUniqueName="[結帳_結帳單]" displayFolder="" count="0" unbalancedGroup="0"/>
    <cacheHierarchy uniqueName="[結帳_結帳單].[結帳單編號]" caption="結帳單編號" attribute="1" defaultMemberUniqueName="[結帳_結帳單].[結帳單編號].[All]" allUniqueName="[結帳_結帳單].[結帳單編號].[All]" dimensionUniqueName="[結帳_結帳單]" displayFolder="" count="0" unbalancedGroup="0"/>
    <cacheHierarchy uniqueName="[結帳_結帳單].[銷貨日期]" caption="銷貨日期" attribute="1" defaultMemberUniqueName="[結帳_結帳單].[銷貨日期].[All]" allUniqueName="[結帳_結帳單].[銷貨日期].[All]" dimensionUniqueName="[結帳_結帳單]" displayFolder="" count="0" unbalancedGroup="0"/>
    <cacheHierarchy uniqueName="[結帳_結帳單].[銷貨明細編號]" caption="銷貨明細編號" attribute="1" defaultMemberUniqueName="[結帳_結帳單].[銷貨明細編號].[All]" allUniqueName="[結帳_結帳單].[銷貨明細編號].[All]" dimensionUniqueName="[結帳_結帳單]" displayFolder="" count="0" unbalancedGroup="0"/>
    <cacheHierarchy uniqueName="[結帳_結帳單].[銷貨單別]" caption="銷貨單別" attribute="1" defaultMemberUniqueName="[結帳_結帳單].[銷貨單別].[All]" allUniqueName="[結帳_結帳單].[銷貨單別].[All]" dimensionUniqueName="[結帳_結帳單]" displayFolder="" count="0" unbalancedGroup="0"/>
    <cacheHierarchy uniqueName="[結帳_結帳單].[銷貨單序]" caption="銷貨單序" attribute="1" defaultMemberUniqueName="[結帳_結帳單].[銷貨單序].[All]" allUniqueName="[結帳_結帳單].[銷貨單序].[All]" dimensionUniqueName="[結帳_結帳單]" displayFolder="" count="0" unbalancedGroup="0"/>
    <cacheHierarchy uniqueName="[結帳_結帳單].[銷貨單號]" caption="銷貨單號" attribute="1" defaultMemberUniqueName="[結帳_結帳單].[銷貨單號].[All]" allUniqueName="[結帳_結帳單].[銷貨單號].[All]" dimensionUniqueName="[結帳_結帳單]" displayFolder="" count="0" unbalancedGroup="0"/>
    <cacheHierarchy uniqueName="[結帳_結帳單].[銷貨單編號]" caption="銷貨單編號" attribute="1" defaultMemberUniqueName="[結帳_結帳單].[銷貨單編號].[All]" allUniqueName="[結帳_結帳單].[銷貨單編號].[All]" dimensionUniqueName="[結帳_結帳單]" displayFolder="" count="0" unbalancedGroup="0"/>
    <cacheHierarchy uniqueName="[損益_表單類別].[表單類別]" caption="表單類別" attribute="1" defaultMemberUniqueName="[損益_表單類別].[表單類別].[All]" allUniqueName="[損益_表單類別].[表單類別].[All]" dimensionUniqueName="[損益_表單類別]" displayFolder="" count="0" unbalancedGroup="0"/>
    <cacheHierarchy uniqueName="[預算_年度預算表].[預算年月]" caption="預算年月" attribute="1" defaultMemberUniqueName="[預算_年度預算表].[預算年月].[All]" allUniqueName="[預算_年度預算表].[預算年月].[All]" dimensionUniqueName="[預算_年度預算表]" displayFolder="" count="0" unbalancedGroup="0"/>
    <cacheHierarchy uniqueName="[預算_年度預算表].[預算類型]" caption="預算類型" attribute="1" defaultMemberUniqueName="[預算_年度預算表].[預算類型].[All]" allUniqueName="[預算_年度預算表].[預算類型].[All]" dimensionUniqueName="[預算_年度預算表]" displayFolder="" count="0" unbalancedGroup="0"/>
    <cacheHierarchy uniqueName="[預算_期中預算表].[預算年月]" caption="預算年月" attribute="1" defaultMemberUniqueName="[預算_期中預算表].[預算年月].[All]" allUniqueName="[預算_期中預算表].[預算年月].[All]" dimensionUniqueName="[預算_期中預算表]" displayFolder="" count="0" unbalancedGroup="0"/>
    <cacheHierarchy uniqueName="[預算_期中預算表].[預算類型]" caption="預算類型" attribute="1" defaultMemberUniqueName="[預算_期中預算表].[預算類型].[All]" allUniqueName="[預算_期中預算表].[預算類型].[All]" dimensionUniqueName="[預算_期中預算表]" displayFolder="" count="0" unbalancedGroup="0"/>
    <cacheHierarchy uniqueName="[預算_期末預算表].[預算年月]" caption="預算年月" attribute="1" defaultMemberUniqueName="[預算_期末預算表].[預算年月].[All]" allUniqueName="[預算_期末預算表].[預算年月].[All]" dimensionUniqueName="[預算_期末預算表]" displayFolder="" count="0" unbalancedGroup="0"/>
    <cacheHierarchy uniqueName="[預算_期末預算表].[預算編號]" caption="預算編號" attribute="1" keyAttribute="1" defaultMemberUniqueName="[預算_期末預算表].[預算編號].[All]" allUniqueName="[預算_期末預算表].[預算編號].[All]" dimensionUniqueName="[預算_期末預算表]" displayFolder="" count="0" unbalancedGroup="0"/>
    <cacheHierarchy uniqueName="[預算_期末預算表].[預算類型]" caption="預算類型" attribute="1" defaultMemberUniqueName="[預算_期末預算表].[預算類型].[All]" allUniqueName="[預算_期末預算表].[預算類型].[All]" dimensionUniqueName="[預算_期末預算表]" displayFolder="" count="0" unbalancedGroup="0"/>
    <cacheHierarchy uniqueName="[預算_期初預算表].[預算年月]" caption="預算年月" attribute="1" defaultMemberUniqueName="[預算_期初預算表].[預算年月].[All]" allUniqueName="[預算_期初預算表].[預算年月].[All]" dimensionUniqueName="[預算_期初預算表]" displayFolder="" count="0" unbalancedGroup="0"/>
    <cacheHierarchy uniqueName="[預算_期初預算表].[預算類型]" caption="預算類型" attribute="1" defaultMemberUniqueName="[預算_期初預算表].[預算類型].[All]" allUniqueName="[預算_期初預算表].[預算類型].[All]" dimensionUniqueName="[預算_期初預算表]" displayFolder="" count="0" unbalancedGroup="0"/>
    <cacheHierarchy uniqueName="[銷貨_銷貨單].[不管庫存商品]" caption="不管庫存商品" attribute="1" defaultMemberUniqueName="[銷貨_銷貨單].[不管庫存商品].[All]" allUniqueName="[銷貨_銷貨單].[不管庫存商品].[All]" dimensionUniqueName="[銷貨_銷貨單]" displayFolder="" count="0" unbalancedGroup="0"/>
    <cacheHierarchy uniqueName="[銷貨_銷貨單].[本幣未稅金額]" caption="本幣未稅金額" attribute="1" defaultMemberUniqueName="[銷貨_銷貨單].[本幣未稅金額].[All]" allUniqueName="[銷貨_銷貨單].[本幣未稅金額].[All]" dimensionUniqueName="[銷貨_銷貨單]" displayFolder="" count="0" unbalancedGroup="0"/>
    <cacheHierarchy uniqueName="[銷貨_銷貨單].[本幣含稅金額]" caption="本幣含稅金額" attribute="1" defaultMemberUniqueName="[銷貨_銷貨單].[本幣含稅金額].[All]" allUniqueName="[銷貨_銷貨單].[本幣含稅金額].[All]" dimensionUniqueName="[銷貨_銷貨單]" displayFolder="" count="0" unbalancedGroup="0"/>
    <cacheHierarchy uniqueName="[銷貨_銷貨單].[本幣稅額]" caption="本幣稅額" attribute="1" defaultMemberUniqueName="[銷貨_銷貨單].[本幣稅額].[All]" allUniqueName="[銷貨_銷貨單].[本幣稅額].[All]" dimensionUniqueName="[銷貨_銷貨單]" displayFolder="" count="0" unbalancedGroup="0"/>
    <cacheHierarchy uniqueName="[銷貨_銷貨單].[生產方式]" caption="生產方式" attribute="1" defaultMemberUniqueName="[銷貨_銷貨單].[生產方式].[All]" allUniqueName="[銷貨_銷貨單].[生產方式].[All]" dimensionUniqueName="[銷貨_銷貨單]" displayFolder="" count="0" unbalancedGroup="0"/>
    <cacheHierarchy uniqueName="[銷貨_銷貨單].[生產地區]" caption="生產地區" attribute="1" defaultMemberUniqueName="[銷貨_銷貨單].[生產地區].[All]" allUniqueName="[銷貨_銷貨單].[生產地區].[All]" dimensionUniqueName="[銷貨_銷貨單]" displayFolder="" count="0" unbalancedGroup="0"/>
    <cacheHierarchy uniqueName="[銷貨_銷貨單].[申報年月]" caption="申報年月" attribute="1" defaultMemberUniqueName="[銷貨_銷貨單].[申報年月].[All]" allUniqueName="[銷貨_銷貨單].[申報年月].[All]" dimensionUniqueName="[銷貨_銷貨單]" displayFolder="" count="0" unbalancedGroup="0"/>
    <cacheHierarchy uniqueName="[銷貨_銷貨單].[客戶代號]" caption="客戶代號" attribute="1" defaultMemberUniqueName="[銷貨_銷貨單].[客戶代號].[All]" allUniqueName="[銷貨_銷貨單].[客戶代號].[All]" dimensionUniqueName="[銷貨_銷貨單]" displayFolder="" count="0" unbalancedGroup="0"/>
    <cacheHierarchy uniqueName="[銷貨_銷貨單].[客戶名稱]" caption="客戶名稱" defaultMemberUniqueName="[銷貨_銷貨單].[客戶名稱].[All]" allUniqueName="[銷貨_銷貨單].[客戶名稱].[All]" dimensionUniqueName="[銷貨_銷貨單]" displayFolder="" count="3" unbalanced="0" unbalancedGroup="0">
      <fieldsUsage count="3">
        <fieldUsage x="-1"/>
        <fieldUsage x="4"/>
        <fieldUsage x="2"/>
      </fieldsUsage>
      <groupLevels count="3">
        <groupLevel uniqueName="[銷貨_銷貨單].[客戶名稱].[(All)]" caption="(All)"/>
        <groupLevel uniqueName="[銷貨_銷貨單].[客戶名稱].[客戶名稱1]" caption="客戶名稱1" user="1"/>
        <groupLevel uniqueName="[銷貨_銷貨單].[客戶名稱].[客戶名稱]" caption="客戶名稱">
          <groups count="1">
            <group name="客戶名稱Xl_Grp_1" uniqueName="[銷貨_銷貨單].[客戶名稱].[客戶名稱1].[GROUPMEMBER.[客戶名稱Xl_Grp_1]].[銷貨_銷貨單]].[客戶名稱]].[All]]]" caption="組成群組1" uniqueParent="[銷貨_銷貨單].[客戶名稱].[All]" id="1">
              <groupMembers count="9">
                <groupMember uniqueName="[銷貨_銷貨單].[客戶名稱].&amp;[香港-博智寶]"/>
                <groupMember uniqueName="[銷貨_銷貨單].[客戶名稱].&amp;[唐采]"/>
                <groupMember uniqueName="[銷貨_銷貨單].[客戶名稱].&amp;[台中三井]"/>
                <groupMember uniqueName="[銷貨_銷貨單].[客戶名稱].&amp;[台南三井]"/>
                <groupMember uniqueName="[銷貨_銷貨單].[客戶名稱].&amp;[永豐商業銀行]"/>
                <groupMember uniqueName="[銷貨_銷貨單].[客戶名稱].&amp;[林口三井]"/>
                <groupMember uniqueName="[銷貨_銷貨單].[客戶名稱].&amp;[思索柏股份有限公司]"/>
                <groupMember uniqueName="[銷貨_銷貨單].[客戶名稱].&amp;[康貝]"/>
                <groupMember uniqueName="[銷貨_銷貨單].[客戶名稱].&amp;[鼎美]"/>
              </groupMembers>
            </group>
          </groups>
        </groupLevel>
      </groupLevels>
    </cacheHierarchy>
    <cacheHierarchy uniqueName="[銷貨_銷貨單].[客戶區分]" caption="客戶區分" attribute="1" defaultMemberUniqueName="[銷貨_銷貨單].[客戶區分].[All]" allUniqueName="[銷貨_銷貨單].[客戶區分].[All]" dimensionUniqueName="[銷貨_銷貨單]" displayFolder="" count="0" unbalancedGroup="0"/>
    <cacheHierarchy uniqueName="[銷貨_銷貨單].[訂單大類]" caption="訂單大類" attribute="1" defaultMemberUniqueName="[銷貨_銷貨單].[訂單大類].[All]" allUniqueName="[銷貨_銷貨單].[訂單大類].[All]" dimensionUniqueName="[銷貨_銷貨單]" displayFolder="" count="0" unbalancedGroup="0"/>
    <cacheHierarchy uniqueName="[銷貨_銷貨單].[庫存歸屬]" caption="庫存歸屬" attribute="1" defaultMemberUniqueName="[銷貨_銷貨單].[庫存歸屬].[All]" allUniqueName="[銷貨_銷貨單].[庫存歸屬].[All]" dimensionUniqueName="[銷貨_銷貨單]" displayFolder="" count="0" unbalancedGroup="0"/>
    <cacheHierarchy uniqueName="[銷貨_銷貨單].[商品大類]" caption="商品大類" attribute="1" defaultMemberUniqueName="[銷貨_銷貨單].[商品大類].[All]" allUniqueName="[銷貨_銷貨單].[商品大類].[All]" dimensionUniqueName="[銷貨_銷貨單]" displayFolder="" count="0" unbalancedGroup="0"/>
    <cacheHierarchy uniqueName="[銷貨_銷貨單].[商品小類]" caption="商品小類" attribute="1" defaultMemberUniqueName="[銷貨_銷貨單].[商品小類].[All]" allUniqueName="[銷貨_銷貨單].[商品小類].[All]" dimensionUniqueName="[銷貨_銷貨單]" displayFolder="" count="0" unbalancedGroup="0"/>
    <cacheHierarchy uniqueName="[銷貨_銷貨單].[商品中類]" caption="商品中類" attribute="1" defaultMemberUniqueName="[銷貨_銷貨單].[商品中類].[All]" allUniqueName="[銷貨_銷貨單].[商品中類].[All]" dimensionUniqueName="[銷貨_銷貨單]" displayFolder="" count="0" unbalancedGroup="0"/>
    <cacheHierarchy uniqueName="[銷貨_銷貨單].[商品包裝]" caption="商品包裝" attribute="1" defaultMemberUniqueName="[銷貨_銷貨單].[商品包裝].[All]" allUniqueName="[銷貨_銷貨單].[商品包裝].[All]" dimensionUniqueName="[銷貨_銷貨單]" displayFolder="" count="0" unbalancedGroup="0"/>
    <cacheHierarchy uniqueName="[銷貨_銷貨單].[商品名稱]" caption="商品名稱" attribute="1" defaultMemberUniqueName="[銷貨_銷貨單].[商品名稱].[All]" allUniqueName="[銷貨_銷貨單].[商品名稱].[All]" dimensionUniqueName="[銷貨_銷貨單]" displayFolder="" count="2" unbalanced="0" unbalancedGroup="0">
      <fieldsUsage count="2">
        <fieldUsage x="-1"/>
        <fieldUsage x="6"/>
      </fieldsUsage>
    </cacheHierarchy>
    <cacheHierarchy uniqueName="[銷貨_銷貨單].[商品區分]" caption="商品區分" attribute="1" defaultMemberUniqueName="[銷貨_銷貨單].[商品區分].[All]" allUniqueName="[銷貨_銷貨單].[商品區分].[All]" dimensionUniqueName="[銷貨_銷貨單]" displayFolder="" count="0" unbalancedGroup="0"/>
    <cacheHierarchy uniqueName="[銷貨_銷貨單].[商品單價]" caption="商品單價" attribute="1" defaultMemberUniqueName="[銷貨_銷貨單].[商品單價].[All]" allUniqueName="[銷貨_銷貨單].[商品單價].[All]" dimensionUniqueName="[銷貨_銷貨單]" displayFolder="" count="2" unbalanced="0" unbalancedGroup="0">
      <fieldsUsage count="2">
        <fieldUsage x="-1"/>
        <fieldUsage x="7"/>
      </fieldsUsage>
    </cacheHierarchy>
    <cacheHierarchy uniqueName="[銷貨_銷貨單].[商品數量]" caption="商品數量" attribute="1" defaultMemberUniqueName="[銷貨_銷貨單].[商品數量].[All]" allUniqueName="[銷貨_銷貨單].[商品數量].[All]" dimensionUniqueName="[銷貨_銷貨單]" displayFolder="" count="0" unbalancedGroup="0"/>
    <cacheHierarchy uniqueName="[銷貨_銷貨單].[商品編號]" caption="商品編號" attribute="1" defaultMemberUniqueName="[銷貨_銷貨單].[商品編號].[All]" allUniqueName="[銷貨_銷貨單].[商品編號].[All]" dimensionUniqueName="[銷貨_銷貨單]" displayFolder="" count="2" unbalanced="0" unbalancedGroup="0">
      <fieldsUsage count="2">
        <fieldUsage x="-1"/>
        <fieldUsage x="5"/>
      </fieldsUsage>
    </cacheHierarchy>
    <cacheHierarchy uniqueName="[銷貨_銷貨單].[商品類型]" caption="商品類型" attribute="1" defaultMemberUniqueName="[銷貨_銷貨單].[商品類型].[All]" allUniqueName="[銷貨_銷貨單].[商品類型].[All]" dimensionUniqueName="[銷貨_銷貨單]" displayFolder="" count="0" unbalancedGroup="0"/>
    <cacheHierarchy uniqueName="[銷貨_銷貨單].[專案代號]" caption="專案代號" attribute="1" defaultMemberUniqueName="[銷貨_銷貨單].[專案代號].[All]" allUniqueName="[銷貨_銷貨單].[專案代號].[All]" dimensionUniqueName="[銷貨_銷貨單]" displayFolder="" count="0" unbalancedGroup="0"/>
    <cacheHierarchy uniqueName="[銷貨_銷貨單].[組合分類]" caption="組合分類" attribute="1" defaultMemberUniqueName="[銷貨_銷貨單].[組合分類].[All]" allUniqueName="[銷貨_銷貨單].[組合分類].[All]" dimensionUniqueName="[銷貨_銷貨單]" displayFolder="" count="0" unbalancedGroup="0"/>
    <cacheHierarchy uniqueName="[銷貨_銷貨單].[通路訂單序號]" caption="通路訂單序號" attribute="1" defaultMemberUniqueName="[銷貨_銷貨單].[通路訂單序號].[All]" allUniqueName="[銷貨_銷貨單].[通路訂單序號].[All]" dimensionUniqueName="[銷貨_銷貨單]" displayFolder="" count="0" unbalancedGroup="0"/>
    <cacheHierarchy uniqueName="[銷貨_銷貨單].[通路訂單編號]" caption="通路訂單編號" attribute="1" defaultMemberUniqueName="[銷貨_銷貨單].[通路訂單編號].[All]" allUniqueName="[銷貨_銷貨單].[通路訂單編號].[All]" dimensionUniqueName="[銷貨_銷貨單]" displayFolder="" count="0" unbalancedGroup="0"/>
    <cacheHierarchy uniqueName="[銷貨_銷貨單].[備註事項]" caption="備註事項" attribute="1" defaultMemberUniqueName="[銷貨_銷貨單].[備註事項].[All]" allUniqueName="[銷貨_銷貨單].[備註事項].[All]" dimensionUniqueName="[銷貨_銷貨單]" displayFolder="" count="0" unbalancedGroup="0"/>
    <cacheHierarchy uniqueName="[銷貨_銷貨單].[單位成本]" caption="單位成本" attribute="1" defaultMemberUniqueName="[銷貨_銷貨單].[單位成本].[All]" allUniqueName="[銷貨_銷貨單].[單位成本].[All]" dimensionUniqueName="[銷貨_銷貨單]" displayFolder="" count="0" unbalancedGroup="0"/>
    <cacheHierarchy uniqueName="[銷貨_銷貨單].[單身確認碼]" caption="單身確認碼" attribute="1" defaultMemberUniqueName="[銷貨_銷貨單].[單身確認碼].[All]" allUniqueName="[銷貨_銷貨單].[單身確認碼].[All]" dimensionUniqueName="[銷貨_銷貨單]" displayFolder="" count="0" unbalancedGroup="0"/>
    <cacheHierarchy uniqueName="[銷貨_銷貨單].[單據日期]" caption="單據日期" attribute="1" defaultMemberUniqueName="[銷貨_銷貨單].[單據日期].[All]" allUniqueName="[銷貨_銷貨單].[單據日期].[All]" dimensionUniqueName="[銷貨_銷貨單]" displayFolder="" count="0" unbalancedGroup="0"/>
    <cacheHierarchy uniqueName="[銷貨_銷貨單].[單頭確認碼]" caption="單頭確認碼" attribute="1" defaultMemberUniqueName="[銷貨_銷貨單].[單頭確認碼].[All]" allUniqueName="[銷貨_銷貨單].[單頭確認碼].[All]" dimensionUniqueName="[銷貨_銷貨單]" displayFolder="" count="0" unbalancedGroup="0"/>
    <cacheHierarchy uniqueName="[銷貨_銷貨單].[結帳序號]" caption="結帳序號" attribute="1" defaultMemberUniqueName="[銷貨_銷貨單].[結帳序號].[All]" allUniqueName="[銷貨_銷貨單].[結帳序號].[All]" dimensionUniqueName="[銷貨_銷貨單]" displayFolder="" count="0" unbalancedGroup="0"/>
    <cacheHierarchy uniqueName="[銷貨_銷貨單].[結帳明細編號]" caption="結帳明細編號" attribute="1" defaultMemberUniqueName="[銷貨_銷貨單].[結帳明細編號].[All]" allUniqueName="[銷貨_銷貨單].[結帳明細編號].[All]" dimensionUniqueName="[銷貨_銷貨單]" displayFolder="" count="0" unbalancedGroup="0"/>
    <cacheHierarchy uniqueName="[銷貨_銷貨單].[結帳單別]" caption="結帳單別" attribute="1" defaultMemberUniqueName="[銷貨_銷貨單].[結帳單別].[All]" allUniqueName="[銷貨_銷貨單].[結帳單別].[All]" dimensionUniqueName="[銷貨_銷貨單]" displayFolder="" count="0" unbalancedGroup="0"/>
    <cacheHierarchy uniqueName="[銷貨_銷貨單].[結帳單號]" caption="結帳單號" attribute="1" defaultMemberUniqueName="[銷貨_銷貨單].[結帳單號].[All]" allUniqueName="[銷貨_銷貨單].[結帳單號].[All]" dimensionUniqueName="[銷貨_銷貨單]" displayFolder="" count="0" unbalancedGroup="0"/>
    <cacheHierarchy uniqueName="[銷貨_銷貨單].[結帳碼]" caption="結帳碼" attribute="1" defaultMemberUniqueName="[銷貨_銷貨單].[結帳碼].[All]" allUniqueName="[銷貨_銷貨單].[結帳碼].[All]" dimensionUniqueName="[銷貨_銷貨單]" displayFolder="" count="0" unbalancedGroup="0"/>
    <cacheHierarchy uniqueName="[銷貨_銷貨單].[管道大類]" caption="管道大類" attribute="1" defaultMemberUniqueName="[銷貨_銷貨單].[管道大類].[All]" allUniqueName="[銷貨_銷貨單].[管道大類].[All]" dimensionUniqueName="[銷貨_銷貨單]" displayFolder="" count="0" unbalancedGroup="0"/>
    <cacheHierarchy uniqueName="[銷貨_銷貨單].[管道小類]" caption="管道小類" attribute="1" defaultMemberUniqueName="[銷貨_銷貨單].[管道小類].[All]" allUniqueName="[銷貨_銷貨單].[管道小類].[All]" dimensionUniqueName="[銷貨_銷貨單]" displayFolder="" count="0" unbalancedGroup="0"/>
    <cacheHierarchy uniqueName="[銷貨_銷貨單].[管道中類]" caption="管道中類" attribute="1" defaultMemberUniqueName="[銷貨_銷貨單].[管道中類].[All]" allUniqueName="[銷貨_銷貨單].[管道中類].[All]" dimensionUniqueName="[銷貨_銷貨單]" displayFolder="" count="0" unbalancedGroup="0"/>
    <cacheHierarchy uniqueName="[銷貨_銷貨單].[管道來源]" caption="管道來源" attribute="1" defaultMemberUniqueName="[銷貨_銷貨單].[管道來源].[All]" allUniqueName="[銷貨_銷貨單].[管道來源].[All]" dimensionUniqueName="[銷貨_銷貨單]" displayFolder="" count="0" unbalancedGroup="0"/>
    <cacheHierarchy uniqueName="[銷貨_銷貨單].[管道訂單編號]" caption="管道訂單編號" attribute="1" defaultMemberUniqueName="[銷貨_銷貨單].[管道訂單編號].[All]" allUniqueName="[銷貨_銷貨單].[管道訂單編號].[All]" dimensionUniqueName="[銷貨_銷貨單]" displayFolder="" count="0" unbalancedGroup="0"/>
    <cacheHierarchy uniqueName="[銷貨_銷貨單].[管道備註]" caption="管道備註" attribute="1" defaultMemberUniqueName="[銷貨_銷貨單].[管道備註].[All]" allUniqueName="[銷貨_銷貨單].[管道備註].[All]" dimensionUniqueName="[銷貨_銷貨單]" displayFolder="" count="0" unbalancedGroup="0"/>
    <cacheHierarchy uniqueName="[銷貨_銷貨單].[銷貨日]" caption="銷貨日" attribute="1" defaultMemberUniqueName="[銷貨_銷貨單].[銷貨日].[All]" allUniqueName="[銷貨_銷貨單].[銷貨日].[All]" dimensionUniqueName="[銷貨_銷貨單]" displayFolder="" count="0" unbalancedGroup="0"/>
    <cacheHierarchy uniqueName="[銷貨_銷貨單].[銷貨日期]" caption="銷貨日期" attribute="1" defaultMemberUniqueName="[銷貨_銷貨單].[銷貨日期].[All]" allUniqueName="[銷貨_銷貨單].[銷貨日期].[All]" dimensionUniqueName="[銷貨_銷貨單]" displayFolder="" count="0" unbalancedGroup="0"/>
    <cacheHierarchy uniqueName="[銷貨_銷貨單].[銷貨月]" caption="銷貨月" attribute="1" defaultMemberUniqueName="[銷貨_銷貨單].[銷貨月].[All]" allUniqueName="[銷貨_銷貨單].[銷貨月].[All]" dimensionUniqueName="[銷貨_銷貨單]" displayFolder="" count="0" unbalancedGroup="0"/>
    <cacheHierarchy uniqueName="[銷貨_銷貨單].[銷貨年]" caption="銷貨年" attribute="1" defaultMemberUniqueName="[銷貨_銷貨單].[銷貨年].[All]" allUniqueName="[銷貨_銷貨單].[銷貨年].[All]" dimensionUniqueName="[銷貨_銷貨單]" displayFolder="" count="0" unbalancedGroup="0"/>
    <cacheHierarchy uniqueName="[銷貨_銷貨單].[銷貨年月]" caption="銷貨年月" attribute="1" defaultMemberUniqueName="[銷貨_銷貨單].[銷貨年月].[All]" allUniqueName="[銷貨_銷貨單].[銷貨年月].[All]" dimensionUniqueName="[銷貨_銷貨單]" displayFolder="" count="2" unbalanced="0" unbalancedGroup="0">
      <fieldsUsage count="2">
        <fieldUsage x="-1"/>
        <fieldUsage x="9"/>
      </fieldsUsage>
    </cacheHierarchy>
    <cacheHierarchy uniqueName="[銷貨_銷貨單].[銷貨成本]" caption="銷貨成本" attribute="1" defaultMemberUniqueName="[銷貨_銷貨單].[銷貨成本].[All]" allUniqueName="[銷貨_銷貨單].[銷貨成本].[All]" dimensionUniqueName="[銷貨_銷貨單]" displayFolder="" count="0" unbalancedGroup="0"/>
    <cacheHierarchy uniqueName="[銷貨_銷貨單].[銷貨明細編號]" caption="銷貨明細編號" attribute="1" keyAttribute="1" defaultMemberUniqueName="[銷貨_銷貨單].[銷貨明細編號].[All]" allUniqueName="[銷貨_銷貨單].[銷貨明細編號].[All]" dimensionUniqueName="[銷貨_銷貨單]" displayFolder="" count="0" unbalancedGroup="0"/>
    <cacheHierarchy uniqueName="[銷貨_銷貨單].[銷貨金額]" caption="銷貨金額" attribute="1" defaultMemberUniqueName="[銷貨_銷貨單].[銷貨金額].[All]" allUniqueName="[銷貨_銷貨單].[銷貨金額].[All]" dimensionUniqueName="[銷貨_銷貨單]" displayFolder="" count="0" unbalancedGroup="0"/>
    <cacheHierarchy uniqueName="[銷貨_銷貨單].[銷貨金額大於０]" caption="銷貨金額大於０" attribute="1" defaultMemberUniqueName="[銷貨_銷貨單].[銷貨金額大於０].[All]" allUniqueName="[銷貨_銷貨單].[銷貨金額大於０].[All]" dimensionUniqueName="[銷貨_銷貨單]" displayFolder="" count="0" unbalancedGroup="0"/>
    <cacheHierarchy uniqueName="[銷貨_銷貨單].[銷貨單別]" caption="銷貨單別" attribute="1" defaultMemberUniqueName="[銷貨_銷貨單].[銷貨單別].[All]" allUniqueName="[銷貨_銷貨單].[銷貨單別].[All]" dimensionUniqueName="[銷貨_銷貨單]" displayFolder="" count="0" unbalancedGroup="0"/>
    <cacheHierarchy uniqueName="[銷貨_銷貨單].[銷貨單序]" caption="銷貨單序" attribute="1" defaultMemberUniqueName="[銷貨_銷貨單].[銷貨單序].[All]" allUniqueName="[銷貨_銷貨單].[銷貨單序].[All]" dimensionUniqueName="[銷貨_銷貨單]" displayFolder="" count="0" unbalancedGroup="0"/>
    <cacheHierarchy uniqueName="[銷貨_銷貨單].[銷貨單號]" caption="銷貨單號" attribute="1" defaultMemberUniqueName="[銷貨_銷貨單].[銷貨單號].[All]" allUniqueName="[銷貨_銷貨單].[銷貨單號].[All]" dimensionUniqueName="[銷貨_銷貨單]" displayFolder="" count="0" unbalancedGroup="0"/>
    <cacheHierarchy uniqueName="[銷貨_銷貨單].[銷貨單編號]" caption="銷貨單編號" attribute="1" defaultMemberUniqueName="[銷貨_銷貨單].[銷貨單編號].[All]" allUniqueName="[銷貨_銷貨單].[銷貨單編號].[All]" dimensionUniqueName="[銷貨_銷貨單]" displayFolder="" count="0" unbalancedGroup="0"/>
    <cacheHierarchy uniqueName="[銷貨_銷貨單].[銷貨數量]" caption="銷貨數量" attribute="1" defaultMemberUniqueName="[銷貨_銷貨單].[銷貨數量].[All]" allUniqueName="[銷貨_銷貨單].[銷貨數量].[All]" dimensionUniqueName="[銷貨_銷貨單]" displayFolder="" count="0" unbalancedGroup="0"/>
    <cacheHierarchy uniqueName="[銷貨_銷貨單].[銷貨數量大於０]" caption="銷貨數量大於０" attribute="1" defaultMemberUniqueName="[銷貨_銷貨單].[銷貨數量大於０].[All]" allUniqueName="[銷貨_銷貨單].[銷貨數量大於０].[All]" dimensionUniqueName="[銷貨_銷貨單]" displayFolder="" count="0" unbalancedGroup="0"/>
    <cacheHierarchy uniqueName="[銷貨_銷貨單].[贈備品成本]" caption="贈備品成本" attribute="1" defaultMemberUniqueName="[銷貨_銷貨單].[贈備品成本].[All]" allUniqueName="[銷貨_銷貨單].[贈備品成本].[All]" dimensionUniqueName="[銷貨_銷貨單]" displayFolder="" count="0" unbalancedGroup="0"/>
    <cacheHierarchy uniqueName="[銷貨_銷貨單].[贈備品量]" caption="贈備品量" attribute="1" defaultMemberUniqueName="[銷貨_銷貨單].[贈備品量].[All]" allUniqueName="[銷貨_銷貨單].[贈備品量].[All]" dimensionUniqueName="[銷貨_銷貨單]" displayFolder="" count="0" unbalancedGroup="0"/>
    <cacheHierarchy uniqueName="[隱藏_傳票廠商].[傳票編號]" caption="傳票編號" attribute="1" keyAttribute="1" defaultMemberUniqueName="[隱藏_傳票廠商].[傳票編號].[All]" allUniqueName="[隱藏_傳票廠商].[傳票編號].[All]" dimensionUniqueName="[隱藏_傳票廠商]" displayFolder="" count="0" unbalancedGroup="0"/>
    <cacheHierarchy uniqueName="[隱藏_傳票廠商].[廠商代號]" caption="廠商代號" attribute="1" defaultMemberUniqueName="[隱藏_傳票廠商].[廠商代號].[All]" allUniqueName="[隱藏_傳票廠商].[廠商代號].[All]" dimensionUniqueName="[隱藏_傳票廠商]" displayFolder="" count="0" unbalancedGroup="0"/>
    <cacheHierarchy uniqueName="[分類_分類帳].[傳票日]" caption="傳票日" attribute="1" defaultMemberUniqueName="[分類_分類帳].[傳票日].[All]" allUniqueName="[分類_分類帳].[傳票日].[All]" dimensionUniqueName="[分類_分類帳]" displayFolder="" count="0" unbalancedGroup="0" hidden="1"/>
    <cacheHierarchy uniqueName="[分類_分類帳].[傳票月]" caption="傳票月" attribute="1" defaultMemberUniqueName="[分類_分類帳].[傳票月].[All]" allUniqueName="[分類_分類帳].[傳票月].[All]" dimensionUniqueName="[分類_分類帳]" displayFolder="" count="0" unbalancedGroup="0" hidden="1"/>
    <cacheHierarchy uniqueName="[分類_分類帳].[傳票年]" caption="傳票年" attribute="1" defaultMemberUniqueName="[分類_分類帳].[傳票年].[All]" allUniqueName="[分類_分類帳].[傳票年].[All]" dimensionUniqueName="[分類_分類帳]" displayFolder="" count="0" unbalancedGroup="0" hidden="1"/>
    <cacheHierarchy uniqueName="[共通_會計科目].[科目大類]" caption="科目大類" attribute="1" defaultMemberUniqueName="[共通_會計科目].[科目大類].[All]" allUniqueName="[共通_會計科目].[科目大類].[All]" dimensionUniqueName="[共通_會計科目]" displayFolder="" count="0" unbalancedGroup="0" hidden="1"/>
    <cacheHierarchy uniqueName="[事業_分類帳].[識別碼]" caption="識別碼" attribute="1" keyAttribute="1" defaultMemberUniqueName="[事業_分類帳].[識別碼].[All]" allUniqueName="[事業_分類帳].[識別碼].[All]" dimensionUniqueName="[事業_分類帳]" displayFolder="" count="0" unbalancedGroup="0" hidden="1"/>
    <cacheHierarchy uniqueName="[結帳_結帳單].[科目編號]" caption="科目編號" attribute="1" defaultMemberUniqueName="[結帳_結帳單].[科目編號].[All]" allUniqueName="[結帳_結帳單].[科目編號].[All]" dimensionUniqueName="[結帳_結帳單]" displayFolder="" count="0" unbalancedGroup="0" hidden="1"/>
    <cacheHierarchy uniqueName="[結帳_結帳單].[部門代號]" caption="部門代號" attribute="1" defaultMemberUniqueName="[結帳_結帳單].[部門代號].[All]" allUniqueName="[結帳_結帳單].[部門代號].[All]" dimensionUniqueName="[結帳_結帳單]" displayFolder="" count="0" unbalancedGroup="0" hidden="1"/>
    <cacheHierarchy uniqueName="[損益_表單類別].[PK]" caption="PK" attribute="1" keyAttribute="1" defaultMemberUniqueName="[損益_表單類別].[PK].[All]" allUniqueName="[損益_表單類別].[PK].[All]" dimensionUniqueName="[損益_表單類別]" displayFolder="" count="0" unbalancedGroup="0" hidden="1"/>
    <cacheHierarchy uniqueName="[預算_年度預算表].[預算編號]" caption="預算編號" attribute="1" keyAttribute="1" defaultMemberUniqueName="[預算_年度預算表].[預算編號].[All]" allUniqueName="[預算_年度預算表].[預算編號].[All]" dimensionUniqueName="[預算_年度預算表]" displayFolder="" count="0" unbalancedGroup="0" hidden="1"/>
    <cacheHierarchy uniqueName="[預算_期中預算表].[預算編號]" caption="預算編號" attribute="1" keyAttribute="1" defaultMemberUniqueName="[預算_期中預算表].[預算編號].[All]" allUniqueName="[預算_期中預算表].[預算編號].[All]" dimensionUniqueName="[預算_期中預算表]" displayFolder="" count="0" unbalancedGroup="0" hidden="1"/>
    <cacheHierarchy uniqueName="[預算_期初預算表].[預算編號]" caption="預算編號" attribute="1" keyAttribute="1" defaultMemberUniqueName="[預算_期初預算表].[預算編號].[All]" allUniqueName="[預算_期初預算表].[預算編號].[All]" dimensionUniqueName="[預算_期初預算表]" displayFolder="" count="0" unbalancedGroup="0" hidden="1"/>
    <cacheHierarchy uniqueName="[銷貨_銷貨單].[客戶名稱 Internal]" caption="客戶名稱 Internal" attribute="1" defaultMemberUniqueName="[銷貨_銷貨單].[客戶名稱 Internal].[All]" allUniqueName="[銷貨_銷貨單].[客戶名稱 Internal].[All]" dimensionUniqueName="[銷貨_銷貨單]" displayFolder="" count="0" unbalancedGroup="0" hidden="1"/>
    <cacheHierarchy uniqueName="[銷貨_銷貨單].[客戶名稱1]" caption="客戶名稱1" attribute="1" defaultMemberUniqueName="[銷貨_銷貨單].[客戶名稱1].[All]" allUniqueName="[銷貨_銷貨單].[客戶名稱1].[All]" dimensionUniqueName="[銷貨_銷貨單]" displayFolder="" count="0" unbalancedGroup="0" hidden="1"/>
    <cacheHierarchy uniqueName="[銷貨_銷貨單].[部門代號]" caption="部門代號" attribute="1" defaultMemberUniqueName="[銷貨_銷貨單].[部門代號].[All]" allUniqueName="[銷貨_銷貨單].[部門代號].[All]" dimensionUniqueName="[銷貨_銷貨單]" displayFolder="" count="0" unbalancedGroup="0" hidden="1"/>
    <cacheHierarchy uniqueName="[隱藏_事業代碼].[事業代碼]" caption="事業代碼" attribute="1" keyAttribute="1" defaultMemberUniqueName="[隱藏_事業代碼].[事業代碼].[All]" allUniqueName="[隱藏_事業代碼].[事業代碼].[All]" dimensionUniqueName="[隱藏_事業代碼]" displayFolder="" count="0" unbalancedGroup="0" hidden="1"/>
    <cacheHierarchy uniqueName="[隱藏_事業代碼].[事業別]" caption="事業別" attribute="1" defaultMemberUniqueName="[隱藏_事業代碼].[事業別].[All]" allUniqueName="[隱藏_事業代碼].[事業別].[All]" dimensionUniqueName="[隱藏_事業代碼]" displayFolder="" count="0" unbalancedGroup="0" hidden="1"/>
    <cacheHierarchy uniqueName="[隱藏_事業代碼].[科目編號]" caption="科目編號" attribute="1" defaultMemberUniqueName="[隱藏_事業代碼].[科目編號].[All]" allUniqueName="[隱藏_事業代碼].[科目編號].[All]" dimensionUniqueName="[隱藏_事業代碼]" displayFolder="" count="0" unbalancedGroup="0" hidden="1"/>
    <cacheHierarchy uniqueName="[隱藏_事業代碼].[部門代號]" caption="部門代號" attribute="1" defaultMemberUniqueName="[隱藏_事業代碼].[部門代號].[All]" allUniqueName="[隱藏_事業代碼].[部門代號].[All]" dimensionUniqueName="[隱藏_事業代碼]" displayFolder="" count="0" unbalancedGroup="0" hidden="1"/>
    <cacheHierarchy uniqueName="[Measures].[事業_新金額]" caption="事業_新金額" measure="1" displayFolder="" measureGroup="事業帳" count="0"/>
    <cacheHierarchy uniqueName="[Measures].[事業_銷貨收入]" caption="事業_銷貨收入" measure="1" displayFolder="" measureGroup="事業帳" count="0"/>
    <cacheHierarchy uniqueName="[Measures].[事業_銷貨毛利]" caption="事業_銷貨毛利" measure="1" displayFolder="" measureGroup="事業帳" count="0"/>
    <cacheHierarchy uniqueName="[Measures].[事業_營業利潤]" caption="事業_營業利潤" measure="1" displayFolder="" measureGroup="事業帳" count="0"/>
    <cacheHierarchy uniqueName="[Measures].[事業_稅前淨利]" caption="事業_稅前淨利" measure="1" displayFolder="" measureGroup="事業帳" count="0"/>
    <cacheHierarchy uniqueName="[Measures].[事業_稅後淨利]" caption="事業_稅後淨利" measure="1" displayFolder="" measureGroup="事業帳" count="0"/>
    <cacheHierarchy uniqueName="[Measures].[事業_原價率被除數]" caption="事業_原價率被除數" measure="1" displayFolder="" measureGroup="事業帳" count="0"/>
    <cacheHierarchy uniqueName="[Measures].[事業_原價率除數]" caption="事業_原價率除數" measure="1" displayFolder="" measureGroup="事業帳" count="0"/>
    <cacheHierarchy uniqueName="[Measures].[事業_銷貨成本]" caption="事業_銷貨成本" measure="1" displayFolder="" measureGroup="事業帳" count="0"/>
    <cacheHierarchy uniqueName="[Measures].[事業_營業費用]" caption="事業_營業費用" measure="1" displayFolder="" measureGroup="事業帳" count="0"/>
    <cacheHierarchy uniqueName="[Measures].[事業_營業外收支]" caption="事業_營業外收支" measure="1" displayFolder="" measureGroup="事業帳" count="0"/>
    <cacheHierarchy uniqueName="[Measures].[事業_營業稅]" caption="事業_營業稅" measure="1" displayFolder="" measureGroup="事業帳" count="0"/>
    <cacheHierarchy uniqueName="[Measures].[事業_人件費]" caption="事業_人件費" measure="1" displayFolder="" measureGroup="事業帳" count="0"/>
    <cacheHierarchy uniqueName="[Measures].[事業_一般管理費]" caption="事業_一般管理費" measure="1" displayFolder="" measureGroup="事業帳" count="0"/>
    <cacheHierarchy uniqueName="[Measures].[事業_變動費用]" caption="事業_變動費用" measure="1" displayFolder="" measureGroup="事業帳" count="0"/>
    <cacheHierarchy uniqueName="[Measures].[分類_借方金額]" caption="分類_借方金額" measure="1" displayFolder="" measureGroup="分類帳" count="0"/>
    <cacheHierarchy uniqueName="[Measures].[分類_貸方金額]" caption="分類_貸方金額" measure="1" displayFolder="" measureGroup="分類帳" count="0"/>
    <cacheHierarchy uniqueName="[Measures].[分類_金額]" caption="分類_金額" measure="1" displayFolder="" measureGroup="分類帳" count="0"/>
    <cacheHierarchy uniqueName="[Measures].[分類_仟金額]" caption="分類_仟金額" measure="1" displayFolder="" measureGroup="分類帳" count="0"/>
    <cacheHierarchy uniqueName="[Measures].[分類_銷貨收入]" caption="分類_銷貨收入" measure="1" displayFolder="" measureGroup="分類帳" count="0"/>
    <cacheHierarchy uniqueName="[Measures].[分類_銷貨毛利]" caption="分類_銷貨毛利" measure="1" displayFolder="" measureGroup="分類帳" count="0"/>
    <cacheHierarchy uniqueName="[Measures].[分類_營業利潤]" caption="分類_營業利潤" measure="1" displayFolder="" measureGroup="分類帳" count="0"/>
    <cacheHierarchy uniqueName="[Measures].[分類_銷貨成本]" caption="分類_銷貨成本" measure="1" displayFolder="" measureGroup="分類帳" count="0"/>
    <cacheHierarchy uniqueName="[Measures].[分類_營業費用]" caption="分類_營業費用" measure="1" displayFolder="" measureGroup="分類帳" count="0"/>
    <cacheHierarchy uniqueName="[Measures].[分類_一般管理費]" caption="分類_一般管理費" measure="1" displayFolder="" measureGroup="分類帳" count="0"/>
    <cacheHierarchy uniqueName="[Measures].[分類_人件費]" caption="分類_人件費" measure="1" displayFolder="" measureGroup="分類帳" count="0"/>
    <cacheHierarchy uniqueName="[Measures].[分類_營業外收支]" caption="分類_營業外收支" measure="1" displayFolder="" measureGroup="分類帳" count="0"/>
    <cacheHierarchy uniqueName="[Measures].[分類_稅前淨利]" caption="分類_稅前淨利" measure="1" displayFolder="" measureGroup="分類帳" count="0"/>
    <cacheHierarchy uniqueName="[Measures].[分類_營業稅]" caption="分類_營業稅" measure="1" displayFolder="" measureGroup="分類帳" count="0"/>
    <cacheHierarchy uniqueName="[Measures].[分類_稅後淨利]" caption="分類_稅後淨利" measure="1" displayFolder="" measureGroup="分類帳" count="0"/>
    <cacheHierarchy uniqueName="[Measures].[分類_資料筆數]" caption="分類_資料筆數" measure="1" displayFolder="" measureGroup="分類帳" count="0"/>
    <cacheHierarchy uniqueName="[Measures].[分類_變動費用]" caption="分類_變動費用" measure="1" displayFolder="" measureGroup="分類帳" count="0"/>
    <cacheHierarchy uniqueName="[Measures].[銷貨_本幣未稅金額]" caption="銷貨_本幣未稅金額" measure="1" displayFolder="" measureGroup="銷貨單" count="0"/>
    <cacheHierarchy uniqueName="[Measures].[銷貨_本幣含稅金額]" caption="銷貨_本幣含稅金額" measure="1" displayFolder="" measureGroup="銷貨單" count="0"/>
    <cacheHierarchy uniqueName="[Measures].[銷貨_銷貨數量]" caption="銷貨_銷貨數量" measure="1" displayFolder="" measureGroup="銷貨單" count="0" oneField="1">
      <fieldsUsage count="1">
        <fieldUsage x="8"/>
      </fieldsUsage>
    </cacheHierarchy>
    <cacheHierarchy uniqueName="[Measures].[銷貨_贈備品量]" caption="銷貨_贈備品量" measure="1" displayFolder="" measureGroup="銷貨單" count="0"/>
    <cacheHierarchy uniqueName="[Measures].[銷貨_銷貨成本]" caption="銷貨_銷貨成本" measure="1" displayFolder="" measureGroup="銷貨單" count="0"/>
    <cacheHierarchy uniqueName="[Measures].[銷貨_贈備品成本]" caption="銷貨_贈備品成本" measure="1" displayFolder="" measureGroup="銷貨單" count="0"/>
    <cacheHierarchy uniqueName="[Measures].[銷貨_銷貨單數]" caption="銷貨_銷貨單數" measure="1" displayFolder="" measureGroup="銷貨單_單據" count="0"/>
    <cacheHierarchy uniqueName="[Measures].[銷貨_通路訂單數]" caption="銷貨_通路訂單數" measure="1" displayFolder="" measureGroup="銷貨單_訂單" count="0"/>
    <cacheHierarchy uniqueName="[Measures].[銷貨_訂單編號數]" caption="銷貨_訂單編號數" measure="1" displayFolder="" measureGroup="銷貨訂單" count="0"/>
    <cacheHierarchy uniqueName="[Measures].[銷貨_銷貨單號數]" caption="銷貨_銷貨單號數" measure="1" displayFolder="" measureGroup="銷貨單號" count="0"/>
    <cacheHierarchy uniqueName="[Measures].[結帳_本幣未稅金額]" caption="結帳_本幣未稅金額" measure="1" displayFolder="" measureGroup="結帳單" count="0"/>
    <cacheHierarchy uniqueName="[Measures].[結帳_本幣含稅金額]" caption="結帳_本幣含稅金額" measure="1" displayFolder="" measureGroup="結帳單" count="0"/>
    <cacheHierarchy uniqueName="[Measures].[結帳_結帳單號數]" caption="結帳_結帳單號數" measure="1" displayFolder="" measureGroup="結帳單號" count="0"/>
    <cacheHierarchy uniqueName="[Measures].[期初預算_金額]" caption="期初預算_金額" measure="1" displayFolder="" measureGroup="期初預算表" count="0"/>
    <cacheHierarchy uniqueName="[Measures].[期初預算_銷貨毛利]" caption="期初預算_銷貨毛利" measure="1" displayFolder="" measureGroup="期初預算表" count="0"/>
    <cacheHierarchy uniqueName="[Measures].[期初預算_稅前淨利]" caption="期初預算_稅前淨利" measure="1" displayFolder="" measureGroup="期初預算表" count="0"/>
    <cacheHierarchy uniqueName="[Measures].[期初預算_營業利潤]" caption="期初預算_營業利潤" measure="1" displayFolder="" measureGroup="期初預算表" count="0"/>
    <cacheHierarchy uniqueName="[Measures].[期初預算_銷貨成本]" caption="期初預算_銷貨成本" measure="1" displayFolder="" measureGroup="期初預算表" count="0"/>
    <cacheHierarchy uniqueName="[Measures].[期初預算_營業費用]" caption="期初預算_營業費用" measure="1" displayFolder="" measureGroup="期初預算表" count="0"/>
    <cacheHierarchy uniqueName="[Measures].[期初預算_銷貨收入]" caption="期初預算_銷貨收入" measure="1" displayFolder="" measureGroup="期初預算表" count="0"/>
    <cacheHierarchy uniqueName="[Measures].[期初預算_營業外收支]" caption="期初預算_營業外收支" measure="1" displayFolder="" measureGroup="期初預算表" count="0"/>
    <cacheHierarchy uniqueName="[Measures].[期初預算_一般管理費]" caption="期初預算_一般管理費" measure="1" displayFolder="" measureGroup="期初預算表" count="0"/>
    <cacheHierarchy uniqueName="[Measures].[期初預算_人件費]" caption="期初預算_人件費" measure="1" displayFolder="" measureGroup="期初預算表" count="0"/>
    <cacheHierarchy uniqueName="[Measures].[期初預算_營業稅]" caption="期初預算_營業稅" measure="1" displayFolder="" measureGroup="期初預算表" count="0"/>
    <cacheHierarchy uniqueName="[Measures].[期初預算_稅後淨利]" caption="期初預算_稅後淨利" measure="1" displayFolder="" measureGroup="期初預算表" count="0"/>
    <cacheHierarchy uniqueName="[Measures].[期初預算_變動費用]" caption="期初預算_變動費用" measure="1" displayFolder="" measureGroup="期初預算表" count="0"/>
    <cacheHierarchy uniqueName="[Measures].[期中預算_金額]" caption="期中預算_金額" measure="1" displayFolder="" measureGroup="期中預算表" count="0"/>
    <cacheHierarchy uniqueName="[Measures].[期中預算_銷貨毛利]" caption="期中預算_銷貨毛利" measure="1" displayFolder="" measureGroup="期中預算表" count="0"/>
    <cacheHierarchy uniqueName="[Measures].[期中預算_稅前淨利]" caption="期中預算_稅前淨利" measure="1" displayFolder="" measureGroup="期中預算表" count="0"/>
    <cacheHierarchy uniqueName="[Measures].[期中預算_營業利潤]" caption="期中預算_營業利潤" measure="1" displayFolder="" measureGroup="期中預算表" count="0"/>
    <cacheHierarchy uniqueName="[Measures].[期中預算_銷貨成本]" caption="期中預算_銷貨成本" measure="1" displayFolder="" measureGroup="期中預算表" count="0"/>
    <cacheHierarchy uniqueName="[Measures].[期中預算_營業費用]" caption="期中預算_營業費用" measure="1" displayFolder="" measureGroup="期中預算表" count="0"/>
    <cacheHierarchy uniqueName="[Measures].[期中預算_銷貨收入]" caption="期中預算_銷貨收入" measure="1" displayFolder="" measureGroup="期中預算表" count="0"/>
    <cacheHierarchy uniqueName="[Measures].[期中預算_營業外收支]" caption="期中預算_營業外收支" measure="1" displayFolder="" measureGroup="期中預算表" count="0"/>
    <cacheHierarchy uniqueName="[Measures].[期中預算_一般管理費]" caption="期中預算_一般管理費" measure="1" displayFolder="" measureGroup="期中預算表" count="0"/>
    <cacheHierarchy uniqueName="[Measures].[期中預算_人件費]" caption="期中預算_人件費" measure="1" displayFolder="" measureGroup="期中預算表" count="0"/>
    <cacheHierarchy uniqueName="[Measures].[期中預算_營業稅]" caption="期中預算_營業稅" measure="1" displayFolder="" measureGroup="期中預算表" count="0"/>
    <cacheHierarchy uniqueName="[Measures].[期中預算_稅後淨利]" caption="期中預算_稅後淨利" measure="1" displayFolder="" measureGroup="期中預算表" count="0"/>
    <cacheHierarchy uniqueName="[Measures].[期中預算_變動費用]" caption="期中預算_變動費用" measure="1" displayFolder="" measureGroup="期中預算表" count="0"/>
    <cacheHierarchy uniqueName="[Measures].[期末預算_金額]" caption="期末預算_金額" measure="1" displayFolder="" measureGroup="期末預算表" count="0"/>
    <cacheHierarchy uniqueName="[Measures].[期末預算_銷貨毛利]" caption="期末預算_銷貨毛利" measure="1" displayFolder="" measureGroup="期末預算表" count="0"/>
    <cacheHierarchy uniqueName="[Measures].[期末預算_稅前淨利]" caption="期末預算_稅前淨利" measure="1" displayFolder="" measureGroup="期末預算表" count="0"/>
    <cacheHierarchy uniqueName="[Measures].[期末預算_營業利潤]" caption="期末預算_營業利潤" measure="1" displayFolder="" measureGroup="期末預算表" count="0"/>
    <cacheHierarchy uniqueName="[Measures].[期末預算_銷貨成本]" caption="期末預算_銷貨成本" measure="1" displayFolder="" measureGroup="期末預算表" count="0"/>
    <cacheHierarchy uniqueName="[Measures].[期末預算_營業費用]" caption="期末預算_營業費用" measure="1" displayFolder="" measureGroup="期末預算表" count="0"/>
    <cacheHierarchy uniqueName="[Measures].[期末預算_銷貨收入]" caption="期末預算_銷貨收入" measure="1" displayFolder="" measureGroup="期末預算表" count="0"/>
    <cacheHierarchy uniqueName="[Measures].[期末預算_營業外收支]" caption="期末預算_營業外收支" measure="1" displayFolder="" measureGroup="期末預算表" count="0"/>
    <cacheHierarchy uniqueName="[Measures].[期末預算_一般管理費]" caption="期末預算_一般管理費" measure="1" displayFolder="" measureGroup="期末預算表" count="0"/>
    <cacheHierarchy uniqueName="[Measures].[期末預算_人件費]" caption="期末預算_人件費" measure="1" displayFolder="" measureGroup="期末預算表" count="0"/>
    <cacheHierarchy uniqueName="[Measures].[期末預算_營業稅]" caption="期末預算_營業稅" measure="1" displayFolder="" measureGroup="期末預算表" count="0"/>
    <cacheHierarchy uniqueName="[Measures].[期末預算_稅後淨利]" caption="期末預算_稅後淨利" measure="1" displayFolder="" measureGroup="期末預算表" count="0"/>
    <cacheHierarchy uniqueName="[Measures].[期末預算_變動費用]" caption="期末預算_變動費用" measure="1" displayFolder="" measureGroup="期末預算表" count="0"/>
    <cacheHierarchy uniqueName="[Measures].[預算_金額]" caption="預算_金額" measure="1" displayFolder="" measureGroup="年度預算表" count="0"/>
    <cacheHierarchy uniqueName="[Measures].[預算_銷貨毛利]" caption="預算_銷貨毛利" measure="1" displayFolder="" measureGroup="年度預算表" count="0"/>
    <cacheHierarchy uniqueName="[Measures].[預算_稅前淨利]" caption="預算_稅前淨利" measure="1" displayFolder="" measureGroup="年度預算表" count="0"/>
    <cacheHierarchy uniqueName="[Measures].[預算_營業利潤]" caption="預算_營業利潤" measure="1" displayFolder="" measureGroup="年度預算表" count="0"/>
    <cacheHierarchy uniqueName="[Measures].[預算_銷貨成本]" caption="預算_銷貨成本" measure="1" displayFolder="" measureGroup="年度預算表" count="0"/>
    <cacheHierarchy uniqueName="[Measures].[預算_營業費用]" caption="預算_營業費用" measure="1" displayFolder="" measureGroup="年度預算表" count="0"/>
    <cacheHierarchy uniqueName="[Measures].[預算_銷貨收入]" caption="預算_銷貨收入" measure="1" displayFolder="" measureGroup="年度預算表" count="0"/>
    <cacheHierarchy uniqueName="[Measures].[預算_營業外收支]" caption="預算_營業外收支" measure="1" displayFolder="" measureGroup="年度預算表" count="0"/>
    <cacheHierarchy uniqueName="[Measures].[預算_一般管理費]" caption="預算_一般管理費" measure="1" displayFolder="" measureGroup="年度預算表" count="0"/>
    <cacheHierarchy uniqueName="[Measures].[預算_人件費]" caption="預算_人件費" measure="1" displayFolder="" measureGroup="年度預算表" count="0"/>
    <cacheHierarchy uniqueName="[Measures].[預算_營業稅]" caption="預算_營業稅" measure="1" displayFolder="" measureGroup="年度預算表" count="0"/>
    <cacheHierarchy uniqueName="[Measures].[預算_稅後淨利]" caption="預算_稅後淨利" measure="1" displayFolder="" measureGroup="年度預算表" count="0"/>
    <cacheHierarchy uniqueName="[Measures].[預算_變動費用]" caption="預算_變動費用" measure="1" displayFolder="" measureGroup="年度預算表" count="0"/>
    <cacheHierarchy uniqueName="[Measures].[損益_銷貨收入]" caption="損益_銷貨收入" measure="1" displayFolder="" measureGroup="損益表" count="0"/>
    <cacheHierarchy uniqueName="[Measures].[損益_銷貨毛利]" caption="損益_銷貨毛利" measure="1" displayFolder="" measureGroup="損益表" count="0"/>
    <cacheHierarchy uniqueName="[Measures].[損益_營業利潤]" caption="損益_營業利潤" measure="1" displayFolder="" measureGroup="損益表" count="0"/>
    <cacheHierarchy uniqueName="[Measures].[損益_稅前淨利]" caption="損益_稅前淨利" measure="1" displayFolder="" measureGroup="損益表" count="0"/>
    <cacheHierarchy uniqueName="[Measures].[損益_稅後淨利]" caption="損益_稅後淨利" measure="1" displayFolder="" measureGroup="損益表" count="0"/>
    <cacheHierarchy uniqueName="[Measures].[損益_銷貨成本]" caption="損益_銷貨成本" measure="1" displayFolder="" measureGroup="損益表" count="0"/>
    <cacheHierarchy uniqueName="[Measures].[損益_營業費用]" caption="損益_營業費用" measure="1" displayFolder="" measureGroup="損益表" count="0"/>
    <cacheHierarchy uniqueName="[Measures].[損益_營業外收支]" caption="損益_營業外收支" measure="1" displayFolder="" measureGroup="損益表" count="0"/>
    <cacheHierarchy uniqueName="[Measures].[損益_營業稅]" caption="損益_營業稅" measure="1" displayFolder="" measureGroup="損益表" count="0"/>
    <cacheHierarchy uniqueName="[Measures].[損益_人件費]" caption="損益_人件費" measure="1" displayFolder="" measureGroup="損益表" count="0"/>
    <cacheHierarchy uniqueName="[Measures].[損益_一般管理費]" caption="損益_一般管理費" measure="1" displayFolder="" measureGroup="損益表" count="0"/>
    <cacheHierarchy uniqueName="[Measures].[損益_變動費用]" caption="損益_變動費用" measure="1" displayFolder="" measureGroup="損益表" count="0"/>
    <cacheHierarchy uniqueName="[Measures].[銷貨_商品數]" caption="銷貨_商品數" measure="1" displayFolder="" measureGroup="銷貨訂單" count="0"/>
    <cacheHierarchy uniqueName="[Measures].[銷貨_每訂單平均商品數]" caption="銷貨_每訂單平均商品數" measure="1" displayFolder="" measureGroup="銷貨訂單" count="0"/>
  </cacheHierarchies>
  <kpis count="0"/>
  <dimensions count="17">
    <dimension measure="1" name="Measures" uniqueName="[Measures]" caption="Measures"/>
    <dimension name="分類_分類帳" uniqueName="[分類_分類帳]" caption="分類_分類帳"/>
    <dimension name="分類_廠商主檔" uniqueName="[分類_廠商主檔]" caption="分類_廠商主檔"/>
    <dimension name="共通_成本部門" uniqueName="[共通_成本部門]" caption="共通_成本部門"/>
    <dimension name="共通_事業別" uniqueName="[共通_事業別]" caption="共通_事業別"/>
    <dimension name="共通_財務年月" uniqueName="[共通_財務年月]" caption="共通_財務年月"/>
    <dimension name="共通_會科大類" uniqueName="[共通_會科大類]" caption="共通_會科大類"/>
    <dimension name="共通_會計科目" uniqueName="[共通_會計科目]" caption="共通_會計科目"/>
    <dimension name="事業_分類帳" uniqueName="[事業_分類帳]" caption="事業_分類帳"/>
    <dimension name="結帳_結帳單" uniqueName="[結帳_結帳單]" caption="結帳_結帳單"/>
    <dimension name="損益_表單類別" uniqueName="[損益_表單類別]" caption="損益_表單類別"/>
    <dimension name="預算_年度預算表" uniqueName="[預算_年度預算表]" caption="預算_年度預算表"/>
    <dimension name="預算_期中預算表" uniqueName="[預算_期中預算表]" caption="預算_期中預算表"/>
    <dimension name="預算_期末預算表" uniqueName="[預算_期末預算表]" caption="預算_期末預算表"/>
    <dimension name="預算_期初預算表" uniqueName="[預算_期初預算表]" caption="預算_期初預算表"/>
    <dimension name="銷貨_銷貨單" uniqueName="[銷貨_銷貨單]" caption="銷貨_銷貨單"/>
    <dimension name="隱藏_傳票廠商" uniqueName="[隱藏_傳票廠商]" caption="隱藏_傳票廠商"/>
  </dimensions>
  <measureGroups count="14">
    <measureGroup name="分類帳" caption="分類帳"/>
    <measureGroup name="年度預算表" caption="年度預算表"/>
    <measureGroup name="事業帳" caption="事業帳"/>
    <measureGroup name="期中預算表" caption="期中預算表"/>
    <measureGroup name="期末預算表" caption="期末預算表"/>
    <measureGroup name="期初預算表" caption="期初預算表"/>
    <measureGroup name="結帳單" caption="結帳單"/>
    <measureGroup name="結帳單號" caption="結帳單號"/>
    <measureGroup name="損益表" caption="損益表"/>
    <measureGroup name="銷貨訂單" caption="銷貨訂單"/>
    <measureGroup name="銷貨單" caption="銷貨單"/>
    <measureGroup name="銷貨單_訂單" caption="銷貨單_訂單"/>
    <measureGroup name="銷貨單_單據" caption="銷貨單_單據"/>
    <measureGroup name="銷貨單號" caption="銷貨單號"/>
  </measureGroups>
  <maps count="77"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16"/>
    <map measureGroup="1" dimension="3"/>
    <map measureGroup="1" dimension="4"/>
    <map measureGroup="1" dimension="5"/>
    <map measureGroup="1" dimension="6"/>
    <map measureGroup="1" dimension="1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16"/>
    <map measureGroup="3" dimension="3"/>
    <map measureGroup="3" dimension="4"/>
    <map measureGroup="3" dimension="5"/>
    <map measureGroup="3" dimension="6"/>
    <map measureGroup="3" dimension="12"/>
    <map measureGroup="4" dimension="3"/>
    <map measureGroup="4" dimension="4"/>
    <map measureGroup="4" dimension="5"/>
    <map measureGroup="4" dimension="6"/>
    <map measureGroup="4" dimension="13"/>
    <map measureGroup="5" dimension="3"/>
    <map measureGroup="5" dimension="4"/>
    <map measureGroup="5" dimension="5"/>
    <map measureGroup="5" dimension="6"/>
    <map measureGroup="5" dimension="14"/>
    <map measureGroup="6" dimension="3"/>
    <map measureGroup="6" dimension="5"/>
    <map measureGroup="6" dimension="6"/>
    <map measureGroup="6" dimension="7"/>
    <map measureGroup="6" dimension="9"/>
    <map measureGroup="7" dimension="3"/>
    <map measureGroup="7" dimension="5"/>
    <map measureGroup="7" dimension="6"/>
    <map measureGroup="7" dimension="7"/>
    <map measureGroup="7" dimension="9"/>
    <map measureGroup="8" dimension="4"/>
    <map measureGroup="8" dimension="5"/>
    <map measureGroup="8" dimension="10"/>
    <map measureGroup="9" dimension="3"/>
    <map measureGroup="9" dimension="4"/>
    <map measureGroup="9" dimension="5"/>
    <map measureGroup="9" dimension="6"/>
    <map measureGroup="9" dimension="7"/>
    <map measureGroup="9" dimension="15"/>
    <map measureGroup="10" dimension="3"/>
    <map measureGroup="10" dimension="4"/>
    <map measureGroup="10" dimension="5"/>
    <map measureGroup="10" dimension="6"/>
    <map measureGroup="10" dimension="7"/>
    <map measureGroup="10" dimension="15"/>
    <map measureGroup="11" dimension="3"/>
    <map measureGroup="11" dimension="4"/>
    <map measureGroup="11" dimension="5"/>
    <map measureGroup="11" dimension="6"/>
    <map measureGroup="11" dimension="7"/>
    <map measureGroup="11" dimension="15"/>
    <map measureGroup="12" dimension="3"/>
    <map measureGroup="12" dimension="4"/>
    <map measureGroup="12" dimension="5"/>
    <map measureGroup="12" dimension="6"/>
    <map measureGroup="12" dimension="7"/>
    <map measureGroup="12" dimension="15"/>
    <map measureGroup="13" dimension="3"/>
    <map measureGroup="13" dimension="5"/>
    <map measureGroup="13" dimension="6"/>
    <map measureGroup="13" dimension="7"/>
    <map measureGroup="13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王詩雅" refreshedDate="46125.936538078706" createdVersion="7" refreshedVersion="8" minRefreshableVersion="3" recordCount="0" supportSubquery="1" supportAdvancedDrill="1" xr:uid="{125F3DE7-20E0-4EC5-9D95-6A36D20EB10D}">
  <cacheSource type="external" connectionId="1"/>
  <cacheFields count="13">
    <cacheField name="[共通_財務年月].[財務年度].[財務年度]" caption="財務年度" numFmtId="0" hierarchy="17" level="1">
      <sharedItems count="2">
        <s v="[共通_財務年月].[財務年度].&amp;[2024]" c="2024"/>
        <s v="[共通_財務年月].[財務年度].&amp;[2025]" c="2025"/>
      </sharedItems>
    </cacheField>
    <cacheField name="[共通_事業別].[事業別].[事業別]" caption="事業別" numFmtId="0" hierarchy="14" level="1">
      <sharedItems count="8">
        <s v="[共通_事業別].[事業別].&amp;[Mirafeel]" c="Mirafeel"/>
        <s v="[共通_事業別].[事業別].&amp;[巧連智商品]" c="巧連智商品"/>
        <s v="[共通_事業別].[事業別].&amp;[共通]" c="共通"/>
        <s v="[共通_事業別].[事業別].&amp;[其他]" c="其他"/>
        <s v="[共通_事業別].[事業別].&amp;[周邊商品]" c="周邊商品"/>
        <s v="[共通_事業別].[事業別].&amp;[舞台劇]" c="舞台劇"/>
        <s v="[共通_事業別].[事業別].&amp;[數位典藏]" c="數位典藏"/>
        <s v="[共通_事業別].[事業別].&amp;[學習商品]" c="學習商品"/>
      </sharedItems>
    </cacheField>
    <cacheField name="[銷貨_銷貨單].[管道中類].[管道中類]" caption="管道中類" numFmtId="0" hierarchy="109" level="1">
      <sharedItems count="9">
        <s v="[銷貨_銷貨單].[管道中類].&amp;[TM]" c="TM"/>
        <s v="[銷貨_銷貨單].[管道中類].&amp;[官網]" c="官網"/>
        <s v="[銷貨_銷貨單].[管道中類].&amp;[團購]" c="團購"/>
        <s v="[銷貨_銷貨單].[管道中類].&amp;[授權]" c="授權"/>
        <s v="[銷貨_銷貨單].[管道中類].&amp;[電商]" c="電商"/>
        <s v="[銷貨_銷貨單].[管道中類].&amp;[舞台劇]" c="舞台劇"/>
        <s v="[銷貨_銷貨單].[管道中類].&amp;[其他]" c="其他"/>
        <s v="[銷貨_銷貨單].[管道中類].&amp;[導購]" c="導購"/>
        <s v="[銷貨_銷貨單].[管道中類].&amp;[經代銷]" c="經代銷"/>
      </sharedItems>
    </cacheField>
    <cacheField name="[銷貨_銷貨單].[客戶名稱].[客戶名稱]" caption="客戶名稱" numFmtId="0" hierarchy="79" level="2">
      <sharedItems containsSemiMixedTypes="0" containsString="0"/>
    </cacheField>
    <cacheField name="[結帳_結帳單].[客戶名稱].[客戶名稱]" caption="客戶名稱" numFmtId="0" hierarchy="42" level="1">
      <sharedItems containsSemiMixedTypes="0" containsString="0"/>
    </cacheField>
    <cacheField name="[銷貨_銷貨單].[客戶名稱].[客戶名稱1]" caption="客戶名稱1" numFmtId="0" hierarchy="79" level="1">
      <sharedItems count="2">
        <s v="[銷貨_銷貨單].[客戶名稱].[客戶名稱1].[OTHERMEMBER.[銷貨_銷貨單]].[客戶名稱]].[All]]]" c="其他"/>
        <s v="[銷貨_銷貨單].[客戶名稱].[客戶名稱1].[GROUPMEMBER.[客戶名稱Xl_Grp_1]].[銷貨_銷貨單]].[客戶名稱]].[All]]]" u="1" c="組成群組1"/>
      </sharedItems>
    </cacheField>
    <cacheField name="[銷貨_銷貨單].[商品編號].[商品編號]" caption="商品編號" numFmtId="0" hierarchy="91" level="1">
      <sharedItems count="628">
        <s v="[銷貨_銷貨單].[商品編號].&amp;[20240RA02]" c="20240RA02"/>
        <s v="[銷貨_銷貨單].[商品編號].&amp;[20240RA03]" c="20240RA03"/>
        <s v="[銷貨_銷貨單].[商品編號].&amp;[20240RA04]" c="20240RA04"/>
        <s v="[銷貨_銷貨單].[商品編號].&amp;[20240RA05]" c="20240RA05"/>
        <s v="[銷貨_銷貨單].[商品編號].&amp;[20240RYA1]" c="20240RYA1"/>
        <s v="[銷貨_銷貨單].[商品編號].&amp;[20240RYA2]" c="20240RYA2"/>
        <s v="[銷貨_銷貨單].[商品編號].&amp;[20240RYA3]" c="20240RYA3"/>
        <s v="[銷貨_銷貨單].[商品編號].&amp;[20240RYA4]" c="20240RYA4"/>
        <s v="[銷貨_銷貨單].[商品編號].&amp;[20240RYA5]" c="20240RYA5"/>
        <s v="[銷貨_銷貨單].[商品編號].&amp;[20240RA01]" c="20240RA01"/>
        <s v="[銷貨_銷貨單].[商品編號].&amp;[20240RB01]" c="20240RB01"/>
        <s v="[銷貨_銷貨單].[商品編號].&amp;[20240RB02]" c="20240RB02"/>
        <s v="[銷貨_銷貨單].[商品編號].&amp;[20240RB03]" c="20240RB03"/>
        <s v="[銷貨_銷貨單].[商品編號].&amp;[20240RC01]" c="20240RC01"/>
        <s v="[銷貨_銷貨單].[商品編號].&amp;[20240RC02]" c="20240RC02"/>
        <s v="[銷貨_銷貨單].[商品編號].&amp;[20240RC03]" c="20240RC03"/>
        <s v="[銷貨_銷貨單].[商品編號].&amp;[20240RC04]" c="20240RC04"/>
        <s v="[銷貨_銷貨單].[商品編號].&amp;[20240RC05]" c="20240RC05"/>
        <s v="[銷貨_銷貨單].[商品編號].&amp;[20211C607]" c="20211C607"/>
        <s v="[銷貨_銷貨單].[商品編號].&amp;[20211C608]" c="20211C608"/>
        <s v="[銷貨_銷貨單].[商品編號].&amp;[20221C611]" c="20221C611"/>
        <s v="[銷貨_銷貨單].[商品編號].&amp;[20222C603]" c="20222C603"/>
        <s v="[銷貨_銷貨單].[商品編號].&amp;[20220PP05]" c="20220PP05"/>
        <s v="[銷貨_銷貨單].[商品編號].&amp;[20223PW01]" c="20223PW01"/>
        <s v="[銷貨_銷貨單].[商品編號].&amp;[20200PP02]" c="20200PP02"/>
        <s v="[銷貨_銷貨單].[商品編號].&amp;[20220PP03]" c="20220PP03"/>
        <s v="[銷貨_銷貨單].[商品編號].&amp;[2017AC109]" c="2017AC109"/>
        <s v="[銷貨_銷貨單].[商品編號].&amp;[2017AC613]" c="2017AC613"/>
        <s v="[銷貨_銷貨單].[商品編號].&amp;[2018AC812]" c="2018AC812"/>
        <s v="[銷貨_銷貨單].[商品編號].&amp;[2018AC812-L]" c="2018AC812-L"/>
        <s v="[銷貨_銷貨單].[商品編號].&amp;[20191C603]" c="20191C603"/>
        <s v="[銷貨_銷貨單].[商品編號].&amp;[20191C710]" c="20191C710"/>
        <s v="[銷貨_銷貨單].[商品編號].&amp;[20192C602]" c="20192C602"/>
        <s v="[銷貨_銷貨單].[商品編號].&amp;[20201C604]" c="20201C604"/>
        <s v="[銷貨_銷貨單].[商品編號].&amp;[20201C7B7]" c="20201C7B7"/>
        <s v="[銷貨_銷貨單].[商品編號].&amp;[20201CE04]" c="20201CE04"/>
        <s v="[銷貨_銷貨單].[商品編號].&amp;[20203C601]" c="20203C601"/>
        <s v="[銷貨_銷貨單].[商品編號].&amp;[2020FC801]" c="2020FC801"/>
        <s v="[銷貨_銷貨單].[商品編號].&amp;[2020FC803]" c="2020FC803"/>
        <s v="[銷貨_銷貨單].[商品編號].&amp;[20211C602]" c="20211C602"/>
        <s v="[銷貨_銷貨單].[商品編號].&amp;[20211C604]" c="20211C604"/>
        <s v="[銷貨_銷貨單].[商品編號].&amp;[20212C603]" c="20212C603"/>
        <s v="[銷貨_銷貨單].[商品編號].&amp;[20212C608]" c="20212C608"/>
        <s v="[銷貨_銷貨單].[商品編號].&amp;[20215C603]" c="20215C603"/>
        <s v="[銷貨_銷貨單].[商品編號].&amp;[2021FC809]" c="2021FC809"/>
        <s v="[銷貨_銷貨單].[商品編號].&amp;[2021FCV02]" c="2021FCV02"/>
        <s v="[銷貨_銷貨單].[商品編號].&amp;[2021FCV03]" c="2021FCV03"/>
        <s v="[銷貨_銷貨單].[商品編號].&amp;[20221C6B6]" c="20221C6B6"/>
        <s v="[銷貨_銷貨單].[商品編號].&amp;[20223C608]" c="20223C608"/>
        <s v="[銷貨_銷貨單].[商品編號].&amp;[20223C609]" c="20223C609"/>
        <s v="[銷貨_銷貨單].[商品編號].&amp;[20223C612]" c="20223C612"/>
        <s v="[銷貨_銷貨單].[商品編號].&amp;[2022FC801]" c="2022FC801"/>
        <s v="[銷貨_銷貨單].[商品編號].&amp;[2022FCV11]" c="2022FCV11"/>
        <s v="[銷貨_銷貨單].[商品編號].&amp;[20231C312]" c="20231C312"/>
        <s v="[銷貨_銷貨單].[商品編號].&amp;[20231C605]" c="20231C605"/>
        <s v="[銷貨_銷貨單].[商品編號].&amp;[20231C612]" c="20231C612"/>
        <s v="[銷貨_銷貨單].[商品編號].&amp;[20231CEB7]" c="20231CEB7"/>
        <s v="[銷貨_銷貨單].[商品編號].&amp;[20232C603]" c="20232C603"/>
        <s v="[銷貨_銷貨單].[商品編號].&amp;[20232C605]" c="20232C605"/>
        <s v="[銷貨_銷貨單].[商品編號].&amp;[20232C609]" c="20232C609"/>
        <s v="[銷貨_銷貨單].[商品編號].&amp;[20232C612]" c="20232C612"/>
        <s v="[銷貨_銷貨單].[商品編號].&amp;[20232PB01]" c="20232PB01"/>
        <s v="[銷貨_銷貨單].[商品編號].&amp;[20232PB0B]" c="20232PB0B"/>
        <s v="[銷貨_銷貨單].[商品編號].&amp;[20233PB0M]" c="20233PB0M"/>
        <s v="[銷貨_銷貨單].[商品編號].&amp;[20233PB0M-L]" c="20233PB0M-L"/>
        <s v="[銷貨_銷貨單].[商品編號].&amp;[20234C603]" c="20234C603"/>
        <s v="[銷貨_銷貨單].[商品編號].&amp;[20234C610]" c="20234C610"/>
        <s v="[銷貨_銷貨單].[商品編號].&amp;[20234CE10]" c="20234CE10"/>
        <s v="[銷貨_銷貨單].[商品編號].&amp;[20234CF10]" c="20234CF10"/>
        <s v="[銷貨_銷貨單].[商品編號].&amp;[20235C602]" c="20235C602"/>
        <s v="[銷貨_銷貨單].[商品編號].&amp;[20235C603]" c="20235C603"/>
        <s v="[銷貨_銷貨單].[商品編號].&amp;[20235C611]" c="20235C611"/>
        <s v="[銷貨_銷貨單].[商品編號].&amp;[20235C801]" c="20235C801"/>
        <s v="[銷貨_銷貨單].[商品編號].&amp;[20235C802]" c="20235C802"/>
        <s v="[銷貨_銷貨單].[商品編號].&amp;[20235C810]" c="20235C810"/>
        <s v="[銷貨_銷貨單].[商品編號].&amp;[20235C811]" c="20235C811"/>
        <s v="[銷貨_銷貨單].[商品編號].&amp;[20235C812]" c="20235C812"/>
        <s v="[銷貨_銷貨單].[商品編號].&amp;[20235C901]" c="20235C901"/>
        <s v="[銷貨_銷貨單].[商品編號].&amp;[20235C902]" c="20235C902"/>
        <s v="[銷貨_銷貨單].[商品編號].&amp;[20235C903]" c="20235C903"/>
        <s v="[銷貨_銷貨單].[商品編號].&amp;[20235C909]" c="20235C909"/>
        <s v="[銷貨_銷貨單].[商品編號].&amp;[20235C910]" c="20235C910"/>
        <s v="[銷貨_銷貨單].[商品編號].&amp;[20235C911]" c="20235C911"/>
        <s v="[銷貨_銷貨單].[商品編號].&amp;[20235C912]" c="20235C912"/>
        <s v="[銷貨_銷貨單].[商品編號].&amp;[20235CA01]" c="20235CA01"/>
        <s v="[銷貨_銷貨單].[商品編號].&amp;[20235CA02]" c="20235CA02"/>
        <s v="[銷貨_銷貨單].[商品編號].&amp;[20235CA09]" c="20235CA09"/>
        <s v="[銷貨_銷貨單].[商品編號].&amp;[20235CA10]" c="20235CA10"/>
        <s v="[銷貨_銷貨單].[商品編號].&amp;[20235CA11]" c="20235CA11"/>
        <s v="[銷貨_銷貨單].[商品編號].&amp;[20235CA12]" c="20235CA12"/>
        <s v="[銷貨_銷貨單].[商品編號].&amp;[2023FC801]" c="2023FC801"/>
        <s v="[銷貨_銷貨單].[商品編號].&amp;[2023FC809]" c="2023FC809"/>
        <s v="[銷貨_銷貨單].[商品編號].&amp;[2023FC908]" c="2023FC908"/>
        <s v="[銷貨_銷貨單].[商品編號].&amp;[2023FC910]" c="2023FC910"/>
        <s v="[銷貨_銷貨單].[商品編號].&amp;[2023FC912]" c="2023FC912"/>
        <s v="[銷貨_銷貨單].[商品編號].&amp;[2023FCV02]" c="2023FCV02"/>
        <s v="[銷貨_銷貨單].[商品編號].&amp;[20241C307]" c="20241C307"/>
        <s v="[銷貨_銷貨單].[商品編號].&amp;[20241C308]" c="20241C308"/>
        <s v="[銷貨_銷貨單].[商品編號].&amp;[20241C605]" c="20241C605"/>
        <s v="[銷貨_銷貨單].[商品編號].&amp;[20241CE05]" c="20241CE05"/>
        <s v="[銷貨_銷貨單].[商品編號].&amp;[20242C607]" c="20242C607"/>
        <s v="[銷貨_銷貨單].[商品編號].&amp;[20242CE01]" c="20242CE01"/>
        <s v="[銷貨_銷貨單].[商品編號].&amp;[20242CE02]" c="20242CE02"/>
        <s v="[銷貨_銷貨單].[商品編號].&amp;[20242CE03]" c="20242CE03"/>
        <s v="[銷貨_銷貨單].[商品編號].&amp;[20242CE04]" c="20242CE04"/>
        <s v="[銷貨_銷貨單].[商品編號].&amp;[20242CE09]" c="20242CE09"/>
        <s v="[銷貨_銷貨單].[商品編號].&amp;[20242CE10]" c="20242CE10"/>
        <s v="[銷貨_銷貨單].[商品編號].&amp;[20242CE11]" c="20242CE11"/>
        <s v="[銷貨_銷貨單].[商品編號].&amp;[20242CE12]" c="20242CE12"/>
        <s v="[銷貨_銷貨單].[商品編號].&amp;[20242CF07]" c="20242CF07"/>
        <s v="[銷貨_銷貨單].[商品編號].&amp;[20242CF12]" c="20242CF12"/>
        <s v="[銷貨_銷貨單].[商品編號].&amp;[20242CH03]" c="20242CH03"/>
        <s v="[銷貨_銷貨單].[商品編號].&amp;[20242CH12]" c="20242CH12"/>
        <s v="[銷貨_銷貨單].[商品編號].&amp;[20243C301]" c="20243C301"/>
        <s v="[銷貨_銷貨單].[商品編號].&amp;[20243C302]" c="20243C302"/>
        <s v="[銷貨_銷貨單].[商品編號].&amp;[20243C303]" c="20243C303"/>
        <s v="[銷貨_銷貨單].[商品編號].&amp;[20243C304]" c="20243C304"/>
        <s v="[銷貨_銷貨單].[商品編號].&amp;[20243C305]" c="20243C305"/>
        <s v="[銷貨_銷貨單].[商品編號].&amp;[20243C306]" c="20243C306"/>
        <s v="[銷貨_銷貨單].[商品編號].&amp;[20243C307]" c="20243C307"/>
        <s v="[銷貨_銷貨單].[商品編號].&amp;[20243C308]" c="20243C308"/>
        <s v="[銷貨_銷貨單].[商品編號].&amp;[20243C309]" c="20243C309"/>
        <s v="[銷貨_銷貨單].[商品編號].&amp;[20243C310]" c="20243C310"/>
        <s v="[銷貨_銷貨單].[商品編號].&amp;[20243C311]" c="20243C311"/>
        <s v="[銷貨_銷貨單].[商品編號].&amp;[20243C312]" c="20243C312"/>
        <s v="[銷貨_銷貨單].[商品編號].&amp;[20244C301]" c="20244C301"/>
        <s v="[銷貨_銷貨單].[商品編號].&amp;[20244C302]" c="20244C302"/>
        <s v="[銷貨_銷貨單].[商品編號].&amp;[20244C303]" c="20244C303"/>
        <s v="[銷貨_銷貨單].[商品編號].&amp;[20244C310]" c="20244C310"/>
        <s v="[銷貨_銷貨單].[商品編號].&amp;[20244C311]" c="20244C311"/>
        <s v="[銷貨_銷貨單].[商品編號].&amp;[20244C312]" c="20244C312"/>
        <s v="[銷貨_銷貨單].[商品編號].&amp;[20244C901]" c="20244C901"/>
        <s v="[銷貨_銷貨單].[商品編號].&amp;[20244C910]" c="20244C910"/>
        <s v="[銷貨_銷貨單].[商品編號].&amp;[20244C911]" c="20244C911"/>
        <s v="[銷貨_銷貨單].[商品編號].&amp;[20245C301]" c="20245C301"/>
        <s v="[銷貨_銷貨單].[商品編號].&amp;[20245C302]" c="20245C302"/>
        <s v="[銷貨_銷貨單].[商品編號].&amp;[20245C310]" c="20245C310"/>
        <s v="[銷貨_銷貨單].[商品編號].&amp;[20245C311]" c="20245C311"/>
        <s v="[銷貨_銷貨單].[商品編號].&amp;[20245C312]" c="20245C312"/>
        <s v="[銷貨_銷貨單].[商品編號].&amp;[20245C604]" c="20245C604"/>
        <s v="[銷貨_銷貨單].[商品編號].&amp;[20245C904]" c="20245C904"/>
        <s v="[銷貨_銷貨單].[商品編號].&amp;[20245C905]" c="20245C905"/>
        <s v="[銷貨_銷貨單].[商品編號].&amp;[20245C906]" c="20245C906"/>
        <s v="[銷貨_銷貨單].[商品編號].&amp;[20245C907]" c="20245C907"/>
        <s v="[銷貨_銷貨單].[商品編號].&amp;[20245C908]" c="20245C908"/>
        <s v="[銷貨_銷貨單].[商品編號].&amp;[20245CA06]" c="20245CA06"/>
        <s v="[銷貨_銷貨單].[商品編號].&amp;[20245CE02]" c="20245CE02"/>
        <s v="[銷貨_銷貨單].[商品編號].&amp;[20245CE04]" c="20245CE04"/>
        <s v="[銷貨_銷貨單].[商品編號].&amp;[20246CV05]" c="20246CV05"/>
        <s v="[銷貨_銷貨單].[商品編號].&amp;[20246CV06]" c="20246CV06"/>
        <s v="[銷貨_銷貨單].[商品編號].&amp;[20246CV07]" c="20246CV07"/>
        <s v="[銷貨_銷貨單].[商品編號].&amp;[20246CV08]" c="20246CV08"/>
        <s v="[銷貨_銷貨單].[商品編號].&amp;[2024FC906]" c="2024FC906"/>
        <s v="[銷貨_銷貨單].[商品編號].&amp;[20203CH06]" c="20203CH06"/>
        <s v="[銷貨_銷貨單].[商品編號].&amp;[20211C603]" c="20211C603"/>
        <s v="[銷貨_銷貨單].[商品編號].&amp;[20251CXAP]" c="20251CXAP"/>
        <s v="[銷貨_銷貨單].[商品編號].&amp;[2016KS001]" c="2016KS001"/>
        <s v="[銷貨_銷貨單].[商品編號].&amp;[2016KS002]" c="2016KS002"/>
        <s v="[銷貨_銷貨單].[商品編號].&amp;[20210G002]" c="20210G002"/>
        <s v="[銷貨_銷貨單].[商品編號].&amp;[20210G004]" c="20210G004"/>
        <s v="[銷貨_銷貨單].[商品編號].&amp;[20210G006]" c="20210G006"/>
        <s v="[銷貨_銷貨單].[商品編號].&amp;[20210G005]" c="20210G005"/>
        <s v="[銷貨_銷貨單].[商品編號].&amp;[20210G007]" c="20210G007"/>
        <s v="[銷貨_銷貨單].[商品編號].&amp;[20180HA15]" c="20180HA15"/>
        <s v="[銷貨_銷貨單].[商品編號].&amp;[20180HB15]" c="20180HB15"/>
        <s v="[銷貨_銷貨單].[商品編號].&amp;[20200H026]" c="20200H026"/>
        <s v="[銷貨_銷貨單].[商品編號].&amp;[20200KF00]" c="20200KF00"/>
        <s v="[銷貨_銷貨單].[商品編號].&amp;[20210H014]" c="20210H014"/>
        <s v="[銷貨_銷貨單].[商品編號].&amp;[20210KJ00]" c="20210KJ00"/>
        <s v="[銷貨_銷貨單].[商品編號].&amp;[20220EB00]" c="20220EB00"/>
        <s v="[銷貨_銷貨單].[商品編號].&amp;[20220H007]" c="20220H007"/>
        <s v="[銷貨_銷貨單].[商品編號].&amp;[20230EN00]" c="20230EN00"/>
        <s v="[銷貨_銷貨單].[商品編號].&amp;[20230ET00]" c="20230ET00"/>
        <s v="[銷貨_銷貨單].[商品編號].&amp;[20230H008]" c="20230H008"/>
        <s v="[銷貨_銷貨單].[商品編號].&amp;[20230H009]" c="20230H009"/>
        <s v="[銷貨_銷貨單].[商品編號].&amp;[20230H011]" c="20230H011"/>
        <s v="[銷貨_銷貨單].[商品編號].&amp;[20230H012]" c="20230H012"/>
        <s v="[銷貨_銷貨單].[商品編號].&amp;[20230H033]" c="20230H033"/>
        <s v="[銷貨_銷貨單].[商品編號].&amp;[20230KA00]" c="20230KA00"/>
        <s v="[銷貨_銷貨單].[商品編號].&amp;[20240EA08]" c="20240EA08"/>
        <s v="[銷貨_銷貨單].[商品編號].&amp;[20240EA14]" c="20240EA14"/>
        <s v="[銷貨_銷貨單].[商品編號].&amp;[20240EA16]" c="20240EA16"/>
        <s v="[銷貨_銷貨單].[商品編號].&amp;[20240EB01]" c="20240EB01"/>
        <s v="[銷貨_銷貨單].[商品編號].&amp;[20240EB03]" c="20240EB03"/>
        <s v="[銷貨_銷貨單].[商品編號].&amp;[20240FB00]" c="20240FB00"/>
        <s v="[銷貨_銷貨單].[商品編號].&amp;[20240FD00]" c="20240FD00"/>
        <s v="[銷貨_銷貨單].[商品編號].&amp;[20240FJ00]" c="20240FJ00"/>
        <s v="[銷貨_銷貨單].[商品編號].&amp;[20240H002]" c="20240H002"/>
        <s v="[銷貨_銷貨單].[商品編號].&amp;[20240H009]" c="20240H009"/>
        <s v="[銷貨_銷貨單].[商品編號].&amp;[20240H010]" c="20240H010"/>
        <s v="[銷貨_銷貨單].[商品編號].&amp;[20240H022]" c="20240H022"/>
        <s v="[銷貨_銷貨單].[商品編號].&amp;[20240H023]" c="20240H023"/>
        <s v="[銷貨_銷貨單].[商品編號].&amp;[20240H028]" c="20240H028"/>
        <s v="[銷貨_銷貨單].[商品編號].&amp;[20240H029]" c="20240H029"/>
        <s v="[銷貨_銷貨單].[商品編號].&amp;[20240H039]" c="20240H039"/>
        <s v="[銷貨_銷貨單].[商品編號].&amp;[20250EA02]" c="20250EA02"/>
        <s v="[銷貨_銷貨單].[商品編號].&amp;[20250EA04]" c="20250EA04"/>
        <s v="[銷貨_銷貨單].[商品編號].&amp;[20250EA05]" c="20250EA05"/>
        <s v="[銷貨_銷貨單].[商品編號].&amp;[20250EA06]" c="20250EA06"/>
        <s v="[銷貨_銷貨單].[商品編號].&amp;[20250EA07]" c="20250EA07"/>
        <s v="[銷貨_銷貨單].[商品編號].&amp;[20250FXAM]" c="20250FXAM"/>
        <s v="[銷貨_銷貨單].[商品編號].&amp;[20250H001]" c="20250H001"/>
        <s v="[銷貨_銷貨單].[商品編號].&amp;[20250H002]" c="20250H002"/>
        <s v="[銷貨_銷貨單].[商品編號].&amp;[20250KA00]" c="20250KA00"/>
        <s v="[銷貨_銷貨單].[商品編號].&amp;[20252FA00]" c="20252FA00"/>
        <s v="[銷貨_銷貨單].[商品編號].&amp;[31250H001]" c="31250H001"/>
        <s v="[銷貨_銷貨單].[商品編號].&amp;[31250H002]" c="31250H002"/>
        <s v="[銷貨_銷貨單].[商品編號].&amp;[31250H003]" c="31250H003"/>
        <s v="[銷貨_銷貨單].[商品編號].&amp;[31250H004]" c="31250H004"/>
        <s v="[銷貨_銷貨單].[商品編號].&amp;[20240H025]" c="20240H025"/>
        <s v="[銷貨_銷貨單].[商品編號].&amp;[20250EA08]" c="20250EA08"/>
        <s v="[銷貨_銷貨單].[商品編號].&amp;[20250H018]" c="20250H018"/>
        <s v="[銷貨_銷貨單].[商品編號].&amp;[20252FB01]" c="20252FB01"/>
        <s v="[銷貨_銷貨單].[商品編號].&amp;[20252FB02]" c="20252FB02"/>
        <s v="[銷貨_銷貨單].[商品編號].&amp;[20252H009]" c="20252H009"/>
        <s v="[銷貨_銷貨單].[商品編號].&amp;[20240H001]" c="20240H001"/>
        <s v="[銷貨_銷貨單].[商品編號].&amp;[20240H003]" c="20240H003"/>
        <s v="[銷貨_銷貨單].[商品編號].&amp;[20170H020]" c="20170H020"/>
        <s v="[銷貨_銷貨單].[商品編號].&amp;[20180H005]" c="20180H005"/>
        <s v="[銷貨_銷貨單].[商品編號].&amp;[20190H004]" c="20190H004"/>
        <s v="[銷貨_銷貨單].[商品編號].&amp;[20190KC00]" c="20190KC00"/>
        <s v="[銷貨_銷貨單].[商品編號].&amp;[20200H013]" c="20200H013"/>
        <s v="[銷貨_銷貨單].[商品編號].&amp;[20200H016]" c="20200H016"/>
        <s v="[銷貨_銷貨單].[商品編號].&amp;[20200HC10]" c="20200HC10"/>
        <s v="[銷貨_銷貨單].[商品編號].&amp;[20200HD10]" c="20200HD10"/>
        <s v="[銷貨_銷貨單].[商品編號].&amp;[20200HF33]" c="20200HF33"/>
        <s v="[銷貨_銷貨單].[商品編號].&amp;[20210H016]" c="20210H016"/>
        <s v="[銷貨_銷貨單].[商品編號].&amp;[20210KG00]" c="20210KG00"/>
        <s v="[銷貨_銷貨單].[商品編號].&amp;[20212H607]" c="20212H607"/>
        <s v="[銷貨_銷貨單].[商品編號].&amp;[20212H608]" c="20212H608"/>
        <s v="[銷貨_銷貨單].[商品編號].&amp;[20212H609]" c="20212H609"/>
        <s v="[銷貨_銷貨單].[商品編號].&amp;[20220EM00]" c="20220EM00"/>
        <s v="[銷貨_銷貨單].[商品編號].&amp;[20220H002]" c="20220H002"/>
        <s v="[銷貨_銷貨單].[商品編號].&amp;[20220H008]" c="20220H008"/>
        <s v="[銷貨_銷貨單].[商品編號].&amp;[20220H009]" c="20220H009"/>
        <s v="[銷貨_銷貨單].[商品編號].&amp;[20220H010]" c="20220H010"/>
        <s v="[銷貨_銷貨單].[商品編號].&amp;[20220H013]" c="20220H013"/>
        <s v="[銷貨_銷貨單].[商品編號].&amp;[20220KA01]" c="20220KA01"/>
        <s v="[銷貨_銷貨單].[商品編號].&amp;[20220KB00]" c="20220KB00"/>
        <s v="[銷貨_銷貨單].[商品編號].&amp;[20220KC00]" c="20220KC00"/>
        <s v="[銷貨_銷貨單].[商品編號].&amp;[20220KF00]" c="20220KF00"/>
        <s v="[銷貨_銷貨單].[商品編號].&amp;[20220KG00]" c="20220KG00"/>
        <s v="[銷貨_銷貨單].[商品編號].&amp;[20222H601]" c="20222H601"/>
        <s v="[銷貨_銷貨單].[商品編號].&amp;[20222H602]" c="20222H602"/>
        <s v="[銷貨_銷貨單].[商品編號].&amp;[20222H603]" c="20222H603"/>
        <s v="[銷貨_銷貨單].[商品編號].&amp;[20230EA00]" c="20230EA00"/>
        <s v="[銷貨_銷貨單].[商品編號].&amp;[20230H003]" c="20230H003"/>
        <s v="[銷貨_銷貨單].[商品編號].&amp;[20230H005]" c="20230H005"/>
        <s v="[銷貨_銷貨單].[商品編號].&amp;[20230H006]" c="20230H006"/>
        <s v="[銷貨_銷貨單].[商品編號].&amp;[20230H007]" c="20230H007"/>
        <s v="[銷貨_銷貨單].[商品編號].&amp;[20230H010]" c="20230H010"/>
        <s v="[銷貨_銷貨單].[商品編號].&amp;[20230H015]" c="20230H015"/>
        <s v="[銷貨_銷貨單].[商品編號].&amp;[20230H027]" c="20230H027"/>
        <s v="[銷貨_銷貨單].[商品編號].&amp;[20230H029]" c="20230H029"/>
        <s v="[銷貨_銷貨單].[商品編號].&amp;[20230H032]" c="20230H032"/>
        <s v="[銷貨_銷貨單].[商品編號].&amp;[20230KC00]" c="20230KC00"/>
        <s v="[銷貨_銷貨單].[商品編號].&amp;[20230KE00]" c="20230KE00"/>
        <s v="[銷貨_銷貨單].[商品編號].&amp;[20240EA04]" c="20240EA04"/>
        <s v="[銷貨_銷貨單].[商品編號].&amp;[20240EA09]" c="20240EA09"/>
        <s v="[銷貨_銷貨單].[商品編號].&amp;[20240EA10]" c="20240EA10"/>
        <s v="[銷貨_銷貨單].[商品編號].&amp;[20240EA11]" c="20240EA11"/>
        <s v="[銷貨_銷貨單].[商品編號].&amp;[20240EC05]" c="20240EC05"/>
        <s v="[銷貨_銷貨單].[商品編號].&amp;[20240H006]" c="20240H006"/>
        <s v="[銷貨_銷貨單].[商品編號].&amp;[20240H007]" c="20240H007"/>
        <s v="[銷貨_銷貨單].[商品編號].&amp;[20240H011]" c="20240H011"/>
        <s v="[銷貨_銷貨單].[商品編號].&amp;[20240H012]" c="20240H012"/>
        <s v="[銷貨_銷貨單].[商品編號].&amp;[20240H013]" c="20240H013"/>
        <s v="[銷貨_銷貨單].[商品編號].&amp;[20240H019]" c="20240H019"/>
        <s v="[銷貨_銷貨單].[商品編號].&amp;[20240H021]" c="20240H021"/>
        <s v="[銷貨_銷貨單].[商品編號].&amp;[20240H024]" c="20240H024"/>
        <s v="[銷貨_銷貨單].[商品編號].&amp;[20240H026]" c="20240H026"/>
        <s v="[銷貨_銷貨單].[商品編號].&amp;[20240H027]" c="20240H027"/>
        <s v="[銷貨_銷貨單].[商品編號].&amp;[20240H031]" c="20240H031"/>
        <s v="[銷貨_銷貨單].[商品編號].&amp;[20240H032]" c="20240H032"/>
        <s v="[銷貨_銷貨單].[商品編號].&amp;[20240H033]" c="20240H033"/>
        <s v="[銷貨_銷貨單].[商品編號].&amp;[20240H037]" c="20240H037"/>
        <s v="[銷貨_銷貨單].[商品編號].&amp;[20240H040]" c="20240H040"/>
        <s v="[銷貨_銷貨單].[商品編號].&amp;[20240H041]" c="20240H041"/>
        <s v="[銷貨_銷貨單].[商品編號].&amp;[20240H042]" c="20240H042"/>
        <s v="[銷貨_銷貨單].[商品編號].&amp;[20240H043]" c="20240H043"/>
        <s v="[銷貨_銷貨單].[商品編號].&amp;[20250H003]" c="20250H003"/>
        <s v="[銷貨_銷貨單].[商品編號].&amp;[20250H004]" c="20250H004"/>
        <s v="[銷貨_銷貨單].[商品編號].&amp;[20250H013]" c="20250H013"/>
        <s v="[銷貨_銷貨單].[商品編號].&amp;[20250H014]" c="20250H014"/>
        <s v="[銷貨_銷貨單].[商品編號].&amp;[20250H015]" c="20250H015"/>
        <s v="[銷貨_銷貨單].[商品編號].&amp;[20251H007]" c="20251H007"/>
        <s v="[銷貨_銷貨單].[商品編號].&amp;[20251H008]" c="20251H008"/>
        <s v="[銷貨_銷貨單].[商品編號].&amp;[20251H009]" c="20251H009"/>
        <s v="[銷貨_銷貨單].[商品編號].&amp;[20251H010]" c="20251H010"/>
        <s v="[銷貨_銷貨單].[商品編號].&amp;[20251H011]" c="20251H011"/>
        <s v="[銷貨_銷貨單].[商品編號].&amp;[20251H012]" c="20251H012"/>
        <s v="[銷貨_銷貨單].[商品編號].&amp;[20250H005]" c="20250H005"/>
        <s v="[銷貨_銷貨單].[商品編號].&amp;[20210KK00]" c="20210KK00"/>
        <s v="[銷貨_銷貨單].[商品編號].&amp;[20220KA00]" c="20220KA00"/>
        <s v="[銷貨_銷貨單].[商品編號].&amp;[20240H014]" c="20240H014"/>
        <s v="[銷貨_銷貨單].[商品編號].&amp;[20240H015]" c="20240H015"/>
        <s v="[銷貨_銷貨單].[商品編號].&amp;[20240KB00]" c="20240KB00"/>
        <s v="[銷貨_銷貨單].[商品編號].&amp;[20250KB00]" c="20250KB00"/>
        <s v="[銷貨_銷貨單].[商品編號].&amp;[20210H012]" c="20210H012"/>
        <s v="[銷貨_銷貨單].[商品編號].&amp;[20210H013]" c="20210H013"/>
        <s v="[銷貨_銷貨單].[商品編號].&amp;[20220EA00]" c="20220EA00"/>
        <s v="[銷貨_銷貨單].[商品編號].&amp;[20240H020]" c="20240H020"/>
        <s v="[銷貨_銷貨單].[商品編號].&amp;[20180H011]" c="20180H011"/>
        <s v="[銷貨_銷貨單].[商品編號].&amp;[20180H012]" c="20180H012"/>
        <s v="[銷貨_銷貨單].[商品編號].&amp;[20180H041]" c="20180H041"/>
        <s v="[銷貨_銷貨單].[商品編號].&amp;[20180H042]" c="20180H042"/>
        <s v="[銷貨_銷貨單].[商品編號].&amp;[20180H043]" c="20180H043"/>
        <s v="[銷貨_銷貨單].[商品編號].&amp;[20180HA16]" c="20180HA16"/>
        <s v="[銷貨_銷貨單].[商品編號].&amp;[20180HA17]" c="20180HA17"/>
        <s v="[銷貨_銷貨單].[商品編號].&amp;[20180HA18]" c="20180HA18"/>
        <s v="[銷貨_銷貨單].[商品編號].&amp;[20180HA19]" c="20180HA19"/>
        <s v="[銷貨_銷貨單].[商品編號].&amp;[20180HB16]" c="20180HB16"/>
        <s v="[銷貨_銷貨單].[商品編號].&amp;[20180HB17]" c="20180HB17"/>
        <s v="[銷貨_銷貨單].[商品編號].&amp;[20180HB18]" c="20180HB18"/>
        <s v="[銷貨_銷貨單].[商品編號].&amp;[20180HB19]" c="20180HB19"/>
        <s v="[銷貨_銷貨單].[商品編號].&amp;[20200H017]" c="20200H017"/>
        <s v="[銷貨_銷貨單].[商品編號].&amp;[20210H002]" c="20210H002"/>
        <s v="[銷貨_銷貨單].[商品編號].&amp;[20220EC00]" c="20220EC00"/>
        <s v="[銷貨_銷貨單].[商品編號].&amp;[20220EF00]" c="20220EF00"/>
        <s v="[銷貨_銷貨單].[商品編號].&amp;[20220EG00]" c="20220EG00"/>
        <s v="[銷貨_銷貨單].[商品編號].&amp;[20220EH00]" c="20220EH00"/>
        <s v="[銷貨_銷貨單].[商品編號].&amp;[20220EJ00]" c="20220EJ00"/>
        <s v="[銷貨_銷貨單].[商品編號].&amp;[20220EK00]" c="20220EK00"/>
        <s v="[銷貨_銷貨單].[商品編號].&amp;[20220HXAA]" c="20220HXAA"/>
        <s v="[銷貨_銷貨單].[商品編號].&amp;[20220HXAB]" c="20220HXAB"/>
        <s v="[銷貨_銷貨單].[商品編號].&amp;[20230ED00]" c="20230ED00"/>
        <s v="[銷貨_銷貨單].[商品編號].&amp;[20230EE00]" c="20230EE00"/>
        <s v="[銷貨_銷貨單].[商品編號].&amp;[20230EG00]" c="20230EG00"/>
        <s v="[銷貨_銷貨單].[商品編號].&amp;[20230EH00]" c="20230EH00"/>
        <s v="[銷貨_銷貨單].[商品編號].&amp;[20230EJ00]" c="20230EJ00"/>
        <s v="[銷貨_銷貨單].[商品編號].&amp;[20230EK00]" c="20230EK00"/>
        <s v="[銷貨_銷貨單].[商品編號].&amp;[20230EM00]" c="20230EM00"/>
        <s v="[銷貨_銷貨單].[商品編號].&amp;[20230EP00]" c="20230EP00"/>
        <s v="[銷貨_銷貨單].[商品編號].&amp;[20230EQ00]" c="20230EQ00"/>
        <s v="[銷貨_銷貨單].[商品編號].&amp;[20230ER00]" c="20230ER00"/>
        <s v="[銷貨_銷貨單].[商品編號].&amp;[20240EA01]" c="20240EA01"/>
        <s v="[銷貨_銷貨單].[商品編號].&amp;[20240EA02]" c="20240EA02"/>
        <s v="[銷貨_銷貨單].[商品編號].&amp;[20240EA03]" c="20240EA03"/>
        <s v="[銷貨_銷貨單].[商品編號].&amp;[20240EA05]" c="20240EA05"/>
        <s v="[銷貨_銷貨單].[商品編號].&amp;[20240EA06]" c="20240EA06"/>
        <s v="[銷貨_銷貨單].[商品編號].&amp;[20240EA07]" c="20240EA07"/>
        <s v="[銷貨_銷貨單].[商品編號].&amp;[20240EA12]" c="20240EA12"/>
        <s v="[銷貨_銷貨單].[商品編號].&amp;[20240EA13]" c="20240EA13"/>
        <s v="[銷貨_銷貨單].[商品編號].&amp;[20240EA15]" c="20240EA15"/>
        <s v="[銷貨_銷貨單].[商品編號].&amp;[20240EA17]" c="20240EA17"/>
        <s v="[銷貨_銷貨單].[商品編號].&amp;[20240EA18]" c="20240EA18"/>
        <s v="[銷貨_銷貨單].[商品編號].&amp;[20240EB02]" c="20240EB02"/>
        <s v="[銷貨_銷貨單].[商品編號].&amp;[20240EB04]" c="20240EB04"/>
        <s v="[銷貨_銷貨單].[商品編號].&amp;[20240EC01]" c="20240EC01"/>
        <s v="[銷貨_銷貨單].[商品編號].&amp;[20240EC02]" c="20240EC02"/>
        <s v="[銷貨_銷貨單].[商品編號].&amp;[20240EC03]" c="20240EC03"/>
        <s v="[銷貨_銷貨單].[商品編號].&amp;[20240EC04]" c="20240EC04"/>
        <s v="[銷貨_銷貨單].[商品編號].&amp;[20240EC06]" c="20240EC06"/>
        <s v="[銷貨_銷貨單].[商品編號].&amp;[20240H030]" c="20240H030"/>
        <s v="[銷貨_銷貨單].[商品編號].&amp;[20250EA01]" c="20250EA01"/>
        <s v="[銷貨_銷貨單].[商品編號].&amp;[20250EA03]" c="20250EA03"/>
        <s v="[銷貨_銷貨單].[商品編號].&amp;[20250EB03]" c="20250EB03"/>
        <s v="[銷貨_銷貨單].[商品編號].&amp;[20250FXBC]" c="20250FXBC"/>
        <s v="[銷貨_銷貨單].[商品編號].&amp;[20250H017]" c="20250H017"/>
        <s v="[銷貨_銷貨單].[商品編號].&amp;[2022KPG01]" c="2022KPG01"/>
        <s v="[銷貨_銷貨單].[商品編號].&amp;[2022KPG05]" c="2022KPG05"/>
        <s v="[銷貨_銷貨單].[商品編號].&amp;[20250WJ01]" c="20250WJ01"/>
        <s v="[銷貨_銷貨單].[商品編號].&amp;[20250WJ12]" c="20250WJ12"/>
        <s v="[銷貨_銷貨單].[商品編號].&amp;[20200FB00]" c="20200FB00"/>
        <s v="[銷貨_銷貨單].[商品編號].&amp;[20220MY00]" c="20220MY00"/>
        <s v="[銷貨_銷貨單].[商品編號].&amp;[20230MY00]" c="20230MY00"/>
        <s v="[銷貨_銷貨單].[商品編號].&amp;[20240FA00]" c="20240FA00"/>
        <s v="[銷貨_銷貨單].[商品編號].&amp;[20240FA11]" c="20240FA11"/>
        <s v="[銷貨_銷貨單].[商品編號].&amp;[20240FC00]" c="20240FC00"/>
        <s v="[銷貨_銷貨單].[商品編號].&amp;[20240FC12]" c="20240FC12"/>
        <s v="[銷貨_銷貨單].[商品編號].&amp;[20240FM00]" c="20240FM00"/>
        <s v="[銷貨_銷貨單].[商品編號].&amp;[20250FA00]" c="20250FA00"/>
        <s v="[銷貨_銷貨單].[商品編號].&amp;[20250FB01]" c="20250FB01"/>
        <s v="[銷貨_銷貨單].[商品編號].&amp;[20250FB02]" c="20250FB02"/>
        <s v="[銷貨_銷貨單].[商品編號].&amp;[20250FC02]" c="20250FC02"/>
        <s v="[銷貨_銷貨單].[商品編號].&amp;[20250FD00]" c="20250FD00"/>
        <s v="[銷貨_銷貨單].[商品編號].&amp;[20250FD01]" c="20250FD01"/>
        <s v="[銷貨_銷貨單].[商品編號].&amp;[20250FD14]" c="20250FD14"/>
        <s v="[銷貨_銷貨單].[商品編號].&amp;[20250FE00]" c="20250FE00"/>
        <s v="[銷貨_銷貨單].[商品編號].&amp;[20250FXAB]" c="20250FXAB"/>
        <s v="[銷貨_銷貨單].[商品編號].&amp;[20250FXAC]" c="20250FXAC"/>
        <s v="[銷貨_銷貨單].[商品編號].&amp;[20250FXAD]" c="20250FXAD"/>
        <s v="[銷貨_銷貨單].[商品編號].&amp;[20250FF00]" c="20250FF00"/>
        <s v="[銷貨_銷貨單].[商品編號].&amp;[20250FG00]" c="20250FG00"/>
        <s v="[銷貨_銷貨單].[商品編號].&amp;[2021MPB10]" c="2021MPB10"/>
        <s v="[銷貨_銷貨單].[商品編號].&amp;[2023MPB01]" c="2023MPB01"/>
        <s v="[銷貨_銷貨單].[商品編號].&amp;[20250FB03]" c="20250FB03"/>
        <s v="[銷貨_銷貨單].[商品編號].&amp;[20250FC01]" c="20250FC01"/>
        <s v="[銷貨_銷貨單].[商品編號].&amp;[20250FC03]" c="20250FC03"/>
        <s v="[銷貨_銷貨單].[商品編號].&amp;[20194C609]" u="1" c="20194C609"/>
        <s v="[銷貨_銷貨單].[商品編號].&amp;[20196PB03]" u="1" c="20196PB03"/>
        <s v="[銷貨_銷貨單].[商品編號].&amp;[20210PP06]" u="1" c="20210PP06"/>
        <s v="[銷貨_銷貨單].[商品編號].&amp;[20220PM02]" u="1" c="20220PM02"/>
        <s v="[銷貨_銷貨單].[商品編號].&amp;[20220PM05]" u="1" c="20220PM05"/>
        <s v="[銷貨_銷貨單].[商品編號].&amp;[20220PP02]" u="1" c="20220PP02"/>
        <s v="[銷貨_銷貨單].[商品編號].&amp;[20222C608]" u="1" c="20222C608"/>
        <s v="[銷貨_銷貨單].[商品編號].&amp;[20225PB02]" u="1" c="20225PB02"/>
        <s v="[銷貨_銷貨單].[商品編號].&amp;[20230PM03]" u="1" c="20230PM03"/>
        <s v="[銷貨_銷貨單].[商品編號].&amp;[20230PM04]" u="1" c="20230PM04"/>
        <s v="[銷貨_銷貨單].[商品編號].&amp;[20231CY02]" u="1" c="20231CY02"/>
        <s v="[銷貨_銷貨單].[商品編號].&amp;[20231CY03]" u="1" c="20231CY03"/>
        <s v="[銷貨_銷貨單].[商品編號].&amp;[20232CY02]" u="1" c="20232CY02"/>
        <s v="[銷貨_銷貨單].[商品編號].&amp;[20232CY03]" u="1" c="20232CY03"/>
        <s v="[銷貨_銷貨單].[商品編號].&amp;[20233C303]" u="1" c="20233C303"/>
        <s v="[銷貨_銷貨單].[商品編號].&amp;[20233CY01]" u="1" c="20233CY01"/>
        <s v="[銷貨_銷貨單].[商品編號].&amp;[20233CY02]" u="1" c="20233CY02"/>
        <s v="[銷貨_銷貨單].[商品編號].&amp;[20233CY03]" u="1" c="20233CY03"/>
        <s v="[銷貨_銷貨單].[商品編號].&amp;[20233PB02]" u="1" c="20233PB02"/>
        <s v="[銷貨_銷貨單].[商品編號].&amp;[20234CY03]" u="1" c="20234CY03"/>
        <s v="[銷貨_銷貨單].[商品編號].&amp;[20235CY01]" u="1" c="20235CY01"/>
        <s v="[銷貨_銷貨單].[商品編號].&amp;[20235CY02]" u="1" c="20235CY02"/>
        <s v="[銷貨_銷貨單].[商品編號].&amp;[20235CY03]" u="1" c="20235CY03"/>
        <s v="[銷貨_銷貨單].[商品編號].&amp;[20235CY11]" u="1" c="20235CY11"/>
        <s v="[銷貨_銷貨單].[商品編號].&amp;[20235CY12]" u="1" c="20235CY12"/>
        <s v="[銷貨_銷貨單].[商品編號].&amp;[20236CY03]" u="1" c="20236CY03"/>
        <s v="[銷貨_銷貨單].[商品編號].&amp;[2023FCY01]" u="1" c="2023FCY01"/>
        <s v="[銷貨_銷貨單].[商品編號].&amp;[2023FCY02]" u="1" c="2023FCY02"/>
        <s v="[銷貨_銷貨單].[商品編號].&amp;[2023FCY03]" u="1" c="2023FCY03"/>
        <s v="[銷貨_銷貨單].[商品編號].&amp;[2023FPB01]" u="1" c="2023FPB01"/>
        <s v="[銷貨_銷貨單].[商品編號].&amp;[20241CY01]" u="1" c="20241CY01"/>
        <s v="[銷貨_銷貨單].[商品編號].&amp;[20241CY04]" u="1" c="20241CY04"/>
        <s v="[銷貨_銷貨單].[商品編號].&amp;[20241CY05]" u="1" c="20241CY05"/>
        <s v="[銷貨_銷貨單].[商品編號].&amp;[20241CY06]" u="1" c="20241CY06"/>
        <s v="[銷貨_銷貨單].[商品編號].&amp;[20241CY07]" u="1" c="20241CY07"/>
        <s v="[銷貨_銷貨單].[商品編號].&amp;[20241CY08]" u="1" c="20241CY08"/>
        <s v="[銷貨_銷貨單].[商品編號].&amp;[20241CY09]" u="1" c="20241CY09"/>
        <s v="[銷貨_銷貨單].[商品編號].&amp;[20241CY10]" u="1" c="20241CY10"/>
        <s v="[銷貨_銷貨單].[商品編號].&amp;[20241CY11]" u="1" c="20241CY11"/>
        <s v="[銷貨_銷貨單].[商品編號].&amp;[20241CY12]" u="1" c="20241CY12"/>
        <s v="[銷貨_銷貨單].[商品編號].&amp;[20242CY01]" u="1" c="20242CY01"/>
        <s v="[銷貨_銷貨單].[商品編號].&amp;[20242CY02]" u="1" c="20242CY02"/>
        <s v="[銷貨_銷貨單].[商品編號].&amp;[20242CY04]" u="1" c="20242CY04"/>
        <s v="[銷貨_銷貨單].[商品編號].&amp;[20242CY05]" u="1" c="20242CY05"/>
        <s v="[銷貨_銷貨單].[商品編號].&amp;[20242CY06]" u="1" c="20242CY06"/>
        <s v="[銷貨_銷貨單].[商品編號].&amp;[20242CY07]" u="1" c="20242CY07"/>
        <s v="[銷貨_銷貨單].[商品編號].&amp;[20242CY08]" u="1" c="20242CY08"/>
        <s v="[銷貨_銷貨單].[商品編號].&amp;[20242CY09]" u="1" c="20242CY09"/>
        <s v="[銷貨_銷貨單].[商品編號].&amp;[20242CY10]" u="1" c="20242CY10"/>
        <s v="[銷貨_銷貨單].[商品編號].&amp;[20242CY11]" u="1" c="20242CY11"/>
        <s v="[銷貨_銷貨單].[商品編號].&amp;[20242CY12]" u="1" c="20242CY12"/>
        <s v="[銷貨_銷貨單].[商品編號].&amp;[20243CY01]" u="1" c="20243CY01"/>
        <s v="[銷貨_銷貨單].[商品編號].&amp;[20243CY02]" u="1" c="20243CY02"/>
        <s v="[銷貨_銷貨單].[商品編號].&amp;[20243CY04]" u="1" c="20243CY04"/>
        <s v="[銷貨_銷貨單].[商品編號].&amp;[20243CY05]" u="1" c="20243CY05"/>
        <s v="[銷貨_銷貨單].[商品編號].&amp;[20243CY06]" u="1" c="20243CY06"/>
        <s v="[銷貨_銷貨單].[商品編號].&amp;[20243CY07]" u="1" c="20243CY07"/>
        <s v="[銷貨_銷貨單].[商品編號].&amp;[20243CY08]" u="1" c="20243CY08"/>
        <s v="[銷貨_銷貨單].[商品編號].&amp;[20243CY09]" u="1" c="20243CY09"/>
        <s v="[銷貨_銷貨單].[商品編號].&amp;[20243CY10]" u="1" c="20243CY10"/>
        <s v="[銷貨_銷貨單].[商品編號].&amp;[20243CY11]" u="1" c="20243CY11"/>
        <s v="[銷貨_銷貨單].[商品編號].&amp;[20243CY12]" u="1" c="20243CY12"/>
        <s v="[銷貨_銷貨單].[商品編號].&amp;[20244CY01]" u="1" c="20244CY01"/>
        <s v="[銷貨_銷貨單].[商品編號].&amp;[20244CY02]" u="1" c="20244CY02"/>
        <s v="[銷貨_銷貨單].[商品編號].&amp;[20244CY04]" u="1" c="20244CY04"/>
        <s v="[銷貨_銷貨單].[商品編號].&amp;[20244CY05]" u="1" c="20244CY05"/>
        <s v="[銷貨_銷貨單].[商品編號].&amp;[20244CY06]" u="1" c="20244CY06"/>
        <s v="[銷貨_銷貨單].[商品編號].&amp;[20244CY07]" u="1" c="20244CY07"/>
        <s v="[銷貨_銷貨單].[商品編號].&amp;[20244CY08]" u="1" c="20244CY08"/>
        <s v="[銷貨_銷貨單].[商品編號].&amp;[20244CY09]" u="1" c="20244CY09"/>
        <s v="[銷貨_銷貨單].[商品編號].&amp;[20244CY10]" u="1" c="20244CY10"/>
        <s v="[銷貨_銷貨單].[商品編號].&amp;[20244CY11]" u="1" c="20244CY11"/>
        <s v="[銷貨_銷貨單].[商品編號].&amp;[20244CY12]" u="1" c="20244CY12"/>
        <s v="[銷貨_銷貨單].[商品編號].&amp;[20244PB01]" u="1" c="20244PB01"/>
        <s v="[銷貨_銷貨單].[商品編號].&amp;[20245CY01]" u="1" c="20245CY01"/>
        <s v="[銷貨_銷貨單].[商品編號].&amp;[20245CY02]" u="1" c="20245CY02"/>
        <s v="[銷貨_銷貨單].[商品編號].&amp;[20245CY04]" u="1" c="20245CY04"/>
        <s v="[銷貨_銷貨單].[商品編號].&amp;[20245CY05]" u="1" c="20245CY05"/>
        <s v="[銷貨_銷貨單].[商品編號].&amp;[20245CY06]" u="1" c="20245CY06"/>
        <s v="[銷貨_銷貨單].[商品編號].&amp;[20245CY07]" u="1" c="20245CY07"/>
        <s v="[銷貨_銷貨單].[商品編號].&amp;[20245CY08]" u="1" c="20245CY08"/>
        <s v="[銷貨_銷貨單].[商品編號].&amp;[20245CY09]" u="1" c="20245CY09"/>
        <s v="[銷貨_銷貨單].[商品編號].&amp;[20245CY10]" u="1" c="20245CY10"/>
        <s v="[銷貨_銷貨單].[商品編號].&amp;[20245CY11]" u="1" c="20245CY11"/>
        <s v="[銷貨_銷貨單].[商品編號].&amp;[20245CY12]" u="1" c="20245CY12"/>
        <s v="[銷貨_銷貨單].[商品編號].&amp;[20246CY01]" u="1" c="20246CY01"/>
        <s v="[銷貨_銷貨單].[商品編號].&amp;[20246CY02]" u="1" c="20246CY02"/>
        <s v="[銷貨_銷貨單].[商品編號].&amp;[20246CY04]" u="1" c="20246CY04"/>
        <s v="[銷貨_銷貨單].[商品編號].&amp;[20246CY05]" u="1" c="20246CY05"/>
        <s v="[銷貨_銷貨單].[商品編號].&amp;[20246CY06]" u="1" c="20246CY06"/>
        <s v="[銷貨_銷貨單].[商品編號].&amp;[20246CY07]" u="1" c="20246CY07"/>
        <s v="[銷貨_銷貨單].[商品編號].&amp;[20246CY08]" u="1" c="20246CY08"/>
        <s v="[銷貨_銷貨單].[商品編號].&amp;[20246CY09]" u="1" c="20246CY09"/>
        <s v="[銷貨_銷貨單].[商品編號].&amp;[20246CY10]" u="1" c="20246CY10"/>
        <s v="[銷貨_銷貨單].[商品編號].&amp;[20246CY11]" u="1" c="20246CY11"/>
        <s v="[銷貨_銷貨單].[商品編號].&amp;[20246CY12]" u="1" c="20246CY12"/>
        <s v="[銷貨_銷貨單].[商品編號].&amp;[2024FCY01]" u="1" c="2024FCY01"/>
        <s v="[銷貨_銷貨單].[商品編號].&amp;[2024FCY02]" u="1" c="2024FCY02"/>
        <s v="[銷貨_銷貨單].[商品編號].&amp;[2024FCY03]" u="1" c="2024FCY03"/>
        <s v="[銷貨_銷貨單].[商品編號].&amp;[2024FCY04]" u="1" c="2024FCY04"/>
        <s v="[銷貨_銷貨單].[商品編號].&amp;[2024FCY05]" u="1" c="2024FCY05"/>
        <s v="[銷貨_銷貨單].[商品編號].&amp;[2024FCY06]" u="1" c="2024FCY06"/>
        <s v="[銷貨_銷貨單].[商品編號].&amp;[2024FCY07]" u="1" c="2024FCY07"/>
        <s v="[銷貨_銷貨單].[商品編號].&amp;[2024FCY08]" u="1" c="2024FCY08"/>
        <s v="[銷貨_銷貨單].[商品編號].&amp;[2024FCY09]" u="1" c="2024FCY09"/>
        <s v="[銷貨_銷貨單].[商品編號].&amp;[2024FCY10]" u="1" c="2024FCY10"/>
        <s v="[銷貨_銷貨單].[商品編號].&amp;[2024FCY11]" u="1" c="2024FCY11"/>
        <s v="[銷貨_銷貨單].[商品編號].&amp;[2024FCY12]" u="1" c="2024FCY12"/>
        <s v="[銷貨_銷貨單].[商品編號].&amp;[20210PM04]" u="1" c="20210PM04"/>
        <s v="[銷貨_銷貨單].[商品編號].&amp;[20210PP03]" u="1" c="20210PP03"/>
        <s v="[銷貨_銷貨單].[商品編號].&amp;[20231CY01]" u="1" c="20231CY01"/>
        <s v="[銷貨_銷貨單].[商品編號].&amp;[20232CY01]" u="1" c="20232CY01"/>
        <s v="[銷貨_銷貨單].[商品編號].&amp;[20232CY12]" u="1" c="20232CY12"/>
        <s v="[銷貨_銷貨單].[商品編號].&amp;[20236CY02]" u="1" c="20236CY02"/>
        <s v="[銷貨_銷貨單].[商品編號].&amp;[20193CE02]" u="1" c="20193CE02"/>
        <s v="[銷貨_銷貨單].[商品編號].&amp;[20211PB0H]" u="1" c="20211PB0H"/>
        <s v="[銷貨_銷貨單].[商品編號].&amp;[20231CY07]" u="1" c="20231CY07"/>
        <s v="[銷貨_銷貨單].[商品編號].&amp;[20231CY08]" u="1" c="20231CY08"/>
        <s v="[銷貨_銷貨單].[商品編號].&amp;[20231CY12]" u="1" c="20231CY12"/>
        <s v="[銷貨_銷貨單].[商品編號].&amp;[20231PB0A]" u="1" c="20231PB0A"/>
        <s v="[銷貨_銷貨單].[商品編號].&amp;[20232CE03]" u="1" c="20232CE03"/>
        <s v="[銷貨_銷貨單].[商品編號].&amp;[20232CY09]" u="1" c="20232CY09"/>
        <s v="[銷貨_銷貨單].[商品編號].&amp;[20232PB02]" u="1" c="20232PB02"/>
        <s v="[銷貨_銷貨單].[商品編號].&amp;[20234CY02]" u="1" c="20234CY02"/>
        <s v="[銷貨_銷貨單].[商品編號].&amp;[20241C607]" u="1" c="20241C607"/>
        <s v="[銷貨_銷貨單].[商品編號].&amp;[20241CY02]" u="1" c="20241CY02"/>
        <s v="[銷貨_銷貨單].[商品編號].&amp;[20242C307]" u="1" c="20242C307"/>
        <s v="[銷貨_銷貨單].[商品編號].&amp;[20243C604]" u="1" c="20243C604"/>
        <s v="[銷貨_銷貨單].[商品編號].&amp;[20243CH04]" u="1" c="20243CH04"/>
        <s v="[銷貨_銷貨單].[商品編號].&amp;[20244C607]" u="1" c="20244C607"/>
        <s v="[銷貨_銷貨單].[商品編號].&amp;[2022FPB02]" u="1" c="2022FPB02"/>
        <s v="[銷貨_銷貨單].[商品編號].&amp;[20236CY01]" u="1" c="20236CY01"/>
        <s v="[銷貨_銷貨單].[商品編號].&amp;[20203C608]" u="1" c="20203C608"/>
        <s v="[銷貨_銷貨單].[商品編號].&amp;[20221PB02]" u="1" c="20221PB02"/>
        <s v="[銷貨_銷貨單].[商品編號].&amp;[20193C607]" u="1" c="20193C607"/>
        <s v="[銷貨_銷貨單].[商品編號].&amp;[2020FC902]" u="1" c="2020FC902"/>
        <s v="[銷貨_銷貨單].[商品編號].&amp;[20211C611]" u="1" c="20211C611"/>
        <s v="[銷貨_銷貨單].[商品編號].&amp;[20214C603]" u="1" c="20214C603"/>
        <s v="[銷貨_銷貨單].[商品編號].&amp;[2021FC904]" u="1" c="2021FC904"/>
        <s v="[銷貨_銷貨單].[商品編號].&amp;[2021FC908]" u="1" c="2021FC908"/>
        <s v="[銷貨_銷貨單].[商品編號].&amp;[2021FC912]" u="1" c="2021FC912"/>
        <s v="[銷貨_銷貨單].[商品編號].&amp;[20221C6B7]" u="1" c="20221C6B7"/>
        <s v="[銷貨_銷貨單].[商品編號].&amp;[20221PM01]" u="1" c="20221PM01"/>
        <s v="[銷貨_銷貨單].[商品編號].&amp;[20222C604]" u="1" c="20222C604"/>
        <s v="[銷貨_銷貨單].[商品編號].&amp;[20222PM01]" u="1" c="20222PM01"/>
        <s v="[銷貨_銷貨單].[商品編號].&amp;[2022FC609]" u="1" c="2022FC609"/>
        <s v="[銷貨_銷貨單].[商品編號].&amp;[2022FC904]" u="1" c="2022FC904"/>
        <s v="[銷貨_銷貨單].[商品編號].&amp;[2022FC906]" u="1" c="2022FC906"/>
        <s v="[銷貨_銷貨單].[商品編號].&amp;[2022FC908]" u="1" c="2022FC908"/>
        <s v="[銷貨_銷貨單].[商品編號].&amp;[2022FC910]" u="1" c="2022FC910"/>
        <s v="[銷貨_銷貨單].[商品編號].&amp;[2022FC912]" u="1" c="2022FC912"/>
        <s v="[銷貨_銷貨單].[商品編號].&amp;[20231C6B6]" u="1" c="20231C6B6"/>
        <s v="[銷貨_銷貨單].[商品編號].&amp;[2023FC902]" u="1" c="2023FC902"/>
        <s v="[銷貨_銷貨單].[商品編號].&amp;[2023FC904]" u="1" c="2023FC904"/>
        <s v="[銷貨_銷貨單].[商品編號].&amp;[2023FC906]" u="1" c="2023FC906"/>
        <s v="[銷貨_銷貨單].[商品編號].&amp;[2024FC904]" u="1" c="2024FC904"/>
        <s v="[銷貨_銷貨單].[商品編號].&amp;[20210G001]" u="1" c="20210G001"/>
        <s v="[銷貨_銷貨單].[商品編號].&amp;[20210G003]" u="1" c="20210G003"/>
        <s v="[銷貨_銷貨單].[商品編號].&amp;[20240FP00]" u="1" c="20240FP00"/>
        <s v="[銷貨_銷貨單].[商品編號].&amp;[2021HPB01]" u="1" c="2021HPB01"/>
        <s v="[銷貨_銷貨單].[商品編號].&amp;[2024HK001]" u="1" c="2024HK001"/>
        <s v="[銷貨_銷貨單].[商品編號].&amp;[20240H008]" u="1" c="20240H008"/>
        <s v="[銷貨_銷貨單].[商品編號].&amp;[20200H002]" u="1" c="20200H002"/>
        <s v="[銷貨_銷貨單].[商品編號].&amp;[20210KC00]" u="1" c="20210KC00"/>
        <s v="[銷貨_銷貨單].[商品編號].&amp;[20240H018]" u="1" c="20240H018"/>
        <s v="[銷貨_銷貨單].[商品編號].&amp;[20230KB00]" u="1" c="20230KB00"/>
        <s v="[銷貨_銷貨單].[商品編號].&amp;[20230KD00]" u="1" c="20230KD00"/>
        <s v="[銷貨_銷貨單].[商品編號].&amp;[20240H016]" u="1" c="20240H016"/>
        <s v="[銷貨_銷貨單].[商品編號].&amp;[20240H017]" u="1" c="20240H017"/>
        <s v="[銷貨_銷貨單].[商品編號].&amp;[20240KA00]" u="1" c="20240KA00"/>
        <s v="[銷貨_銷貨單].[商品編號].&amp;[20170H019]" u="1" c="20170H019"/>
        <s v="[銷貨_銷貨單].[商品編號].&amp;[20210H001]" u="1" c="20210H001"/>
        <s v="[銷貨_銷貨單].[商品編號].&amp;[20220ED00]" u="1" c="20220ED00"/>
        <s v="[銷貨_銷貨單].[商品編號].&amp;[20220EE00]" u="1" c="20220EE00"/>
        <s v="[銷貨_銷貨單].[商品編號].&amp;[20230EF00]" u="1" c="20230EF00"/>
        <s v="[銷貨_銷貨單].[商品編號].&amp;[20230EU00]" u="1" c="20230EU00"/>
        <s v="[銷貨_銷貨單].[商品編號].&amp;[20230EV00]" u="1" c="20230EV00"/>
        <s v="[銷貨_銷貨單].[商品編號].&amp;[2023AE024]" u="1" c="2023AE024"/>
        <s v="[銷貨_銷貨單].[商品編號].&amp;[2023AE034]" u="1" c="2023AE034"/>
        <s v="[銷貨_銷貨單].[商品編號].&amp;[2023AE036]" u="1" c="2023AE036"/>
        <s v="[銷貨_銷貨單].[商品編號].&amp;[2023AE038]" u="1" c="2023AE038"/>
        <s v="[銷貨_銷貨單].[商品編號].&amp;[2023AE042]" u="1" c="2023AE042"/>
        <s v="[銷貨_銷貨單].[商品編號].&amp;[2023AE044]" u="1" c="2023AE044"/>
        <s v="[銷貨_銷貨單].[商品編號].&amp;[2023AE045]" u="1" c="2023AE045"/>
        <s v="[銷貨_銷貨單].[商品編號].&amp;[2023AE046]" u="1" c="2023AE046"/>
        <s v="[銷貨_銷貨單].[商品編號].&amp;[2023AE049]" u="1" c="2023AE049"/>
        <s v="[銷貨_銷貨單].[商品編號].&amp;[2023AE058]" u="1" c="2023AE058"/>
        <s v="[銷貨_銷貨單].[商品編號].&amp;[2023AE059]" u="1" c="2023AE059"/>
        <s v="[銷貨_銷貨單].[商品編號].&amp;[2023AE060]" u="1" c="2023AE060"/>
        <s v="[銷貨_銷貨單].[商品編號].&amp;[2023AE065]" u="1" c="2023AE065"/>
        <s v="[銷貨_銷貨單].[商品編號].&amp;[2023AE066]" u="1" c="2023AE066"/>
        <s v="[銷貨_銷貨單].[商品編號].&amp;[2023AE069]" u="1" c="2023AE069"/>
        <s v="[銷貨_銷貨單].[商品編號].&amp;[2023AE074]" u="1" c="2023AE074"/>
        <s v="[銷貨_銷貨單].[商品編號].&amp;[2023AE092]" u="1" c="2023AE092"/>
        <s v="[銷貨_銷貨單].[商品編號].&amp;[2023AE107]" u="1" c="2023AE107"/>
        <s v="[銷貨_銷貨單].[商品編號].&amp;[2024GPS03]" u="1" c="2024GPS03"/>
        <s v="[銷貨_銷貨單].[商品編號].&amp;[2023KPG02]" u="1" c="2023KPG02"/>
        <s v="[銷貨_銷貨單].[商品編號].&amp;[20200FA00]" u="1" c="20200FA00"/>
        <s v="[銷貨_銷貨單].[商品編號].&amp;[20201M603]" u="1" c="20201M603"/>
        <s v="[銷貨_銷貨單].[商品編號].&amp;[20201MY00]" u="1" c="20201MY00"/>
        <s v="[銷貨_銷貨單].[商品編號].&amp;[20220M401]" u="1" c="20220M401"/>
        <s v="[銷貨_銷貨單].[商品編號].&amp;[2022MPB04]" u="1" c="2022MPB04"/>
        <s v="[銷貨_銷貨單].[商品編號].&amp;[20230M401]" u="1" c="20230M401"/>
        <s v="[銷貨_銷貨單].[商品編號].&amp;[20200FA03]" u="1" c="20200FA03"/>
        <s v="[銷貨_銷貨單].[商品編號].&amp;[20200FA06]" u="1" c="20200FA06"/>
        <s v="[銷貨_銷貨單].[商品編號].&amp;[20201M401]" u="1" c="20201M401"/>
        <s v="[銷貨_銷貨單].[商品編號].&amp;[20201M601]" u="1" c="20201M601"/>
        <s v="[銷貨_銷貨單].[商品編號].&amp;[20220M601]" u="1" c="20220M601"/>
        <s v="[銷貨_銷貨單].[商品編號].&amp;[20220M602]" u="1" c="20220M602"/>
        <s v="[銷貨_銷貨單].[商品編號].&amp;[2022MPB03]" u="1" c="2022MPB03"/>
        <s v="[銷貨_銷貨單].[商品編號].&amp;[20230FXAH]" u="1" c="20230FXAH"/>
        <s v="[銷貨_銷貨單].[商品編號].&amp;[20230FXAJ]" u="1" c="20230FXAJ"/>
        <s v="[銷貨_銷貨單].[商品編號].&amp;[20230FXAK]" u="1" c="20230FXAK"/>
        <s v="[銷貨_銷貨單].[商品編號].&amp;[20230FXAM]" u="1" c="20230FXAM"/>
        <s v="[銷貨_銷貨單].[商品編號].&amp;[20230FXAN]" u="1" c="20230FXAN"/>
        <s v="[銷貨_銷貨單].[商品編號].&amp;[20240FXAE]" u="1" c="20240FXAE"/>
        <s v="[銷貨_銷貨單].[商品編號].&amp;[20240FXAK]" u="1" c="20240FXAK"/>
        <s v="[銷貨_銷貨單].[商品編號].&amp;[20190KC01]" u="1" c="20190KC01"/>
        <s v="[銷貨_銷貨單].[商品編號].&amp;[20200H003]" u="1" c="20200H003"/>
        <s v="[銷貨_銷貨單].[商品編號].&amp;[20200H004]" u="1" c="20200H004"/>
        <s v="[銷貨_銷貨單].[商品編號].&amp;[2020GPS01]" u="1" c="2020GPS01"/>
        <s v="[銷貨_銷貨單].[商品編號].&amp;[2020GPS06]" u="1" c="2020GPS06"/>
        <s v="[銷貨_銷貨單].[商品編號].&amp;[2021GPS12]" u="1" c="2021GPS12"/>
        <s v="[銷貨_銷貨單].[商品編號].&amp;[2021GPS13]" u="1" c="2021GPS13"/>
        <s v="[銷貨_銷貨單].[商品編號].&amp;[2021GPS16]" u="1" c="2021GPS16"/>
        <s v="[銷貨_銷貨單].[商品編號].&amp;[2022FDD02]" u="1" c="2022FDD02"/>
        <s v="[銷貨_銷貨單].[商品編號].&amp;[2022FDD03]" u="1" c="2022FDD03"/>
        <s v="[銷貨_銷貨單].[商品編號].&amp;[20230H001]" u="1" c="20230H001"/>
        <s v="[銷貨_銷貨單].[商品編號].&amp;[2023GPS02]" u="1" c="2023GPS02"/>
        <s v="[銷貨_銷貨單].[商品編號].&amp;[2023GPS04]" u="1" c="2023GPS04"/>
        <s v="[銷貨_銷貨單].[商品編號].&amp;[2023GPS05]" u="1" c="2023GPS05"/>
        <s v="[銷貨_銷貨單].[商品編號].&amp;[2023GPS06]" u="1" c="2023GPS06"/>
        <s v="[銷貨_銷貨單].[商品編號].&amp;[2023GPS07]" u="1" c="2023GPS07"/>
        <s v="[銷貨_銷貨單].[商品編號].&amp;[2023GPS09]" u="1" c="2023GPS09"/>
        <s v="[銷貨_銷貨單].[商品編號].&amp;[2023GPS10]" u="1" c="2023GPS10"/>
        <s v="[銷貨_銷貨單].[商品編號].&amp;[2024GPS02]" u="1" c="2024GPS02"/>
        <s v="[銷貨_銷貨單].[商品編號].&amp;[2024GPS05]" u="1" c="2024GPS05"/>
        <s v="[銷貨_銷貨單].[商品編號].&amp;[2024GPS06]" u="1" c="2024GPS06"/>
        <s v="[銷貨_銷貨單].[商品編號].&amp;[2024GPS07]" u="1" c="2024GPS07"/>
      </sharedItems>
    </cacheField>
    <cacheField name="[銷貨_銷貨單].[商品名稱].[商品名稱]" caption="商品名稱" numFmtId="0" hierarchy="87" level="1">
      <sharedItems count="668">
        <s v="[銷貨_銷貨單].[商品名稱].&amp;[Mirafeel單包M]" c="Mirafeel單包M"/>
        <s v="[銷貨_銷貨單].[商品名稱].&amp;[Mirafeel單包L]" c="Mirafeel單包L"/>
        <s v="[銷貨_銷貨單].[商品名稱].&amp;[Mirafeel單包XL]" c="Mirafeel單包XL"/>
        <s v="[銷貨_銷貨單].[商品名稱].&amp;[Mirafeel單包XXL]" c="Mirafeel單包XXL"/>
        <s v="[銷貨_銷貨單].[商品名稱].&amp;[Mirafeel整箱S]" c="Mirafeel整箱S"/>
        <s v="[銷貨_銷貨單].[商品名稱].&amp;[Mirafeel整箱M]" c="Mirafeel整箱M"/>
        <s v="[銷貨_銷貨單].[商品名稱].&amp;[Mirafeel整箱L]" c="Mirafeel整箱L"/>
        <s v="[銷貨_銷貨單].[商品名稱].&amp;[Mirafeel整箱XL]" c="Mirafeel整箱XL"/>
        <s v="[銷貨_銷貨單].[商品名稱].&amp;[Mirafeel整箱XXL]" c="Mirafeel整箱XXL"/>
        <s v="[銷貨_銷貨單].[商品名稱].&amp;[Mirafeel單包S]" c="Mirafeel單包S"/>
        <s v="[銷貨_銷貨單].[商品名稱].&amp;[Mirafeel半包S]" c="Mirafeel半包S"/>
        <s v="[銷貨_銷貨單].[商品名稱].&amp;[Mirafeel半包M]" c="Mirafeel半包M"/>
        <s v="[銷貨_銷貨單].[商品名稱].&amp;[Mirafeel半包L]" c="Mirafeel半包L"/>
        <s v="[銷貨_銷貨單].[商品名稱].&amp;[Mirafeel試用包S]" c="Mirafeel試用包S"/>
        <s v="[銷貨_銷貨單].[商品名稱].&amp;[Mirafeel試用包M]" c="Mirafeel試用包M"/>
        <s v="[銷貨_銷貨單].[商品名稱].&amp;[Mirafeel試用包L]" c="Mirafeel試用包L"/>
        <s v="[銷貨_銷貨單].[商品名稱].&amp;[Mirafeel試用包XL]" c="Mirafeel試用包XL"/>
        <s v="[銷貨_銷貨單].[商品名稱].&amp;[Mirafeel試用包XXL]" c="Mirafeel試用包XXL"/>
        <s v="[銷貨_銷貨單].[商品名稱].&amp;[創意顏色形狀積木組(無輪子)]" c="創意顏色形狀積木組(無輪子)"/>
        <s v="[銷貨_銷貨單].[商品名稱].&amp;[寶寶版創意顏色形狀積木組]" c="寶寶版創意顏色形狀積木組"/>
        <s v="[銷貨_銷貨單].[商品名稱].&amp;[顏色娃娃扮演遊戲組(洗澡玩具)]" c="顏色娃娃扮演遊戲組(洗澡玩具)"/>
        <s v="[銷貨_銷貨單].[商品名稱].&amp;[生活語彙認知圖鑑2211]" c="生活語彙認知圖鑑2211"/>
        <s v="[銷貨_銷貨單].[商品名稱].&amp;[幼幼版餐廳遊戲組]" c="幼幼版餐廳遊戲組"/>
        <s v="[銷貨_銷貨單].[商品名稱].&amp;[巧虎束口保溫袋(黃)]" c="巧虎束口保溫袋(黃)"/>
        <s v="[銷貨_銷貨單].[商品名稱].&amp;[巧虎一起玩貼紙簿]" c="巧虎一起玩貼紙簿"/>
        <s v="[銷貨_銷貨單].[商品名稱].&amp;[桃樂比妙妙元氣枕]" c="桃樂比妙妙元氣枕"/>
        <s v="[銷貨_銷貨單].[商品名稱].&amp;[巧虎小花Q萌枕]" c="巧虎小花Q萌枕"/>
        <s v="[銷貨_銷貨單].[商品名稱].&amp;[9月齡繪本]" c="9月齡繪本"/>
        <s v="[銷貨_銷貨單].[商品名稱].&amp;[繪本-早安！起床了！]" c="繪本-早安！起床了！"/>
        <s v="[銷貨_銷貨單].[商品名稱].&amp;[13月齡巧虎IC音樂書]" c="13月齡巧虎IC音樂書"/>
        <s v="[銷貨_銷貨單].[商品名稱].&amp;[巧虎手偶]" c="巧虎手偶"/>
        <s v="[銷貨_銷貨單].[商品名稱].&amp;[巧虎手偶說明信]" c="巧虎手偶說明信"/>
        <s v="[銷貨_銷貨單].[商品名稱].&amp;[2003月號寶寶版IC節奏音樂鼓]" c="2003月號寶寶版IC節奏音樂鼓"/>
        <s v="[銷貨_銷貨單].[商品名稱].&amp;[1910月號寶寶版交通工具拼圖書]" c="1910月號寶寶版交通工具拼圖書"/>
        <s v="[銷貨_銷貨單].[商品名稱].&amp;[2002月號幼幼版數字電梯認知組]" c="2002月號幼幼版數字電梯認知組"/>
        <s v="[銷貨_銷貨單].[商品名稱].&amp;[點心分享遊戲組]" c="點心分享遊戲組"/>
        <s v="[銷貨_銷貨單].[商品名稱].&amp;[寶寶版點心分享遊戲組]" c="寶寶版點心分享遊戲組"/>
        <s v="[銷貨_銷貨單].[商品名稱].&amp;[寶寶版開始號IC巧虎刷牙鏡]" c="寶寶版開始號IC巧虎刷牙鏡"/>
        <s v="[銷貨_銷貨單].[商品名稱].&amp;[2004月號寶寶版點心分享附件]" c="2004月號寶寶版點心分享附件"/>
        <s v="[銷貨_銷貨單].[商品名稱].&amp;[2503月號快樂版IC動物百科探索組]" c="2503月號快樂版IC動物百科探索組"/>
        <s v="[銷貨_銷貨單].[商品名稱].&amp;[IC動物百科探索組]" c="IC動物百科探索組"/>
        <s v="[銷貨_銷貨單].[商品名稱].&amp;[口袋書(知識大哉問)]" c="口袋書(知識大哉問)"/>
        <s v="[銷貨_銷貨單].[商品名稱].&amp;[口袋書(笑談歇後語)]" c="口袋書(笑談歇後語)"/>
        <s v="[銷貨_銷貨單].[商品名稱].&amp;[彩色釣魚遊戲組]" c="彩色釣魚遊戲組"/>
        <s v="[銷貨_銷貨單].[商品名稱].&amp;[寶寶版彩色釣魚遊戲組]" c="寶寶版彩色釣魚遊戲組"/>
        <s v="[銷貨_銷貨單].[商品名稱].&amp;[2104月號寶寶版巧虎收音機]" c="2104月號寶寶版巧虎收音機"/>
        <s v="[銷貨_銷貨單].[商品名稱].&amp;[寶寶版顏色娃娃扮演遊戲組]" c="寶寶版顏色娃娃扮演遊戲組"/>
        <s v="[銷貨_銷貨單].[商品名稱].&amp;[2203月號幼幼版交通安全猜謎組]" c="2203月號幼幼版交通安全猜謎組"/>
        <s v="[銷貨_銷貨單].[商品名稱].&amp;[IC巧虎城市交通安全組]" c="IC巧虎城市交通安全組"/>
        <s v="[銷貨_銷貨單].[商品名稱].&amp;[2108月號幼幼版幼兒園好朋友立體積木]" c="2108月號幼幼版幼兒園好朋友立體積木"/>
        <s v="[銷貨_銷貨單].[商品名稱].&amp;[小達人手錶]" c="小達人手錶"/>
        <s v="[銷貨_銷貨單].[商品名稱].&amp;[學習版小達人手錶]" c="學習版小達人手錶"/>
        <s v="[銷貨_銷貨單].[商品名稱].&amp;[2109月號進階版名人系列]" c="2109月號進階版名人系列"/>
        <s v="[銷貨_銷貨單].[商品名稱].&amp;[2202月號進階版多元探索]" c="2202月號進階版多元探索"/>
        <s v="[銷貨_銷貨單].[商品名稱].&amp;[多元探索(創意幽默寶典)]" c="多元探索(創意幽默寶典)"/>
        <s v="[銷貨_銷貨單].[商品名稱].&amp;[2203月號進階版多元探索]" c="2203月號進階版多元探索"/>
        <s v="[銷貨_銷貨單].[商品名稱].&amp;[2211月號寶寶版生活語彙認知遊戲卡]" c="2211月號寶寶版生活語彙認知遊戲卡"/>
        <s v="[銷貨_銷貨單].[商品名稱].&amp;[2206月號寶寶開始號IC火車語彙學習組]" c="2206月號寶寶開始號IC火車語彙學習組"/>
        <s v="[銷貨_銷貨單].[商品名稱].&amp;[寶寶IC火車語彙學習組]" c="寶寶IC火車語彙學習組"/>
        <s v="[銷貨_銷貨單].[商品名稱].&amp;[快樂版邏輯推理遊戲棋]" c="快樂版邏輯推理遊戲棋"/>
        <s v="[銷貨_銷貨單].[商品名稱].&amp;[邏輯推理遊戲棋]" c="邏輯推理遊戲棋"/>
        <s v="[銷貨_銷貨單].[商品名稱].&amp;[2409月號快樂版巧虎點讀筆]" c="2409月號快樂版巧虎點讀筆"/>
        <s v="[銷貨_銷貨單].[商品名稱].&amp;[2212月號快樂版甜甜圈派對組]" c="2212月號快樂版甜甜圈派對組"/>
        <s v="[銷貨_銷貨單].[商品名稱].&amp;[甜甜圈派對組]" c="甜甜圈派對組"/>
        <s v="[銷貨_銷貨單].[商品名稱].&amp;[2301月號進階版漫畫成語]" c="2301月號進階版漫畫成語"/>
        <s v="[銷貨_銷貨單].[商品名稱].&amp;[漫畫成語-年度特刊]" c="漫畫成語-年度特刊"/>
        <s v="[銷貨_銷貨單].[商品名稱].&amp;[2211月號進階版多元探索]" c="2211月號進階版多元探索"/>
        <s v="[銷貨_銷貨單].[商品名稱].&amp;[口袋書(小故事大發明)]" c="口袋書(小故事大發明)"/>
        <s v="[銷貨_銷貨單].[商品名稱].&amp;[耶誕故事繪本]" c="耶誕故事繪本"/>
        <s v="[銷貨_銷貨單].[商品名稱].&amp;[2305月號寶寶版點心分享遊戲組]" c="2305月號寶寶版點心分享遊戲組"/>
        <s v="[銷貨_銷貨單].[商品名稱].&amp;[寶寶版巧虎收音機]" c="寶寶版巧虎收音機"/>
        <s v="[銷貨_銷貨單].[商品名稱].&amp;[開始號農場水果遊戲圖]" c="開始號農場水果遊戲圖"/>
        <s v="[銷貨_銷貨單].[商品名稱].&amp;[幼幼版數字小企鵝]" c="幼幼版數字小企鵝"/>
        <s v="[銷貨_銷貨單].[商品名稱].&amp;[數字小企鵝]" c="數字小企鵝"/>
        <s v="[銷貨_銷貨單].[商品名稱].&amp;[2305月號幼幼版顏色認知冰淇淋組]" c="2305月號幼幼版顏色認知冰淇淋組"/>
        <s v="[銷貨_銷貨單].[商品名稱].&amp;[幼幼版點點火箭車]" c="幼幼版點點火箭車"/>
        <s v="[銷貨_銷貨單].[商品名稱].&amp;[點點火箭車]" c="點點火箭車"/>
        <s v="[銷貨_銷貨單].[商品名稱].&amp;[幼幼版巧虎分類超市遊戲組]" c="幼幼版巧虎分類超市遊戲組"/>
        <s v="[銷貨_銷貨單].[商品名稱].&amp;[幼幼版加贈動物園遊戲底圖]" c="幼幼版加贈動物園遊戲底圖"/>
        <s v="[銷貨_銷貨單].[商品名稱].&amp;[幼幼版新規加贈2401點點書]" c="幼幼版新規加贈2401點點書"/>
        <s v="[銷貨_銷貨單].[商品名稱].&amp;[快樂版加贈找朋友邏輯遊戲組]" c="快樂版加贈找朋友邏輯遊戲組"/>
        <s v="[銷貨_銷貨單].[商品名稱].&amp;[快樂版加贈找朋友遊戲海報]" c="快樂版加贈找朋友遊戲海報"/>
        <s v="[銷貨_銷貨單].[商品名稱].&amp;[IC時鐘小高手]" c="IC時鐘小高手"/>
        <s v="[銷貨_銷貨單].[商品名稱].&amp;[成長版IC時鐘小高手]" c="成長版IC時鐘小高手"/>
        <s v="[銷貨_銷貨單].[商品名稱].&amp;[2310月號成長版空間軌道建築師]" c="2310月號成長版空間軌道建築師"/>
        <s v="[銷貨_銷貨單].[商品名稱].&amp;[2310月號成長版飛車建構組手冊]" c="2310月號成長版飛車建構組手冊"/>
        <s v="[銷貨_銷貨單].[商品名稱].&amp;[2310月號成長版飛車跑道]" c="2310月號成長版飛車跑道"/>
        <s v="[銷貨_銷貨單].[商品名稱].&amp;[座標轉轉機]" c="座標轉轉機"/>
        <s v="[銷貨_銷貨單].[商品名稱].&amp;[學習版座標轉轉機]" c="學習版座標轉轉機"/>
        <s v="[銷貨_銷貨單].[商品名稱].&amp;[巧虎數獨組]" c="巧虎數獨組"/>
        <s v="[銷貨_銷貨單].[商品名稱].&amp;[學習版巧虎數獨組]" c="學習版巧虎數獨組"/>
        <s v="[銷貨_銷貨單].[商品名稱].&amp;[推推方塊益智組]" c="推推方塊益智組"/>
        <s v="[銷貨_銷貨單].[商品名稱].&amp;[學習版推推方塊益智組]" c="學習版推推方塊益智組"/>
        <s v="[銷貨_銷貨單].[商品名稱].&amp;[拼音語詞書(勇敢的阿拉丁)]" c="拼音語詞書(勇敢的阿拉丁)"/>
        <s v="[銷貨_銷貨單].[商品名稱].&amp;[拼音語詞書(調皮巫婆的魔法)]" c="拼音語詞書(調皮巫婆的魔法)"/>
        <s v="[銷貨_銷貨單].[商品名稱].&amp;[拼音語詞書(海神王的超級任務)]" c="拼音語詞書(海神王的超級任務)"/>
        <s v="[銷貨_銷貨單].[商品名稱].&amp;[拼音語詞書(地底世界大冒險)]" c="拼音語詞書(地底世界大冒險)"/>
        <s v="[銷貨_銷貨單].[商品名稱].&amp;[拼音語詞書(耶誕樂園的禮物)]" c="拼音語詞書(耶誕樂園的禮物)"/>
        <s v="[銷貨_銷貨單].[商品名稱].&amp;[2401月號學習版品格系列]" c="2401月號學習版品格系列"/>
        <s v="[銷貨_銷貨單].[商品名稱].&amp;[2402月號學習版入學準備]" c="2402月號學習版入學準備"/>
        <s v="[銷貨_銷貨單].[商品名稱].&amp;[小一入學準備-培養專注力+貼紙]" c="小一入學準備-培養專注力+貼紙"/>
        <s v="[銷貨_銷貨單].[商品名稱].&amp;[2403月號學習版入學準備]" c="2403月號學習版入學準備"/>
        <s v="[銷貨_銷貨單].[商品名稱].&amp;[小一入學準備-情緒管理]" c="小一入學準備-情緒管理"/>
        <s v="[銷貨_銷貨單].[商品名稱].&amp;[2309月號學習版品格系列]" c="2309月號學習版品格系列"/>
        <s v="[銷貨_銷貨單].[商品名稱].&amp;[2310月號學習版品格系列]" c="2310月號學習版品格系列"/>
        <s v="[銷貨_銷貨單].[商品名稱].&amp;[2311月號學習版品格系列]" c="2311月號學習版品格系列"/>
        <s v="[銷貨_銷貨單].[商品名稱].&amp;[2312月號學習版品格系列]" c="2312月號學習版品格系列"/>
        <s v="[銷貨_銷貨單].[商品名稱].&amp;[2401月號學習版貼紙]" c="2401月號學習版貼紙"/>
        <s v="[銷貨_銷貨單].[商品名稱].&amp;[2402月號學習版貼紙]" c="2402月號學習版貼紙"/>
        <s v="[銷貨_銷貨單].[商品名稱].&amp;[2309月號學習版貼紙]" c="2309月號學習版貼紙"/>
        <s v="[銷貨_銷貨單].[商品名稱].&amp;[2310月號學習版貼紙]" c="2310月號學習版貼紙"/>
        <s v="[銷貨_銷貨單].[商品名稱].&amp;[2311月號學習版貼紙]" c="2311月號學習版貼紙"/>
        <s v="[銷貨_銷貨單].[商品名稱].&amp;[2312月號學習版貼紙]" c="2312月號學習版貼紙"/>
        <s v="[銷貨_銷貨單].[商品名稱].&amp;[2401月號進階版年度特刊]" c="2401月號進階版年度特刊"/>
        <s v="[銷貨_銷貨單].[商品名稱].&amp;[2309月號進階版年度特刊]" c="2309月號進階版年度特刊"/>
        <s v="[銷貨_銷貨單].[商品名稱].&amp;[年度特刊(10分鐘閱讀理解秘笈)]" c="年度特刊(10分鐘閱讀理解秘笈)"/>
        <s v="[銷貨_銷貨單].[商品名稱].&amp;[文學名著(亞森羅蘋消失的皇冠)]" c="文學名著(亞森羅蘋消失的皇冠)"/>
        <s v="[銷貨_銷貨單].[商品名稱].&amp;[文學名著(辛巴達歷險記)]" c="文學名著(辛巴達歷險記)"/>
        <s v="[銷貨_銷貨單].[商品名稱].&amp;[文學名著(靈犬萊西)]" c="文學名著(靈犬萊西)"/>
        <s v="[銷貨_銷貨單].[商品名稱].&amp;[口袋書(趣味猜謎)]" c="口袋書(趣味猜謎)"/>
        <s v="[銷貨_銷貨單].[商品名稱].&amp;[2407月號寶寶版上廁所遊戲圖]" c="2407月號寶寶版上廁所遊戲圖"/>
        <s v="[銷貨_銷貨單].[商品名稱].&amp;[2408月號寶寶版上廁所遊戲圖]" c="2408月號寶寶版上廁所遊戲圖"/>
        <s v="[銷貨_銷貨單].[商品名稱].&amp;[2405月號寶寶版動物親子拼圖組]" c="2405月號寶寶版動物親子拼圖組"/>
        <s v="[銷貨_銷貨單].[商品名稱].&amp;[動物親子鑲嵌拼圖組]" c="動物親子鑲嵌拼圖組"/>
        <s v="[銷貨_銷貨單].[商品名稱].&amp;[2405月號寶寶版動物親子拼圖遊戲圖]" c="2405月號寶寶版動物親子拼圖遊戲圖"/>
        <s v="[銷貨_銷貨單].[商品名稱].&amp;[2407月號幼幼版表達力餐廳遊戲組]" c="2407月號幼幼版表達力餐廳遊戲組"/>
        <s v="[銷貨_銷貨單].[商品名稱].&amp;[2501月號幼幼版互動點點遊戲書]" c="2501月號幼幼版互動點點遊戲書"/>
        <s v="[銷貨_銷貨單].[商品名稱].&amp;[2502月號幼幼版互動點點遊戲書]" c="2502月號幼幼版互動點點遊戲書"/>
        <s v="[銷貨_銷貨單].[商品名稱].&amp;[2503月號幼幼版互動點點遊戲書]" c="2503月號幼幼版互動點點遊戲書"/>
        <s v="[銷貨_銷貨單].[商品名稱].&amp;[2404月號幼幼版點點互動點讀小書]" c="2404月號幼幼版點點互動點讀小書"/>
        <s v="[銷貨_銷貨單].[商品名稱].&amp;[2409月號幼幼版互動點點遊戲書]" c="2409月號幼幼版互動點點遊戲書"/>
        <s v="[銷貨_銷貨單].[商品名稱].&amp;[點點火箭車-奇妙動物園]" c="點點火箭車-奇妙動物園"/>
        <s v="[銷貨_銷貨單].[商品名稱].&amp;[2410月號幼幼版互動點點遊戲書]" c="2410月號幼幼版互動點點遊戲書"/>
        <s v="[銷貨_銷貨單].[商品名稱].&amp;[2411月號幼幼版互動點點遊戲書]" c="2411月號幼幼版互動點點遊戲書"/>
        <s v="[銷貨_銷貨單].[商品名稱].&amp;[2412月號幼幼版互動點點遊戲書]" c="2412月號幼幼版互動點點遊戲書"/>
        <s v="[銷貨_銷貨單].[商品名稱].&amp;[2407月號幼幼版點讀教具圖卡]" c="2407月號幼幼版點讀教具圖卡"/>
        <s v="[銷貨_銷貨單].[商品名稱].&amp;[2412月號幼幼版教具附件點讀結帳圖卡]" c="2412月號幼幼版教具附件點讀結帳圖卡"/>
        <s v="[銷貨_銷貨單].[商品名稱].&amp;[2503月號幼幼版教具附件數字小企鵝遊戲底紙]" c="2503月號幼幼版教具附件數字小企鵝遊戲底紙"/>
        <s v="[銷貨_銷貨單].[商品名稱].&amp;[數字小企鵝遊戲底紙]" c="數字小企鵝遊戲底紙"/>
        <s v="[銷貨_銷貨單].[商品名稱].&amp;[2412月號幼幼版教具附件點讀超市遊戲底紙]" c="2412月號幼幼版教具附件點讀超市遊戲底紙"/>
        <s v="[銷貨_銷貨單].[商品名稱].&amp;[2501月號快樂版邏輯閱讀點點書]" c="2501月號快樂版邏輯閱讀點點書"/>
        <s v="[銷貨_銷貨單].[商品名稱].&amp;[2502月號快樂版邏輯閱讀點點書]" c="2502月號快樂版邏輯閱讀點點書"/>
        <s v="[銷貨_銷貨單].[商品名稱].&amp;[2503月號快樂版邏輯閱讀點點書]" c="2503月號快樂版邏輯閱讀點點書"/>
        <s v="[銷貨_銷貨單].[商品名稱].&amp;[2404月號快樂版專注聆聽點點書]" c="2404月號快樂版專注聆聽點點書"/>
        <s v="[銷貨_銷貨單].[商品名稱].&amp;[2405月號快樂版專注聆聽點點書]" c="2405月號快樂版專注聆聽點點書"/>
        <s v="[銷貨_銷貨單].[商品名稱].&amp;[2406月號快樂版專注聆聽點點書]" c="2406月號快樂版專注聆聽點點書"/>
        <s v="[銷貨_銷貨單].[商品名稱].&amp;[2407月號快樂版專注聆聽點點書]" c="2407月號快樂版專注聆聽點點書"/>
        <s v="[銷貨_銷貨單].[商品名稱].&amp;[2408月號快樂版專注聆聽點點書]" c="2408月號快樂版專注聆聽點點書"/>
        <s v="[銷貨_銷貨單].[商品名稱].&amp;[2409月號快樂版邏輯閱讀點點書]" c="2409月號快樂版邏輯閱讀點點書"/>
        <s v="[銷貨_銷貨單].[商品名稱].&amp;[2410月號快樂版邏輯閱讀點點書]" c="2410月號快樂版邏輯閱讀點點書"/>
        <s v="[銷貨_銷貨單].[商品名稱].&amp;[2411月號快樂版邏輯閱讀點點書]" c="2411月號快樂版邏輯閱讀點點書"/>
        <s v="[銷貨_銷貨單].[商品名稱].&amp;[2412月號快樂版邏輯閱讀點點書]" c="2412月號快樂版邏輯閱讀點點書"/>
        <s v="[銷貨_銷貨單].[商品名稱].&amp;[潛能大挑戰(均分)]" c="潛能大挑戰(均分)"/>
        <s v="[銷貨_銷貨單].[商品名稱].&amp;[潛能大挑戰(事件先後順序)]" c="潛能大挑戰(事件先後順序)"/>
        <s v="[銷貨_銷貨單].[商品名稱].&amp;[潛能大挑戰(認識整點鐘)]" c="潛能大挑戰(認識整點鐘)"/>
        <s v="[銷貨_銷貨單].[商品名稱].&amp;[潛能大挑戰(2個一數)]" c="潛能大挑戰(2個一數)"/>
        <s v="[銷貨_銷貨單].[商品名稱].&amp;[潛能大挑戰(合成)]" c="潛能大挑戰(合成)"/>
        <s v="[銷貨_銷貨單].[商品名稱].&amp;[潛能大挑戰(分解)]" c="潛能大挑戰(分解)"/>
        <s v="[銷貨_銷貨單].[商品名稱].&amp;[2501月號成長版空間高手]" c="2501月號成長版空間高手"/>
        <s v="[銷貨_銷貨單].[商品名稱].&amp;[2410月號成長版觀察高手]" c="2410月號成長版觀察高手"/>
        <s v="[銷貨_銷貨單].[商品名稱].&amp;[2411月號成長版記憶高手]" c="2411月號成長版記憶高手"/>
        <s v="[銷貨_銷貨單].[商品名稱].&amp;[2501月號學習版益智挑戰書]" c="2501月號學習版益智挑戰書"/>
        <s v="[銷貨_銷貨單].[商品名稱].&amp;[2502月號學習版益智挑戰書]" c="2502月號學習版益智挑戰書"/>
        <s v="[銷貨_銷貨單].[商品名稱].&amp;[2410月號學習版益智挑戰書]" c="2410月號學習版益智挑戰書"/>
        <s v="[銷貨_銷貨單].[商品名稱].&amp;[2411月號學習版益智挑戰書]" c="2411月號學習版益智挑戰書"/>
        <s v="[銷貨_銷貨單].[商品名稱].&amp;[2412月號學習版益智挑戰書]" c="2412月號學習版益智挑戰書"/>
        <s v="[銷貨_銷貨單].[商品名稱].&amp;[2404月號學習版百變圖形疊疊樂]" c="2404月號學習版百變圖形疊疊樂"/>
        <s v="[銷貨_銷貨單].[商品名稱].&amp;[百變圖形疊疊樂]" c="百變圖形疊疊樂"/>
        <s v="[銷貨_銷貨單].[商品名稱].&amp;[2404月號學習版入學準備]" c="2404月號學習版入學準備"/>
        <s v="[銷貨_銷貨單].[商品名稱].&amp;[2405月號學習版入學準備]" c="2405月號學習版入學準備"/>
        <s v="[銷貨_銷貨單].[商品名稱].&amp;[小一入學準備-正確的讀寫姿勢]" c="小一入學準備-正確的讀寫姿勢"/>
        <s v="[銷貨_銷貨單].[商品名稱].&amp;[2406月號學習版入學準備]" c="2406月號學習版入學準備"/>
        <s v="[銷貨_銷貨單].[商品名稱].&amp;[小一入學準備-小學幼兒園大不同]" c="小一入學準備-小學幼兒園大不同"/>
        <s v="[銷貨_銷貨單].[商品名稱].&amp;[2407月號學習版入學準備]" c="2407月號學習版入學準備"/>
        <s v="[銷貨_銷貨單].[商品名稱].&amp;[2408月號學習版入學準備]" c="2408月號學習版入學準備"/>
        <s v="[銷貨_銷貨單].[商品名稱].&amp;[2406月號學習版貼紙]" c="2406月號學習版貼紙"/>
        <s v="[銷貨_銷貨單].[商品名稱].&amp;[2502月號學習版奇幻王國歷險記]" c="2502月號學習版奇幻王國歷險記"/>
        <s v="[銷貨_銷貨單].[商品名稱].&amp;[奇幻王國歷險記]" c="奇幻王國歷險記"/>
        <s v="[銷貨_銷貨單].[商品名稱].&amp;[2404月號學習版百變圖形疊疊樂解答]" c="2404月號學習版百變圖形疊疊樂解答"/>
        <s v="[銷貨_銷貨單].[商品名稱].&amp;[百變圖形疊疊樂解答]" c="百變圖形疊疊樂解答"/>
        <s v="[銷貨_銷貨單].[商品名稱].&amp;[2405月號基礎版多元學習系列]" c="2405月號基礎版多元學習系列"/>
        <s v="[銷貨_銷貨單].[商品名稱].&amp;[變變變魔術組]" c="變變變魔術組"/>
        <s v="[銷貨_銷貨單].[商品名稱].&amp;[2406月號基礎版多元學習系列]" c="2406月號基礎版多元學習系列"/>
        <s v="[銷貨_銷貨單].[商品名稱].&amp;[99乘法記憶組]" c="99乘法記憶組"/>
        <s v="[銷貨_銷貨單].[商品名稱].&amp;[2407月號基礎版多元學習系列]" c="2407月號基礎版多元學習系列"/>
        <s v="[銷貨_銷貨單].[商品名稱].&amp;[99乘法挑戰組(桌遊)]" c="99乘法挑戰組(桌遊)"/>
        <s v="[銷貨_銷貨單].[商品名稱].&amp;[2408月號基礎版多元學習系列]" c="2408月號基礎版多元學習系列"/>
        <s v="[銷貨_銷貨單].[商品名稱].&amp;[99乘法高手]" c="99乘法高手"/>
        <s v="[銷貨_銷貨單].[商品名稱].&amp;[文學名著(馬可波羅遊記)]" c="文學名著(馬可波羅遊記)"/>
        <s v="[銷貨_銷貨單].[商品名稱].&amp;[2006月號快樂版夏天的探險遊戲書]" c="2006月號快樂版夏天的探險遊戲書"/>
        <s v="[銷貨_銷貨單].[商品名稱].&amp;[2203月號寶寶版切切分享遊戲組]" c="2203月號寶寶版切切分享遊戲組"/>
        <s v="[銷貨_銷貨單].[商品名稱].&amp;[耶誕故事繪本+感謝卡]" c="耶誕故事繪本+感謝卡"/>
        <s v="[銷貨_銷貨單].[商品名稱].&amp;[巧虎提袋(大)]" c="巧虎提袋(大)"/>
        <s v="[銷貨_銷貨單].[商品名稱].&amp;[巧虎提袋(小)]" c="巧虎提袋(小)"/>
        <s v="[銷貨_銷貨單].[商品名稱].&amp;[國外再發郵資(不管庫存)]" c="國外再發郵資(不管庫存)"/>
        <s v="[銷貨_銷貨單].[商品名稱].&amp;[郵資(不管庫存)]" c="郵資(不管庫存)"/>
        <s v="[銷貨_銷貨單].[商品名稱].&amp;[購物金(不管庫存)]" c="購物金(不管庫存)"/>
        <s v="[銷貨_銷貨單].[商品名稱].&amp;[折價券(不管庫存)]" c="折價券(不管庫存)"/>
        <s v="[銷貨_銷貨單].[商品名稱].&amp;[點數折現（不管庫存）]" c="點數折現（不管庫存）"/>
        <s v="[銷貨_銷貨單].[商品名稱].&amp;[巧虎雨鞋(15號)]" c="巧虎雨鞋(15號)"/>
        <s v="[銷貨_銷貨單].[商品名稱].&amp;[琪琪雨鞋(15號)]" c="琪琪雨鞋(15號)"/>
        <s v="[銷貨_銷貨單].[商品名稱].&amp;[SKATER巧虎防走失包]" c="SKATER巧虎防走失包"/>
        <s v="[銷貨_銷貨單].[商品名稱].&amp;[巧虎趣味飛行棋]" c="巧虎趣味飛行棋"/>
        <s v="[銷貨_銷貨單].[商品名稱].&amp;[可愛巧虎變身毯]" c="可愛巧虎變身毯"/>
        <s v="[銷貨_銷貨單].[商品名稱].&amp;[巧虎琪琪穿衣練習組]" c="巧虎琪琪穿衣練習組"/>
        <s v="[銷貨_銷貨單].[商品名稱].&amp;[巧虎包裝紙(水果)]" c="巧虎包裝紙(水果)"/>
        <s v="[銷貨_銷貨單].[商品名稱].&amp;[巧虎絨毛偶]" c="巧虎絨毛偶"/>
        <s v="[銷貨_銷貨單].[商品名稱].&amp;[巧虎好朋友度假小屋森林系]" c="巧虎好朋友度假小屋森林系"/>
        <s v="[銷貨_銷貨單].[商品名稱].&amp;[巧虎好朋友塗鴉本]" c="巧虎好朋友塗鴉本"/>
        <s v="[銷貨_銷貨單].[商品名稱].&amp;[巧虎玩沙組]" c="巧虎玩沙組"/>
        <s v="[銷貨_銷貨單].[商品名稱].&amp;[巧虎吉他手玩具]" c="巧虎吉他手玩具"/>
        <s v="[銷貨_銷貨單].[商品名稱].&amp;[巧虎二合一音樂玩具]" c="巧虎二合一音樂玩具"/>
        <s v="[銷貨_銷貨單].[商品名稱].&amp;[巧虎抱抱玩偶]" c="巧虎抱抱玩偶"/>
        <s v="[銷貨_銷貨單].[商品名稱].&amp;[巧虎琪琪變變變手錶]" c="巧虎琪琪變變變手錶"/>
        <s v="[銷貨_銷貨單].[商品名稱].&amp;[小花抱抱]" c="小花抱抱"/>
        <s v="[銷貨_銷貨單].[商品名稱].&amp;[Skater巧虎水龍頭延伸器]" c="Skater巧虎水龍頭延伸器"/>
        <s v="[銷貨_銷貨單].[商品名稱].&amp;[18吋巧虎繞邊枕]" c="18吋巧虎繞邊枕"/>
        <s v="[銷貨_銷貨單].[商品名稱].&amp;[5吋巧虎擦手巾(微笑款)]" c="5吋巧虎擦手巾(微笑款)"/>
        <s v="[銷貨_銷貨單].[商品名稱].&amp;[巧虎多功能訓練便器]" c="巧虎多功能訓練便器"/>
        <s v="[銷貨_銷貨單].[商品名稱].&amp;[巧虎三階段彈力學習筷-右手]" c="巧虎三階段彈力學習筷-右手"/>
        <s v="[銷貨_銷貨單].[商品名稱].&amp;[拖把小精靈套組]" c="拖把小精靈套組"/>
        <s v="[銷貨_銷貨單].[商品名稱].&amp;[巧虎活力車編程遊戲組]" c="巧虎活力車編程遊戲組"/>
        <s v="[銷貨_銷貨單].[商品名稱].&amp;[巧虎手偶互動遊戲組]" c="巧虎手偶互動遊戲組"/>
        <s v="[銷貨_銷貨單].[商品名稱].&amp;[小花吊飾玩偶]" c="小花吊飾玩偶"/>
        <s v="[銷貨_銷貨單].[商品名稱].&amp;[巧虎聲光廚房遊戲組]" c="巧虎聲光廚房遊戲組"/>
        <s v="[銷貨_銷貨單].[商品名稱].&amp;[巧虎百變工具箱]" c="巧虎百變工具箱"/>
        <s v="[銷貨_銷貨單].[商品名稱].&amp;[專心吃飯音樂立體書套組]" c="專心吃飯音樂立體書套組"/>
        <s v="[銷貨_銷貨單].[商品名稱].&amp;[巧連智家家酒扮演組]" c="巧連智家家酒扮演組"/>
        <s v="[銷貨_銷貨單].[商品名稱].&amp;[巧虎益智黏土系列 甜甜圈商店]" c="巧虎益智黏土系列 甜甜圈商店"/>
        <s v="[銷貨_銷貨單].[商品名稱].&amp;[巧虎益智黏土系列 冰淇淋商店]" c="巧虎益智黏土系列 冰淇淋商店"/>
        <s v="[銷貨_銷貨單].[商品名稱].&amp;[轉吧！巧虎扭蛋機]" c="轉吧！巧虎扭蛋機"/>
        <s v="[銷貨_銷貨單].[商品名稱].&amp;[巧虎睡墊三件組-巧虎好朋友黃色款]" c="巧虎睡墊三件組-巧虎好朋友黃色款"/>
        <s v="[銷貨_銷貨單].[商品名稱].&amp;[巧虎頭型名牌玩偶-微笑款]" c="巧虎頭型名牌玩偶-微笑款"/>
        <s v="[銷貨_銷貨單].[商品名稱].&amp;[巧虎頭型名牌玩偶-開心款]" c="巧虎頭型名牌玩偶-開心款"/>
        <s v="[銷貨_銷貨單].[商品名稱].&amp;[琪琪頭型名牌玩偶]" c="琪琪頭型名牌玩偶"/>
        <s v="[銷貨_銷貨單].[商品名稱].&amp;[桃樂比頭型名牌玩偶]" c="桃樂比頭型名牌玩偶"/>
        <s v="[銷貨_銷貨單].[商品名稱].&amp;[巧虎手偶+說明信]" c="巧虎手偶+說明信"/>
        <s v="[銷貨_銷貨單].[商品名稱].&amp;[巧虎方塊活字印刷遊戲組]" c="巧虎方塊活字印刷遊戲組"/>
        <s v="[銷貨_銷貨單].[商品名稱].&amp;[巧虎神奇果汁店(感溫變色)]" c="巧虎神奇果汁店(感溫變色)"/>
        <s v="[銷貨_銷貨單].[商品名稱].&amp;[2025夏季故事繪本_精靈的魔法夢境]" c="2025夏季故事繪本_精靈的魔法夢境"/>
        <s v="[銷貨_銷貨單].[商品名稱].&amp;[白沙屯媽祖祈福禮盒]" c="白沙屯媽祖祈福禮盒"/>
        <s v="[銷貨_銷貨單].[商品名稱].&amp;[京田巧虎適克敏兒童益生菌入手組]" c="京田巧虎適克敏兒童益生菌入手組"/>
        <s v="[銷貨_銷貨單].[商品名稱].&amp;[京田巧虎適克敏兒童益生菌2入組]" c="京田巧虎適克敏兒童益生菌2入組"/>
        <s v="[銷貨_銷貨單].[商品名稱].&amp;[京田巧虎適克敏兒童益生菌3入組]" c="京田巧虎適克敏兒童益生菌3入組"/>
        <s v="[銷貨_銷貨單].[商品名稱].&amp;[京田巧虎適克敏兒童益生菌6入組]" c="京田巧虎適克敏兒童益生菌6入組"/>
        <s v="[銷貨_銷貨單].[商品名稱].&amp;[巧虎組裝積木系列 人物套組]" c="巧虎組裝積木系列 人物套組"/>
        <s v="[銷貨_銷貨單].[商品名稱].&amp;[好暖巧虎圍巾]" c="好暖巧虎圍巾"/>
        <s v="[銷貨_銷貨單].[商品名稱].&amp;[Skater速乾擦髮帽-巧虎]" c="Skater速乾擦髮帽-巧虎"/>
        <s v="[銷貨_銷貨單].[商品名稱].&amp;[Pixsee巧虎偶]" c="Pixsee巧虎偶"/>
        <s v="[銷貨_銷貨單].[商品名稱].&amp;[Pixsee巧虎偶主機]" c="Pixsee巧虎偶主機"/>
        <s v="[銷貨_銷貨單].[商品名稱].&amp;[PIXSEE偶]" c="PIXSEE偶"/>
        <s v="[銷貨_銷貨單].[商品名稱].&amp;[巧虎吊飾玩偶]" c="巧虎吊飾玩偶"/>
        <s v="[銷貨_銷貨單].[商品名稱].&amp;[琪琪吊飾玩偶]" c="琪琪吊飾玩偶"/>
        <s v="[銷貨_銷貨單].[商品名稱].&amp;[琪琪寶貝背包]" c="琪琪寶貝背包"/>
        <s v="[銷貨_銷貨單].[商品名稱].&amp;[巧虎創意趣味貼紙書套組]" c="巧虎創意趣味貼紙書套組"/>
        <s v="[銷貨_銷貨單].[商品名稱].&amp;[巧虎PET吸管水壺480ML]" c="巧虎PET吸管水壺480ML"/>
        <s v="[銷貨_銷貨單].[商品名稱].&amp;[刺刺積木組]" c="刺刺積木組"/>
        <s v="[銷貨_銷貨單].[商品名稱].&amp;[巧虎小廚師料理組]" c="巧虎小廚師料理組"/>
        <s v="[銷貨_銷貨單].[商品名稱].&amp;[SKATER巧虎兒童雨傘]" c="SKATER巧虎兒童雨傘"/>
        <s v="[銷貨_銷貨單].[商品名稱].&amp;[妙妙鑰匙圈]" c="妙妙鑰匙圈"/>
        <s v="[銷貨_銷貨單].[商品名稱].&amp;[桃樂比鑰匙圈]" c="桃樂比鑰匙圈"/>
        <s v="[銷貨_銷貨單].[商品名稱].&amp;[華泰巧虎半罩式安全帽M粉紅]" c="華泰巧虎半罩式安全帽M粉紅"/>
        <s v="[銷貨_銷貨單].[商品名稱].&amp;[SKATER吸管銀離子水壺480ML]" c="SKATER吸管銀離子水壺480ML"/>
        <s v="[銷貨_銷貨單].[商品名稱].&amp;[琪琪抱抱]" c="琪琪抱抱"/>
        <s v="[銷貨_銷貨單].[商品名稱].&amp;[琪琪偶(扭蛋商品)]" c="琪琪偶(扭蛋商品)"/>
        <s v="[銷貨_銷貨單].[商品名稱].&amp;[桃樂比偶(扭蛋商品)]" c="桃樂比偶(扭蛋商品)"/>
        <s v="[銷貨_銷貨單].[商品名稱].&amp;[妙妙偶(扭蛋商品)]" c="妙妙偶(扭蛋商品)"/>
        <s v="[銷貨_銷貨單].[商品名稱].&amp;[18吋巧虎頭型抱枕]" c="18吋巧虎頭型抱枕"/>
        <s v="[銷貨_銷貨單].[商品名稱].&amp;[桃樂比抱抱]" c="桃樂比抱抱"/>
        <s v="[銷貨_銷貨單].[商品名稱].&amp;[琪琪絨毛偶]" c="琪琪絨毛偶"/>
        <s v="[銷貨_銷貨單].[商品名稱].&amp;[TOMICA巧虎跑車]" c="TOMICA巧虎跑車"/>
        <s v="[銷貨_銷貨單].[商品名稱].&amp;[TOMICA巧虎敞篷車]" c="TOMICA巧虎敞篷車"/>
        <s v="[銷貨_銷貨單].[商品名稱].&amp;[Skater銀離子牛奶杯-巧虎Friends]" c="Skater銀離子牛奶杯-巧虎Friends"/>
        <s v="[銷貨_銷貨單].[商品名稱].&amp;[琪琪造型圓領衫110]" c="琪琪造型圓領衫110"/>
        <s v="[銷貨_銷貨單].[商品名稱].&amp;[巧虎可愛小圓包]" c="巧虎可愛小圓包"/>
        <s v="[銷貨_銷貨單].[商品名稱].&amp;[琪琪可愛小圓包]" c="琪琪可愛小圓包"/>
        <s v="[銷貨_銷貨單].[商品名稱].&amp;[巧虎包]" c="巧虎包"/>
        <s v="[銷貨_銷貨單].[商品名稱].&amp;[琪琪包]" c="琪琪包"/>
        <s v="[銷貨_銷貨單].[商品名稱].&amp;[巧虎偶 扭蛋商品]" c="巧虎偶 扭蛋商品"/>
        <s v="[銷貨_銷貨單].[商品名稱].&amp;[小花偶 扭蛋商品]" c="小花偶 扭蛋商品"/>
        <s v="[銷貨_銷貨單].[商品名稱].&amp;[巧巧老師偶 扭蛋商品]" c="巧巧老師偶 扭蛋商品"/>
        <s v="[銷貨_銷貨單].[商品名稱].&amp;[巧虎耶誕斗篷]" c="巧虎耶誕斗篷"/>
        <s v="[銷貨_銷貨單].[商品名稱].&amp;[百變巧虎公仔]" c="百變巧虎公仔"/>
        <s v="[銷貨_銷貨單].[商品名稱].&amp;[巧虎頸枕]" c="巧虎頸枕"/>
        <s v="[銷貨_銷貨單].[商品名稱].&amp;[琪琪頸枕]" c="琪琪頸枕"/>
        <s v="[銷貨_銷貨單].[商品名稱].&amp;[巧虎歡樂足球玩具]" c="巧虎歡樂足球玩具"/>
        <s v="[銷貨_銷貨單].[商品名稱].&amp;[巧虎鐵琴音樂玩具]" c="巧虎鐵琴音樂玩具"/>
        <s v="[銷貨_銷貨單].[商品名稱].&amp;[巧虎筆袋畫筆組]" c="巧虎筆袋畫筆組"/>
        <s v="[銷貨_銷貨單].[商品名稱].&amp;[SKATER巧虎防蚊貼]" c="SKATER巧虎防蚊貼"/>
        <s v="[銷貨_銷貨單].[商品名稱].&amp;[SKATER巧虎不鏽鋼直飲冷水壺(350ML)]" c="SKATER巧虎不鏽鋼直飲冷水壺(350ML)"/>
        <s v="[銷貨_銷貨單].[商品名稱].&amp;[巧虎兩用式多功能水壺]" c="巧虎兩用式多功能水壺"/>
        <s v="[銷貨_銷貨單].[商品名稱].&amp;[小花包]" c="小花包"/>
        <s v="[銷貨_銷貨單].[商品名稱].&amp;[妙妙抱抱]" c="妙妙抱抱"/>
        <s v="[銷貨_銷貨單].[商品名稱].&amp;[巧虎好朋友布貼]" c="巧虎好朋友布貼"/>
        <s v="[銷貨_銷貨單].[商品名稱].&amp;[5吋巧虎擦手巾(開心款)]" c="5吋巧虎擦手巾(開心款)"/>
        <s v="[銷貨_銷貨單].[商品名稱].&amp;[5吋琪琪擦手巾]" c="5吋琪琪擦手巾"/>
        <s v="[銷貨_銷貨單].[商品名稱].&amp;[5吋桃樂比擦手巾]" c="5吋桃樂比擦手巾"/>
        <s v="[銷貨_銷貨單].[商品名稱].&amp;[巧虎漁夫帽]" c="巧虎漁夫帽"/>
        <s v="[銷貨_銷貨單].[商品名稱].&amp;[Skater 巧虎3入水杯Friends]" c="Skater 巧虎3入水杯Friends"/>
        <s v="[銷貨_銷貨單].[商品名稱].&amp;[巧虎成長積木]" c="巧虎成長積木"/>
        <s v="[銷貨_銷貨單].[商品名稱].&amp;[我就是巧虎髮帶]" c="我就是巧虎髮帶"/>
        <s v="[銷貨_銷貨單].[商品名稱].&amp;[我就是琪琪髮帶]" c="我就是琪琪髮帶"/>
        <s v="[銷貨_銷貨單].[商品名稱].&amp;[我就是小花髮帶]" c="我就是小花髮帶"/>
        <s v="[銷貨_銷貨單].[商品名稱].&amp;[巧虎探險趣後背包]" c="巧虎探險趣後背包"/>
        <s v="[銷貨_銷貨單].[商品名稱].&amp;[巧虎四色運筆塗鴉組]" c="巧虎四色運筆塗鴉組"/>
        <s v="[銷貨_銷貨單].[商品名稱].&amp;[巧虎組裝積木系列 房子收納箱]" c="巧虎組裝積木系列 房子收納箱"/>
        <s v="[銷貨_銷貨單].[商品名稱].&amp;[巧虎組裝積木系列 巧虎甜甜圈商店]" c="巧虎組裝積木系列 巧虎甜甜圈商店"/>
        <s v="[銷貨_銷貨單].[商品名稱].&amp;[巧虎組裝積木系列 滑梯鞦韆公園套組]" c="巧虎組裝積木系列 滑梯鞦韆公園套組"/>
        <s v="[銷貨_銷貨單].[商品名稱].&amp;[Skater點心盒3入組-巧虎]" c="Skater點心盒3入組-巧虎"/>
        <s v="[銷貨_銷貨單].[商品名稱].&amp;[Skater銀離子三件餐具組-巧虎Friends]" c="Skater銀離子三件餐具組-巧虎Friends"/>
        <s v="[銷貨_銷貨單].[商品名稱].&amp;[Skater不鏽鋼保溫水壺(2WAY)巧虎Friends]" c="Skater不鏽鋼保溫水壺(2WAY)巧虎Friends"/>
        <s v="[銷貨_銷貨單].[商品名稱].&amp;[巧虎好朋友塗鴉本+四色筆]" c="巧虎好朋友塗鴉本+四色筆"/>
        <s v="[銷貨_銷貨單].[商品名稱].&amp;[小花妹妹醫生遊戲組]" c="小花妹妹醫生遊戲組"/>
        <s v="[銷貨_銷貨單].[商品名稱].&amp;[琪琪醫生遊戲組]" c="琪琪醫生遊戲組"/>
        <s v="[銷貨_銷貨單].[商品名稱].&amp;[桃樂比醫生遊戲組]" c="桃樂比醫生遊戲組"/>
        <s v="[銷貨_銷貨單].[商品名稱].&amp;[快樂上學去扮演組]" c="快樂上學去扮演組"/>
        <s v="[銷貨_銷貨單].[商品名稱].&amp;[巧虎彩色甜甜圈商店]" c="巧虎彩色甜甜圈商店"/>
        <s v="[銷貨_銷貨單].[商品名稱].&amp;[可愛好朋友玩偶組]" c="可愛好朋友玩偶組"/>
        <s v="[銷貨_銷貨單].[商品名稱].&amp;[巧虎元氣滿滿抱抱枕]" c="巧虎元氣滿滿抱抱枕"/>
        <s v="[銷貨_銷貨單].[商品名稱].&amp;[巧虎用餐好朋友]" c="巧虎用餐好朋友"/>
        <s v="[銷貨_銷貨單].[商品名稱].&amp;[巧虎手眼協調挑戰組]" c="巧虎手眼協調挑戰組"/>
        <s v="[銷貨_銷貨單].[商品名稱].&amp;[後背包 ECO巧虎 S]" c="後背包 ECO巧虎 S"/>
        <s v="[銷貨_銷貨單].[商品名稱].&amp;[小悠活多醣體咀嚼錠(30入/瓶)-巧虎版]" c="小悠活多醣體咀嚼錠(30入/瓶)-巧虎版"/>
        <s v="[銷貨_銷貨單].[商品名稱].&amp;[小悠活兒童葉黃素咀嚼錠(60入/瓶)-巧虎版]" c="小悠活兒童葉黃素咀嚼錠(60入/瓶)-巧虎版"/>
        <s v="[銷貨_銷貨單].[商品名稱].&amp;[小悠活鈣咀嚼錠-草莓牛奶(60入/盒)-巧虎版]" c="小悠活鈣咀嚼錠-草莓牛奶(60入/盒)-巧虎版"/>
        <s v="[銷貨_銷貨單].[商品名稱].&amp;[小悠活兒童綜合維他命咀嚼錠(60入/盒)-巧虎版]" c="小悠活兒童綜合維他命咀嚼錠(60入/盒)-巧虎版"/>
        <s v="[銷貨_銷貨單].[商品名稱].&amp;[小悠活兒童魚油咀嚼軟膠囊(30入/盒)-巧虎版]" c="小悠活兒童魚油咀嚼軟膠囊(30入/盒)-巧虎版"/>
        <s v="[銷貨_銷貨單].[商品名稱].&amp;[12吋巧虎抱枕]" c="12吋巧虎抱枕"/>
        <s v="[銷貨_銷貨單].[商品名稱].&amp;[琪琪造型圓領衫90]" c="琪琪造型圓領衫90"/>
        <s v="[銷貨_銷貨單].[商品名稱].&amp;[我就是桃樂比髮帶]" c="我就是桃樂比髮帶"/>
        <s v="[銷貨_銷貨單].[商品名稱].&amp;[我就是妙妙髮帶]" c="我就是妙妙髮帶"/>
        <s v="[銷貨_銷貨單].[商品名稱].&amp;[2025年春季故事繪本]" c="2025年春季故事繪本"/>
        <s v="[銷貨_銷貨單].[商品名稱].&amp;[2026春季繪本 魔法音樂響叮噹]" c="2026春季繪本 魔法音樂響叮噹"/>
        <s v="[銷貨_銷貨單].[商品名稱].&amp;[巧虎暖暖披風]" c="巧虎暖暖披風"/>
        <s v="[銷貨_銷貨單].[商品名稱].&amp;[琪琪暖暖披風]" c="琪琪暖暖披風"/>
        <s v="[銷貨_銷貨單].[商品名稱].&amp;[巧虎包裝紙(幾何)]" c="巧虎包裝紙(幾何)"/>
        <s v="[銷貨_銷貨單].[商品名稱].&amp;[巧虎牙齒亮晶晶套組]" c="巧虎牙齒亮晶晶套組"/>
        <s v="[銷貨_銷貨單].[商品名稱].&amp;[巧虎睡衣90CM]" c="巧虎睡衣90CM"/>
        <s v="[銷貨_銷貨單].[商品名稱].&amp;[巧虎睡衣100CM]" c="巧虎睡衣100CM"/>
        <s v="[銷貨_銷貨單].[商品名稱].&amp;[巧虎餐碗]" c="巧虎餐碗"/>
        <s v="[銷貨_銷貨單].[商品名稱].&amp;[巧虎深口碗]" c="巧虎深口碗"/>
        <s v="[銷貨_銷貨單].[商品名稱].&amp;[巧虎餐盤]" c="巧虎餐盤"/>
        <s v="[銷貨_銷貨單].[商品名稱].&amp;[巧虎雨鞋(16號)]" c="巧虎雨鞋(16號)"/>
        <s v="[銷貨_銷貨單].[商品名稱].&amp;[巧虎雨鞋(17號)]" c="巧虎雨鞋(17號)"/>
        <s v="[銷貨_銷貨單].[商品名稱].&amp;[巧虎雨鞋(18號)]" c="巧虎雨鞋(18號)"/>
        <s v="[銷貨_銷貨單].[商品名稱].&amp;[巧虎雨鞋(19號)]" c="巧虎雨鞋(19號)"/>
        <s v="[銷貨_銷貨單].[商品名稱].&amp;[琪琪雨鞋(16號)]" c="琪琪雨鞋(16號)"/>
        <s v="[銷貨_銷貨單].[商品名稱].&amp;[琪琪雨鞋(17號)]" c="琪琪雨鞋(17號)"/>
        <s v="[銷貨_銷貨單].[商品名稱].&amp;[琪琪雨鞋(18號)]" c="琪琪雨鞋(18號)"/>
        <s v="[銷貨_銷貨單].[商品名稱].&amp;[琪琪雨鞋(19號)]" c="琪琪雨鞋(19號)"/>
        <s v="[銷貨_銷貨單].[商品名稱].&amp;[SKATER巧虎兒童雨衣]" c="SKATER巧虎兒童雨衣"/>
        <s v="[銷貨_銷貨單].[商品名稱].&amp;[巧虎鉛筆盒]" c="巧虎鉛筆盒"/>
        <s v="[銷貨_銷貨單].[商品名稱].&amp;[巧虎鋁箔包防壓盒]" c="巧虎鋁箔包防壓盒"/>
        <s v="[銷貨_銷貨單].[商品名稱].&amp;[15吋巧虎雙人枕]" c="15吋巧虎雙人枕"/>
        <s v="[銷貨_銷貨單].[商品名稱].&amp;[15吋桃樂比雙人枕]" c="15吋桃樂比雙人枕"/>
        <s v="[銷貨_銷貨單].[商品名稱].&amp;[6吋巧虎頭型包包]" c="6吋巧虎頭型包包"/>
        <s v="[銷貨_銷貨單].[商品名稱].&amp;[6吋琪琪頭型包包]" c="6吋琪琪頭型包包"/>
        <s v="[銷貨_銷貨單].[商品名稱].&amp;[6吋桃樂比頭型包包]" c="6吋桃樂比頭型包包"/>
        <s v="[銷貨_銷貨單].[商品名稱].&amp;[巧虎雨具組]" c="巧虎雨具組"/>
        <s v="[銷貨_銷貨單].[商品名稱].&amp;[巧虎雨傘3入組]" c="巧虎雨傘3入組"/>
        <s v="[銷貨_銷貨單].[商品名稱].&amp;[巧虎方形便當袋-黃]" c="巧虎方形便當袋-黃"/>
        <s v="[銷貨_銷貨單].[商品名稱].&amp;[巧虎圓筒便當袋-藍]" c="巧虎圓筒便當袋-藍"/>
        <s v="[銷貨_銷貨單].[商品名稱].&amp;[12吋巧虎頭型毯被]" c="12吋巧虎頭型毯被"/>
        <s v="[銷貨_銷貨單].[商品名稱].&amp;[12吋巧虎頭型抱枕]" c="12吋巧虎頭型抱枕"/>
        <s v="[銷貨_銷貨單].[商品名稱].&amp;[12吋琪琪頭型抱枕]" c="12吋琪琪頭型抱枕"/>
        <s v="[銷貨_銷貨單].[商品名稱].&amp;[12吋桃樂比頭型抱枕]" c="12吋桃樂比頭型抱枕"/>
        <s v="[銷貨_銷貨單].[商品名稱].&amp;[12吋巧虎頭型後背包]" c="12吋巧虎頭型後背包"/>
        <s v="[銷貨_銷貨單].[商品名稱].&amp;[SKATER不鏽鋼巧虎湯匙]" c="SKATER不鏽鋼巧虎湯匙"/>
        <s v="[銷貨_銷貨單].[商品名稱].&amp;[SKATER不鏽鋼巧虎叉子]" c="SKATER不鏽鋼巧虎叉子"/>
        <s v="[銷貨_銷貨單].[商品名稱].&amp;[10吋巧虎大頭手提包]" c="10吋巧虎大頭手提包"/>
        <s v="[銷貨_銷貨單].[商品名稱].&amp;[Skater巧虎花灑型水瓢]" c="Skater巧虎花灑型水瓢"/>
        <s v="[銷貨_銷貨單].[商品名稱].&amp;[Skater巧虎吸管型不鏽鋼兩用杯]" c="Skater巧虎吸管型不鏽鋼兩用杯"/>
        <s v="[銷貨_銷貨單].[商品名稱].&amp;[Skater巧虎拋棄式圍兜]" c="Skater巧虎拋棄式圍兜"/>
        <s v="[銷貨_銷貨單].[商品名稱].&amp;[【德國 classic world 】我的最愛化妝台]" c="【德國 classic world 】我的最愛化妝台"/>
        <s v="[銷貨_銷貨單].[商品名稱].&amp;[【德國 classic world 】復古停車場]" c="【德國 classic world 】復古停車場"/>
        <s v="[銷貨_銷貨單].[商品名稱].&amp;[Skater巧虎幼兒水杯]" c="Skater巧虎幼兒水杯"/>
        <s v="[銷貨_銷貨單].[商品名稱].&amp;[12吋微笑巧虎午睡保暖枕]" c="12吋微笑巧虎午睡保暖枕"/>
        <s v="[銷貨_銷貨單].[商品名稱].&amp;[12吋開心巧虎午睡保暖枕]" c="12吋開心巧虎午睡保暖枕"/>
        <s v="[銷貨_銷貨單].[商品名稱].&amp;[18吋琪琪繞邊枕]" c="18吋琪琪繞邊枕"/>
        <s v="[銷貨_銷貨單].[商品名稱].&amp;[12吋巧虎趴趴午睡抱枕-微笑款]" c="12吋巧虎趴趴午睡抱枕-微笑款"/>
        <s v="[銷貨_銷貨單].[商品名稱].&amp;[12吋巧虎趴趴午睡抱枕-開心款]" c="12吋巧虎趴趴午睡抱枕-開心款"/>
        <s v="[銷貨_銷貨單].[商品名稱].&amp;[巧虎三階段彈力學習筷-左手]" c="巧虎三階段彈力學習筷-左手"/>
        <s v="[銷貨_銷貨單].[商品名稱].&amp;[Shelly 巧虎聯名版 (2-12歲汽車安全座椅)]" c="Shelly 巧虎聯名版 (2-12歲汽車安全座椅)"/>
        <s v="[銷貨_銷貨單].[商品名稱].&amp;[巧虎收納袋(大)-星星黃]" c="巧虎收納袋(大)-星星黃"/>
        <s v="[銷貨_銷貨單].[商品名稱].&amp;[DoReMi巧虎小樂手]" c="DoReMi巧虎小樂手"/>
        <s v="[銷貨_銷貨單].[商品名稱].&amp;[巧虎隔尿裙]" c="巧虎隔尿裙"/>
        <s v="[銷貨_銷貨單].[商品名稱].&amp;[巧虎湯匙]" c="巧虎湯匙"/>
        <s v="[銷貨_銷貨單].[商品名稱].&amp;[Skater練習用斜口杯-巧虎Baby]" c="Skater練習用斜口杯-巧虎Baby"/>
        <s v="[銷貨_銷貨單].[商品名稱].&amp;[巧虎睡墊三件組-滿版巧虎款]" c="巧虎睡墊三件組-滿版巧虎款"/>
        <s v="[銷貨_銷貨單].[商品名稱].&amp;[巧虎睡墊三件組-巧虎好朋友粉色款]" c="巧虎睡墊三件組-巧虎好朋友粉色款"/>
        <s v="[銷貨_銷貨單].[商品名稱].&amp;[PRO360 PLUS 高效消毒烘乾鍋(寧靜灰)]" c="PRO360 PLUS 高效消毒烘乾鍋(寧靜灰)"/>
        <s v="[銷貨_銷貨單].[商品名稱].&amp;[Pixsee巧虎偶+主機]" c="Pixsee巧虎偶+主機"/>
        <s v="[銷貨_銷貨單].[商品名稱].&amp;[Skater圍兜2入組(巧虎)]" c="Skater圍兜2入組(巧虎)"/>
        <s v="[銷貨_銷貨單].[商品名稱].&amp;[巧虎提袋]" c="巧虎提袋"/>
        <s v="[銷貨_銷貨單].[商品名稱].&amp;[巧虎休閒小包]" c="巧虎休閒小包"/>
        <s v="[銷貨_銷貨單].[商品名稱].&amp;[數位典藏1個月]" c="數位典藏1個月"/>
        <s v="[銷貨_銷貨單].[商品名稱].&amp;[數位典藏1年]" c="數位典藏1年"/>
        <s v="[銷貨_銷貨單].[商品名稱].&amp;[九九乘法偵探套組]" c="九九乘法偵探套組"/>
        <s v="[銷貨_銷貨單].[商品名稱].&amp;[和巧虎一起說英語套組進階版]" c="和巧虎一起說英語套組進階版"/>
        <s v="[銷貨_銷貨單].[商品名稱].&amp;[和巧虎一起說英語Plus]" c="和巧虎一起說英語Plus"/>
        <s v="[銷貨_銷貨單].[商品名稱].&amp;[寶寶生活好習慣學習套組A]" c="寶寶生活好習慣學習套組A"/>
        <s v="[銷貨_銷貨單].[商品名稱].&amp;[爸媽報報]" c="爸媽報報"/>
        <s v="[銷貨_銷貨單].[商品名稱].&amp;[點讀巧比思考力遊戲組]" c="點讀巧比思考力遊戲組"/>
        <s v="[銷貨_銷貨單].[商品名稱].&amp;[點讀巧比思考力遊戲組使用說明書]" c="點讀巧比思考力遊戲組使用說明書"/>
        <s v="[銷貨_銷貨單].[商品名稱].&amp;[注音套組2.0]" c="注音套組2.0"/>
        <s v="[銷貨_銷貨單].[商品名稱].&amp;[好情緒EQ X 品格人際套組]" c="好情緒EQ X 品格人際套組"/>
        <s v="[銷貨_銷貨單].[商品名稱].&amp;[閱讀橋樑書系列1_IQ184偵團]" c="閱讀橋樑書系列1_IQ184偵團"/>
        <s v="[銷貨_銷貨單].[商品名稱].&amp;[閱讀橋樑書系列2_黑腹貓華生]" c="閱讀橋樑書系列2_黑腹貓華生"/>
        <s v="[銷貨_銷貨單].[商品名稱].&amp;[精選世界名著系列2_愛與成長]" c="精選世界名著系列2_愛與成長"/>
        <s v="[銷貨_銷貨單].[商品名稱].&amp;[語彙表達‧智育學習套組]" c="語彙表達‧智育學習套組"/>
        <s v="[銷貨_銷貨單].[商品名稱].&amp;[巧虎收納袋]" c="巧虎收納袋"/>
        <s v="[銷貨_銷貨單].[商品名稱].&amp;[語彙表達‧ 智育學習套組-說明書]" c="語彙表達‧ 智育學習套組-說明書"/>
        <s v="[銷貨_銷貨單].[商品名稱].&amp;[巧虎雙語點讀圖鑑]" c="巧虎雙語點讀圖鑑"/>
        <s v="[銷貨_銷貨單].[商品名稱].&amp;[巧連智精選世界名著1-3系列]" c="巧連智精選世界名著1-3系列"/>
        <s v="[銷貨_銷貨單].[商品名稱].&amp;[巧連智閱讀橋樑書1-3系列]" c="巧連智閱讀橋樑書1-3系列"/>
        <s v="[銷貨_銷貨單].[商品名稱].&amp;[卡哩村超能力學園系列3]" c="卡哩村超能力學園系列3"/>
        <s v="[銷貨_銷貨單].[商品名稱].&amp;[聰明左右腦 點讀大冒險套組]" c="聰明左右腦 點讀大冒險套組"/>
        <s v="[銷貨_銷貨單].[商品名稱].&amp;[和巧虎一起學數學套組]" c="和巧虎一起學數學套組"/>
        <s v="[銷貨_銷貨單].[商品名稱].&amp;[巧虎水果形狀蛋糕組]" c="巧虎水果形狀蛋糕組"/>
        <s v="[銷貨_銷貨單].[商品名稱].&amp;[巧虎DIY英語城堡]" c="巧虎DIY英語城堡"/>
        <s v="[銷貨_銷貨單].[商品名稱].&amp;[閱讀橋樑書系列3_卡哩村超能力學園]" c="閱讀橋樑書系列3_卡哩村超能力學園"/>
        <s v="[銷貨_銷貨單].[商品名稱].&amp;[精選世界名著系列1_勇氣與挑戰]" c="精選世界名著系列1_勇氣與挑戰"/>
        <s v="[銷貨_銷貨單].[商品名稱].&amp;[精選世界名著系列3_奇幻與推理]" c="精選世界名著系列3_奇幻與推理"/>
        <s v="[銷貨_銷貨單].[商品名稱].&amp;[成長版小王子點讀筆]" u="1" c="成長版小王子點讀筆"/>
        <s v="[銷貨_銷貨單].[商品名稱].&amp;[智高科學螺旋漿組]" u="1" c="智高科學螺旋漿組"/>
        <s v="[銷貨_銷貨單].[商品名稱].&amp;[巧虎琪琪創意勞作組]" u="1" c="巧虎琪琪創意勞作組"/>
        <s v="[銷貨_銷貨單].[商品名稱].&amp;[形狀交通穿線組]" u="1" c="形狀交通穿線組"/>
        <s v="[銷貨_銷貨單].[商品名稱].&amp;[彩色新編國語辭典]" u="1" c="彩色新編國語辭典"/>
        <s v="[銷貨_銷貨單].[商品名稱].&amp;[巧虎數字學習鐘]" u="1" c="巧虎數字學習鐘"/>
        <s v="[銷貨_銷貨單].[商品名稱].&amp;[幼幼版變變變創意工程車]" u="1" c="幼幼版變變變創意工程車"/>
        <s v="[銷貨_銷貨單].[商品名稱].&amp;[智高桌遊極地之王]" u="1" c="智高桌遊極地之王"/>
        <s v="[銷貨_銷貨單].[商品名稱].&amp;[巧虎平衡滾滾樂]" u="1" c="巧虎平衡滾滾樂"/>
        <s v="[銷貨_銷貨單].[商品名稱].&amp;[巧虎小小宇宙尋夢燈]" u="1" c="巧虎小小宇宙尋夢燈"/>
        <s v="[銷貨_銷貨單].[商品名稱].&amp;[202402寶寶版]" u="1" c="202402寶寶版"/>
        <s v="[銷貨_銷貨單].[商品名稱].&amp;[202403寶寶版]" u="1" c="202403寶寶版"/>
        <s v="[銷貨_銷貨單].[商品名稱].&amp;[202402幼幼版]" u="1" c="202402幼幼版"/>
        <s v="[銷貨_銷貨單].[商品名稱].&amp;[202403幼幼版]" u="1" c="202403幼幼版"/>
        <s v="[銷貨_銷貨單].[商品名稱].&amp;[2403月號快樂版邏輯閱讀點點書]" u="1" c="2403月號快樂版邏輯閱讀點點書"/>
        <s v="[銷貨_銷貨單].[商品名稱].&amp;[202401快樂版]" u="1" c="202401快樂版"/>
        <s v="[銷貨_銷貨單].[商品名稱].&amp;[202402快樂版]" u="1" c="202402快樂版"/>
        <s v="[銷貨_銷貨單].[商品名稱].&amp;[202403快樂版]" u="1" c="202403快樂版"/>
        <s v="[銷貨_銷貨單].[商品名稱].&amp;[智高步行下坡機器人]" u="1" c="智高步行下坡機器人"/>
        <s v="[銷貨_銷貨單].[商品名稱].&amp;[202403成長版]" u="1" c="202403成長版"/>
        <s v="[銷貨_銷貨單].[商品名稱].&amp;[202401學習版]" u="1" c="202401學習版"/>
        <s v="[銷貨_銷貨單].[商品名稱].&amp;[202402學習版]" u="1" c="202402學習版"/>
        <s v="[銷貨_銷貨單].[商品名稱].&amp;[202403學習版]" u="1" c="202403學習版"/>
        <s v="[銷貨_銷貨單].[商品名稱].&amp;[202311學習版]" u="1" c="202311學習版"/>
        <s v="[銷貨_銷貨單].[商品名稱].&amp;[202312學習版]" u="1" c="202312學習版"/>
        <s v="[銷貨_銷貨單].[商品名稱].&amp;[202403基礎版]" u="1" c="202403基礎版"/>
        <s v="[銷貨_銷貨單].[商品名稱].&amp;[202401進階版]" u="1" c="202401進階版"/>
        <s v="[銷貨_銷貨單].[商品名稱].&amp;[202402進階版]" u="1" c="202402進階版"/>
        <s v="[銷貨_銷貨單].[商品名稱].&amp;[202403進階版]" u="1" c="202403進階版"/>
        <s v="[銷貨_銷貨單].[商品名稱].&amp;[機智水果加加樂]" u="1" c="機智水果加加樂"/>
        <s v="[銷貨_銷貨單].[商品名稱].&amp;[202501寶寶版]" u="1" c="202501寶寶版"/>
        <s v="[銷貨_銷貨單].[商品名稱].&amp;[202404寶寶版]" u="1" c="202404寶寶版"/>
        <s v="[銷貨_銷貨單].[商品名稱].&amp;[202405寶寶版]" u="1" c="202405寶寶版"/>
        <s v="[銷貨_銷貨單].[商品名稱].&amp;[202406寶寶版]" u="1" c="202406寶寶版"/>
        <s v="[銷貨_銷貨單].[商品名稱].&amp;[202407寶寶版]" u="1" c="202407寶寶版"/>
        <s v="[銷貨_銷貨單].[商品名稱].&amp;[202408寶寶版]" u="1" c="202408寶寶版"/>
        <s v="[銷貨_銷貨單].[商品名稱].&amp;[202409寶寶版]" u="1" c="202409寶寶版"/>
        <s v="[銷貨_銷貨單].[商品名稱].&amp;[202410寶寶版]" u="1" c="202410寶寶版"/>
        <s v="[銷貨_銷貨單].[商品名稱].&amp;[202411寶寶版]" u="1" c="202411寶寶版"/>
        <s v="[銷貨_銷貨單].[商品名稱].&amp;[202412寶寶版]" u="1" c="202412寶寶版"/>
        <s v="[銷貨_銷貨單].[商品名稱].&amp;[202501幼幼版]" u="1" c="202501幼幼版"/>
        <s v="[銷貨_銷貨單].[商品名稱].&amp;[202502幼幼版]" u="1" c="202502幼幼版"/>
        <s v="[銷貨_銷貨單].[商品名稱].&amp;[202404幼幼版]" u="1" c="202404幼幼版"/>
        <s v="[銷貨_銷貨單].[商品名稱].&amp;[202405幼幼版]" u="1" c="202405幼幼版"/>
        <s v="[銷貨_銷貨單].[商品名稱].&amp;[202406幼幼版]" u="1" c="202406幼幼版"/>
        <s v="[銷貨_銷貨單].[商品名稱].&amp;[202407幼幼版]" u="1" c="202407幼幼版"/>
        <s v="[銷貨_銷貨單].[商品名稱].&amp;[202408幼幼版]" u="1" c="202408幼幼版"/>
        <s v="[銷貨_銷貨單].[商品名稱].&amp;[202409幼幼版]" u="1" c="202409幼幼版"/>
        <s v="[銷貨_銷貨單].[商品名稱].&amp;[202410幼幼版]" u="1" c="202410幼幼版"/>
        <s v="[銷貨_銷貨單].[商品名稱].&amp;[202411幼幼版]" u="1" c="202411幼幼版"/>
        <s v="[銷貨_銷貨單].[商品名稱].&amp;[202412幼幼版]" u="1" c="202412幼幼版"/>
        <s v="[銷貨_銷貨單].[商品名稱].&amp;[202501快樂版]" u="1" c="202501快樂版"/>
        <s v="[銷貨_銷貨單].[商品名稱].&amp;[202502快樂版]" u="1" c="202502快樂版"/>
        <s v="[銷貨_銷貨單].[商品名稱].&amp;[202404快樂版]" u="1" c="202404快樂版"/>
        <s v="[銷貨_銷貨單].[商品名稱].&amp;[202405快樂版]" u="1" c="202405快樂版"/>
        <s v="[銷貨_銷貨單].[商品名稱].&amp;[202406快樂版]" u="1" c="202406快樂版"/>
        <s v="[銷貨_銷貨單].[商品名稱].&amp;[202407快樂版]" u="1" c="202407快樂版"/>
        <s v="[銷貨_銷貨單].[商品名稱].&amp;[202408快樂版]" u="1" c="202408快樂版"/>
        <s v="[銷貨_銷貨單].[商品名稱].&amp;[202409快樂版]" u="1" c="202409快樂版"/>
        <s v="[銷貨_銷貨單].[商品名稱].&amp;[202410快樂版]" u="1" c="202410快樂版"/>
        <s v="[銷貨_銷貨單].[商品名稱].&amp;[202411快樂版]" u="1" c="202411快樂版"/>
        <s v="[銷貨_銷貨單].[商品名稱].&amp;[202412快樂版]" u="1" c="202412快樂版"/>
        <s v="[銷貨_銷貨單].[商品名稱].&amp;[202501成長版]" u="1" c="202501成長版"/>
        <s v="[銷貨_銷貨單].[商品名稱].&amp;[202502成長版]" u="1" c="202502成長版"/>
        <s v="[銷貨_銷貨單].[商品名稱].&amp;[202404成長版]" u="1" c="202404成長版"/>
        <s v="[銷貨_銷貨單].[商品名稱].&amp;[202405成長版]" u="1" c="202405成長版"/>
        <s v="[銷貨_銷貨單].[商品名稱].&amp;[202406成長版]" u="1" c="202406成長版"/>
        <s v="[銷貨_銷貨單].[商品名稱].&amp;[202407成長版]" u="1" c="202407成長版"/>
        <s v="[銷貨_銷貨單].[商品名稱].&amp;[202408成長版]" u="1" c="202408成長版"/>
        <s v="[銷貨_銷貨單].[商品名稱].&amp;[202409成長版]" u="1" c="202409成長版"/>
        <s v="[銷貨_銷貨單].[商品名稱].&amp;[202410成長版]" u="1" c="202410成長版"/>
        <s v="[銷貨_銷貨單].[商品名稱].&amp;[202411成長版]" u="1" c="202411成長版"/>
        <s v="[銷貨_銷貨單].[商品名稱].&amp;[202412成長版]" u="1" c="202412成長版"/>
        <s v="[銷貨_銷貨單].[商品名稱].&amp;[智高桌遊-果凍派對]" u="1" c="智高桌遊-果凍派對"/>
        <s v="[銷貨_銷貨單].[商品名稱].&amp;[202501學習版]" u="1" c="202501學習版"/>
        <s v="[銷貨_銷貨單].[商品名稱].&amp;[202502學習版]" u="1" c="202502學習版"/>
        <s v="[銷貨_銷貨單].[商品名稱].&amp;[202404學習版]" u="1" c="202404學習版"/>
        <s v="[銷貨_銷貨單].[商品名稱].&amp;[202405學習版]" u="1" c="202405學習版"/>
        <s v="[銷貨_銷貨單].[商品名稱].&amp;[202406學習版]" u="1" c="202406學習版"/>
        <s v="[銷貨_銷貨單].[商品名稱].&amp;[202407學習版]" u="1" c="202407學習版"/>
        <s v="[銷貨_銷貨單].[商品名稱].&amp;[202408學習版]" u="1" c="202408學習版"/>
        <s v="[銷貨_銷貨單].[商品名稱].&amp;[202409學習版]" u="1" c="202409學習版"/>
        <s v="[銷貨_銷貨單].[商品名稱].&amp;[202410學習版]" u="1" c="202410學習版"/>
        <s v="[銷貨_銷貨單].[商品名稱].&amp;[202411學習版]" u="1" c="202411學習版"/>
        <s v="[銷貨_銷貨單].[商品名稱].&amp;[202412學習版]" u="1" c="202412學習版"/>
        <s v="[銷貨_銷貨單].[商品名稱].&amp;[202501基礎版]" u="1" c="202501基礎版"/>
        <s v="[銷貨_銷貨單].[商品名稱].&amp;[202502基礎版]" u="1" c="202502基礎版"/>
        <s v="[銷貨_銷貨單].[商品名稱].&amp;[202404基礎版]" u="1" c="202404基礎版"/>
        <s v="[銷貨_銷貨單].[商品名稱].&amp;[202405基礎版]" u="1" c="202405基礎版"/>
        <s v="[銷貨_銷貨單].[商品名稱].&amp;[202406基礎版]" u="1" c="202406基礎版"/>
        <s v="[銷貨_銷貨單].[商品名稱].&amp;[202407基礎版]" u="1" c="202407基礎版"/>
        <s v="[銷貨_銷貨單].[商品名稱].&amp;[202408基礎版]" u="1" c="202408基礎版"/>
        <s v="[銷貨_銷貨單].[商品名稱].&amp;[202409基礎版]" u="1" c="202409基礎版"/>
        <s v="[銷貨_銷貨單].[商品名稱].&amp;[202410基礎版]" u="1" c="202410基礎版"/>
        <s v="[銷貨_銷貨單].[商品名稱].&amp;[202411基礎版]" u="1" c="202411基礎版"/>
        <s v="[銷貨_銷貨單].[商品名稱].&amp;[202412基礎版]" u="1" c="202412基礎版"/>
        <s v="[銷貨_銷貨單].[商品名稱].&amp;[202501進階版]" u="1" c="202501進階版"/>
        <s v="[銷貨_銷貨單].[商品名稱].&amp;[202502進階版]" u="1" c="202502進階版"/>
        <s v="[銷貨_銷貨單].[商品名稱].&amp;[202503進階版]" u="1" c="202503進階版"/>
        <s v="[銷貨_銷貨單].[商品名稱].&amp;[202404進階版]" u="1" c="202404進階版"/>
        <s v="[銷貨_銷貨單].[商品名稱].&amp;[202405進階版]" u="1" c="202405進階版"/>
        <s v="[銷貨_銷貨單].[商品名稱].&amp;[202406進階版]" u="1" c="202406進階版"/>
        <s v="[銷貨_銷貨單].[商品名稱].&amp;[202407進階版]" u="1" c="202407進階版"/>
        <s v="[銷貨_銷貨單].[商品名稱].&amp;[202408進階版]" u="1" c="202408進階版"/>
        <s v="[銷貨_銷貨單].[商品名稱].&amp;[202409進階版]" u="1" c="202409進階版"/>
        <s v="[銷貨_銷貨單].[商品名稱].&amp;[202410進階版]" u="1" c="202410進階版"/>
        <s v="[銷貨_銷貨單].[商品名稱].&amp;[202411進階版]" u="1" c="202411進階版"/>
        <s v="[銷貨_銷貨單].[商品名稱].&amp;[202412進階版]" u="1" c="202412進階版"/>
        <s v="[銷貨_銷貨單].[商品名稱].&amp;[暖暖兒童連帽披風]" u="1" c="暖暖兒童連帽披風"/>
        <s v="[銷貨_銷貨單].[商品名稱].&amp;[可愛巧虎萬用毯]" u="1" c="可愛巧虎萬用毯"/>
        <s v="[銷貨_銷貨單].[商品名稱].&amp;[202401寶寶版]" u="1" c="202401寶寶版"/>
        <s v="[銷貨_銷貨單].[商品名稱].&amp;[202401幼幼版]" u="1" c="202401幼幼版"/>
        <s v="[銷貨_銷貨單].[商品名稱].&amp;[202312幼幼版]" u="1" c="202312幼幼版"/>
        <s v="[銷貨_銷貨單].[商品名稱].&amp;[202402基礎版]" u="1" c="202402基礎版"/>
        <s v="[銷貨_銷貨單].[商品名稱].&amp;[快樂版巧虎偶]" u="1" c="快樂版巧虎偶"/>
        <s v="[銷貨_銷貨單].[商品名稱].&amp;[寶寶版新規加贈巧虎刷牙鏡]" u="1" c="寶寶版新規加贈巧虎刷牙鏡"/>
        <s v="[銷貨_銷貨單].[商品名稱].&amp;[202307寶寶版]" u="1" c="202307寶寶版"/>
        <s v="[銷貨_銷貨單].[商品名稱].&amp;[202308寶寶版]" u="1" c="202308寶寶版"/>
        <s v="[銷貨_銷貨單].[商品名稱].&amp;[202312寶寶版]" u="1" c="202312寶寶版"/>
        <s v="[銷貨_銷貨單].[商品名稱].&amp;[寶寶版加贈IC巧虎收音機]" u="1" c="寶寶版加贈IC巧虎收音機"/>
        <s v="[銷貨_銷貨單].[商品名稱].&amp;[2403月號幼幼版點點互動點讀小書]" u="1" c="2403月號幼幼版點點互動點讀小書"/>
        <s v="[銷貨_銷貨單].[商品名稱].&amp;[202309幼幼版]" u="1" c="202309幼幼版"/>
        <s v="[銷貨_銷貨單].[商品名稱].&amp;[小兒利撒爾草本驅蚊液]" u="1" c="小兒利撒爾草本驅蚊液"/>
        <s v="[銷貨_銷貨單].[商品名稱].&amp;[202402成長版]" u="1" c="202402成長版"/>
        <s v="[銷貨_銷貨單].[商品名稱].&amp;[2407月號寶寶版形狀顏色積木組]" u="1" c="2407月號寶寶版形狀顏色積木組"/>
        <s v="[銷貨_銷貨單].[商品名稱].&amp;[202502寶寶版]" u="1" c="202502寶寶版"/>
        <s v="[銷貨_銷貨單].[商品名稱].&amp;[2407月號幼幼版入園小書]" u="1" c="2407月號幼幼版入園小書"/>
        <s v="[銷貨_銷貨單].[商品名稱].&amp;[2404月號快樂版活力車]" u="1" c="2404月號快樂版活力車"/>
        <s v="[銷貨_銷貨單].[商品名稱].&amp;[2404月號快樂版活力車運送海報]" u="1" c="2404月號快樂版活力車運送海報"/>
        <s v="[銷貨_銷貨單].[商品名稱].&amp;[2407月號成長版驚奇視覺變幻機]" u="1" c="2407月號成長版驚奇視覺變幻機"/>
        <s v="[銷貨_銷貨單].[商品名稱].&amp;[益智魔術方塊組]" u="1" c="益智魔術方塊組"/>
        <s v="[銷貨_銷貨單].[商品名稱].&amp;[202401基礎版]" u="1" c="202401基礎版"/>
        <s v="[銷貨_銷貨單].[商品名稱].&amp;[快樂版重心平衡透明積木]" u="1" c="快樂版重心平衡透明積木"/>
        <s v="[銷貨_銷貨單].[商品名稱].&amp;[巧虎不鏽鋼雙耳隔熱餐碗]" u="1" c="巧虎不鏽鋼雙耳隔熱餐碗"/>
        <s v="[銷貨_銷貨單].[商品名稱].&amp;[快樂版123英語IC猜謎機]" u="1" c="快樂版123英語IC猜謎機"/>
        <s v="[銷貨_銷貨單].[商品名稱].&amp;[2102月號進階版世界名著]" u="1" c="2102月號進階版世界名著"/>
        <s v="[銷貨_銷貨單].[商品名稱].&amp;[2111月號寶寶版交通工具遊戲組]" u="1" c="2111月號寶寶版交通工具遊戲組"/>
        <s v="[銷貨_銷貨單].[商品名稱].&amp;[2203月號成長版注音國王挑戰機]" u="1" c="2203月號成長版注音國王挑戰機"/>
        <s v="[銷貨_銷貨單].[商品名稱].&amp;[2104月號進階版世界名著]" u="1" c="2104月號進階版世界名著"/>
        <s v="[銷貨_銷貨單].[商品名稱].&amp;[2108月號進階版世界名著]" u="1" c="2108月號進階版世界名著"/>
        <s v="[銷貨_銷貨單].[商品名稱].&amp;[2112月號進階版世界名著]" u="1" c="2112月號進階版世界名著"/>
        <s v="[銷貨_銷貨單].[商品名稱].&amp;[2207月號寶寶開始號ABC英語配件]" u="1" c="2207月號寶寶開始號ABC英語配件"/>
        <s v="[銷貨_銷貨單].[商品名稱].&amp;[粉紅娃娃]" u="1" c="粉紅娃娃"/>
        <s v="[銷貨_銷貨單].[商品名稱].&amp;[2204月號幼幼版動物拼圖遊戲組]" u="1" c="2204月號幼幼版動物拼圖遊戲組"/>
        <s v="[銷貨_銷貨單].[商品名稱].&amp;[粉紅娃娃聲音積木組]" u="1" c="粉紅娃娃聲音積木組"/>
        <s v="[銷貨_銷貨單].[商品名稱].&amp;[2209月號進階版寫作攻略組]" u="1" c="2209月號進階版寫作攻略組"/>
        <s v="[銷貨_銷貨單].[商品名稱].&amp;[2204月號進階版世界名著]" u="1" c="2204月號進階版世界名著"/>
        <s v="[銷貨_銷貨單].[商品名稱].&amp;[2206月號進階版世界名著]" u="1" c="2206月號進階版世界名著"/>
        <s v="[銷貨_銷貨單].[商品名稱].&amp;[2208月號進階版世界名著]" u="1" c="2208月號進階版世界名著"/>
        <s v="[銷貨_銷貨單].[商品名稱].&amp;[2210月號進階版文學名著]" u="1" c="2210月號進階版文學名著"/>
        <s v="[銷貨_銷貨單].[商品名稱].&amp;[2212月號進階版文學名著]" u="1" c="2212月號進階版文學名著"/>
        <s v="[銷貨_銷貨單].[商品名稱].&amp;[開始號IC語彙農場小火車]" u="1" c="開始號IC語彙農場小火車"/>
        <s v="[銷貨_銷貨單].[商品名稱].&amp;[2402月號進階版文學名著]" u="1" c="2402月號進階版文學名著"/>
        <s v="[銷貨_銷貨單].[商品名稱].&amp;[2304月號進階版文學名著]" u="1" c="2304月號進階版文學名著"/>
        <s v="[銷貨_銷貨單].[商品名稱].&amp;[2306月號進階版文學名著]" u="1" c="2306月號進階版文學名著"/>
        <s v="[銷貨_銷貨單].[商品名稱].&amp;[2308月號進階版文學名著]" u="1" c="2308月號進階版文學名著"/>
        <s v="[銷貨_銷貨單].[商品名稱].&amp;[2310月號進階版文學名著]" u="1" c="2310月號進階版文學名著"/>
        <s v="[銷貨_銷貨單].[商品名稱].&amp;[2312月號進階版文學名著]" u="1" c="2312月號進階版文學名著"/>
        <s v="[銷貨_銷貨單].[商品名稱].&amp;[2404月號進階版文學名著]" u="1" c="2404月號進階版文學名著"/>
        <s v="[銷貨_銷貨單].[商品名稱].&amp;[2406月號進階版文學名著]" u="1" c="2406月號進階版文學名著"/>
        <s v="[銷貨_銷貨單].[商品名稱].&amp;[國內再發郵資(不管庫存)]" u="1" c="國內再發郵資(不管庫存)"/>
        <s v="[銷貨_銷貨單].[商品名稱].&amp;[國外郵資(不管庫存)]" u="1" c="國外郵資(不管庫存)"/>
        <s v="[銷貨_銷貨單].[商品名稱].&amp;[Shopline購物金(不管庫存)]" u="1" c="Shopline購物金(不管庫存)"/>
        <s v="[銷貨_銷貨單].[商品名稱].&amp;[Shopline郵資(不管庫存)]" u="1" c="Shopline郵資(不管庫存)"/>
        <s v="[銷貨_銷貨單].[商品名稱].&amp;[Shopline折價券(不管庫存)]" u="1" c="Shopline折價券(不管庫存)"/>
        <s v="[銷貨_銷貨單].[商品名稱].&amp;[購物遊戲組]" u="1" c="購物遊戲組"/>
        <s v="[銷貨_銷貨單].[商品名稱].&amp;[巧虎公車筆袋]" u="1" c="巧虎公車筆袋"/>
        <s v="[銷貨_銷貨單].[商品名稱].&amp;[幼稚園體驗遊戲組]" u="1" c="幼稚園體驗遊戲組"/>
        <s v="[銷貨_銷貨單].[商品名稱].&amp;[巧虎大貼紙]" u="1" c="巧虎大貼紙"/>
        <s v="[銷貨_銷貨單].[商品名稱].&amp;[巧虎好朋友度假小屋]" u="1" c="巧虎好朋友度假小屋"/>
        <s v="[銷貨_銷貨單].[商品名稱].&amp;[巧虎好朋友背包]" u="1" c="巧虎好朋友背包"/>
        <s v="[銷貨_銷貨單].[商品名稱].&amp;[2023夏季故事繪本]" u="1" c="2023夏季故事繪本"/>
        <s v="[銷貨_銷貨單].[商品名稱].&amp;[2023夏季故事繪本-神奇畫筆小畫家故事書]" u="1" c="2023夏季故事繪本-神奇畫筆小畫家故事書"/>
        <s v="[銷貨_銷貨單].[商品名稱].&amp;[2024年春季故事繪本]" u="1" c="2024年春季故事繪本"/>
        <s v="[銷貨_銷貨單].[商品名稱].&amp;[躲貓貓T-Shirt]" u="1" c="躲貓貓T-Shirt"/>
        <s v="[銷貨_銷貨單].[商品名稱].&amp;[哈囉T-Shirt]" u="1" c="哈囉T-Shirt"/>
        <s v="[銷貨_銷貨單].[商品名稱].&amp;[2024年夏季故事繪本]" u="1" c="2024年夏季故事繪本"/>
        <s v="[銷貨_銷貨單].[商品名稱].&amp;[2024年夏季故事繪本-忍法咻咻碰]" u="1" c="2024年夏季故事繪本-忍法咻咻碰"/>
        <s v="[銷貨_銷貨單].[商品名稱].&amp;[巧虎寶貝背包]" u="1" c="巧虎寶貝背包"/>
        <s v="[銷貨_銷貨單].[商品名稱].&amp;[巧虎如廁學習褲90CM]" u="1" c="巧虎如廁學習褲90CM"/>
        <s v="[銷貨_銷貨單].[商品名稱].&amp;[巧虎好朋友人偶扭蛋(隨機)]" u="1" c="巧虎好朋友人偶扭蛋(隨機)"/>
        <s v="[銷貨_銷貨單].[商品名稱].&amp;[巧虎好朋友人偶扭蛋套組]" u="1" c="巧虎好朋友人偶扭蛋套組"/>
        <s v="[銷貨_銷貨單].[商品名稱].&amp;[巧虎沐浴棉]" u="1" c="巧虎沐浴棉"/>
        <s v="[銷貨_銷貨單].[商品名稱].&amp;[超人氣巧虎琪琪抱抱組]" u="1" c="超人氣巧虎琪琪抱抱組"/>
        <s v="[銷貨_銷貨單].[商品名稱].&amp;[巧虎快樂小樂手組]" u="1" c="巧虎快樂小樂手組"/>
        <s v="[銷貨_銷貨單].[商品名稱].&amp;[Shelly(巧虎聯名版)]" u="1" c="Shelly(巧虎聯名版)"/>
        <s v="[銷貨_銷貨單].[商品名稱].&amp;[兒童學習巧疊椅(蒂芬藍)]" u="1" c="兒童學習巧疊椅(蒂芬藍)"/>
        <s v="[銷貨_銷貨單].[商品名稱].&amp;[兒童學習巧疊椅(珊瑚橘)]" u="1" c="兒童學習巧疊椅(珊瑚橘)"/>
        <s v="[銷貨_銷貨單].[商品名稱].&amp;[兒童學習巧疊椅(霧玫粉)]" u="1" c="兒童學習巧疊椅(霧玫粉)"/>
        <s v="[銷貨_銷貨單].[商品名稱].&amp;[巧虎三階段彈力學習筷 右手]" u="1" c="巧虎三階段彈力學習筷 右手"/>
        <s v="[銷貨_銷貨單].[商品名稱].&amp;[巧虎三階段彈力學習筷 左手]" u="1" c="巧虎三階段彈力學習筷 左手"/>
        <s v="[銷貨_銷貨單].[商品名稱].&amp;[PRO360 PLUS 高效消毒烘乾鍋及保管箱組合(寧靜灰)]" u="1" c="PRO360 PLUS 高效消毒烘乾鍋及保管箱組合(寧靜灰)"/>
        <s v="[銷貨_銷貨單].[商品名稱].&amp;[Poi-Tech雙重防臭尿布處理器 (棉花白)]" u="1" c="Poi-Tech雙重防臭尿布處理器 (棉花白)"/>
        <s v="[銷貨_銷貨單].[商品名稱].&amp;[Poi-Tech雙重防臭尿布處理器膠捲1入]" u="1" c="Poi-Tech雙重防臭尿布處理器膠捲1入"/>
        <s v="[銷貨_銷貨單].[商品名稱].&amp;[Poi-Tech雙重防臭尿布處理器膠捲3入]" u="1" c="Poi-Tech雙重防臭尿布處理器膠捲3入"/>
        <s v="[銷貨_銷貨單].[商品名稱].&amp;[Airpro水洗空氣睡墊三件組(小山藍)]" u="1" c="Airpro水洗空氣睡墊三件組(小山藍)"/>
        <s v="[銷貨_銷貨單].[商品名稱].&amp;[Airpro水洗空氣睡墊三件組(小山粉)]" u="1" c="Airpro水洗空氣睡墊三件組(小山粉)"/>
        <s v="[銷貨_銷貨單].[商品名稱].&amp;[Airpro水洗空氣多功能睡墊(小山藍)]" u="1" c="Airpro水洗空氣多功能睡墊(小山藍)"/>
        <s v="[銷貨_銷貨單].[商品名稱].&amp;[Ag+PRO銀離子抗菌睡墊三件組(星星藍)]" u="1" c="Ag+PRO銀離子抗菌睡墊三件組(星星藍)"/>
        <s v="[銷貨_銷貨單].[商品名稱].&amp;[海綿奶嘴刷]" u="1" c="海綿奶嘴刷"/>
        <s v="[銷貨_銷貨單].[商品名稱].&amp;[寶貝鴨洗澡玩具N]" u="1" c="寶貝鴨洗澡玩具N"/>
        <s v="[銷貨_銷貨單].[商品名稱].&amp;[植物性奶瓶蔬果洗潔液促銷組]" u="1" c="植物性奶瓶蔬果洗潔液促銷組"/>
        <s v="[銷貨_銷貨單].[商品名稱].&amp;[2023英語互動道具]" u="1" c="2023英語互動道具"/>
        <s v="[銷貨_銷貨單].[商品名稱].&amp;[巧虎注音拼音學習套組]" u="1" c="巧虎注音拼音學習套組"/>
        <s v="[銷貨_銷貨單].[商品名稱].&amp;[學習偶&amp;YUMMY水果片]" u="1" c="學習偶&amp;YUMMY水果片"/>
        <s v="[銷貨_銷貨單].[商品名稱].&amp;[和巧虎一起說英語套組初階版]" u="1" c="和巧虎一起說英語套組初階版"/>
        <s v="[銷貨_銷貨單].[商品名稱].&amp;[英文進階使用手冊]" u="1" c="英文進階使用手冊"/>
        <s v="[銷貨_銷貨單].[商品名稱].&amp;[MIDEER英語拼字遊戲組]" u="1" c="MIDEER英語拼字遊戲組"/>
        <s v="[銷貨_銷貨單].[商品名稱].&amp;[英語PLUS使用手冊]" u="1" c="英語PLUS使用手冊"/>
        <s v="[銷貨_銷貨單].[商品名稱].&amp;[注音王國歷險記]" u="1" c="注音王國歷險記"/>
        <s v="[銷貨_銷貨單].[商品名稱].&amp;[注音互動學習機]" u="1" c="注音互動學習機"/>
        <s v="[銷貨_銷貨單].[商品名稱].&amp;[英文使用手冊]" u="1" c="英文使用手冊"/>
        <s v="[銷貨_銷貨單].[商品名稱].&amp;[我的CD PLAYER&amp;果凍四兄妹]" u="1" c="我的CD PLAYER&amp;果凍四兄妹"/>
        <s v="[銷貨_銷貨單].[商品名稱].&amp;[英語點一點遊戲機]" u="1" c="英語點一點遊戲機"/>
        <s v="[銷貨_銷貨單].[商品名稱].&amp;[英語超聰明遊戲機]" u="1" c="英語超聰明遊戲機"/>
        <s v="[銷貨_銷貨單].[商品名稱].&amp;[巧虎樂園汽車道路組]" u="1" c="巧虎樂園汽車道路組"/>
        <s v="[銷貨_銷貨單].[商品名稱].&amp;[英語進階+護脊書包合購組-男款(22L)]" u="1" c="英語進階+護脊書包合購組-男款(22L)"/>
        <s v="[銷貨_銷貨單].[商品名稱].&amp;[巧虎注音+護脊書包合購組-女款(12L)]" u="1" c="巧虎注音+護脊書包合購組-女款(12L)"/>
        <s v="[銷貨_銷貨單].[商品名稱].&amp;[巧虎注音+護脊書包合購組-男款(12L)]" u="1" c="巧虎注音+護脊書包合購組-男款(12L)"/>
        <s v="[銷貨_銷貨單].[商品名稱].&amp;[巧虎注音+護脊書包合購組-女款(22L)]" u="1" c="巧虎注音+護脊書包合購組-女款(22L)"/>
        <s v="[銷貨_銷貨單].[商品名稱].&amp;[巧虎注音+護脊書包合購組-男款(22L)]" u="1" c="巧虎注音+護脊書包合購組-男款(22L)"/>
        <s v="[銷貨_銷貨單].[商品名稱].&amp;[點讀巧比思考力遊戲組+購物遊戲組]" u="1" c="點讀巧比思考力遊戲組+購物遊戲組"/>
        <s v="[銷貨_銷貨單].[商品名稱].&amp;[點讀巧比思考力遊戲組+餐廳遊戲組]" u="1" c="點讀巧比思考力遊戲組+餐廳遊戲組"/>
        <s v="[銷貨_銷貨單].[商品名稱].&amp;[刺刺積木組說明書]" u="1" c="刺刺積木組說明書"/>
        <s v="[銷貨_銷貨單].[商品名稱].&amp;[巧虎海報-注音]" u="1" c="巧虎海報-注音"/>
        <s v="[銷貨_銷貨單].[商品名稱].&amp;[巧虎海報-英文字母]" u="1" c="巧虎海報-英文字母"/>
        <s v="[銷貨_銷貨單].[商品名稱].&amp;[巧虎小廚師遊戲墊]" u="1" c="巧虎小廚師遊戲墊"/>
        <s v="[銷貨_銷貨單].[商品名稱].&amp;[趣味英文單字學習卡套組]" u="1" c="趣味英文單字學習卡套組"/>
        <s v="[銷貨_銷貨單].[商品名稱].&amp;[成人巧虎口罩(格子)]" u="1" c="成人巧虎口罩(格子)"/>
        <s v="[銷貨_銷貨單].[商品名稱].&amp;[兒童巧虎口罩(格子)]" u="1" c="兒童巧虎口罩(格子)"/>
        <s v="[銷貨_銷貨單].[商品名稱].&amp;[PLACKERS兒童牙線棒30入]" u="1" c="PLACKERS兒童牙線棒30入"/>
        <s v="[銷貨_銷貨單].[商品名稱].&amp;[小卡-蛋糕款]" u="1" c="小卡-蛋糕款"/>
        <s v="[銷貨_銷貨單].[商品名稱].&amp;[小卡-露營款]" u="1" c="小卡-露營款"/>
        <s v="[銷貨_銷貨單].[商品名稱].&amp;[巧虎GoGo野餐墊]" u="1" c="巧虎GoGo野餐墊"/>
        <s v="[銷貨_銷貨單].[商品名稱].&amp;[富樂夢繪畫文具組]" u="1" c="富樂夢繪畫文具組"/>
        <s v="[銷貨_銷貨單].[商品名稱].&amp;[智高積木-CARS MINI]" u="1" c="智高積木-CARS MINI"/>
        <s v="[銷貨_銷貨單].[商品名稱].&amp;[Beckmann-文具袋Tiger]" u="1" c="Beckmann-文具袋Tiger"/>
        <s v="[銷貨_銷貨單].[商品名稱].&amp;[Beckmann-文具袋花瓣]" u="1" c="Beckmann-文具袋花瓣"/>
        <s v="[銷貨_銷貨單].[商品名稱].&amp;[冰原小英雄桌遊]" u="1" c="冰原小英雄桌遊"/>
        <s v="[銷貨_銷貨單].[商品名稱].&amp;[巧虎歡樂小方巾(4P)]" u="1" c="巧虎歡樂小方巾(4P)"/>
        <s v="[銷貨_銷貨單].[商品名稱].&amp;[巧虎親子口罩組]" u="1" c="巧虎親子口罩組"/>
        <s v="[銷貨_銷貨單].[商品名稱].&amp;[是草本抗菌洗衣精補充包]" u="1" c="是草本抗菌洗衣精補充包"/>
        <s v="[銷貨_銷貨單].[商品名稱].&amp;[彈力學習筷環保收納袋]" u="1" c="彈力學習筷環保收納袋"/>
        <s v="[銷貨_銷貨單].[商品名稱].&amp;[純水柔濕巾20抽-3入組]" u="1" c="純水柔濕巾20抽-3入組"/>
        <s v="[銷貨_銷貨單].[商品名稱].&amp;[Laku樂可杯第3階段吸管杯340ml-淇淋蘇打]" u="1" c="Laku樂可杯第3階段吸管杯340ml-淇淋蘇打"/>
      </sharedItems>
    </cacheField>
    <cacheField name="[銷貨_銷貨單].[商品單價].[商品單價]" caption="商品單價" numFmtId="0" hierarchy="89" level="1">
      <sharedItems count="511">
        <s v="[銷貨_銷貨單].[商品單價].&amp;[5.5E2]" c="550.00"/>
        <s v="[銷貨_銷貨單].[商品單價].&amp;[6.E2]" c="600.00"/>
        <s v="[銷貨_銷貨單].[商品單價].&amp;[1.365E3]" c="1365.00"/>
        <s v="[銷貨_銷貨單].[商品單價].&amp;[1.47E3]" c="1470.00"/>
        <s v="[銷貨_銷貨單].[商品單價].&amp;[1.575E3]" c="1575.00"/>
        <s v="[銷貨_銷貨單].[商品單價].&amp;[1.82E3]" c="1820.00"/>
        <s v="[銷貨_銷貨單].[商品單價].&amp;[1.96E3]" c="1960.00"/>
        <s v="[銷貨_銷貨單].[商品單價].&amp;[2.1E3]" c="2100.00"/>
        <s v="[銷貨_銷貨單].[商品單價].&amp;[2.24E3]" c="2240.00"/>
        <s v="[銷貨_銷貨單].[商品單價].&amp;[7.E2]" c="700.00"/>
        <s v="[銷貨_銷貨單].[商品單價].&amp;[3.5E2]" c="350.00"/>
        <s v="[銷貨_銷貨單].[商品單價].&amp;[3.15E2]" c="315.00"/>
        <s v="[銷貨_銷貨單].[商品單價].&amp;[3.2E2]" c="320.00"/>
        <s v="[銷貨_銷貨單].[商品單價].&amp;[3.E1]" c="30.00"/>
        <s v="[銷貨_銷貨單].[商品單價].&amp;[4.E1]" c="40.00"/>
        <s v="[銷貨_銷貨單].[商品單價].&amp;[2.8E3]" c="2800.00"/>
        <s v="[銷貨_銷貨單].[商品單價].&amp;[2.99E2]" c="299.00"/>
        <s v="[銷貨_銷貨單].[商品單價].&amp;[3.E2]" c="300.00"/>
        <s v="[銷貨_銷貨單].[商品單價].&amp;[1.99E2]" c="199.00"/>
        <s v="[銷貨_銷貨單].[商品單價].&amp;[1.52E2]" c="152.00"/>
        <s v="[銷貨_銷貨單].[商品單價].&amp;[6.2E1]" c="62.00"/>
        <s v="[銷貨_銷貨單].[商品單價].&amp;[1.5E2]" c="150.00"/>
        <s v="[銷貨_銷貨單].[商品單價].&amp;[1.6E2]" c="160.00"/>
        <s v="[銷貨_銷貨單].[商品單價].&amp;[5.8E2]" c="580.00"/>
        <s v="[銷貨_銷貨單].[商品單價].&amp;[6.8E2]" c="680.00"/>
        <s v="[銷貨_銷貨單].[商品單價].&amp;[1.E3]" c="1000.00"/>
        <s v="[銷貨_銷貨單].[商品單價].&amp;[3.99E2]" c="399.00"/>
        <s v="[銷貨_銷貨單].[商品單價].&amp;[1.22E2]" c="122.00"/>
        <s v="[銷貨_銷貨單].[商品單價].&amp;[1.499E3]" c="1499.00"/>
        <s v="[銷貨_銷貨單].[商品單價].&amp;[2.89E2]" c="289.00"/>
        <s v="[銷貨_銷貨單].[商品單價].&amp;[2.1E2]" c="210.00"/>
        <s v="[銷貨_銷貨單].[商品單價].&amp;[4.88E2]" c="488.00"/>
        <s v="[銷貨_銷貨單].[商品單價].&amp;[1.2E3]" c="1200.00"/>
        <s v="[銷貨_銷貨單].[商品單價].&amp;[4.8E2]" c="480.00"/>
        <s v="[銷貨_銷貨單].[商品單價].&amp;[2.4E2]" c="240.00"/>
        <s v="[銷貨_銷貨單].[商品單價].&amp;[3.29E2]" c="329.00"/>
        <s v="[銷貨_銷貨單].[商品單價].&amp;[4.5E2]" c="450.00"/>
        <s v="[銷貨_銷貨單].[商品單價].&amp;[5.9E2]" c="590.00"/>
        <s v="[銷貨_銷貨單].[商品單價].&amp;[6.9E2]" c="690.00"/>
        <s v="[銷貨_銷貨單].[商品單價].&amp;[9.E1]" c="90.00"/>
        <s v="[銷貨_銷貨單].[商品單價].&amp;[1.2E2]" c="120.00"/>
        <s v="[銷貨_銷貨單].[商品單價].&amp;[3.49E2]" c="349.00"/>
        <s v="[銷貨_銷貨單].[商品單價].&amp;[5.99E2]" c="599.00"/>
        <s v="[銷貨_銷貨單].[商品單價].&amp;[2.E2]" c="200.00"/>
        <s v="[銷貨_銷貨單].[商品單價].&amp;[7.1E2]" c="710.00"/>
        <s v="[銷貨_銷貨單].[商品單價].&amp;[4.3E2]" c="430.00"/>
        <s v="[銷貨_銷貨單].[商品單價].&amp;[4.99E2]" c="499.00"/>
        <s v="[銷貨_銷貨單].[商品單價].&amp;[8.88E2]" c="888.00"/>
        <s v="[銷貨_銷貨單].[商品單價].&amp;[2.E3]" c="2000.00"/>
        <s v="[銷貨_銷貨單].[商品單價].&amp;[1.4E3]" c="1400.00"/>
        <s v="[銷貨_銷貨單].[商品單價].&amp;[9.99E2]" c="999.00"/>
        <s v="[銷貨_銷貨單].[商品單價].&amp;[1.299E3]" c="1299.00"/>
        <s v="[銷貨_銷貨單].[商品單價].&amp;[5.E2]" c="500.00"/>
        <s v="[銷貨_銷貨單].[商品單價].&amp;[2.5E2]" c="250.00"/>
        <s v="[銷貨_銷貨單].[商品單價].&amp;[6.9E1]" c="69.00"/>
        <s v="[銷貨_銷貨單].[商品單價].&amp;[6.99E2]" c="699.00"/>
        <s v="[銷貨_銷貨單].[商品單價].&amp;[1.198E3]" c="1198.00"/>
        <s v="[銷貨_銷貨單].[商品單價].&amp;[1.099E3]" c="1099.00"/>
        <s v="[銷貨_銷貨單].[商品單價].&amp;[1.199E3]" c="1199.00"/>
        <s v="[銷貨_銷貨單].[商品單價].&amp;[1.E2]" c="100.00"/>
        <s v="[銷貨_銷貨單].[商品單價].&amp;[4.9E2]" c="490.00"/>
        <s v="[銷貨_銷貨單].[商品單價].&amp;[6.98E2]" c="698.00"/>
        <s v="[銷貨_銷貨單].[商品單價].&amp;[1.42E2]" c="142.00"/>
        <s v="[銷貨_銷貨單].[商品單價].&amp;[1.43E2]" c="143.00"/>
        <s v="[銷貨_銷貨單].[商品單價].&amp;[2.85E2]" c="285.00"/>
        <s v="[銷貨_銷貨單].[商品單價].&amp;[2.25E2]" c="225.00"/>
        <s v="[銷貨_銷貨單].[商品單價].&amp;[4.2E2]" c="420.00"/>
        <s v="[銷貨_銷貨單].[商品單價].&amp;[9.9E1]" c="99.00"/>
        <s v="[銷貨_銷貨單].[商品單價].&amp;[1.34E2]" c="134.00"/>
        <s v="[銷貨_銷貨單].[商品單價].&amp;[1.32E2]" c="132.00"/>
        <s v="[銷貨_銷貨單].[商品單價].&amp;[7.5E1]" c="75.00"/>
        <s v="[銷貨_銷貨單].[商品單價].&amp;[1.13E2]" c="113.00"/>
        <s v="[銷貨_銷貨單].[商品單價].&amp;[3.75E2]" c="375.00"/>
        <s v="[銷貨_銷貨單].[商品單價].&amp;[1.14E2]" c="114.00"/>
        <s v="[銷貨_銷貨單].[商品單價].&amp;[1.75E2]" c="175.00"/>
        <s v="[銷貨_銷貨單].[商品單價].&amp;[2.7E2]" c="270.00"/>
        <s v="[銷貨_銷貨單].[商品單價].&amp;[5.4E2]" c="540.00"/>
        <s v="[銷貨_銷貨單].[商品單價].&amp;[4.49E2]" c="449.00"/>
        <s v="[銷貨_銷貨單].[商品單價].&amp;[8.99E2]" c="899.00"/>
        <s v="[銷貨_銷貨單].[商品單價].&amp;[5.E1]" c="50.00"/>
        <s v="[銷貨_銷貨單].[商品單價].&amp;[3.91E2]" c="391.00"/>
        <s v="[銷貨_銷貨單].[商品單價].&amp;[2.69E2]" c="269.00"/>
        <s v="[銷貨_銷貨單].[商品單價].&amp;[1.12E2]" c="112.00"/>
        <s v="[銷貨_銷貨單].[商品單價].&amp;[1.05E2]" c="105.00"/>
        <s v="[銷貨_銷貨單].[商品單價].&amp;[1.4E2]" c="140.00"/>
        <s v="[銷貨_銷貨單].[商品單價].&amp;[1.35E2]" c="135.00"/>
        <s v="[銷貨_銷貨單].[商品單價].&amp;[1.8E2]" c="180.00"/>
        <s v="[銷貨_銷貨單].[商品單價].&amp;[4.E2]" c="400.00"/>
        <s v="[銷貨_銷貨單].[商品單價].&amp;[7.3E2]" c="730.00"/>
        <s v="[銷貨_銷貨單].[商品單價].&amp;[1.89E2]" c="189.00"/>
        <s v="[銷貨_銷貨單].[商品單價].&amp;[1.83E2]" c="183.00"/>
        <s v="[銷貨_銷貨單].[商品單價].&amp;[5.49E2]" c="549.00"/>
        <s v="[銷貨_銷貨單].[商品單價].&amp;[7.98E2]" c="798.00"/>
        <s v="[銷貨_銷貨單].[商品單價].&amp;[8.E1]" c="80.00"/>
        <s v="[銷貨_銷貨單].[商品單價].&amp;[1.07E2]" c="107.00"/>
        <s v="[銷貨_銷貨單].[商品單價].&amp;[7.9E1]" c="79.00"/>
        <s v="[銷貨_銷貨單].[商品單價].&amp;[1.06E2]" c="106.00"/>
        <s v="[銷貨_銷貨單].[商品單價].&amp;[2.49E2]" c="249.00"/>
        <s v="[銷貨_銷貨單].[商品單價].&amp;[4.]" c="4.00"/>
        <s v="[銷貨_銷貨單].[商品單價].&amp;[5.]" c="5.00"/>
        <s v="[銷貨_銷貨單].[商品單價].&amp;[3.]" c="3.00"/>
        <s v="[銷貨_銷貨單].[商品單價].&amp;[1.]" c="1.00"/>
        <s v="[銷貨_銷貨單].[商品單價].&amp;[5.85E3]" c="5850.00"/>
        <s v="[銷貨_銷貨單].[商品單價].&amp;[1.978E4]" c="19780.00"/>
        <s v="[銷貨_銷貨單].[商品單價].&amp;[-2.89827E5]" c="-289827.00"/>
        <s v="[銷貨_銷貨單].[商品單價].&amp;[-2.7254E4]" c="-27254.00"/>
        <s v="[銷貨_銷貨單].[商品單價].&amp;[-7.21E3]" c="-7210.00"/>
        <s v="[銷貨_銷貨單].[商品單價].&amp;[-4.16E2]" c="-416.00"/>
        <s v="[銷貨_銷貨單].[商品單價].&amp;[-3.01E3]" c="-3010.00"/>
        <s v="[銷貨_銷貨單].[商品單價].&amp;[-3.99E2]" c="-399.00"/>
        <s v="[銷貨_銷貨單].[商品單價].&amp;[-3.96E2]" c="-396.00"/>
        <s v="[銷貨_銷貨單].[商品單價].&amp;[-3.E2]" c="-300.00"/>
        <s v="[銷貨_銷貨單].[商品單價].&amp;[-2.99E2]" c="-299.00"/>
        <s v="[銷貨_銷貨單].[商品單價].&amp;[-2.91E2]" c="-291.00"/>
        <s v="[銷貨_銷貨單].[商品單價].&amp;[-2.51E2]" c="-251.00"/>
        <s v="[銷貨_銷貨單].[商品單價].&amp;[-2.08E2]" c="-208.00"/>
        <s v="[銷貨_銷貨單].[商品單價].&amp;[-2.06E2]" c="-206.00"/>
        <s v="[銷貨_銷貨單].[商品單價].&amp;[-2.01E2]" c="-201.00"/>
        <s v="[銷貨_銷貨單].[商品單價].&amp;[-2.E2]" c="-200.00"/>
        <s v="[銷貨_銷貨單].[商品單價].&amp;[-1.98E2]" c="-198.00"/>
        <s v="[銷貨_銷貨單].[商品單價].&amp;[-1.88E2]" c="-188.00"/>
        <s v="[銷貨_銷貨單].[商品單價].&amp;[-1.1E2]" c="-110.00"/>
        <s v="[銷貨_銷貨單].[商品單價].&amp;[-9.E1]" c="-90.00"/>
        <s v="[銷貨_銷貨單].[商品單價].&amp;[-8.E1]" c="-80.00"/>
        <s v="[銷貨_銷貨單].[商品單價].&amp;[-6.E1]" c="-60.00"/>
        <s v="[銷貨_銷貨單].[商品單價].&amp;[-5.E1]" c="-50.00"/>
        <s v="[銷貨_銷貨單].[商品單價].&amp;[-4.E1]" c="-40.00"/>
        <s v="[銷貨_銷貨單].[商品單價].&amp;[-3.E1]" c="-30.00"/>
        <s v="[銷貨_銷貨單].[商品單價].&amp;[-2.5E1]" c="-25.00"/>
        <s v="[銷貨_銷貨單].[商品單價].&amp;[-2.E1]" c="-20.00"/>
        <s v="[銷貨_銷貨單].[商品單價].&amp;[-1.E1]" c="-10.00"/>
        <s v="[銷貨_銷貨單].[商品單價].&amp;[-3.43E3]" c="-3430.00"/>
        <s v="[銷貨_銷貨單].[商品單價].&amp;[-3.23E3]" c="-3230.00"/>
        <s v="[銷貨_銷貨單].[商品單價].&amp;[-3.185E3]" c="-3185.00"/>
        <s v="[銷貨_銷貨單].[商品單價].&amp;[-2.94E3]" c="-2940.00"/>
        <s v="[銷貨_銷貨單].[商品單價].&amp;[-2.695E3]" c="-2695.00"/>
        <s v="[銷貨_銷貨單].[商品單價].&amp;[-2.57E3]" c="-2570.00"/>
        <s v="[銷貨_銷貨單].[商品單價].&amp;[-2.52E3]" c="-2520.00"/>
        <s v="[銷貨_銷貨單].[商品單價].&amp;[-2.45E3]" c="-2450.00"/>
        <s v="[銷貨_銷貨單].[商品單價].&amp;[-2.31E3]" c="-2310.00"/>
        <s v="[銷貨_銷貨單].[商品單價].&amp;[-2.205E3]" c="-2205.00"/>
        <s v="[銷貨_銷貨單].[商品單價].&amp;[-2.1E3]" c="-2100.00"/>
        <s v="[銷貨_銷貨單].[商品單價].&amp;[-1.96E3]" c="-1960.00"/>
        <s v="[銷貨_銷貨單].[商品單價].&amp;[-1.94E3]" c="-1940.00"/>
        <s v="[銷貨_銷貨單].[商品單價].&amp;[-1.89E3]" c="-1890.00"/>
        <s v="[銷貨_銷貨單].[商品單價].&amp;[-1.858E3]" c="-1858.00"/>
        <s v="[銷貨_銷貨單].[商品單價].&amp;[-1.68E3]" c="-1680.00"/>
        <s v="[銷貨_銷貨單].[商品單價].&amp;[-1.52E3]" c="-1520.00"/>
        <s v="[銷貨_銷貨單].[商品單價].&amp;[-1.47E3]" c="-1470.00"/>
        <s v="[銷貨_銷貨單].[商品單價].&amp;[-1.4E3]" c="-1400.00"/>
        <s v="[銷貨_銷貨單].[商品單價].&amp;[-1.26E3]" c="-1260.00"/>
        <s v="[銷貨_銷貨單].[商品單價].&amp;[-1.225E3]" c="-1225.00"/>
        <s v="[銷貨_銷貨單].[商品單價].&amp;[-1.111E3]" c="-1111.00"/>
        <s v="[銷貨_銷貨單].[商品單價].&amp;[-1.05E3]" c="-1050.00"/>
        <s v="[銷貨_銷貨單].[商品單價].&amp;[-9.8E2]" c="-980.00"/>
        <s v="[銷貨_銷貨單].[商品單價].&amp;[-7.35E2]" c="-735.00"/>
        <s v="[銷貨_銷貨單].[商品單價].&amp;[-7.E2]" c="-700.00"/>
        <s v="[銷貨_銷貨單].[商品單價].&amp;[-6.14E2]" c="-614.00"/>
        <s v="[銷貨_銷貨單].[商品單價].&amp;[-6.1E2]" c="-610.00"/>
        <s v="[銷貨_銷貨單].[商品單價].&amp;[-5.98E2]" c="-598.00"/>
        <s v="[銷貨_銷貨單].[商品單價].&amp;[-5.6E2]" c="-560.00"/>
        <s v="[銷貨_銷貨單].[商品單價].&amp;[-5.57E2]" c="-557.00"/>
        <s v="[銷貨_銷貨單].[商品單價].&amp;[-5.25E2]" c="-525.00"/>
        <s v="[銷貨_銷貨單].[商品單價].&amp;[-4.7E2]" c="-470.00"/>
        <s v="[銷貨_銷貨單].[商品單價].&amp;[-4.5E2]" c="-450.00"/>
        <s v="[銷貨_銷貨單].[商品單價].&amp;[-4.2E2]" c="-420.00"/>
        <s v="[銷貨_銷貨單].[商品單價].&amp;[-2.6E2]" c="-260.00"/>
        <s v="[銷貨_銷貨單].[商品單價].&amp;[-2.56E2]" c="-256.00"/>
        <s v="[銷貨_銷貨單].[商品單價].&amp;[-2.45E2]" c="-245.00"/>
        <s v="[銷貨_銷貨單].[商品單價].&amp;[-2.4E2]" c="-240.00"/>
        <s v="[銷貨_銷貨單].[商品單價].&amp;[-2.3E2]" c="-230.00"/>
        <s v="[銷貨_銷貨單].[商品單價].&amp;[-2.22E2]" c="-222.00"/>
        <s v="[銷貨_銷貨單].[商品單價].&amp;[-2.16E2]" c="-216.00"/>
        <s v="[銷貨_銷貨單].[商品單價].&amp;[-1.9E2]" c="-190.00"/>
        <s v="[銷貨_銷貨單].[商品單價].&amp;[-1.68E2]" c="-168.00"/>
        <s v="[銷貨_銷貨單].[商品單價].&amp;[-1.62E2]" c="-162.00"/>
        <s v="[銷貨_銷貨單].[商品單價].&amp;[-1.6E2]" c="-160.00"/>
        <s v="[銷貨_銷貨單].[商品單價].&amp;[-1.58E2]" c="-158.00"/>
        <s v="[銷貨_銷貨單].[商品單價].&amp;[-1.5E2]" c="-150.00"/>
        <s v="[銷貨_銷貨單].[商品單價].&amp;[-1.3E2]" c="-130.00"/>
        <s v="[銷貨_銷貨單].[商品單價].&amp;[-1.28E2]" c="-128.00"/>
        <s v="[銷貨_銷貨單].[商品單價].&amp;[-1.27E2]" c="-127.00"/>
        <s v="[銷貨_銷貨單].[商品單價].&amp;[-1.23E2]" c="-123.00"/>
        <s v="[銷貨_銷貨單].[商品單價].&amp;[-1.21E2]" c="-121.00"/>
        <s v="[銷貨_銷貨單].[商品單價].&amp;[-1.2E2]" c="-120.00"/>
        <s v="[銷貨_銷貨單].[商品單價].&amp;[-1.17E2]" c="-117.00"/>
        <s v="[銷貨_銷貨單].[商品單價].&amp;[-1.12E2]" c="-112.00"/>
        <s v="[銷貨_銷貨單].[商品單價].&amp;[-1.11E2]" c="-111.00"/>
        <s v="[銷貨_銷貨單].[商品單價].&amp;[-1.07E2]" c="-107.00"/>
        <s v="[銷貨_銷貨單].[商品單價].&amp;[-1.E2]" c="-100.00"/>
        <s v="[銷貨_銷貨單].[商品單價].&amp;[-9.9E1]" c="-99.00"/>
        <s v="[銷貨_銷貨單].[商品單價].&amp;[-8.9E1]" c="-89.00"/>
        <s v="[銷貨_銷貨單].[商品單價].&amp;[-8.8E1]" c="-88.00"/>
        <s v="[銷貨_銷貨單].[商品單價].&amp;[-8.6E1]" c="-86.00"/>
        <s v="[銷貨_銷貨單].[商品單價].&amp;[-8.5E1]" c="-85.00"/>
        <s v="[銷貨_銷貨單].[商品單價].&amp;[-7.7E1]" c="-77.00"/>
        <s v="[銷貨_銷貨單].[商品單價].&amp;[-7.2E1]" c="-72.00"/>
        <s v="[銷貨_銷貨單].[商品單價].&amp;[-7.E1]" c="-70.00"/>
        <s v="[銷貨_銷貨單].[商品單價].&amp;[-6.6E1]" c="-66.00"/>
        <s v="[銷貨_銷貨單].[商品單價].&amp;[-6.3E1]" c="-63.00"/>
        <s v="[銷貨_銷貨單].[商品單價].&amp;[-5.7E1]" c="-57.00"/>
        <s v="[銷貨_銷貨單].[商品單價].&amp;[-5.6E1]" c="-56.00"/>
        <s v="[銷貨_銷貨單].[商品單價].&amp;[-5.5E1]" c="-55.00"/>
        <s v="[銷貨_銷貨單].[商品單價].&amp;[-5.1E1]" c="-51.00"/>
        <s v="[銷貨_銷貨單].[商品單價].&amp;[-4.5E1]" c="-45.00"/>
        <s v="[銷貨_銷貨單].[商品單價].&amp;[-4.4E1]" c="-44.00"/>
        <s v="[銷貨_銷貨單].[商品單價].&amp;[-4.2E1]" c="-42.00"/>
        <s v="[銷貨_銷貨單].[商品單價].&amp;[-3.8E1]" c="-38.00"/>
        <s v="[銷貨_銷貨單].[商品單價].&amp;[-3.7E1]" c="-37.00"/>
        <s v="[銷貨_銷貨單].[商品單價].&amp;[-3.6E1]" c="-36.00"/>
        <s v="[銷貨_銷貨單].[商品單價].&amp;[-3.3E1]" c="-33.00"/>
        <s v="[銷貨_銷貨單].[商品單價].&amp;[-3.1E1]" c="-31.00"/>
        <s v="[銷貨_銷貨單].[商品單價].&amp;[-2.6E1]" c="-26.00"/>
        <s v="[銷貨_銷貨單].[商品單價].&amp;[-2.2E1]" c="-22.00"/>
        <s v="[銷貨_銷貨單].[商品單價].&amp;[-2.1E1]" c="-21.00"/>
        <s v="[銷貨_銷貨單].[商品單價].&amp;[-1.8E1]" c="-18.00"/>
        <s v="[銷貨_銷貨單].[商品單價].&amp;[-1.1E1]" c="-11.00"/>
        <s v="[銷貨_銷貨單].[商品單價].&amp;[-3.5E2]" c="-350.00"/>
        <s v="[銷貨_銷貨單].[商品單價].&amp;[-4.3E1]" c="-43.00"/>
        <s v="[銷貨_銷貨單].[商品單價].&amp;[-3.9E1]" c="-39.00"/>
        <s v="[銷貨_銷貨單].[商品單價].&amp;[-3.5E1]" c="-35.00"/>
        <s v="[銷貨_銷貨單].[商品單價].&amp;[-2.9E1]" c="-29.00"/>
        <s v="[銷貨_銷貨單].[商品單價].&amp;[-2.4E1]" c="-24.00"/>
        <s v="[銷貨_銷貨單].[商品單價].&amp;[-2.3E1]" c="-23.00"/>
        <s v="[銷貨_銷貨單].[商品單價].&amp;[-1.9E1]" c="-19.00"/>
        <s v="[銷貨_銷貨單].[商品單價].&amp;[-1.7E1]" c="-17.00"/>
        <s v="[銷貨_銷貨單].[商品單價].&amp;[-1.6E1]" c="-16.00"/>
        <s v="[銷貨_銷貨單].[商品單價].&amp;[-1.5E1]" c="-15.00"/>
        <s v="[銷貨_銷貨單].[商品單價].&amp;[-1.4E1]" c="-14.00"/>
        <s v="[銷貨_銷貨單].[商品單價].&amp;[-1.3E1]" c="-13.00"/>
        <s v="[銷貨_銷貨單].[商品單價].&amp;[-1.2E1]" c="-12.00"/>
        <s v="[銷貨_銷貨單].[商品單價].&amp;[-9.]" c="-9.00"/>
        <s v="[銷貨_銷貨單].[商品單價].&amp;[-8.]" c="-8.00"/>
        <s v="[銷貨_銷貨單].[商品單價].&amp;[-7.]" c="-7.00"/>
        <s v="[銷貨_銷貨單].[商品單價].&amp;[-6.]" c="-6.00"/>
        <s v="[銷貨_銷貨單].[商品單價].&amp;[-5.]" c="-5.00"/>
        <s v="[銷貨_銷貨單].[商品單價].&amp;[-4.]" c="-4.00"/>
        <s v="[銷貨_銷貨單].[商品單價].&amp;[-3.]" c="-3.00"/>
        <s v="[銷貨_銷貨單].[商品單價].&amp;[-2.]" c="-2.00"/>
        <s v="[銷貨_銷貨單].[商品單價].&amp;[-1.]" c="-1.00"/>
        <s v="[銷貨_銷貨單].[商品單價].&amp;[-2.8E1]" c="-28.00"/>
        <s v="[銷貨_銷貨單].[商品單價].&amp;[-5.97E2]" c="-597.00"/>
        <s v="[銷貨_銷貨單].[商品單價].&amp;[-2.7E1]" c="-27.00"/>
        <s v="[銷貨_銷貨單].[商品單價].&amp;[-3.92E3]" c="-3920.00"/>
        <s v="[銷貨_銷貨單].[商品單價].&amp;[-2.975E3]" c="-2975.00"/>
        <s v="[銷貨_銷貨單].[商品單價].&amp;[-7.6E2]" c="-760.00"/>
        <s v="[銷貨_銷貨單].[商品單價].&amp;[-7.9E1]" c="-79.00"/>
        <s v="[銷貨_銷貨單].[商品單價].&amp;[-4.6E1]" c="-46.00"/>
        <s v="[銷貨_銷貨單].[商品單價].&amp;[-6.2E1]" c="-62.00"/>
        <s v="[銷貨_銷貨單].[商品單價].&amp;[-4.8E1]" c="-48.00"/>
        <s v="[銷貨_銷貨單].[商品單價].&amp;[-4.7E1]" c="-47.00"/>
        <s v="[銷貨_銷貨單].[商品單價].&amp;[-3.4E1]" c="-34.00"/>
        <s v="[銷貨_銷貨單].[商品單價].&amp;[8.8E2]" c="880.00"/>
        <s v="[銷貨_銷貨單].[商品單價].&amp;[1.999E3]" c="1999.00"/>
        <s v="[銷貨_銷貨單].[商品單價].&amp;[2.E1]" c="20.00"/>
        <s v="[銷貨_銷貨單].[商品單價].&amp;[8.5E2]" c="850.00"/>
        <s v="[銷貨_銷貨單].[商品單價].&amp;[1.68E2]" c="168.00"/>
        <s v="[銷貨_銷貨單].[商品單價].&amp;[1.56E3]" c="1560.00"/>
        <s v="[銷貨_銷貨單].[商品單價].&amp;[5.25E2]" c="525.00"/>
        <s v="[銷貨_銷貨單].[商品單價].&amp;[1.599E3]" c="1599.00"/>
        <s v="[銷貨_銷貨單].[商品單價].&amp;[8.4E1]" c="84.00"/>
        <s v="[銷貨_銷貨單].[商品單價].&amp;[5.2E2]" c="520.00"/>
        <s v="[銷貨_銷貨單].[商品單價].&amp;[1.049E3]" c="1049.00"/>
        <s v="[銷貨_銷貨單].[商品單價].&amp;[1.78E3]" c="1780.00"/>
        <s v="[銷貨_銷貨單].[商品單價].&amp;[2.599E3]" c="2599.00"/>
        <s v="[銷貨_銷貨單].[商品單價].&amp;[4.999E3]" c="4999.00"/>
        <s v="[銷貨_銷貨單].[商品單價].&amp;[2.339E3]" c="2339.00"/>
        <s v="[銷貨_銷貨單].[商品單價].&amp;[2.34E3]" c="2340.00"/>
        <s v="[銷貨_銷貨單].[商品單價].&amp;[2.625E2]" c="262.50"/>
        <s v="[銷貨_銷貨單].[商品單價].&amp;[1.169E3]" c="1169.00"/>
        <s v="[銷貨_銷貨單].[商品單價].&amp;[1.799E3]" c="1799.00"/>
        <s v="[銷貨_銷貨單].[商品單價].&amp;[4.06E2]" c="406.00"/>
        <s v="[銷貨_銷貨單].[商品單價].&amp;[4.05E2]" c="405.00"/>
        <s v="[銷貨_銷貨單].[商品單價].&amp;[1.439E3]" c="1439.00"/>
        <s v="[銷貨_銷貨單].[商品單價].&amp;[8.09E2]" c="809.00"/>
        <s v="[銷貨_銷貨單].[商品單價].&amp;[6.29E2]" c="629.00"/>
        <s v="[銷貨_銷貨單].[商品單價].&amp;[9.89E2]" c="989.00"/>
        <s v="[銷貨_銷貨單].[商品單價].&amp;[4.4E2]" c="440.00"/>
        <s v="[銷貨_銷貨單].[商品單價].&amp;[4.08E2]" c="408.00"/>
        <s v="[銷貨_銷貨單].[商品單價].&amp;[8.792E2]" c="879.20"/>
        <s v="[銷貨_銷貨單].[商品單價].&amp;[1.3E2]" c="130.00"/>
        <s v="[銷貨_銷貨單].[商品單價].&amp;[7.92E2]" c="792.00"/>
        <s v="[銷貨_銷貨單].[商品單價].&amp;[4.792E2]" c="479.20"/>
        <s v="[銷貨_銷貨單].[商品單價].&amp;[1.0392E3]" c="1039.20"/>
        <s v="[銷貨_銷貨單].[商品單價].&amp;[3.992E2]" c="399.20"/>
        <s v="[銷貨_銷貨單].[商品單價].&amp;[4.72E2]" c="472.00"/>
        <s v="[銷貨_銷貨單].[商品單價].&amp;[7.195E2]" c="719.50"/>
        <s v="[銷貨_銷貨單].[商品單價].&amp;[7.199E2]" c="719.90"/>
        <s v="[銷貨_銷貨單].[商品單價].&amp;[1.5992E3]" c="1599.20"/>
        <s v="[銷貨_銷貨單].[商品單價].&amp;[4.16E2]" c="416.00"/>
        <s v="[銷貨_銷貨單].[商品單價].&amp;[7.191E2]" c="719.10"/>
        <s v="[銷貨_銷貨單].[商品單價].&amp;[7.192E2]" c="719.20"/>
        <s v="[銷貨_銷貨單].[商品單價].&amp;[5.592E2]" c="559.20"/>
        <s v="[銷貨_銷貨單].[商品單價].&amp;[1.76E2]" c="176.00"/>
        <s v="[銷貨_銷貨單].[商品單價].&amp;[3.192E2]" c="319.20"/>
        <s v="[銷貨_銷貨單].[商品單價].&amp;[6.392E2]" c="639.20"/>
        <s v="[銷貨_銷貨單].[商品單價].&amp;[2.392E2]" c="239.20"/>
        <s v="[銷貨_銷貨單].[商品單價].&amp;[1.592E2]" c="159.20"/>
        <s v="[銷貨_銷貨單].[商品單價].&amp;[2.8E2]" c="280.00"/>
        <s v="[銷貨_銷貨單].[商品單價].&amp;[5.52E2]" c="552.00"/>
        <s v="[銷貨_銷貨單].[商品單價].&amp;[9.2E2]" c="920.00"/>
        <s v="[銷貨_銷貨單].[商品單價].&amp;[1.593E2]" c="159.30"/>
        <s v="[銷貨_銷貨單].[商品單價].&amp;[1.432E2]" c="143.20"/>
        <s v="[銷貨_銷貨單].[商品單價].&amp;[7.992E2]" c="799.20"/>
        <s v="[銷貨_銷貨單].[商品單價].&amp;[3.6E2]" c="360.00"/>
        <s v="[銷貨_銷貨單].[商品單價].&amp;[2.48E2]" c="248.00"/>
        <s v="[銷貨_銷貨單].[商品單價].&amp;[1.1191E3]" c="1119.10"/>
        <s v="[銷貨_銷貨單].[商品單價].&amp;[1.1192E3]" c="1119.20"/>
        <s v="[銷貨_銷貨單].[商品單價].&amp;[1.2792E3]" c="1279.20"/>
        <s v="[銷貨_銷貨單].[商品單價].&amp;[1.2793E3]" c="1279.30"/>
        <s v="[銷貨_銷貨單].[商品單價].&amp;[1.44E3]" c="1440.00"/>
        <s v="[銷貨_銷貨單].[商品單價].&amp;[5.593E2]" c="559.30"/>
        <s v="[銷貨_銷貨單].[商品單價].&amp;[1.88E3]" c="1880.00"/>
        <s v="[銷貨_銷貨單].[商品單價].&amp;[1.5993E3]" c="1599.30"/>
        <s v="[銷貨_銷貨單].[商品單價].&amp;[2.32E2]" c="232.00"/>
        <s v="[銷貨_銷貨單].[商品單價].&amp;[1.184E3]" c="1184.00"/>
        <s v="[銷貨_銷貨單].[商品單價].&amp;[6.393E2]" c="639.30"/>
        <s v="[銷貨_銷貨單].[商品單價].&amp;[3.991E2]" c="399.10"/>
        <s v="[銷貨_銷貨單].[商品單價].&amp;[2.163E3]" c="2163.00"/>
        <s v="[銷貨_銷貨單].[商品單價].&amp;[2.704E3]" c="2704.00"/>
        <s v="[銷貨_銷貨單].[商品單價].&amp;[6.56E2]" c="656.00"/>
        <s v="[銷貨_銷貨單].[商品單價].&amp;[6.24E2]" c="624.00"/>
        <s v="[銷貨_銷貨單].[商品單價].&amp;[5.44E2]" c="544.00"/>
        <s v="[銷貨_銷貨單].[商品單價].&amp;[4.0844E2]" c="408.44"/>
        <s v="[銷貨_銷貨單].[商品單價].&amp;[7.665E1]" c="76.65"/>
        <s v="[銷貨_銷貨單].[商品單價].&amp;[3.0975E2]" c="309.75"/>
        <s v="[銷貨_銷貨單].[商品單價].&amp;[2.9714E2]" c="297.14"/>
        <s v="[銷貨_銷貨單].[商品單價].&amp;[4.6408E2]" c="464.08"/>
        <s v="[銷貨_銷貨單].[商品單價].&amp;[4.641E2]" c="464.10"/>
        <s v="[銷貨_銷貨單].[商品單價].&amp;[4.9561E2]" c="495.61"/>
        <s v="[銷貨_銷貨單].[商品單價].&amp;[1.9215E2]" c="192.15"/>
        <s v="[銷貨_銷貨單].[商品單價].&amp;[7.6755E2]" c="767.55"/>
        <s v="[銷貨_銷貨單].[商品單價].&amp;[7.9275E2]" c="792.75"/>
        <s v="[銷貨_銷貨單].[商品單價].&amp;[5.4706E2]" c="547.06"/>
        <s v="[銷貨_銷貨單].[商品單價].&amp;[1.253E2]" c="125.30"/>
        <s v="[銷貨_銷貨單].[商品單價].&amp;[2.394E2]" c="239.40"/>
        <s v="[銷貨_銷貨單].[商品單價].&amp;[1.399E3]" c="1399.00"/>
        <s v="[銷貨_銷貨單].[商品單價].&amp;[7.99E2]" c="799.00"/>
        <s v="[銷貨_銷貨單].[商品單價].&amp;[2.299E3]" c="2299.00"/>
        <s v="[銷貨_銷貨單].[商品單價].&amp;[2.16E2]" c="216.00"/>
        <s v="[銷貨_銷貨單].[商品單價].&amp;[2.24E2]" c="224.00"/>
        <s v="[銷貨_銷貨單].[商品單價].&amp;[3.68E2]" c="368.00"/>
        <s v="[銷貨_銷貨單].[商品單價].&amp;[6.4E2]" c="640.00"/>
        <s v="[銷貨_銷貨單].[商品單價].&amp;[3.58E2]" c="358.00"/>
        <s v="[銷貨_銷貨單].[商品單價].&amp;[4.62E2]" c="462.00"/>
        <s v="[銷貨_銷貨單].[商品單價].&amp;[2.2E2]" c="220.00"/>
        <s v="[銷貨_銷貨單].[商品單價].&amp;[1.14E3]" c="1140.00"/>
        <s v="[銷貨_銷貨單].[商品單價].&amp;[1.5E3]" c="1500.00"/>
        <s v="[銷貨_銷貨單].[商品單價].&amp;[2.39E2]" c="239.00"/>
        <s v="[銷貨_銷貨單].[商品單價].&amp;[2.52E2]" c="252.00"/>
        <s v="[銷貨_銷貨單].[商品單價].&amp;[3.57E2]" c="357.00"/>
        <s v="[銷貨_銷貨單].[商品單價].&amp;[1.45E2]" c="145.00"/>
        <s v="[銷貨_銷貨單].[商品單價].&amp;[2.73E2]" c="273.00"/>
        <s v="[銷貨_銷貨單].[商品單價].&amp;[9.9E2]" c="990.00"/>
        <s v="[銷貨_銷貨單].[商品單價].&amp;[1.49E2]" c="149.00"/>
        <s v="[銷貨_銷貨單].[商品單價].&amp;[1.59E2]" c="159.00"/>
        <s v="[銷貨_銷貨單].[商品單價].&amp;[1.48E3]" c="1480.00"/>
        <s v="[銷貨_銷貨單].[商品單價].&amp;[2.68E3]" c="2680.00"/>
        <s v="[銷貨_銷貨單].[商品單價].&amp;[1.09E4]" c="10900.00"/>
        <s v="[銷貨_銷貨單].[商品單價].&amp;[1.79E2]" c="179.00"/>
        <s v="[銷貨_銷貨單].[商品單價].&amp;[3.19E2]" c="319.00"/>
        <s v="[銷貨_銷貨單].[商品單價].&amp;[1.29E2]" c="129.00"/>
        <s v="[銷貨_銷貨單].[商品單價].&amp;[3.04E2]" c="304.00"/>
        <s v="[銷貨_銷貨單].[商品單價].&amp;[1.8E3]" c="1800.00"/>
        <s v="[銷貨_銷貨單].[商品單價].&amp;[2.35E3]" c="2350.00"/>
        <s v="[銷貨_銷貨單].[商品單價].&amp;[2.9E2]" c="290.00"/>
        <s v="[銷貨_銷貨單].[商品單價].&amp;[2.59E3]" c="2590.00"/>
        <s v="[銷貨_銷貨單].[商品單價].&amp;[5.199E3]" c="5199.00"/>
        <s v="[銷貨_銷貨單].[商品單價].&amp;[7.]" c="7.00"/>
        <s v="[銷貨_銷貨單].[商品單價].&amp;[4.788E3]" c="4788.00"/>
        <s v="[銷貨_銷貨單].[商品單價].&amp;[2.5E3]" c="2500.00"/>
        <s v="[銷貨_銷貨單].[商品單價].&amp;[4.5E3]" c="4500.00"/>
        <s v="[銷貨_銷貨單].[商品單價].&amp;[4.8E3]" c="4800.00"/>
        <s v="[銷貨_銷貨單].[商品單價].&amp;[4.299E3]" c="4299.00"/>
        <s v="[銷貨_銷貨單].[商品單價].&amp;[3.2E3]" c="3200.00"/>
        <s v="[銷貨_銷貨單].[商品單價].&amp;[2.199E3]" c="2199.00"/>
        <s v="[銷貨_銷貨單].[商品單價].&amp;[9.E2]" c="900.00"/>
        <s v="[銷貨_銷貨單].[商品單價].&amp;[1.25E3]" c="1250.00"/>
        <s v="[銷貨_銷貨單].[商品單價].&amp;[4.9E3]" c="4900.00"/>
        <s v="[銷貨_銷貨單].[商品單價].&amp;[2.399E3]" c="2399.00"/>
        <s v="[銷貨_銷貨單].[商品單價].&amp;[3.3E3]" c="3300.00"/>
        <s v="[銷貨_銷貨單].[商品單價].&amp;[2.4E3]" c="2400.00"/>
        <s v="[銷貨_銷貨單].[商品單價].&amp;[2.999E3]" c="2999.00"/>
        <s v="[銷貨_銷貨單].[商品單價].&amp;[1.1E2]" c="110.00"/>
        <s v="[銷貨_銷貨單].[商品單價].&amp;[1.58E2]" c="158.00"/>
        <s v="[銷貨_銷貨單].[商品單價].&amp;[4.00597E3]" c="4005.97"/>
        <s v="[銷貨_銷貨單].[商品單價].&amp;[4.22808E3]" c="4228.08"/>
        <s v="[銷貨_銷貨單].[商品單價].&amp;[4.27304E3]" c="4273.04"/>
        <s v="[銷貨_銷貨單].[商品單價].&amp;[4.50995E3]" c="4509.95"/>
        <s v="[銷貨_銷貨單].[商品單價].&amp;[4.03911E3]" c="4039.11"/>
        <s v="[銷貨_銷貨單].[商品單價].&amp;[1.79939E3]" c="1799.39"/>
        <s v="[銷貨_銷貨單].[商品單價].&amp;[1.89916E3]" c="1899.16"/>
        <s v="[銷貨_銷貨單].[商品單價].&amp;[1.93562E3]" c="1935.62"/>
        <s v="[銷貨_銷貨單].[商品單價].&amp;[2.25403E3]" c="2254.03"/>
        <s v="[銷貨_銷貨單].[商品單價].&amp;[4.498E3]" c="4498.00"/>
        <s v="[銷貨_銷貨單].[商品單價].&amp;[4.598E3]" c="4598.00"/>
        <s v="[銷貨_銷貨單].[商品單價].&amp;[3.999E3]" c="3999.00"/>
        <s v="[銷貨_銷貨單].[商品單價].&amp;[8.E2]" c="800.00"/>
        <s v="[銷貨_銷貨單].[商品單價].&amp;[1.1E3]" c="1100.00"/>
        <s v="[銷貨_銷貨單].[商品單價].&amp;[4.807E3]" c="4807.00"/>
        <s v="[銷貨_銷貨單].[商品單價].&amp;[1.476E3]" c="1476.00"/>
        <s v="[銷貨_銷貨單].[商品單價].&amp;[1.68E3]" u="1" c="1680.00"/>
        <s v="[銷貨_銷貨單].[商品單價].&amp;[4.55E2]" u="1" c="455.00"/>
        <s v="[銷貨_銷貨單].[商品單價].&amp;[4.65E2]" u="1" c="465.00"/>
        <s v="[銷貨_銷貨單].[商品單價].&amp;[5.15E2]" u="1" c="515.00"/>
        <s v="[銷貨_銷貨單].[商品單價].&amp;[4.15E2]" u="1" c="415.00"/>
        <s v="[銷貨_銷貨單].[商品單價].&amp;[7.15E2]" u="1" c="715.00"/>
        <s v="[銷貨_銷貨單].[商品單價].&amp;[7.65E2]" u="1" c="765.00"/>
        <s v="[銷貨_銷貨單].[商品單價].&amp;[8.15E2]" u="1" c="815.00"/>
        <s v="[銷貨_銷貨單].[商品單價].&amp;[9.65E2]" u="1" c="965.00"/>
        <s v="[銷貨_銷貨單].[商品單價].&amp;[1.065E3]" u="1" c="1065.00"/>
        <s v="[銷貨_銷貨單].[商品單價].&amp;[6.65E2]" u="1" c="665.00"/>
        <s v="[銷貨_銷貨單].[商品單價].&amp;[1.165E3]" u="1" c="1165.00"/>
        <s v="[銷貨_銷貨單].[商品單價].&amp;[5.65E2]" u="1" c="565.00"/>
        <s v="[銷貨_銷貨單].[商品單價].&amp;[6.15E2]" u="1" c="615.00"/>
        <s v="[銷貨_銷貨單].[商品單價].&amp;[1.115E3]" u="1" c="1115.00"/>
        <s v="[銷貨_銷貨單].[商品單價].&amp;[8.65E2]" u="1" c="865.00"/>
        <s v="[銷貨_銷貨單].[商品單價].&amp;[1.015E3]" u="1" c="1015.00"/>
        <s v="[銷貨_銷貨單].[商品單價].&amp;[2.65E2]" u="1" c="265.00"/>
        <s v="[銷貨_銷貨單].[商品單價].&amp;[9.15E2]" u="1" c="915.00"/>
        <s v="[銷貨_銷貨單].[商品單價].&amp;[2.15E2]" u="1" c="215.00"/>
        <s v="[銷貨_銷貨單].[商品單價].&amp;[3.14E2]" u="1" c="314.00"/>
        <s v="[銷貨_銷貨單].[商品單價].&amp;[3.65E2]" u="1" c="365.00"/>
        <s v="[銷貨_銷貨單].[商品單價].&amp;[1.315E3]" u="1" c="1315.00"/>
        <s v="[銷貨_銷貨單].[商品單價].&amp;[1.215E3]" u="1" c="1215.00"/>
        <s v="[銷貨_銷貨單].[商品單價].&amp;[1.265E3]" u="1" c="1265.00"/>
        <s v="[銷貨_銷貨單].[商品單價].&amp;[1.415E3]" u="1" c="1415.00"/>
        <s v="[銷貨_銷貨單].[商品單價].&amp;[1.15E2]" u="1" c="115.00"/>
        <s v="[銷貨_銷貨單].[商品單價].&amp;[7.35E2]" u="1" c="735.00"/>
        <s v="[銷貨_銷貨單].[商品單價].&amp;[-4.15E2]" u="1" c="-415.00"/>
        <s v="[銷貨_銷貨單].[商品單價].&amp;[1.665E3]" u="1" c="1665.00"/>
        <s v="[銷貨_銷貨單].[商品單價].&amp;[1.387E2]" u="1" c="138.70"/>
        <s v="[銷貨_銷貨單].[商品單價].&amp;[2.55E2]" u="1" c="255.00"/>
        <s v="[銷貨_銷貨單].[商品單價].&amp;[1.66E2]" u="1" c="166.00"/>
        <s v="[銷貨_銷貨單].[商品單價].&amp;[1.77E2]" u="1" c="177.00"/>
        <s v="[銷貨_銷貨單].[商品單價].&amp;[1.88E2]" u="1" c="188.00"/>
        <s v="[銷貨_銷貨單].[商品單價].&amp;[5.1E2]" u="1" c="510.00"/>
        <s v="[銷貨_銷貨單].[商品單價].&amp;[3.8E2]" u="1" c="380.00"/>
        <s v="[銷貨_銷貨單].[商品單價].&amp;[7.5E2]" u="1" c="750.00"/>
        <s v="[銷貨_銷貨單].[商品單價].&amp;[1.67E2]" u="1" c="167.00"/>
        <s v="[銷貨_銷貨單].[商品單價].&amp;[6.6E2]" u="1" c="660.00"/>
        <s v="[銷貨_銷貨單].[商品單價].&amp;[1.55E2]" u="1" c="155.00"/>
        <s v="[銷貨_銷貨單].[商品單價].&amp;[1.57E2]" u="1" c="157.00"/>
        <s v="[銷貨_銷貨單].[商品單價].&amp;[1.46E2]" u="1" c="146.00"/>
        <s v="[銷貨_銷貨單].[商品單價].&amp;[4.48E2]" u="1" c="448.00"/>
        <s v="[銷貨_銷貨單].[商品單價].&amp;[3.52E2]" u="1" c="352.00"/>
        <s v="[銷貨_銷貨單].[商品單價].&amp;[3.62E2]" u="1" c="362.00"/>
        <s v="[銷貨_銷貨單].[商品單價].&amp;[4.67E2]" u="1" c="467.00"/>
        <s v="[銷貨_銷貨單].[商品單價].&amp;[4.91E2]" u="1" c="491.00"/>
        <s v="[銷貨_銷貨單].[商品單價].&amp;[5.05E2]" u="1" c="505.00"/>
        <s v="[銷貨_銷貨單].[商品單價].&amp;[6.07E2]" u="1" c="607.00"/>
        <s v="[銷貨_銷貨單].[商品單價].&amp;[6.54E2]" u="1" c="654.00"/>
        <s v="[銷貨_銷貨單].[商品單價].&amp;[7.2E2]" u="1" c="720.00"/>
        <s v="[銷貨_銷貨單].[商品單價].&amp;[4.81E2]" u="1" c="481.00"/>
        <s v="[銷貨_銷貨單].[商品單價].&amp;[8.7E2]" u="1" c="870.00"/>
        <s v="[銷貨_銷貨單].[商品單價].&amp;[-1.8E3]" u="1" c="-1800.00"/>
        <s v="[銷貨_銷貨單].[商品單價].&amp;[-1.65E3]" u="1" c="-1650.00"/>
        <s v="[銷貨_銷貨單].[商品單價].&amp;[-4.55E2]" u="1" c="-455.00"/>
        <s v="[銷貨_銷貨單].[商品單價].&amp;[-3.87E2]" u="1" c="-387.00"/>
        <s v="[銷貨_銷貨單].[商品單價].&amp;[-3.6E2]" u="1" c="-360.00"/>
        <s v="[銷貨_銷貨單].[商品單價].&amp;[-3.37E2]" u="1" c="-337.00"/>
        <s v="[銷貨_銷貨單].[商品單價].&amp;[-3.1E2]" u="1" c="-310.00"/>
        <s v="[銷貨_銷貨單].[商品單價].&amp;[-2.89E2]" u="1" c="-289.00"/>
        <s v="[銷貨_銷貨單].[商品單價].&amp;[-2.88E2]" u="1" c="-288.00"/>
        <s v="[銷貨_銷貨單].[商品單價].&amp;[-2.7E2]" u="1" c="-270.00"/>
        <s v="[銷貨_銷貨單].[商品單價].&amp;[-2.39E2]" u="1" c="-239.00"/>
        <s v="[銷貨_銷貨單].[商品單價].&amp;[-2.2E2]" u="1" c="-220.00"/>
        <s v="[銷貨_銷貨單].[商品單價].&amp;[-1.44E2]" u="1" c="-144.00"/>
        <s v="[銷貨_銷貨單].[商品單價].&amp;[-1.39E2]" u="1" c="-139.00"/>
        <s v="[銷貨_銷貨單].[商品單價].&amp;[-8.1E1]" u="1" c="-81.00"/>
        <s v="[銷貨_銷貨單].[商品單價].&amp;[-4.1E1]" u="1" c="-41.00"/>
        <s v="[銷貨_銷貨單].[商品單價].&amp;[8.9E1]" u="1" c="89.00"/>
        <s v="[銷貨_銷貨單].[商品單價].&amp;[1.5E1]" u="1" c="15.00"/>
        <s v="[銷貨_銷貨單].[商品單價].&amp;[1.15E3]" u="1" c="1150.00"/>
        <s v="[銷貨_銷貨單].[商品單價].&amp;[2.0042E2]" u="1" c="200.42"/>
        <s v="[銷貨_銷貨單].[商品單價].&amp;[1.4003E2]" u="1" c="140.03"/>
        <s v="[銷貨_銷貨單].[商品單價].&amp;[4.475E1]" u="1" c="44.75"/>
        <s v="[銷貨_銷貨單].[商品單價].&amp;[7.922E2]" u="1" c="792.20"/>
        <s v="[銷貨_銷貨單].[商品單價].&amp;[3.995E2]" u="1" c="399.50"/>
        <s v="[銷貨_銷貨單].[商品單價].&amp;[4.793E2]" u="1" c="479.30"/>
        <s v="[銷貨_銷貨單].[商品單價].&amp;[5.594E2]" u="1" c="559.40"/>
        <s v="[銷貨_銷貨單].[商品單價].&amp;[2.391E2]" u="1" c="239.10"/>
        <s v="[銷貨_銷貨單].[商品單價].&amp;[2.9925E2]" u="1" c="299.25"/>
        <s v="[銷貨_銷貨單].[商品單價].&amp;[3.4E2]" u="1" c="340.00"/>
        <s v="[銷貨_銷貨單].[商品單價].&amp;[7.8E2]" u="1" c="780.00"/>
        <s v="[銷貨_銷貨單].[商品單價].&amp;[5.79E2]" u="1" c="579.00"/>
        <s v="[銷貨_銷貨單].[商品單價].&amp;[1.798E3]" u="1" c="1798.00"/>
        <s v="[銷貨_銷貨單].[商品單價].&amp;[5.5E1]" u="1" c="55.00"/>
        <s v="[銷貨_銷貨單].[商品單價].&amp;[8.25E2]" u="1" c="825.00"/>
        <s v="[銷貨_銷貨單].[商品單價].&amp;[3.38E3]" u="1" c="3380.00"/>
        <s v="[銷貨_銷貨單].[商品單價].&amp;[1.26E3]" u="1" c="1260.00"/>
        <s v="[銷貨_銷貨單].[商品單價].&amp;[4.35E2]" u="1" c="435.00"/>
        <s v="[銷貨_銷貨單].[商品單價].&amp;[4.168E3]" u="1" c="4168.00"/>
        <s v="[銷貨_銷貨單].[商品單價].&amp;[3.978E3]" u="1" c="3978.00"/>
        <s v="[銷貨_銷貨單].[商品單價].&amp;[2.418E3]" u="1" c="2418.00"/>
        <s v="[銷貨_銷貨單].[商品單價].&amp;[2.993E3]" u="1" c="2993.00"/>
        <s v="[銷貨_銷貨單].[商品單價].&amp;[6.E1]" u="1" c="60.00"/>
        <s v="[銷貨_銷貨單].[商品單價].&amp;[1.96E2]" u="1" c="196.00"/>
        <s v="[銷貨_銷貨單].[商品單價].&amp;[6.]" u="1" c="6.00"/>
        <s v="[銷貨_銷貨單].[商品單價].&amp;[2.25E3]" u="1" c="2250.00"/>
        <s v="[銷貨_銷貨單].[商品單價].&amp;[3.65415E3]" u="1" c="3654.15"/>
        <s v="[銷貨_銷貨單].[商品單價].&amp;[1.69915E3]" u="1" c="1699.15"/>
        <s v="[銷貨_銷貨單].[商品單價].&amp;[1.69917E3]" u="1" c="1699.17"/>
        <s v="[銷貨_銷貨單].[商品單價].&amp;[2.624E3]" u="1" c="2624.00"/>
        <s v="[銷貨_銷貨單].[商品單價].&amp;[6.5E2]" u="1" c="650.00"/>
        <s v="[銷貨_銷貨單].[商品單價].&amp;[4.698E3]" u="1" c="4698.00"/>
        <s v="[銷貨_銷貨單].[商品單價].&amp;[3.E3]" u="1" c="3000.00"/>
        <s v="[銷貨_銷貨單].[商品單價].&amp;[3.099E3]" u="1" c="3099.00"/>
        <s v="[銷貨_銷貨單].[商品單價].&amp;[7.199E3]" u="1" c="7199.00"/>
        <s v="[銷貨_銷貨單].[商品單價].&amp;[3.799E3]" u="1" c="3799.00"/>
        <s v="[銷貨_銷貨單].[商品單價].&amp;[0]" u="1" c=".00"/>
      </sharedItems>
    </cacheField>
    <cacheField name="[Measures].[銷貨_銷貨數量]" caption="銷貨_銷貨數量" numFmtId="0" hierarchy="184" level="32767"/>
    <cacheField name="[銷貨_銷貨單].[管道小類].[管道小類]" caption="管道小類" numFmtId="0" hierarchy="108" level="1">
      <sharedItems count="137">
        <s v="[銷貨_銷貨單].[管道小類].&amp;[-]" c="-"/>
        <s v="[銷貨_銷貨單].[管道小類].&amp;[倍樂生訂戶會員]" c="倍樂生訂戶會員"/>
        <s v="[銷貨_銷貨單].[管道小類].&amp;[shopline]" c="shopline"/>
        <s v="[銷貨_銷貨單].[管道小類].&amp;[Kinoko]" c="Kinoko"/>
        <s v="[銷貨_銷貨單].[管道小類].&amp;[兩光夫妻]" c="兩光夫妻"/>
        <s v="[銷貨_銷貨單].[管道小類].&amp;[呦喜媽]" c="呦喜媽"/>
        <s v="[銷貨_銷貨單].[管道小類].&amp;[賊賊]" c="賊賊"/>
        <s v="[銷貨_銷貨單].[管道小類].&amp;[團購]" c="團購"/>
        <s v="[銷貨_銷貨單].[管道小類].&amp;[熟非]" c="熟非"/>
        <s v="[銷貨_銷貨單].[管道小類].&amp;[熟菲]" c="熟菲"/>
        <s v="[銷貨_銷貨單].[管道小類].&amp;[蔡晨晨]" c="蔡晨晨"/>
        <s v="[銷貨_銷貨單].[管道小類].&amp;[國泰(桃園置地營業所)]" c="國泰(桃園置地營業所)"/>
        <s v="[銷貨_銷貨單].[管道小類].&amp;[維新]" c="維新"/>
        <s v="[銷貨_銷貨單].[管道小類].&amp;[shopee]" c="shopee"/>
        <s v="[銷貨_銷貨單].[管道小類].&amp;[舞台劇現場販售]" c="舞台劇現場販售"/>
        <s v="[銷貨_銷貨單].[管道小類].&amp;[wabay]" c="wabay"/>
        <s v="[銷貨_銷貨單].[管道小類].&amp;[Avolala]" c="Avolala"/>
        <s v="[銷貨_銷貨單].[管道小類].&amp;[C妞日記]" c="C妞日記"/>
        <s v="[銷貨_銷貨單].[管道小類].&amp;[Fan Fan美好生活]" c="Fan Fan美好生活"/>
        <s v="[銷貨_銷貨單].[管道小類].&amp;[I'm蘋果]" c="I'm蘋果"/>
        <s v="[銷貨_銷貨單].[管道小類].&amp;[KAMA選物社]" c="KAMA選物社"/>
        <s v="[銷貨_銷貨單].[管道小類].&amp;[大V生活]" c="大V生活"/>
        <s v="[銷貨_銷貨單].[管道小類].&amp;[小竹]" c="小竹"/>
        <s v="[銷貨_銷貨單].[管道小類].&amp;[小雯媽咪]" c="小雯媽咪"/>
        <s v="[銷貨_銷貨單].[管道小類].&amp;[毛心潔醫師]" c="毛心潔醫師"/>
        <s v="[銷貨_銷貨單].[管道小類].&amp;[史黛拉]" c="史黛拉"/>
        <s v="[銷貨_銷貨單].[管道小類].&amp;[奴爸奴媽]" c="奴爸奴媽"/>
        <s v="[銷貨_銷貨單].[管道小類].&amp;[安可星球]" c="安可星球"/>
        <s v="[銷貨_銷貨單].[管道小類].&amp;[安安一家]" c="安安一家"/>
        <s v="[銷貨_銷貨單].[管道小類].&amp;[希希]" c="希希"/>
        <s v="[銷貨_銷貨單].[管道小類].&amp;[金媽媽]" c="金媽媽"/>
        <s v="[銷貨_銷貨單].[管道小類].&amp;[娃拉社團]" c="娃拉社團"/>
        <s v="[銷貨_銷貨單].[管道小類].&amp;[倩兒]" c="倩兒"/>
        <s v="[銷貨_銷貨單].[管道小類].&amp;[國王太太]" c="國王太太"/>
        <s v="[銷貨_銷貨單].[管道小類].&amp;[莉芙太樂]" c="莉芙太樂"/>
        <s v="[銷貨_銷貨單].[管道小類].&amp;[琪寶這一家]" c="琪寶這一家"/>
        <s v="[銷貨_銷貨單].[管道小類].&amp;[腦波弱太太]" c="腦波弱太太"/>
        <s v="[銷貨_銷貨單].[管道小類].&amp;[漢娜在翻譯]" c="漢娜在翻譯"/>
        <s v="[銷貨_銷貨單].[管道小類].&amp;[豬豬隊友]" c="豬豬隊友"/>
        <s v="[銷貨_銷貨單].[管道小類].&amp;[鍾陳眷屬]" c="鍾陳眷屬"/>
        <s v="[銷貨_銷貨單].[管道小類].&amp;[BCL導購]" c="BCL導購"/>
        <s v="[銷貨_銷貨單].[管道小類].&amp;[仕任實業有限公司]" c="仕任實業有限公司"/>
        <s v="[銷貨_銷貨單].[管道小類].&amp;[誠祥生活有限公司]" c="誠祥生活有限公司"/>
        <s v="[銷貨_銷貨單].[管道小類].&amp;[鼎美]" c="鼎美"/>
        <s v="[銷貨_銷貨單].[管道小類].&amp;[璽福創意股份有限公司]" c="璽福創意股份有限公司"/>
        <s v="[銷貨_銷貨單].[管道小類].&amp;[華碩福委會]" c="華碩福委會"/>
        <s v="[銷貨_銷貨單].[管道小類].&amp;[電銷管道加贈禮]" c="電銷管道加贈禮"/>
        <s v="[銷貨_銷貨單].[管道小類].&amp;[香港經銷商智養寶-周邊(2023)]" c="香港經銷商智養寶-周邊(2023)"/>
        <s v="[銷貨_銷貨單].[管道小類].&amp;[Q將]" c="Q將"/>
        <s v="[銷貨_銷貨單].[管道小類].&amp;[山姆先生]" c="山姆先生"/>
        <s v="[銷貨_銷貨單].[管道小類].&amp;[敦煌]" u="1" c="敦煌"/>
        <s v="[銷貨_銷貨單].[管道小類].&amp;[小彥]" u="1" c="小彥"/>
        <s v="[銷貨_銷貨單].[管道小類].&amp;[露易絲]" u="1" c="露易絲"/>
        <s v="[銷貨_銷貨單].[管道小類].&amp;[電銷專屬訂單(WEB)]" u="1" c="電銷專屬訂單(WEB)"/>
        <s v="[銷貨_銷貨單].[管道小類].&amp;[友介訂閱單]" u="1" c="友介訂閱單"/>
        <s v="[銷貨_銷貨單].[管道小類].&amp;[共通版]" u="1" c="共通版"/>
        <s v="[銷貨_銷貨單].[管道小類].&amp;[官網－電腦版]" u="1" c="官網－電腦版"/>
        <s v="[銷貨_銷貨單].[管道小類].&amp;[美國經銷商2]" u="1" c="美國經銷商2"/>
        <s v="[銷貨_銷貨單].[管道小類].&amp;[美國團購2]" u="1" c="美國團購2"/>
        <s v="[銷貨_銷貨單].[管道小類].&amp;[香港經銷商2]" u="1" c="香港經銷商2"/>
        <s v="[銷貨_銷貨單].[管道小類].&amp;[馬來西亞經銷商2]" u="1" c="馬來西亞經銷商2"/>
        <s v="[銷貨_銷貨單].[管道小類].&amp;[程麗君工作室]" u="1" c="程麗君工作室"/>
        <s v="[銷貨_銷貨單].[管道小類].&amp;[鄭瑛姿]" u="1" c="鄭瑛姿"/>
        <s v="[銷貨_銷貨單].[管道小類].&amp;[1912三胞胎-三寶飯x柴犬哥哥的日常/三胞胎]" u="1" c="1912三胞胎-三寶飯x柴犬哥哥的日常/三胞胎"/>
        <s v="[銷貨_銷貨單].[管道小類].&amp;[1912原來是美花/美花]" u="1" c="1912原來是美花/美花"/>
        <s v="[銷貨_銷貨單].[管道小類].&amp;[2002徐老師的男宿育兒日記/徐老師]" u="1" c="2002徐老師的男宿育兒日記/徐老師"/>
        <s v="[銷貨_銷貨單].[管道小類].&amp;[2003TheTwinsZoe&amp;Joy/Twins]" u="1" c="2003TheTwinsZoe&amp;Joy/Twins"/>
        <s v="[銷貨_銷貨單].[管道小類].&amp;[2004香菇愛小香/香菇]" u="1" c="2004香菇愛小香/香菇"/>
        <s v="[銷貨_銷貨單].[管道小類].&amp;[2004桃桃媽團購/桃桃媽]" u="1" c="2004桃桃媽團購/桃桃媽"/>
        <s v="[銷貨_銷貨單].[管道小類].&amp;[2006Mio'sStudio/Mio]" u="1" c="2006Mio'sStudio/Mio"/>
        <s v="[銷貨_銷貨單].[管道小類].&amp;[2006德國包子+台灣梅子/梅子]" u="1" c="2006德國包子+台灣梅子/梅子"/>
        <s v="[銷貨_銷貨單].[管道小類].&amp;[Avolala 育兒好物團購中]" u="1" c="Avolala 育兒好物團購中"/>
        <s v="[銷貨_銷貨單].[管道小類].&amp;[E媽(我們這E家-EmiliaAngelina)]" u="1" c="E媽(我們這E家-EmiliaAngelina)"/>
        <s v="[銷貨_銷貨單].[管道小類].&amp;[Kimy]" u="1" c="Kimy"/>
        <s v="[銷貨_銷貨單].[管道小類].&amp;[KOC聯合推廣_Hello.我是吃貨]" u="1" c="KOC聯合推廣_Hello.我是吃貨"/>
        <s v="[銷貨_銷貨單].[管道小類].&amp;[KOC聯合推廣_朵瑞森太太實驗室]" u="1" c="KOC聯合推廣_朵瑞森太太實驗室"/>
        <s v="[銷貨_銷貨單].[管道小類].&amp;[KOC聯合推廣_杜啦啦愛團購]" u="1" c="KOC聯合推廣_杜啦啦愛團購"/>
        <s v="[銷貨_銷貨單].[管道小類].&amp;[KOC聯合推廣_張cc與秀媽咪]" u="1" c="KOC聯合推廣_張cc與秀媽咪"/>
        <s v="[銷貨_銷貨單].[管道小類].&amp;[KOC聯合推廣_萌魚＆珊瑚]" u="1" c="KOC聯合推廣_萌魚＆珊瑚"/>
        <s v="[銷貨_銷貨單].[管道小類].&amp;[KOC聯合推廣_新寶媽]" u="1" c="KOC聯合推廣_新寶媽"/>
        <s v="[銷貨_銷貨單].[管道小類].&amp;[Ko媽咪的購物車]" u="1" c="Ko媽咪的購物車"/>
        <s v="[銷貨_銷貨單].[管道小類].&amp;[OT莉莉]" u="1" c="OT莉莉"/>
        <s v="[銷貨_銷貨單].[管道小類].&amp;[stella小美人。史黛拉]" u="1" c="stella小美人。史黛拉"/>
        <s v="[銷貨_銷貨單].[管道小類].&amp;[Vicky(開心人妻Vicky)]" u="1" c="Vicky(開心人妻Vicky)"/>
        <s v="[銷貨_銷貨單].[管道小類].&amp;[三寶媽LINDA的日常]" u="1" c="三寶媽LINDA的日常"/>
        <s v="[銷貨_銷貨單].[管道小類].&amp;[小一聯盟(FB私密社團-小一聯盟)]" u="1" c="小一聯盟(FB私密社團-小一聯盟)"/>
        <s v="[銷貨_銷貨單].[管道小類].&amp;[小湘xCOBIE]" u="1" c="小湘xCOBIE"/>
        <s v="[銷貨_銷貨單].[管道小類].&amp;[小雯媽咪愛漂亮/小雯媽咪]" u="1" c="小雯媽咪愛漂亮/小雯媽咪"/>
        <s v="[銷貨_銷貨單].[管道小類].&amp;[小腹婆大世界]" u="1" c="小腹婆大世界"/>
        <s v="[銷貨_銷貨單].[管道小類].&amp;[小環妞]" u="1" c="小環妞"/>
        <s v="[銷貨_銷貨單].[管道小類].&amp;[古錐小姐]" u="1" c="古錐小姐"/>
        <s v="[銷貨_銷貨單].[管道小類].&amp;[巧虎親子特派員]" u="1" c="巧虎親子特派員"/>
        <s v="[銷貨_銷貨單].[管道小類].&amp;[好味小姐]" u="1" c="好味小姐"/>
        <s v="[銷貨_銷貨單].[管道小類].&amp;[艾比。全職媽媽育兒記]" u="1" c="艾比。全職媽媽育兒記"/>
        <s v="[銷貨_銷貨單].[管道小類].&amp;[我們是四胞胎]" u="1" c="我們是四胞胎"/>
        <s v="[銷貨_銷貨單].[管道小類].&amp;[花花。Hannah]" u="1" c="花花。Hannah"/>
        <s v="[銷貨_銷貨單].[管道小類].&amp;[花草市集LINE社團]" u="1" c="花草市集LINE社團"/>
        <s v="[銷貨_銷貨單].[管道小類].&amp;[金老佛爺]" u="1" c="金老佛爺"/>
        <s v="[銷貨_銷貨單].[管道小類].&amp;[哈囉~I'm蘋果]" u="1" c="哈囉~I'm蘋果"/>
        <s v="[銷貨_銷貨單].[管道小類].&amp;[娃家的萬事萬物]" u="1" c="娃家的萬事萬物"/>
        <s v="[銷貨_銷貨單].[管道小類].&amp;[娃啦社團]" u="1" c="娃啦社團"/>
        <s v="[銷貨_銷貨單].[管道小類].&amp;[威力醫生的育兒週記-王韋力]" u="1" c="威力醫生的育兒週記-王韋力"/>
        <s v="[銷貨_銷貨單].[管道小類].&amp;[後山小公主]" u="1" c="後山小公主"/>
        <s v="[銷貨_銷貨單].[管道小類].&amp;[珊卓小姐]" u="1" c="珊卓小姐"/>
        <s v="[銷貨_銷貨單].[管道小類].&amp;[科林研發聯合職工福利委員會]" u="1" c="科林研發聯合職工福利委員會"/>
        <s v="[銷貨_銷貨單].[管道小類].&amp;[背包Ken旅遊貧道]" u="1" c="背包Ken旅遊貧道"/>
        <s v="[銷貨_銷貨單].[管道小類].&amp;[家有私立中小學生]" u="1" c="家有私立中小學生"/>
        <s v="[銷貨_銷貨單].[管道小類].&amp;[茜茜育兒生活好好玩]" u="1" c="茜茜育兒生活好好玩"/>
        <s v="[銷貨_銷貨單].[管道小類].&amp;[張榮斌心理師]" u="1" c="張榮斌心理師"/>
        <s v="[銷貨_銷貨單].[管道小類].&amp;[張齡予]" u="1" c="張齡予"/>
        <s v="[銷貨_銷貨單].[管道小類].&amp;[莉芙太樂(樂奎)]" u="1" c="莉芙太樂(樂奎)"/>
        <s v="[銷貨_銷貨單].[管道小類].&amp;[陳木榮(柚子醫師的育兒診療室-Dr.陳木榮醫師)]" u="1" c="陳木榮(柚子醫師的育兒診療室-Dr.陳木榮醫師)"/>
        <s v="[銷貨_銷貨單].[管道小類].&amp;[麻姑師太_阿民]" u="1" c="麻姑師太_阿民"/>
        <s v="[銷貨_銷貨單].[管道小類].&amp;[黃彥鈞黃老斯]" u="1" c="黃彥鈞黃老斯"/>
        <s v="[銷貨_銷貨單].[管道小類].&amp;[奧莉塔莉]" u="1" c="奧莉塔莉"/>
        <s v="[銷貨_銷貨單].[管道小類].&amp;[媽咪老師(小學為主)]" u="1" c="媽咪老師(小學為主)"/>
        <s v="[銷貨_銷貨單].[管道小類].&amp;[新手媽咪LINE群組]" u="1" c="新手媽咪LINE群組"/>
        <s v="[銷貨_銷貨單].[管道小類].&amp;[蓓蓓(Iam蓓蓓，讓我們一起變美麗)]" u="1" c="蓓蓓(Iam蓓蓓，讓我們一起變美麗)"/>
        <s v="[銷貨_銷貨單].[管道小類].&amp;[盧米媽質感選物社]" u="1" c="盧米媽質感選物社"/>
        <s v="[銷貨_銷貨單].[管道小類].&amp;[聯發科社團]" u="1" c="聯發科社團"/>
        <s v="[銷貨_銷貨單].[管道小類].&amp;[簡涵芸(小手芊大手の彤話世界)]" u="1" c="簡涵芸(小手芊大手の彤話世界)"/>
        <s v="[銷貨_銷貨單].[管道小類].&amp;[醫療CP]" u="1" c="醫療CP"/>
        <s v="[銷貨_銷貨單].[管道小類].&amp;[雙胞胎DoRe+Fa弟=三小奴爸奴媽]" u="1" c="雙胞胎DoRe+Fa弟=三小奴爸奴媽"/>
        <s v="[銷貨_銷貨單].[管道小類].&amp;[癢癢c偉大的母育兒頻道]" u="1" c="癢癢c偉大的母育兒頻道"/>
        <s v="[銷貨_銷貨單].[管道小類].&amp;[社內員購]" u="1" c="社內員購"/>
        <s v="[銷貨_銷貨單].[管道小類].&amp;[香港-博智寶]" u="1" c="香港-博智寶"/>
        <s v="[銷貨_銷貨單].[管道小類].&amp;[欣碩企業股份有限公司]" u="1" c="欣碩企業股份有限公司"/>
        <s v="[銷貨_銷貨單].[管道小類].&amp;[KOC聯合團購]" u="1" c="KOC聯合團購"/>
        <s v="[銷貨_銷貨單].[管道小類].&amp;[唐采]" u="1" c="唐采"/>
        <s v="[銷貨_銷貨單].[管道小類].&amp;[三寶奴爸奴媽]" u="1" c="三寶奴爸奴媽"/>
        <s v="[銷貨_銷貨單].[管道小類].&amp;[阿民]" u="1" c="阿民"/>
        <s v="[銷貨_銷貨單].[管道小類].&amp;[幫寶適]" u="1" c="幫寶適"/>
        <s v="[銷貨_銷貨單].[管道小類].&amp;[吉太太]" u="1" c="吉太太"/>
        <s v="[銷貨_銷貨單].[管道小類].&amp;[安奈萃萃]" u="1" c="安奈萃萃"/>
        <s v="[銷貨_銷貨單].[管道小類].&amp;[朵瑞森太太]" u="1" c="朵瑞森太太"/>
        <s v="[銷貨_銷貨單].[管道小類].&amp;[瘋狂老爹]" u="1" c="瘋狂老爹"/>
        <s v="[銷貨_銷貨單].[管道小類].&amp;[翠蕊]" u="1" c="翠蕊"/>
      </sharedItems>
    </cacheField>
    <cacheField name="[銷貨_銷貨單].[管道大類].[管道大類]" caption="管道大類" numFmtId="0" hierarchy="107" level="1">
      <sharedItems count="4">
        <s v="[銷貨_銷貨單].[管道大類].&amp;[CRM]" c="CRM"/>
        <s v="[銷貨_銷貨單].[管道大類].&amp;[SHOPLINE]" c="SHOPLINE"/>
        <s v="[銷貨_銷貨單].[管道大類].&amp;[ERP]" c="ERP"/>
        <s v="[銷貨_銷貨單].[管道大類].&amp;[SHOPEE]" c="SHOPEE"/>
      </sharedItems>
    </cacheField>
    <cacheField name="[銷貨_銷貨單].[銷貨年月].[銷貨年月]" caption="銷貨年月" numFmtId="0" hierarchy="117" level="1">
      <sharedItems count="12">
        <s v="[銷貨_銷貨單].[銷貨年月].&amp;[202504]" c="202504"/>
        <s v="[銷貨_銷貨單].[銷貨年月].&amp;[202505]" c="202505"/>
        <s v="[銷貨_銷貨單].[銷貨年月].&amp;[202506]" c="202506"/>
        <s v="[銷貨_銷貨單].[銷貨年月].&amp;[202507]" c="202507"/>
        <s v="[銷貨_銷貨單].[銷貨年月].&amp;[202508]" c="202508"/>
        <s v="[銷貨_銷貨單].[銷貨年月].&amp;[202509]" c="202509"/>
        <s v="[銷貨_銷貨單].[銷貨年月].&amp;[202510]" c="202510"/>
        <s v="[銷貨_銷貨單].[銷貨年月].&amp;[202511]" c="202511"/>
        <s v="[銷貨_銷貨單].[銷貨年月].&amp;[202512]" c="202512"/>
        <s v="[銷貨_銷貨單].[銷貨年月].&amp;[202601]" c="202601"/>
        <s v="[銷貨_銷貨單].[銷貨年月].&amp;[202602]" c="202602"/>
        <s v="[銷貨_銷貨單].[銷貨年月].&amp;[202603]" c="202603"/>
      </sharedItems>
    </cacheField>
  </cacheFields>
  <cacheHierarchies count="261">
    <cacheHierarchy uniqueName="[分類_分類帳].[金額]" caption="金額" attribute="1" defaultMemberUniqueName="[分類_分類帳].[金額].[All]" allUniqueName="[分類_分類帳].[金額].[All]" dimensionUniqueName="[分類_分類帳]" displayFolder="" count="0" unbalancedGroup="0"/>
    <cacheHierarchy uniqueName="[分類_分類帳].[借方金額]" caption="借方金額" attribute="1" defaultMemberUniqueName="[分類_分類帳].[借方金額].[All]" allUniqueName="[分類_分類帳].[借方金額].[All]" dimensionUniqueName="[分類_分類帳]" displayFolder="" count="0" unbalancedGroup="0"/>
    <cacheHierarchy uniqueName="[分類_分類帳].[借貸方]" caption="借貸方" attribute="1" defaultMemberUniqueName="[分類_分類帳].[借貸方].[All]" allUniqueName="[分類_分類帳].[借貸方].[All]" dimensionUniqueName="[分類_分類帳]" displayFolder="" count="0" unbalancedGroup="0"/>
    <cacheHierarchy uniqueName="[分類_分類帳].[貸方金額]" caption="貸方金額" attribute="1" defaultMemberUniqueName="[分類_分類帳].[貸方金額].[All]" allUniqueName="[分類_分類帳].[貸方金額].[All]" dimensionUniqueName="[分類_分類帳]" displayFolder="" count="0" unbalancedGroup="0"/>
    <cacheHierarchy uniqueName="[分類_分類帳].[傳票日期]" caption="傳票日期" attribute="1" defaultMemberUniqueName="[分類_分類帳].[傳票日期].[All]" allUniqueName="[分類_分類帳].[傳票日期].[All]" dimensionUniqueName="[分類_分類帳]" displayFolder="" count="0" unbalancedGroup="0"/>
    <cacheHierarchy uniqueName="[分類_分類帳].[傳票年月]" caption="傳票年月" attribute="1" defaultMemberUniqueName="[分類_分類帳].[傳票年月].[All]" allUniqueName="[分類_分類帳].[傳票年月].[All]" dimensionUniqueName="[分類_分類帳]" displayFolder="" count="0" unbalancedGroup="0"/>
    <cacheHierarchy uniqueName="[分類_分類帳].[傳票年月日]" caption="傳票年月日" defaultMemberUniqueName="[分類_分類帳].[傳票年月日].[All]" allUniqueName="[分類_分類帳].[傳票年月日].[All]" dimensionUniqueName="[分類_分類帳]" displayFolder="" count="0" unbalancedGroup="0"/>
    <cacheHierarchy uniqueName="[分類_分類帳].[傳票編號]" caption="傳票編號" attribute="1" keyAttribute="1" defaultMemberUniqueName="[分類_分類帳].[傳票編號].[All]" allUniqueName="[分類_分類帳].[傳票編號].[All]" dimensionUniqueName="[分類_分類帳]" displayFolder="" count="0" unbalancedGroup="0"/>
    <cacheHierarchy uniqueName="[分類_分類帳].[摘要]" caption="摘要" attribute="1" defaultMemberUniqueName="[分類_分類帳].[摘要].[All]" allUniqueName="[分類_分類帳].[摘要].[All]" dimensionUniqueName="[分類_分類帳]" displayFolder="" count="0" unbalancedGroup="0"/>
    <cacheHierarchy uniqueName="[分類_廠商主檔].[廠商代號]" caption="廠商代號" attribute="1" keyAttribute="1" defaultMemberUniqueName="[分類_廠商主檔].[廠商代號].[All]" allUniqueName="[分類_廠商主檔].[廠商代號].[All]" dimensionUniqueName="[分類_廠商主檔]" displayFolder="" count="0" unbalancedGroup="0"/>
    <cacheHierarchy uniqueName="[分類_廠商主檔].[廠商名稱]" caption="廠商名稱" attribute="1" defaultMemberUniqueName="[分類_廠商主檔].[廠商名稱].[All]" allUniqueName="[分類_廠商主檔].[廠商名稱].[All]" dimensionUniqueName="[分類_廠商主檔]" displayFolder="" count="0" unbalancedGroup="0"/>
    <cacheHierarchy uniqueName="[共通_成本部門].[部門代號]" caption="部門代號" attribute="1" keyAttribute="1" defaultMemberUniqueName="[共通_成本部門].[部門代號].[All]" allUniqueName="[共通_成本部門].[部門代號].[All]" dimensionUniqueName="[共通_成本部門]" displayFolder="" count="0" unbalancedGroup="0"/>
    <cacheHierarchy uniqueName="[共通_成本部門].[部門名稱]" caption="部門名稱" attribute="1" defaultMemberUniqueName="[共通_成本部門].[部門名稱].[All]" allUniqueName="[共通_成本部門].[部門名稱].[All]" dimensionUniqueName="[共通_成本部門]" displayFolder="" count="0" unbalancedGroup="0"/>
    <cacheHierarchy uniqueName="[共通_成本部門].[部門歸屬]" caption="部門歸屬" attribute="1" defaultMemberUniqueName="[共通_成本部門].[部門歸屬].[All]" allUniqueName="[共通_成本部門].[部門歸屬].[All]" dimensionUniqueName="[共通_成本部門]" displayFolder="" count="0" unbalancedGroup="0"/>
    <cacheHierarchy uniqueName="[共通_事業別].[事業別]" caption="事業別" attribute="1" keyAttribute="1" defaultMemberUniqueName="[共通_事業別].[事業別].[All]" allUniqueName="[共通_事業別].[事業別].[All]" dimensionUniqueName="[共通_事業別]" displayFolder="" count="2" unbalanced="0" unbalancedGroup="0">
      <fieldsUsage count="2">
        <fieldUsage x="-1"/>
        <fieldUsage x="1"/>
      </fieldsUsage>
    </cacheHierarchy>
    <cacheHierarchy uniqueName="[共通_財務年月].[財務月份]" caption="財務月份" attribute="1" defaultMemberUniqueName="[共通_財務年月].[財務月份].[All]" allUniqueName="[共通_財務年月].[財務月份].[All]" dimensionUniqueName="[共通_財務年月]" displayFolder="" count="0" unbalancedGroup="0"/>
    <cacheHierarchy uniqueName="[共通_財務年月].[財務年月]" caption="財務年月" attribute="1" keyAttribute="1" defaultMemberUniqueName="[共通_財務年月].[財務年月].[All]" allUniqueName="[共通_財務年月].[財務年月].[All]" dimensionUniqueName="[共通_財務年月]" displayFolder="" count="0" unbalancedGroup="0"/>
    <cacheHierarchy uniqueName="[共通_財務年月].[財務年度]" caption="財務年度" attribute="1" defaultMemberUniqueName="[共通_財務年月].[財務年度].[All]" allUniqueName="[共通_財務年月].[財務年度].[All]" dimensionUniqueName="[共通_財務年月]" displayFolder="" count="2" unbalanced="0" unbalancedGroup="0">
      <fieldsUsage count="2">
        <fieldUsage x="-1"/>
        <fieldUsage x="0"/>
      </fieldsUsage>
    </cacheHierarchy>
    <cacheHierarchy uniqueName="[共通_財務年月].[財務季度]" caption="財務季度" attribute="1" defaultMemberUniqueName="[共通_財務年月].[財務季度].[All]" allUniqueName="[共通_財務年月].[財務季度].[All]" dimensionUniqueName="[共通_財務年月]" displayFolder="" count="0" unbalancedGroup="0"/>
    <cacheHierarchy uniqueName="[共通_會科大類].[科目大項名稱]" caption="科目大項名稱" attribute="1" defaultMemberUniqueName="[共通_會科大類].[科目大項名稱].[All]" allUniqueName="[共通_會科大類].[科目大項名稱].[All]" dimensionUniqueName="[共通_會科大類]" displayFolder="" count="0" unbalancedGroup="0"/>
    <cacheHierarchy uniqueName="[共通_會科大類].[科目大類]" caption="科目大類" attribute="1" keyAttribute="1" defaultMemberUniqueName="[共通_會科大類].[科目大類].[All]" allUniqueName="[共通_會科大類].[科目大類].[All]" dimensionUniqueName="[共通_會科大類]" displayFolder="" count="0" unbalancedGroup="0"/>
    <cacheHierarchy uniqueName="[共通_會科大類].[科目大類中文]" caption="科目大類中文" attribute="1" defaultMemberUniqueName="[共通_會科大類].[科目大類中文].[All]" allUniqueName="[共通_會科大類].[科目大類中文].[All]" dimensionUniqueName="[共通_會科大類]" displayFolder="" count="0" unbalancedGroup="0"/>
    <cacheHierarchy uniqueName="[共通_會科大類].[科目區分]" caption="科目區分" attribute="1" defaultMemberUniqueName="[共通_會科大類].[科目區分].[All]" allUniqueName="[共通_會科大類].[科目區分].[All]" dimensionUniqueName="[共通_會科大類]" displayFolder="" count="0" unbalancedGroup="0"/>
    <cacheHierarchy uniqueName="[共通_會科大類].[科目區分中文]" caption="科目區分中文" attribute="1" defaultMemberUniqueName="[共通_會科大類].[科目區分中文].[All]" allUniqueName="[共通_會科大類].[科目區分中文].[All]" dimensionUniqueName="[共通_會科大類]" displayFolder="" count="0" unbalancedGroup="0"/>
    <cacheHierarchy uniqueName="[共通_會科大類].[科目區分類別]" caption="科目區分類別" attribute="1" defaultMemberUniqueName="[共通_會科大類].[科目區分類別].[All]" allUniqueName="[共通_會科大類].[科目區分類別].[All]" dimensionUniqueName="[共通_會科大類]" displayFolder="" count="0" unbalancedGroup="0"/>
    <cacheHierarchy uniqueName="[共通_會計科目].[科目名稱]" caption="科目名稱" attribute="1" defaultMemberUniqueName="[共通_會計科目].[科目名稱].[All]" allUniqueName="[共通_會計科目].[科目名稱].[All]" dimensionUniqueName="[共通_會計科目]" displayFolder="" count="0" unbalancedGroup="0"/>
    <cacheHierarchy uniqueName="[共通_會計科目].[科目編號]" caption="科目編號" attribute="1" keyAttribute="1" defaultMemberUniqueName="[共通_會計科目].[科目編號].[All]" allUniqueName="[共通_會計科目].[科目編號].[All]" dimensionUniqueName="[共通_會計科目]" displayFolder="" count="0" unbalancedGroup="0"/>
    <cacheHierarchy uniqueName="[共通_會計科目].[資產損益別]" caption="資產損益別" attribute="1" defaultMemberUniqueName="[共通_會計科目].[資產損益別].[All]" allUniqueName="[共通_會計科目].[資產損益別].[All]" dimensionUniqueName="[共通_會計科目]" displayFolder="" count="0" unbalancedGroup="0"/>
    <cacheHierarchy uniqueName="[共通_會計科目].[餘額方]" caption="餘額方" attribute="1" defaultMemberUniqueName="[共通_會計科目].[餘額方].[All]" allUniqueName="[共通_會計科目].[餘額方].[All]" dimensionUniqueName="[共通_會計科目]" displayFolder="" count="0" unbalancedGroup="0"/>
    <cacheHierarchy uniqueName="[事業_分類帳].[原科目名稱]" caption="原科目名稱" attribute="1" defaultMemberUniqueName="[事業_分類帳].[原科目名稱].[All]" allUniqueName="[事業_分類帳].[原科目名稱].[All]" dimensionUniqueName="[事業_分類帳]" displayFolder="" count="0" unbalancedGroup="0"/>
    <cacheHierarchy uniqueName="[事業_分類帳].[原科目編號]" caption="原科目編號" attribute="1" defaultMemberUniqueName="[事業_分類帳].[原科目編號].[All]" allUniqueName="[事業_分類帳].[原科目編號].[All]" dimensionUniqueName="[事業_分類帳]" displayFolder="" count="0" unbalancedGroup="0"/>
    <cacheHierarchy uniqueName="[事業_分類帳].[原部門代號]" caption="原部門代號" attribute="1" defaultMemberUniqueName="[事業_分類帳].[原部門代號].[All]" allUniqueName="[事業_分類帳].[原部門代號].[All]" dimensionUniqueName="[事業_分類帳]" displayFolder="" count="0" unbalancedGroup="0"/>
    <cacheHierarchy uniqueName="[事業_分類帳].[原部門名稱]" caption="原部門名稱" attribute="1" defaultMemberUniqueName="[事業_分類帳].[原部門名稱].[All]" allUniqueName="[事業_分類帳].[原部門名稱].[All]" dimensionUniqueName="[事業_分類帳]" displayFolder="" count="0" unbalancedGroup="0"/>
    <cacheHierarchy uniqueName="[事業_分類帳].[傳票日期]" caption="傳票日期" attribute="1" defaultMemberUniqueName="[事業_分類帳].[傳票日期].[All]" allUniqueName="[事業_分類帳].[傳票日期].[All]" dimensionUniqueName="[事業_分類帳]" displayFolder="" count="0" unbalancedGroup="0"/>
    <cacheHierarchy uniqueName="[事業_分類帳].[傳票年月]" caption="傳票年月" attribute="1" defaultMemberUniqueName="[事業_分類帳].[傳票年月].[All]" allUniqueName="[事業_分類帳].[傳票年月].[All]" dimensionUniqueName="[事業_分類帳]" displayFolder="" count="0" unbalancedGroup="0"/>
    <cacheHierarchy uniqueName="[事業_分類帳].[傳票編號]" caption="傳票編號" attribute="1" defaultMemberUniqueName="[事業_分類帳].[傳票編號].[All]" allUniqueName="[事業_分類帳].[傳票編號].[All]" dimensionUniqueName="[事業_分類帳]" displayFolder="" count="0" unbalancedGroup="0"/>
    <cacheHierarchy uniqueName="[事業_分類帳].[新科目編號]" caption="新科目編號" attribute="1" defaultMemberUniqueName="[事業_分類帳].[新科目編號].[All]" allUniqueName="[事業_分類帳].[新科目編號].[All]" dimensionUniqueName="[事業_分類帳]" displayFolder="" count="0" unbalancedGroup="0"/>
    <cacheHierarchy uniqueName="[事業_分類帳].[新部門代號]" caption="新部門代號" attribute="1" defaultMemberUniqueName="[事業_分類帳].[新部門代號].[All]" allUniqueName="[事業_分類帳].[新部門代號].[All]" dimensionUniqueName="[事業_分類帳]" displayFolder="" count="0" unbalancedGroup="0"/>
    <cacheHierarchy uniqueName="[結帳_結帳單].[本幣未稅金額]" caption="本幣未稅金額" attribute="1" defaultMemberUniqueName="[結帳_結帳單].[本幣未稅金額].[All]" allUniqueName="[結帳_結帳單].[本幣未稅金額].[All]" dimensionUniqueName="[結帳_結帳單]" displayFolder="" count="0" unbalancedGroup="0"/>
    <cacheHierarchy uniqueName="[結帳_結帳單].[本幣含稅金額]" caption="本幣含稅金額" attribute="1" defaultMemberUniqueName="[結帳_結帳單].[本幣含稅金額].[All]" allUniqueName="[結帳_結帳單].[本幣含稅金額].[All]" dimensionUniqueName="[結帳_結帳單]" displayFolder="" count="0" unbalancedGroup="0"/>
    <cacheHierarchy uniqueName="[結帳_結帳單].[本幣稅額]" caption="本幣稅額" attribute="1" defaultMemberUniqueName="[結帳_結帳單].[本幣稅額].[All]" allUniqueName="[結帳_結帳單].[本幣稅額].[All]" dimensionUniqueName="[結帳_結帳單]" displayFolder="" count="0" unbalancedGroup="0"/>
    <cacheHierarchy uniqueName="[結帳_結帳單].[客戶代號]" caption="客戶代號" attribute="1" defaultMemberUniqueName="[結帳_結帳單].[客戶代號].[All]" allUniqueName="[結帳_結帳單].[客戶代號].[All]" dimensionUniqueName="[結帳_結帳單]" displayFolder="" count="0" unbalancedGroup="0"/>
    <cacheHierarchy uniqueName="[結帳_結帳單].[客戶名稱]" caption="客戶名稱" attribute="1" defaultMemberUniqueName="[結帳_結帳單].[客戶名稱].[All]" allUniqueName="[結帳_結帳單].[客戶名稱].[All]" dimensionUniqueName="[結帳_結帳單]" displayFolder="" count="2" unbalanced="0" unbalancedGroup="0">
      <fieldsUsage count="2">
        <fieldUsage x="-1"/>
        <fieldUsage x="4"/>
      </fieldsUsage>
    </cacheHierarchy>
    <cacheHierarchy uniqueName="[結帳_結帳單].[專案代號]" caption="專案代號" attribute="1" defaultMemberUniqueName="[結帳_結帳單].[專案代號].[All]" allUniqueName="[結帳_結帳單].[專案代號].[All]" dimensionUniqueName="[結帳_結帳單]" displayFolder="" count="0" unbalancedGroup="0"/>
    <cacheHierarchy uniqueName="[結帳_結帳單].[通路訂單序號]" caption="通路訂單序號" attribute="1" defaultMemberUniqueName="[結帳_結帳單].[通路訂單序號].[All]" allUniqueName="[結帳_結帳單].[通路訂單序號].[All]" dimensionUniqueName="[結帳_結帳單]" displayFolder="" count="0" unbalancedGroup="0"/>
    <cacheHierarchy uniqueName="[結帳_結帳單].[通路訂單編號]" caption="通路訂單編號" attribute="1" defaultMemberUniqueName="[結帳_結帳單].[通路訂單編號].[All]" allUniqueName="[結帳_結帳單].[通路訂單編號].[All]" dimensionUniqueName="[結帳_結帳單]" displayFolder="" count="0" unbalancedGroup="0"/>
    <cacheHierarchy uniqueName="[結帳_結帳單].[單身確認碼]" caption="單身確認碼" attribute="1" defaultMemberUniqueName="[結帳_結帳單].[單身確認碼].[All]" allUniqueName="[結帳_結帳單].[單身確認碼].[All]" dimensionUniqueName="[結帳_結帳單]" displayFolder="" count="0" unbalancedGroup="0"/>
    <cacheHierarchy uniqueName="[結帳_結帳單].[單頭確認碼]" caption="單頭確認碼" attribute="1" defaultMemberUniqueName="[結帳_結帳單].[單頭確認碼].[All]" allUniqueName="[結帳_結帳單].[單頭確認碼].[All]" dimensionUniqueName="[結帳_結帳單]" displayFolder="" count="0" unbalancedGroup="0"/>
    <cacheHierarchy uniqueName="[結帳_結帳單].[結帳日期]" caption="結帳日期" attribute="1" defaultMemberUniqueName="[結帳_結帳單].[結帳日期].[All]" allUniqueName="[結帳_結帳單].[結帳日期].[All]" dimensionUniqueName="[結帳_結帳單]" displayFolder="" count="0" unbalancedGroup="0"/>
    <cacheHierarchy uniqueName="[結帳_結帳單].[結帳年月]" caption="結帳年月" attribute="1" defaultMemberUniqueName="[結帳_結帳單].[結帳年月].[All]" allUniqueName="[結帳_結帳單].[結帳年月].[All]" dimensionUniqueName="[結帳_結帳單]" displayFolder="" count="0" unbalancedGroup="0"/>
    <cacheHierarchy uniqueName="[結帳_結帳單].[結帳明細編號]" caption="結帳明細編號" attribute="1" keyAttribute="1" defaultMemberUniqueName="[結帳_結帳單].[結帳明細編號].[All]" allUniqueName="[結帳_結帳單].[結帳明細編號].[All]" dimensionUniqueName="[結帳_結帳單]" displayFolder="" count="0" unbalancedGroup="0"/>
    <cacheHierarchy uniqueName="[結帳_結帳單].[結帳單別]" caption="結帳單別" attribute="1" defaultMemberUniqueName="[結帳_結帳單].[結帳單別].[All]" allUniqueName="[結帳_結帳單].[結帳單別].[All]" dimensionUniqueName="[結帳_結帳單]" displayFolder="" count="0" unbalancedGroup="0"/>
    <cacheHierarchy uniqueName="[結帳_結帳單].[結帳單序]" caption="結帳單序" attribute="1" defaultMemberUniqueName="[結帳_結帳單].[結帳單序].[All]" allUniqueName="[結帳_結帳單].[結帳單序].[All]" dimensionUniqueName="[結帳_結帳單]" displayFolder="" count="0" unbalancedGroup="0"/>
    <cacheHierarchy uniqueName="[結帳_結帳單].[結帳單號]" caption="結帳單號" attribute="1" defaultMemberUniqueName="[結帳_結帳單].[結帳單號].[All]" allUniqueName="[結帳_結帳單].[結帳單號].[All]" dimensionUniqueName="[結帳_結帳單]" displayFolder="" count="0" unbalancedGroup="0"/>
    <cacheHierarchy uniqueName="[結帳_結帳單].[結帳單編號]" caption="結帳單編號" attribute="1" defaultMemberUniqueName="[結帳_結帳單].[結帳單編號].[All]" allUniqueName="[結帳_結帳單].[結帳單編號].[All]" dimensionUniqueName="[結帳_結帳單]" displayFolder="" count="0" unbalancedGroup="0"/>
    <cacheHierarchy uniqueName="[結帳_結帳單].[銷貨日期]" caption="銷貨日期" attribute="1" defaultMemberUniqueName="[結帳_結帳單].[銷貨日期].[All]" allUniqueName="[結帳_結帳單].[銷貨日期].[All]" dimensionUniqueName="[結帳_結帳單]" displayFolder="" count="0" unbalancedGroup="0"/>
    <cacheHierarchy uniqueName="[結帳_結帳單].[銷貨明細編號]" caption="銷貨明細編號" attribute="1" defaultMemberUniqueName="[結帳_結帳單].[銷貨明細編號].[All]" allUniqueName="[結帳_結帳單].[銷貨明細編號].[All]" dimensionUniqueName="[結帳_結帳單]" displayFolder="" count="0" unbalancedGroup="0"/>
    <cacheHierarchy uniqueName="[結帳_結帳單].[銷貨單別]" caption="銷貨單別" attribute="1" defaultMemberUniqueName="[結帳_結帳單].[銷貨單別].[All]" allUniqueName="[結帳_結帳單].[銷貨單別].[All]" dimensionUniqueName="[結帳_結帳單]" displayFolder="" count="0" unbalancedGroup="0"/>
    <cacheHierarchy uniqueName="[結帳_結帳單].[銷貨單序]" caption="銷貨單序" attribute="1" defaultMemberUniqueName="[結帳_結帳單].[銷貨單序].[All]" allUniqueName="[結帳_結帳單].[銷貨單序].[All]" dimensionUniqueName="[結帳_結帳單]" displayFolder="" count="0" unbalancedGroup="0"/>
    <cacheHierarchy uniqueName="[結帳_結帳單].[銷貨單號]" caption="銷貨單號" attribute="1" defaultMemberUniqueName="[結帳_結帳單].[銷貨單號].[All]" allUniqueName="[結帳_結帳單].[銷貨單號].[All]" dimensionUniqueName="[結帳_結帳單]" displayFolder="" count="0" unbalancedGroup="0"/>
    <cacheHierarchy uniqueName="[結帳_結帳單].[銷貨單編號]" caption="銷貨單編號" attribute="1" defaultMemberUniqueName="[結帳_結帳單].[銷貨單編號].[All]" allUniqueName="[結帳_結帳單].[銷貨單編號].[All]" dimensionUniqueName="[結帳_結帳單]" displayFolder="" count="0" unbalancedGroup="0"/>
    <cacheHierarchy uniqueName="[損益_表單類別].[表單類別]" caption="表單類別" attribute="1" defaultMemberUniqueName="[損益_表單類別].[表單類別].[All]" allUniqueName="[損益_表單類別].[表單類別].[All]" dimensionUniqueName="[損益_表單類別]" displayFolder="" count="0" unbalancedGroup="0"/>
    <cacheHierarchy uniqueName="[預算_年度預算表].[預算年月]" caption="預算年月" attribute="1" defaultMemberUniqueName="[預算_年度預算表].[預算年月].[All]" allUniqueName="[預算_年度預算表].[預算年月].[All]" dimensionUniqueName="[預算_年度預算表]" displayFolder="" count="0" unbalancedGroup="0"/>
    <cacheHierarchy uniqueName="[預算_年度預算表].[預算類型]" caption="預算類型" attribute="1" defaultMemberUniqueName="[預算_年度預算表].[預算類型].[All]" allUniqueName="[預算_年度預算表].[預算類型].[All]" dimensionUniqueName="[預算_年度預算表]" displayFolder="" count="0" unbalancedGroup="0"/>
    <cacheHierarchy uniqueName="[預算_期中預算表].[預算年月]" caption="預算年月" attribute="1" defaultMemberUniqueName="[預算_期中預算表].[預算年月].[All]" allUniqueName="[預算_期中預算表].[預算年月].[All]" dimensionUniqueName="[預算_期中預算表]" displayFolder="" count="0" unbalancedGroup="0"/>
    <cacheHierarchy uniqueName="[預算_期中預算表].[預算類型]" caption="預算類型" attribute="1" defaultMemberUniqueName="[預算_期中預算表].[預算類型].[All]" allUniqueName="[預算_期中預算表].[預算類型].[All]" dimensionUniqueName="[預算_期中預算表]" displayFolder="" count="0" unbalancedGroup="0"/>
    <cacheHierarchy uniqueName="[預算_期末預算表].[預算年月]" caption="預算年月" attribute="1" defaultMemberUniqueName="[預算_期末預算表].[預算年月].[All]" allUniqueName="[預算_期末預算表].[預算年月].[All]" dimensionUniqueName="[預算_期末預算表]" displayFolder="" count="0" unbalancedGroup="0"/>
    <cacheHierarchy uniqueName="[預算_期末預算表].[預算編號]" caption="預算編號" attribute="1" keyAttribute="1" defaultMemberUniqueName="[預算_期末預算表].[預算編號].[All]" allUniqueName="[預算_期末預算表].[預算編號].[All]" dimensionUniqueName="[預算_期末預算表]" displayFolder="" count="0" unbalancedGroup="0"/>
    <cacheHierarchy uniqueName="[預算_期末預算表].[預算類型]" caption="預算類型" attribute="1" defaultMemberUniqueName="[預算_期末預算表].[預算類型].[All]" allUniqueName="[預算_期末預算表].[預算類型].[All]" dimensionUniqueName="[預算_期末預算表]" displayFolder="" count="0" unbalancedGroup="0"/>
    <cacheHierarchy uniqueName="[預算_期初預算表].[預算年月]" caption="預算年月" attribute="1" defaultMemberUniqueName="[預算_期初預算表].[預算年月].[All]" allUniqueName="[預算_期初預算表].[預算年月].[All]" dimensionUniqueName="[預算_期初預算表]" displayFolder="" count="0" unbalancedGroup="0"/>
    <cacheHierarchy uniqueName="[預算_期初預算表].[預算類型]" caption="預算類型" attribute="1" defaultMemberUniqueName="[預算_期初預算表].[預算類型].[All]" allUniqueName="[預算_期初預算表].[預算類型].[All]" dimensionUniqueName="[預算_期初預算表]" displayFolder="" count="0" unbalancedGroup="0"/>
    <cacheHierarchy uniqueName="[銷貨_銷貨單].[不管庫存商品]" caption="不管庫存商品" attribute="1" defaultMemberUniqueName="[銷貨_銷貨單].[不管庫存商品].[All]" allUniqueName="[銷貨_銷貨單].[不管庫存商品].[All]" dimensionUniqueName="[銷貨_銷貨單]" displayFolder="" count="0" unbalancedGroup="0"/>
    <cacheHierarchy uniqueName="[銷貨_銷貨單].[本幣未稅金額]" caption="本幣未稅金額" attribute="1" defaultMemberUniqueName="[銷貨_銷貨單].[本幣未稅金額].[All]" allUniqueName="[銷貨_銷貨單].[本幣未稅金額].[All]" dimensionUniqueName="[銷貨_銷貨單]" displayFolder="" count="0" unbalancedGroup="0"/>
    <cacheHierarchy uniqueName="[銷貨_銷貨單].[本幣含稅金額]" caption="本幣含稅金額" attribute="1" defaultMemberUniqueName="[銷貨_銷貨單].[本幣含稅金額].[All]" allUniqueName="[銷貨_銷貨單].[本幣含稅金額].[All]" dimensionUniqueName="[銷貨_銷貨單]" displayFolder="" count="0" unbalancedGroup="0"/>
    <cacheHierarchy uniqueName="[銷貨_銷貨單].[本幣稅額]" caption="本幣稅額" attribute="1" defaultMemberUniqueName="[銷貨_銷貨單].[本幣稅額].[All]" allUniqueName="[銷貨_銷貨單].[本幣稅額].[All]" dimensionUniqueName="[銷貨_銷貨單]" displayFolder="" count="0" unbalancedGroup="0"/>
    <cacheHierarchy uniqueName="[銷貨_銷貨單].[生產方式]" caption="生產方式" attribute="1" defaultMemberUniqueName="[銷貨_銷貨單].[生產方式].[All]" allUniqueName="[銷貨_銷貨單].[生產方式].[All]" dimensionUniqueName="[銷貨_銷貨單]" displayFolder="" count="0" unbalancedGroup="0"/>
    <cacheHierarchy uniqueName="[銷貨_銷貨單].[生產地區]" caption="生產地區" attribute="1" defaultMemberUniqueName="[銷貨_銷貨單].[生產地區].[All]" allUniqueName="[銷貨_銷貨單].[生產地區].[All]" dimensionUniqueName="[銷貨_銷貨單]" displayFolder="" count="0" unbalancedGroup="0"/>
    <cacheHierarchy uniqueName="[銷貨_銷貨單].[申報年月]" caption="申報年月" attribute="1" defaultMemberUniqueName="[銷貨_銷貨單].[申報年月].[All]" allUniqueName="[銷貨_銷貨單].[申報年月].[All]" dimensionUniqueName="[銷貨_銷貨單]" displayFolder="" count="0" unbalancedGroup="0"/>
    <cacheHierarchy uniqueName="[銷貨_銷貨單].[客戶代號]" caption="客戶代號" attribute="1" defaultMemberUniqueName="[銷貨_銷貨單].[客戶代號].[All]" allUniqueName="[銷貨_銷貨單].[客戶代號].[All]" dimensionUniqueName="[銷貨_銷貨單]" displayFolder="" count="0" unbalancedGroup="0"/>
    <cacheHierarchy uniqueName="[銷貨_銷貨單].[客戶名稱]" caption="客戶名稱" defaultMemberUniqueName="[銷貨_銷貨單].[客戶名稱].[All]" allUniqueName="[銷貨_銷貨單].[客戶名稱].[All]" dimensionUniqueName="[銷貨_銷貨單]" displayFolder="" count="3" unbalanced="0" unbalancedGroup="0">
      <fieldsUsage count="3">
        <fieldUsage x="-1"/>
        <fieldUsage x="5"/>
        <fieldUsage x="3"/>
      </fieldsUsage>
      <groupLevels count="3">
        <groupLevel uniqueName="[銷貨_銷貨單].[客戶名稱].[(All)]" caption="(All)"/>
        <groupLevel uniqueName="[銷貨_銷貨單].[客戶名稱].[客戶名稱1]" caption="客戶名稱1" user="1"/>
        <groupLevel uniqueName="[銷貨_銷貨單].[客戶名稱].[客戶名稱]" caption="客戶名稱">
          <groups count="1">
            <group name="客戶名稱Xl_Grp_1" uniqueName="[銷貨_銷貨單].[客戶名稱].[客戶名稱1].[GROUPMEMBER.[客戶名稱Xl_Grp_1]].[銷貨_銷貨單]].[客戶名稱]].[All]]]" caption="組成群組1" uniqueParent="[銷貨_銷貨單].[客戶名稱].[All]" id="1">
              <groupMembers count="9">
                <groupMember uniqueName="[銷貨_銷貨單].[客戶名稱].&amp;[香港-博智寶]"/>
                <groupMember uniqueName="[銷貨_銷貨單].[客戶名稱].&amp;[唐采]"/>
                <groupMember uniqueName="[銷貨_銷貨單].[客戶名稱].&amp;[台中三井]"/>
                <groupMember uniqueName="[銷貨_銷貨單].[客戶名稱].&amp;[台南三井]"/>
                <groupMember uniqueName="[銷貨_銷貨單].[客戶名稱].&amp;[永豐商業銀行]"/>
                <groupMember uniqueName="[銷貨_銷貨單].[客戶名稱].&amp;[林口三井]"/>
                <groupMember uniqueName="[銷貨_銷貨單].[客戶名稱].&amp;[思索柏股份有限公司]"/>
                <groupMember uniqueName="[銷貨_銷貨單].[客戶名稱].&amp;[康貝]"/>
                <groupMember uniqueName="[銷貨_銷貨單].[客戶名稱].&amp;[鼎美]"/>
              </groupMembers>
            </group>
          </groups>
        </groupLevel>
      </groupLevels>
    </cacheHierarchy>
    <cacheHierarchy uniqueName="[銷貨_銷貨單].[客戶區分]" caption="客戶區分" attribute="1" defaultMemberUniqueName="[銷貨_銷貨單].[客戶區分].[All]" allUniqueName="[銷貨_銷貨單].[客戶區分].[All]" dimensionUniqueName="[銷貨_銷貨單]" displayFolder="" count="0" unbalancedGroup="0"/>
    <cacheHierarchy uniqueName="[銷貨_銷貨單].[訂單大類]" caption="訂單大類" attribute="1" defaultMemberUniqueName="[銷貨_銷貨單].[訂單大類].[All]" allUniqueName="[銷貨_銷貨單].[訂單大類].[All]" dimensionUniqueName="[銷貨_銷貨單]" displayFolder="" count="0" unbalancedGroup="0"/>
    <cacheHierarchy uniqueName="[銷貨_銷貨單].[庫存歸屬]" caption="庫存歸屬" attribute="1" defaultMemberUniqueName="[銷貨_銷貨單].[庫存歸屬].[All]" allUniqueName="[銷貨_銷貨單].[庫存歸屬].[All]" dimensionUniqueName="[銷貨_銷貨單]" displayFolder="" count="0" unbalancedGroup="0"/>
    <cacheHierarchy uniqueName="[銷貨_銷貨單].[商品大類]" caption="商品大類" attribute="1" defaultMemberUniqueName="[銷貨_銷貨單].[商品大類].[All]" allUniqueName="[銷貨_銷貨單].[商品大類].[All]" dimensionUniqueName="[銷貨_銷貨單]" displayFolder="" count="0" unbalancedGroup="0"/>
    <cacheHierarchy uniqueName="[銷貨_銷貨單].[商品小類]" caption="商品小類" attribute="1" defaultMemberUniqueName="[銷貨_銷貨單].[商品小類].[All]" allUniqueName="[銷貨_銷貨單].[商品小類].[All]" dimensionUniqueName="[銷貨_銷貨單]" displayFolder="" count="0" unbalancedGroup="0"/>
    <cacheHierarchy uniqueName="[銷貨_銷貨單].[商品中類]" caption="商品中類" attribute="1" defaultMemberUniqueName="[銷貨_銷貨單].[商品中類].[All]" allUniqueName="[銷貨_銷貨單].[商品中類].[All]" dimensionUniqueName="[銷貨_銷貨單]" displayFolder="" count="0" unbalancedGroup="0"/>
    <cacheHierarchy uniqueName="[銷貨_銷貨單].[商品包裝]" caption="商品包裝" attribute="1" defaultMemberUniqueName="[銷貨_銷貨單].[商品包裝].[All]" allUniqueName="[銷貨_銷貨單].[商品包裝].[All]" dimensionUniqueName="[銷貨_銷貨單]" displayFolder="" count="0" unbalancedGroup="0"/>
    <cacheHierarchy uniqueName="[銷貨_銷貨單].[商品名稱]" caption="商品名稱" attribute="1" defaultMemberUniqueName="[銷貨_銷貨單].[商品名稱].[All]" allUniqueName="[銷貨_銷貨單].[商品名稱].[All]" dimensionUniqueName="[銷貨_銷貨單]" displayFolder="" count="2" unbalanced="0" unbalancedGroup="0">
      <fieldsUsage count="2">
        <fieldUsage x="-1"/>
        <fieldUsage x="7"/>
      </fieldsUsage>
    </cacheHierarchy>
    <cacheHierarchy uniqueName="[銷貨_銷貨單].[商品區分]" caption="商品區分" attribute="1" defaultMemberUniqueName="[銷貨_銷貨單].[商品區分].[All]" allUniqueName="[銷貨_銷貨單].[商品區分].[All]" dimensionUniqueName="[銷貨_銷貨單]" displayFolder="" count="0" unbalancedGroup="0"/>
    <cacheHierarchy uniqueName="[銷貨_銷貨單].[商品單價]" caption="商品單價" attribute="1" defaultMemberUniqueName="[銷貨_銷貨單].[商品單價].[All]" allUniqueName="[銷貨_銷貨單].[商品單價].[All]" dimensionUniqueName="[銷貨_銷貨單]" displayFolder="" count="2" unbalanced="0" unbalancedGroup="0">
      <fieldsUsage count="2">
        <fieldUsage x="-1"/>
        <fieldUsage x="8"/>
      </fieldsUsage>
    </cacheHierarchy>
    <cacheHierarchy uniqueName="[銷貨_銷貨單].[商品數量]" caption="商品數量" attribute="1" defaultMemberUniqueName="[銷貨_銷貨單].[商品數量].[All]" allUniqueName="[銷貨_銷貨單].[商品數量].[All]" dimensionUniqueName="[銷貨_銷貨單]" displayFolder="" count="0" unbalancedGroup="0"/>
    <cacheHierarchy uniqueName="[銷貨_銷貨單].[商品編號]" caption="商品編號" attribute="1" defaultMemberUniqueName="[銷貨_銷貨單].[商品編號].[All]" allUniqueName="[銷貨_銷貨單].[商品編號].[All]" dimensionUniqueName="[銷貨_銷貨單]" displayFolder="" count="2" unbalanced="0" unbalancedGroup="0">
      <fieldsUsage count="2">
        <fieldUsage x="-1"/>
        <fieldUsage x="6"/>
      </fieldsUsage>
    </cacheHierarchy>
    <cacheHierarchy uniqueName="[銷貨_銷貨單].[商品類型]" caption="商品類型" attribute="1" defaultMemberUniqueName="[銷貨_銷貨單].[商品類型].[All]" allUniqueName="[銷貨_銷貨單].[商品類型].[All]" dimensionUniqueName="[銷貨_銷貨單]" displayFolder="" count="0" unbalancedGroup="0"/>
    <cacheHierarchy uniqueName="[銷貨_銷貨單].[專案代號]" caption="專案代號" attribute="1" defaultMemberUniqueName="[銷貨_銷貨單].[專案代號].[All]" allUniqueName="[銷貨_銷貨單].[專案代號].[All]" dimensionUniqueName="[銷貨_銷貨單]" displayFolder="" count="0" unbalancedGroup="0"/>
    <cacheHierarchy uniqueName="[銷貨_銷貨單].[組合分類]" caption="組合分類" attribute="1" defaultMemberUniqueName="[銷貨_銷貨單].[組合分類].[All]" allUniqueName="[銷貨_銷貨單].[組合分類].[All]" dimensionUniqueName="[銷貨_銷貨單]" displayFolder="" count="0" unbalancedGroup="0"/>
    <cacheHierarchy uniqueName="[銷貨_銷貨單].[通路訂單序號]" caption="通路訂單序號" attribute="1" defaultMemberUniqueName="[銷貨_銷貨單].[通路訂單序號].[All]" allUniqueName="[銷貨_銷貨單].[通路訂單序號].[All]" dimensionUniqueName="[銷貨_銷貨單]" displayFolder="" count="0" unbalancedGroup="0"/>
    <cacheHierarchy uniqueName="[銷貨_銷貨單].[通路訂單編號]" caption="通路訂單編號" attribute="1" defaultMemberUniqueName="[銷貨_銷貨單].[通路訂單編號].[All]" allUniqueName="[銷貨_銷貨單].[通路訂單編號].[All]" dimensionUniqueName="[銷貨_銷貨單]" displayFolder="" count="0" unbalancedGroup="0"/>
    <cacheHierarchy uniqueName="[銷貨_銷貨單].[備註事項]" caption="備註事項" attribute="1" defaultMemberUniqueName="[銷貨_銷貨單].[備註事項].[All]" allUniqueName="[銷貨_銷貨單].[備註事項].[All]" dimensionUniqueName="[銷貨_銷貨單]" displayFolder="" count="0" unbalancedGroup="0"/>
    <cacheHierarchy uniqueName="[銷貨_銷貨單].[單位成本]" caption="單位成本" attribute="1" defaultMemberUniqueName="[銷貨_銷貨單].[單位成本].[All]" allUniqueName="[銷貨_銷貨單].[單位成本].[All]" dimensionUniqueName="[銷貨_銷貨單]" displayFolder="" count="0" unbalancedGroup="0"/>
    <cacheHierarchy uniqueName="[銷貨_銷貨單].[單身確認碼]" caption="單身確認碼" attribute="1" defaultMemberUniqueName="[銷貨_銷貨單].[單身確認碼].[All]" allUniqueName="[銷貨_銷貨單].[單身確認碼].[All]" dimensionUniqueName="[銷貨_銷貨單]" displayFolder="" count="0" unbalancedGroup="0"/>
    <cacheHierarchy uniqueName="[銷貨_銷貨單].[單據日期]" caption="單據日期" attribute="1" defaultMemberUniqueName="[銷貨_銷貨單].[單據日期].[All]" allUniqueName="[銷貨_銷貨單].[單據日期].[All]" dimensionUniqueName="[銷貨_銷貨單]" displayFolder="" count="0" unbalancedGroup="0"/>
    <cacheHierarchy uniqueName="[銷貨_銷貨單].[單頭確認碼]" caption="單頭確認碼" attribute="1" defaultMemberUniqueName="[銷貨_銷貨單].[單頭確認碼].[All]" allUniqueName="[銷貨_銷貨單].[單頭確認碼].[All]" dimensionUniqueName="[銷貨_銷貨單]" displayFolder="" count="0" unbalancedGroup="0"/>
    <cacheHierarchy uniqueName="[銷貨_銷貨單].[結帳序號]" caption="結帳序號" attribute="1" defaultMemberUniqueName="[銷貨_銷貨單].[結帳序號].[All]" allUniqueName="[銷貨_銷貨單].[結帳序號].[All]" dimensionUniqueName="[銷貨_銷貨單]" displayFolder="" count="0" unbalancedGroup="0"/>
    <cacheHierarchy uniqueName="[銷貨_銷貨單].[結帳明細編號]" caption="結帳明細編號" attribute="1" defaultMemberUniqueName="[銷貨_銷貨單].[結帳明細編號].[All]" allUniqueName="[銷貨_銷貨單].[結帳明細編號].[All]" dimensionUniqueName="[銷貨_銷貨單]" displayFolder="" count="0" unbalancedGroup="0"/>
    <cacheHierarchy uniqueName="[銷貨_銷貨單].[結帳單別]" caption="結帳單別" attribute="1" defaultMemberUniqueName="[銷貨_銷貨單].[結帳單別].[All]" allUniqueName="[銷貨_銷貨單].[結帳單別].[All]" dimensionUniqueName="[銷貨_銷貨單]" displayFolder="" count="0" unbalancedGroup="0"/>
    <cacheHierarchy uniqueName="[銷貨_銷貨單].[結帳單號]" caption="結帳單號" attribute="1" defaultMemberUniqueName="[銷貨_銷貨單].[結帳單號].[All]" allUniqueName="[銷貨_銷貨單].[結帳單號].[All]" dimensionUniqueName="[銷貨_銷貨單]" displayFolder="" count="0" unbalancedGroup="0"/>
    <cacheHierarchy uniqueName="[銷貨_銷貨單].[結帳碼]" caption="結帳碼" attribute="1" defaultMemberUniqueName="[銷貨_銷貨單].[結帳碼].[All]" allUniqueName="[銷貨_銷貨單].[結帳碼].[All]" dimensionUniqueName="[銷貨_銷貨單]" displayFolder="" count="0" unbalancedGroup="0"/>
    <cacheHierarchy uniqueName="[銷貨_銷貨單].[管道大類]" caption="管道大類" attribute="1" defaultMemberUniqueName="[銷貨_銷貨單].[管道大類].[All]" allUniqueName="[銷貨_銷貨單].[管道大類].[All]" dimensionUniqueName="[銷貨_銷貨單]" displayFolder="" count="2" unbalanced="0" unbalancedGroup="0">
      <fieldsUsage count="2">
        <fieldUsage x="-1"/>
        <fieldUsage x="11"/>
      </fieldsUsage>
    </cacheHierarchy>
    <cacheHierarchy uniqueName="[銷貨_銷貨單].[管道小類]" caption="管道小類" attribute="1" defaultMemberUniqueName="[銷貨_銷貨單].[管道小類].[All]" allUniqueName="[銷貨_銷貨單].[管道小類].[All]" dimensionUniqueName="[銷貨_銷貨單]" displayFolder="" count="2" unbalanced="0" unbalancedGroup="0">
      <fieldsUsage count="2">
        <fieldUsage x="-1"/>
        <fieldUsage x="10"/>
      </fieldsUsage>
    </cacheHierarchy>
    <cacheHierarchy uniqueName="[銷貨_銷貨單].[管道中類]" caption="管道中類" attribute="1" defaultMemberUniqueName="[銷貨_銷貨單].[管道中類].[All]" allUniqueName="[銷貨_銷貨單].[管道中類].[All]" dimensionUniqueName="[銷貨_銷貨單]" displayFolder="" count="2" unbalanced="0" unbalancedGroup="0">
      <fieldsUsage count="2">
        <fieldUsage x="-1"/>
        <fieldUsage x="2"/>
      </fieldsUsage>
    </cacheHierarchy>
    <cacheHierarchy uniqueName="[銷貨_銷貨單].[管道來源]" caption="管道來源" attribute="1" defaultMemberUniqueName="[銷貨_銷貨單].[管道來源].[All]" allUniqueName="[銷貨_銷貨單].[管道來源].[All]" dimensionUniqueName="[銷貨_銷貨單]" displayFolder="" count="0" unbalancedGroup="0"/>
    <cacheHierarchy uniqueName="[銷貨_銷貨單].[管道訂單編號]" caption="管道訂單編號" attribute="1" defaultMemberUniqueName="[銷貨_銷貨單].[管道訂單編號].[All]" allUniqueName="[銷貨_銷貨單].[管道訂單編號].[All]" dimensionUniqueName="[銷貨_銷貨單]" displayFolder="" count="0" unbalancedGroup="0"/>
    <cacheHierarchy uniqueName="[銷貨_銷貨單].[管道備註]" caption="管道備註" attribute="1" defaultMemberUniqueName="[銷貨_銷貨單].[管道備註].[All]" allUniqueName="[銷貨_銷貨單].[管道備註].[All]" dimensionUniqueName="[銷貨_銷貨單]" displayFolder="" count="0" unbalancedGroup="0"/>
    <cacheHierarchy uniqueName="[銷貨_銷貨單].[銷貨日]" caption="銷貨日" attribute="1" defaultMemberUniqueName="[銷貨_銷貨單].[銷貨日].[All]" allUniqueName="[銷貨_銷貨單].[銷貨日].[All]" dimensionUniqueName="[銷貨_銷貨單]" displayFolder="" count="0" unbalancedGroup="0"/>
    <cacheHierarchy uniqueName="[銷貨_銷貨單].[銷貨日期]" caption="銷貨日期" attribute="1" defaultMemberUniqueName="[銷貨_銷貨單].[銷貨日期].[All]" allUniqueName="[銷貨_銷貨單].[銷貨日期].[All]" dimensionUniqueName="[銷貨_銷貨單]" displayFolder="" count="0" unbalancedGroup="0"/>
    <cacheHierarchy uniqueName="[銷貨_銷貨單].[銷貨月]" caption="銷貨月" attribute="1" defaultMemberUniqueName="[銷貨_銷貨單].[銷貨月].[All]" allUniqueName="[銷貨_銷貨單].[銷貨月].[All]" dimensionUniqueName="[銷貨_銷貨單]" displayFolder="" count="0" unbalancedGroup="0"/>
    <cacheHierarchy uniqueName="[銷貨_銷貨單].[銷貨年]" caption="銷貨年" attribute="1" defaultMemberUniqueName="[銷貨_銷貨單].[銷貨年].[All]" allUniqueName="[銷貨_銷貨單].[銷貨年].[All]" dimensionUniqueName="[銷貨_銷貨單]" displayFolder="" count="0" unbalancedGroup="0"/>
    <cacheHierarchy uniqueName="[銷貨_銷貨單].[銷貨年月]" caption="銷貨年月" attribute="1" defaultMemberUniqueName="[銷貨_銷貨單].[銷貨年月].[All]" allUniqueName="[銷貨_銷貨單].[銷貨年月].[All]" dimensionUniqueName="[銷貨_銷貨單]" displayFolder="" count="2" unbalanced="0" unbalancedGroup="0">
      <fieldsUsage count="2">
        <fieldUsage x="-1"/>
        <fieldUsage x="12"/>
      </fieldsUsage>
    </cacheHierarchy>
    <cacheHierarchy uniqueName="[銷貨_銷貨單].[銷貨成本]" caption="銷貨成本" attribute="1" defaultMemberUniqueName="[銷貨_銷貨單].[銷貨成本].[All]" allUniqueName="[銷貨_銷貨單].[銷貨成本].[All]" dimensionUniqueName="[銷貨_銷貨單]" displayFolder="" count="0" unbalancedGroup="0"/>
    <cacheHierarchy uniqueName="[銷貨_銷貨單].[銷貨明細編號]" caption="銷貨明細編號" attribute="1" keyAttribute="1" defaultMemberUniqueName="[銷貨_銷貨單].[銷貨明細編號].[All]" allUniqueName="[銷貨_銷貨單].[銷貨明細編號].[All]" dimensionUniqueName="[銷貨_銷貨單]" displayFolder="" count="0" unbalancedGroup="0"/>
    <cacheHierarchy uniqueName="[銷貨_銷貨單].[銷貨金額]" caption="銷貨金額" attribute="1" defaultMemberUniqueName="[銷貨_銷貨單].[銷貨金額].[All]" allUniqueName="[銷貨_銷貨單].[銷貨金額].[All]" dimensionUniqueName="[銷貨_銷貨單]" displayFolder="" count="0" unbalancedGroup="0"/>
    <cacheHierarchy uniqueName="[銷貨_銷貨單].[銷貨金額大於０]" caption="銷貨金額大於０" attribute="1" defaultMemberUniqueName="[銷貨_銷貨單].[銷貨金額大於０].[All]" allUniqueName="[銷貨_銷貨單].[銷貨金額大於０].[All]" dimensionUniqueName="[銷貨_銷貨單]" displayFolder="" count="0" unbalancedGroup="0"/>
    <cacheHierarchy uniqueName="[銷貨_銷貨單].[銷貨單別]" caption="銷貨單別" attribute="1" defaultMemberUniqueName="[銷貨_銷貨單].[銷貨單別].[All]" allUniqueName="[銷貨_銷貨單].[銷貨單別].[All]" dimensionUniqueName="[銷貨_銷貨單]" displayFolder="" count="0" unbalancedGroup="0"/>
    <cacheHierarchy uniqueName="[銷貨_銷貨單].[銷貨單序]" caption="銷貨單序" attribute="1" defaultMemberUniqueName="[銷貨_銷貨單].[銷貨單序].[All]" allUniqueName="[銷貨_銷貨單].[銷貨單序].[All]" dimensionUniqueName="[銷貨_銷貨單]" displayFolder="" count="0" unbalancedGroup="0"/>
    <cacheHierarchy uniqueName="[銷貨_銷貨單].[銷貨單號]" caption="銷貨單號" attribute="1" defaultMemberUniqueName="[銷貨_銷貨單].[銷貨單號].[All]" allUniqueName="[銷貨_銷貨單].[銷貨單號].[All]" dimensionUniqueName="[銷貨_銷貨單]" displayFolder="" count="0" unbalancedGroup="0"/>
    <cacheHierarchy uniqueName="[銷貨_銷貨單].[銷貨單編號]" caption="銷貨單編號" attribute="1" defaultMemberUniqueName="[銷貨_銷貨單].[銷貨單編號].[All]" allUniqueName="[銷貨_銷貨單].[銷貨單編號].[All]" dimensionUniqueName="[銷貨_銷貨單]" displayFolder="" count="0" unbalancedGroup="0"/>
    <cacheHierarchy uniqueName="[銷貨_銷貨單].[銷貨數量]" caption="銷貨數量" attribute="1" defaultMemberUniqueName="[銷貨_銷貨單].[銷貨數量].[All]" allUniqueName="[銷貨_銷貨單].[銷貨數量].[All]" dimensionUniqueName="[銷貨_銷貨單]" displayFolder="" count="0" unbalancedGroup="0"/>
    <cacheHierarchy uniqueName="[銷貨_銷貨單].[銷貨數量大於０]" caption="銷貨數量大於０" attribute="1" defaultMemberUniqueName="[銷貨_銷貨單].[銷貨數量大於０].[All]" allUniqueName="[銷貨_銷貨單].[銷貨數量大於０].[All]" dimensionUniqueName="[銷貨_銷貨單]" displayFolder="" count="0" unbalancedGroup="0"/>
    <cacheHierarchy uniqueName="[銷貨_銷貨單].[贈備品成本]" caption="贈備品成本" attribute="1" defaultMemberUniqueName="[銷貨_銷貨單].[贈備品成本].[All]" allUniqueName="[銷貨_銷貨單].[贈備品成本].[All]" dimensionUniqueName="[銷貨_銷貨單]" displayFolder="" count="0" unbalancedGroup="0"/>
    <cacheHierarchy uniqueName="[銷貨_銷貨單].[贈備品量]" caption="贈備品量" attribute="1" defaultMemberUniqueName="[銷貨_銷貨單].[贈備品量].[All]" allUniqueName="[銷貨_銷貨單].[贈備品量].[All]" dimensionUniqueName="[銷貨_銷貨單]" displayFolder="" count="0" unbalancedGroup="0"/>
    <cacheHierarchy uniqueName="[隱藏_傳票廠商].[傳票編號]" caption="傳票編號" attribute="1" keyAttribute="1" defaultMemberUniqueName="[隱藏_傳票廠商].[傳票編號].[All]" allUniqueName="[隱藏_傳票廠商].[傳票編號].[All]" dimensionUniqueName="[隱藏_傳票廠商]" displayFolder="" count="0" unbalancedGroup="0"/>
    <cacheHierarchy uniqueName="[隱藏_傳票廠商].[廠商代號]" caption="廠商代號" attribute="1" defaultMemberUniqueName="[隱藏_傳票廠商].[廠商代號].[All]" allUniqueName="[隱藏_傳票廠商].[廠商代號].[All]" dimensionUniqueName="[隱藏_傳票廠商]" displayFolder="" count="0" unbalancedGroup="0"/>
    <cacheHierarchy uniqueName="[分類_分類帳].[傳票日]" caption="傳票日" attribute="1" defaultMemberUniqueName="[分類_分類帳].[傳票日].[All]" allUniqueName="[分類_分類帳].[傳票日].[All]" dimensionUniqueName="[分類_分類帳]" displayFolder="" count="0" unbalancedGroup="0" hidden="1"/>
    <cacheHierarchy uniqueName="[分類_分類帳].[傳票月]" caption="傳票月" attribute="1" defaultMemberUniqueName="[分類_分類帳].[傳票月].[All]" allUniqueName="[分類_分類帳].[傳票月].[All]" dimensionUniqueName="[分類_分類帳]" displayFolder="" count="0" unbalancedGroup="0" hidden="1"/>
    <cacheHierarchy uniqueName="[分類_分類帳].[傳票年]" caption="傳票年" attribute="1" defaultMemberUniqueName="[分類_分類帳].[傳票年].[All]" allUniqueName="[分類_分類帳].[傳票年].[All]" dimensionUniqueName="[分類_分類帳]" displayFolder="" count="0" unbalancedGroup="0" hidden="1"/>
    <cacheHierarchy uniqueName="[共通_會計科目].[科目大類]" caption="科目大類" attribute="1" defaultMemberUniqueName="[共通_會計科目].[科目大類].[All]" allUniqueName="[共通_會計科目].[科目大類].[All]" dimensionUniqueName="[共通_會計科目]" displayFolder="" count="0" unbalancedGroup="0" hidden="1"/>
    <cacheHierarchy uniqueName="[事業_分類帳].[識別碼]" caption="識別碼" attribute="1" keyAttribute="1" defaultMemberUniqueName="[事業_分類帳].[識別碼].[All]" allUniqueName="[事業_分類帳].[識別碼].[All]" dimensionUniqueName="[事業_分類帳]" displayFolder="" count="0" unbalancedGroup="0" hidden="1"/>
    <cacheHierarchy uniqueName="[結帳_結帳單].[科目編號]" caption="科目編號" attribute="1" defaultMemberUniqueName="[結帳_結帳單].[科目編號].[All]" allUniqueName="[結帳_結帳單].[科目編號].[All]" dimensionUniqueName="[結帳_結帳單]" displayFolder="" count="0" unbalancedGroup="0" hidden="1"/>
    <cacheHierarchy uniqueName="[結帳_結帳單].[部門代號]" caption="部門代號" attribute="1" defaultMemberUniqueName="[結帳_結帳單].[部門代號].[All]" allUniqueName="[結帳_結帳單].[部門代號].[All]" dimensionUniqueName="[結帳_結帳單]" displayFolder="" count="0" unbalancedGroup="0" hidden="1"/>
    <cacheHierarchy uniqueName="[損益_表單類別].[PK]" caption="PK" attribute="1" keyAttribute="1" defaultMemberUniqueName="[損益_表單類別].[PK].[All]" allUniqueName="[損益_表單類別].[PK].[All]" dimensionUniqueName="[損益_表單類別]" displayFolder="" count="0" unbalancedGroup="0" hidden="1"/>
    <cacheHierarchy uniqueName="[預算_年度預算表].[預算編號]" caption="預算編號" attribute="1" keyAttribute="1" defaultMemberUniqueName="[預算_年度預算表].[預算編號].[All]" allUniqueName="[預算_年度預算表].[預算編號].[All]" dimensionUniqueName="[預算_年度預算表]" displayFolder="" count="0" unbalancedGroup="0" hidden="1"/>
    <cacheHierarchy uniqueName="[預算_期中預算表].[預算編號]" caption="預算編號" attribute="1" keyAttribute="1" defaultMemberUniqueName="[預算_期中預算表].[預算編號].[All]" allUniqueName="[預算_期中預算表].[預算編號].[All]" dimensionUniqueName="[預算_期中預算表]" displayFolder="" count="0" unbalancedGroup="0" hidden="1"/>
    <cacheHierarchy uniqueName="[預算_期初預算表].[預算編號]" caption="預算編號" attribute="1" keyAttribute="1" defaultMemberUniqueName="[預算_期初預算表].[預算編號].[All]" allUniqueName="[預算_期初預算表].[預算編號].[All]" dimensionUniqueName="[預算_期初預算表]" displayFolder="" count="0" unbalancedGroup="0" hidden="1"/>
    <cacheHierarchy uniqueName="[銷貨_銷貨單].[客戶名稱 Internal]" caption="客戶名稱 Internal" attribute="1" defaultMemberUniqueName="[銷貨_銷貨單].[客戶名稱 Internal].[All]" allUniqueName="[銷貨_銷貨單].[客戶名稱 Internal].[All]" dimensionUniqueName="[銷貨_銷貨單]" displayFolder="" count="0" unbalancedGroup="0" hidden="1"/>
    <cacheHierarchy uniqueName="[銷貨_銷貨單].[客戶名稱1]" caption="客戶名稱1" attribute="1" defaultMemberUniqueName="[銷貨_銷貨單].[客戶名稱1].[All]" allUniqueName="[銷貨_銷貨單].[客戶名稱1].[All]" dimensionUniqueName="[銷貨_銷貨單]" displayFolder="" count="0" unbalancedGroup="0" hidden="1"/>
    <cacheHierarchy uniqueName="[銷貨_銷貨單].[部門代號]" caption="部門代號" attribute="1" defaultMemberUniqueName="[銷貨_銷貨單].[部門代號].[All]" allUniqueName="[銷貨_銷貨單].[部門代號].[All]" dimensionUniqueName="[銷貨_銷貨單]" displayFolder="" count="0" unbalancedGroup="0" hidden="1"/>
    <cacheHierarchy uniqueName="[隱藏_事業代碼].[事業代碼]" caption="事業代碼" attribute="1" keyAttribute="1" defaultMemberUniqueName="[隱藏_事業代碼].[事業代碼].[All]" allUniqueName="[隱藏_事業代碼].[事業代碼].[All]" dimensionUniqueName="[隱藏_事業代碼]" displayFolder="" count="0" unbalancedGroup="0" hidden="1"/>
    <cacheHierarchy uniqueName="[隱藏_事業代碼].[事業別]" caption="事業別" attribute="1" defaultMemberUniqueName="[隱藏_事業代碼].[事業別].[All]" allUniqueName="[隱藏_事業代碼].[事業別].[All]" dimensionUniqueName="[隱藏_事業代碼]" displayFolder="" count="0" unbalancedGroup="0" hidden="1"/>
    <cacheHierarchy uniqueName="[隱藏_事業代碼].[科目編號]" caption="科目編號" attribute="1" defaultMemberUniqueName="[隱藏_事業代碼].[科目編號].[All]" allUniqueName="[隱藏_事業代碼].[科目編號].[All]" dimensionUniqueName="[隱藏_事業代碼]" displayFolder="" count="0" unbalancedGroup="0" hidden="1"/>
    <cacheHierarchy uniqueName="[隱藏_事業代碼].[部門代號]" caption="部門代號" attribute="1" defaultMemberUniqueName="[隱藏_事業代碼].[部門代號].[All]" allUniqueName="[隱藏_事業代碼].[部門代號].[All]" dimensionUniqueName="[隱藏_事業代碼]" displayFolder="" count="0" unbalancedGroup="0" hidden="1"/>
    <cacheHierarchy uniqueName="[Measures].[事業_新金額]" caption="事業_新金額" measure="1" displayFolder="" measureGroup="事業帳" count="0"/>
    <cacheHierarchy uniqueName="[Measures].[事業_銷貨收入]" caption="事業_銷貨收入" measure="1" displayFolder="" measureGroup="事業帳" count="0"/>
    <cacheHierarchy uniqueName="[Measures].[事業_銷貨毛利]" caption="事業_銷貨毛利" measure="1" displayFolder="" measureGroup="事業帳" count="0"/>
    <cacheHierarchy uniqueName="[Measures].[事業_營業利潤]" caption="事業_營業利潤" measure="1" displayFolder="" measureGroup="事業帳" count="0"/>
    <cacheHierarchy uniqueName="[Measures].[事業_稅前淨利]" caption="事業_稅前淨利" measure="1" displayFolder="" measureGroup="事業帳" count="0"/>
    <cacheHierarchy uniqueName="[Measures].[事業_稅後淨利]" caption="事業_稅後淨利" measure="1" displayFolder="" measureGroup="事業帳" count="0"/>
    <cacheHierarchy uniqueName="[Measures].[事業_原價率被除數]" caption="事業_原價率被除數" measure="1" displayFolder="" measureGroup="事業帳" count="0"/>
    <cacheHierarchy uniqueName="[Measures].[事業_原價率除數]" caption="事業_原價率除數" measure="1" displayFolder="" measureGroup="事業帳" count="0"/>
    <cacheHierarchy uniqueName="[Measures].[事業_銷貨成本]" caption="事業_銷貨成本" measure="1" displayFolder="" measureGroup="事業帳" count="0"/>
    <cacheHierarchy uniqueName="[Measures].[事業_營業費用]" caption="事業_營業費用" measure="1" displayFolder="" measureGroup="事業帳" count="0"/>
    <cacheHierarchy uniqueName="[Measures].[事業_營業外收支]" caption="事業_營業外收支" measure="1" displayFolder="" measureGroup="事業帳" count="0"/>
    <cacheHierarchy uniqueName="[Measures].[事業_營業稅]" caption="事業_營業稅" measure="1" displayFolder="" measureGroup="事業帳" count="0"/>
    <cacheHierarchy uniqueName="[Measures].[事業_人件費]" caption="事業_人件費" measure="1" displayFolder="" measureGroup="事業帳" count="0"/>
    <cacheHierarchy uniqueName="[Measures].[事業_一般管理費]" caption="事業_一般管理費" measure="1" displayFolder="" measureGroup="事業帳" count="0"/>
    <cacheHierarchy uniqueName="[Measures].[事業_變動費用]" caption="事業_變動費用" measure="1" displayFolder="" measureGroup="事業帳" count="0"/>
    <cacheHierarchy uniqueName="[Measures].[分類_借方金額]" caption="分類_借方金額" measure="1" displayFolder="" measureGroup="分類帳" count="0"/>
    <cacheHierarchy uniqueName="[Measures].[分類_貸方金額]" caption="分類_貸方金額" measure="1" displayFolder="" measureGroup="分類帳" count="0"/>
    <cacheHierarchy uniqueName="[Measures].[分類_金額]" caption="分類_金額" measure="1" displayFolder="" measureGroup="分類帳" count="0"/>
    <cacheHierarchy uniqueName="[Measures].[分類_仟金額]" caption="分類_仟金額" measure="1" displayFolder="" measureGroup="分類帳" count="0"/>
    <cacheHierarchy uniqueName="[Measures].[分類_銷貨收入]" caption="分類_銷貨收入" measure="1" displayFolder="" measureGroup="分類帳" count="0"/>
    <cacheHierarchy uniqueName="[Measures].[分類_銷貨毛利]" caption="分類_銷貨毛利" measure="1" displayFolder="" measureGroup="分類帳" count="0"/>
    <cacheHierarchy uniqueName="[Measures].[分類_營業利潤]" caption="分類_營業利潤" measure="1" displayFolder="" measureGroup="分類帳" count="0"/>
    <cacheHierarchy uniqueName="[Measures].[分類_銷貨成本]" caption="分類_銷貨成本" measure="1" displayFolder="" measureGroup="分類帳" count="0"/>
    <cacheHierarchy uniqueName="[Measures].[分類_營業費用]" caption="分類_營業費用" measure="1" displayFolder="" measureGroup="分類帳" count="0"/>
    <cacheHierarchy uniqueName="[Measures].[分類_一般管理費]" caption="分類_一般管理費" measure="1" displayFolder="" measureGroup="分類帳" count="0"/>
    <cacheHierarchy uniqueName="[Measures].[分類_人件費]" caption="分類_人件費" measure="1" displayFolder="" measureGroup="分類帳" count="0"/>
    <cacheHierarchy uniqueName="[Measures].[分類_營業外收支]" caption="分類_營業外收支" measure="1" displayFolder="" measureGroup="分類帳" count="0"/>
    <cacheHierarchy uniqueName="[Measures].[分類_稅前淨利]" caption="分類_稅前淨利" measure="1" displayFolder="" measureGroup="分類帳" count="0"/>
    <cacheHierarchy uniqueName="[Measures].[分類_營業稅]" caption="分類_營業稅" measure="1" displayFolder="" measureGroup="分類帳" count="0"/>
    <cacheHierarchy uniqueName="[Measures].[分類_稅後淨利]" caption="分類_稅後淨利" measure="1" displayFolder="" measureGroup="分類帳" count="0"/>
    <cacheHierarchy uniqueName="[Measures].[分類_資料筆數]" caption="分類_資料筆數" measure="1" displayFolder="" measureGroup="分類帳" count="0"/>
    <cacheHierarchy uniqueName="[Measures].[分類_變動費用]" caption="分類_變動費用" measure="1" displayFolder="" measureGroup="分類帳" count="0"/>
    <cacheHierarchy uniqueName="[Measures].[銷貨_本幣未稅金額]" caption="銷貨_本幣未稅金額" measure="1" displayFolder="" measureGroup="銷貨單" count="0"/>
    <cacheHierarchy uniqueName="[Measures].[銷貨_本幣含稅金額]" caption="銷貨_本幣含稅金額" measure="1" displayFolder="" measureGroup="銷貨單" count="0"/>
    <cacheHierarchy uniqueName="[Measures].[銷貨_銷貨數量]" caption="銷貨_銷貨數量" measure="1" displayFolder="" measureGroup="銷貨單" count="0" oneField="1">
      <fieldsUsage count="1">
        <fieldUsage x="9"/>
      </fieldsUsage>
    </cacheHierarchy>
    <cacheHierarchy uniqueName="[Measures].[銷貨_贈備品量]" caption="銷貨_贈備品量" measure="1" displayFolder="" measureGroup="銷貨單" count="0"/>
    <cacheHierarchy uniqueName="[Measures].[銷貨_銷貨成本]" caption="銷貨_銷貨成本" measure="1" displayFolder="" measureGroup="銷貨單" count="0"/>
    <cacheHierarchy uniqueName="[Measures].[銷貨_贈備品成本]" caption="銷貨_贈備品成本" measure="1" displayFolder="" measureGroup="銷貨單" count="0"/>
    <cacheHierarchy uniqueName="[Measures].[銷貨_銷貨單數]" caption="銷貨_銷貨單數" measure="1" displayFolder="" measureGroup="銷貨單_單據" count="0"/>
    <cacheHierarchy uniqueName="[Measures].[銷貨_通路訂單數]" caption="銷貨_通路訂單數" measure="1" displayFolder="" measureGroup="銷貨單_訂單" count="0"/>
    <cacheHierarchy uniqueName="[Measures].[銷貨_訂單編號數]" caption="銷貨_訂單編號數" measure="1" displayFolder="" measureGroup="銷貨訂單" count="0"/>
    <cacheHierarchy uniqueName="[Measures].[銷貨_銷貨單號數]" caption="銷貨_銷貨單號數" measure="1" displayFolder="" measureGroup="銷貨單號" count="0"/>
    <cacheHierarchy uniqueName="[Measures].[結帳_本幣未稅金額]" caption="結帳_本幣未稅金額" measure="1" displayFolder="" measureGroup="結帳單" count="0"/>
    <cacheHierarchy uniqueName="[Measures].[結帳_本幣含稅金額]" caption="結帳_本幣含稅金額" measure="1" displayFolder="" measureGroup="結帳單" count="0"/>
    <cacheHierarchy uniqueName="[Measures].[結帳_結帳單號數]" caption="結帳_結帳單號數" measure="1" displayFolder="" measureGroup="結帳單號" count="0"/>
    <cacheHierarchy uniqueName="[Measures].[期初預算_金額]" caption="期初預算_金額" measure="1" displayFolder="" measureGroup="期初預算表" count="0"/>
    <cacheHierarchy uniqueName="[Measures].[期初預算_銷貨毛利]" caption="期初預算_銷貨毛利" measure="1" displayFolder="" measureGroup="期初預算表" count="0"/>
    <cacheHierarchy uniqueName="[Measures].[期初預算_稅前淨利]" caption="期初預算_稅前淨利" measure="1" displayFolder="" measureGroup="期初預算表" count="0"/>
    <cacheHierarchy uniqueName="[Measures].[期初預算_營業利潤]" caption="期初預算_營業利潤" measure="1" displayFolder="" measureGroup="期初預算表" count="0"/>
    <cacheHierarchy uniqueName="[Measures].[期初預算_銷貨成本]" caption="期初預算_銷貨成本" measure="1" displayFolder="" measureGroup="期初預算表" count="0"/>
    <cacheHierarchy uniqueName="[Measures].[期初預算_營業費用]" caption="期初預算_營業費用" measure="1" displayFolder="" measureGroup="期初預算表" count="0"/>
    <cacheHierarchy uniqueName="[Measures].[期初預算_銷貨收入]" caption="期初預算_銷貨收入" measure="1" displayFolder="" measureGroup="期初預算表" count="0"/>
    <cacheHierarchy uniqueName="[Measures].[期初預算_營業外收支]" caption="期初預算_營業外收支" measure="1" displayFolder="" measureGroup="期初預算表" count="0"/>
    <cacheHierarchy uniqueName="[Measures].[期初預算_一般管理費]" caption="期初預算_一般管理費" measure="1" displayFolder="" measureGroup="期初預算表" count="0"/>
    <cacheHierarchy uniqueName="[Measures].[期初預算_人件費]" caption="期初預算_人件費" measure="1" displayFolder="" measureGroup="期初預算表" count="0"/>
    <cacheHierarchy uniqueName="[Measures].[期初預算_營業稅]" caption="期初預算_營業稅" measure="1" displayFolder="" measureGroup="期初預算表" count="0"/>
    <cacheHierarchy uniqueName="[Measures].[期初預算_稅後淨利]" caption="期初預算_稅後淨利" measure="1" displayFolder="" measureGroup="期初預算表" count="0"/>
    <cacheHierarchy uniqueName="[Measures].[期初預算_變動費用]" caption="期初預算_變動費用" measure="1" displayFolder="" measureGroup="期初預算表" count="0"/>
    <cacheHierarchy uniqueName="[Measures].[期中預算_金額]" caption="期中預算_金額" measure="1" displayFolder="" measureGroup="期中預算表" count="0"/>
    <cacheHierarchy uniqueName="[Measures].[期中預算_銷貨毛利]" caption="期中預算_銷貨毛利" measure="1" displayFolder="" measureGroup="期中預算表" count="0"/>
    <cacheHierarchy uniqueName="[Measures].[期中預算_稅前淨利]" caption="期中預算_稅前淨利" measure="1" displayFolder="" measureGroup="期中預算表" count="0"/>
    <cacheHierarchy uniqueName="[Measures].[期中預算_營業利潤]" caption="期中預算_營業利潤" measure="1" displayFolder="" measureGroup="期中預算表" count="0"/>
    <cacheHierarchy uniqueName="[Measures].[期中預算_銷貨成本]" caption="期中預算_銷貨成本" measure="1" displayFolder="" measureGroup="期中預算表" count="0"/>
    <cacheHierarchy uniqueName="[Measures].[期中預算_營業費用]" caption="期中預算_營業費用" measure="1" displayFolder="" measureGroup="期中預算表" count="0"/>
    <cacheHierarchy uniqueName="[Measures].[期中預算_銷貨收入]" caption="期中預算_銷貨收入" measure="1" displayFolder="" measureGroup="期中預算表" count="0"/>
    <cacheHierarchy uniqueName="[Measures].[期中預算_營業外收支]" caption="期中預算_營業外收支" measure="1" displayFolder="" measureGroup="期中預算表" count="0"/>
    <cacheHierarchy uniqueName="[Measures].[期中預算_一般管理費]" caption="期中預算_一般管理費" measure="1" displayFolder="" measureGroup="期中預算表" count="0"/>
    <cacheHierarchy uniqueName="[Measures].[期中預算_人件費]" caption="期中預算_人件費" measure="1" displayFolder="" measureGroup="期中預算表" count="0"/>
    <cacheHierarchy uniqueName="[Measures].[期中預算_營業稅]" caption="期中預算_營業稅" measure="1" displayFolder="" measureGroup="期中預算表" count="0"/>
    <cacheHierarchy uniqueName="[Measures].[期中預算_稅後淨利]" caption="期中預算_稅後淨利" measure="1" displayFolder="" measureGroup="期中預算表" count="0"/>
    <cacheHierarchy uniqueName="[Measures].[期中預算_變動費用]" caption="期中預算_變動費用" measure="1" displayFolder="" measureGroup="期中預算表" count="0"/>
    <cacheHierarchy uniqueName="[Measures].[期末預算_金額]" caption="期末預算_金額" measure="1" displayFolder="" measureGroup="期末預算表" count="0"/>
    <cacheHierarchy uniqueName="[Measures].[期末預算_銷貨毛利]" caption="期末預算_銷貨毛利" measure="1" displayFolder="" measureGroup="期末預算表" count="0"/>
    <cacheHierarchy uniqueName="[Measures].[期末預算_稅前淨利]" caption="期末預算_稅前淨利" measure="1" displayFolder="" measureGroup="期末預算表" count="0"/>
    <cacheHierarchy uniqueName="[Measures].[期末預算_營業利潤]" caption="期末預算_營業利潤" measure="1" displayFolder="" measureGroup="期末預算表" count="0"/>
    <cacheHierarchy uniqueName="[Measures].[期末預算_銷貨成本]" caption="期末預算_銷貨成本" measure="1" displayFolder="" measureGroup="期末預算表" count="0"/>
    <cacheHierarchy uniqueName="[Measures].[期末預算_營業費用]" caption="期末預算_營業費用" measure="1" displayFolder="" measureGroup="期末預算表" count="0"/>
    <cacheHierarchy uniqueName="[Measures].[期末預算_銷貨收入]" caption="期末預算_銷貨收入" measure="1" displayFolder="" measureGroup="期末預算表" count="0"/>
    <cacheHierarchy uniqueName="[Measures].[期末預算_營業外收支]" caption="期末預算_營業外收支" measure="1" displayFolder="" measureGroup="期末預算表" count="0"/>
    <cacheHierarchy uniqueName="[Measures].[期末預算_一般管理費]" caption="期末預算_一般管理費" measure="1" displayFolder="" measureGroup="期末預算表" count="0"/>
    <cacheHierarchy uniqueName="[Measures].[期末預算_人件費]" caption="期末預算_人件費" measure="1" displayFolder="" measureGroup="期末預算表" count="0"/>
    <cacheHierarchy uniqueName="[Measures].[期末預算_營業稅]" caption="期末預算_營業稅" measure="1" displayFolder="" measureGroup="期末預算表" count="0"/>
    <cacheHierarchy uniqueName="[Measures].[期末預算_稅後淨利]" caption="期末預算_稅後淨利" measure="1" displayFolder="" measureGroup="期末預算表" count="0"/>
    <cacheHierarchy uniqueName="[Measures].[期末預算_變動費用]" caption="期末預算_變動費用" measure="1" displayFolder="" measureGroup="期末預算表" count="0"/>
    <cacheHierarchy uniqueName="[Measures].[預算_金額]" caption="預算_金額" measure="1" displayFolder="" measureGroup="年度預算表" count="0"/>
    <cacheHierarchy uniqueName="[Measures].[預算_銷貨毛利]" caption="預算_銷貨毛利" measure="1" displayFolder="" measureGroup="年度預算表" count="0"/>
    <cacheHierarchy uniqueName="[Measures].[預算_稅前淨利]" caption="預算_稅前淨利" measure="1" displayFolder="" measureGroup="年度預算表" count="0"/>
    <cacheHierarchy uniqueName="[Measures].[預算_營業利潤]" caption="預算_營業利潤" measure="1" displayFolder="" measureGroup="年度預算表" count="0"/>
    <cacheHierarchy uniqueName="[Measures].[預算_銷貨成本]" caption="預算_銷貨成本" measure="1" displayFolder="" measureGroup="年度預算表" count="0"/>
    <cacheHierarchy uniqueName="[Measures].[預算_營業費用]" caption="預算_營業費用" measure="1" displayFolder="" measureGroup="年度預算表" count="0"/>
    <cacheHierarchy uniqueName="[Measures].[預算_銷貨收入]" caption="預算_銷貨收入" measure="1" displayFolder="" measureGroup="年度預算表" count="0"/>
    <cacheHierarchy uniqueName="[Measures].[預算_營業外收支]" caption="預算_營業外收支" measure="1" displayFolder="" measureGroup="年度預算表" count="0"/>
    <cacheHierarchy uniqueName="[Measures].[預算_一般管理費]" caption="預算_一般管理費" measure="1" displayFolder="" measureGroup="年度預算表" count="0"/>
    <cacheHierarchy uniqueName="[Measures].[預算_人件費]" caption="預算_人件費" measure="1" displayFolder="" measureGroup="年度預算表" count="0"/>
    <cacheHierarchy uniqueName="[Measures].[預算_營業稅]" caption="預算_營業稅" measure="1" displayFolder="" measureGroup="年度預算表" count="0"/>
    <cacheHierarchy uniqueName="[Measures].[預算_稅後淨利]" caption="預算_稅後淨利" measure="1" displayFolder="" measureGroup="年度預算表" count="0"/>
    <cacheHierarchy uniqueName="[Measures].[預算_變動費用]" caption="預算_變動費用" measure="1" displayFolder="" measureGroup="年度預算表" count="0"/>
    <cacheHierarchy uniqueName="[Measures].[損益_銷貨收入]" caption="損益_銷貨收入" measure="1" displayFolder="" measureGroup="損益表" count="0"/>
    <cacheHierarchy uniqueName="[Measures].[損益_銷貨毛利]" caption="損益_銷貨毛利" measure="1" displayFolder="" measureGroup="損益表" count="0"/>
    <cacheHierarchy uniqueName="[Measures].[損益_營業利潤]" caption="損益_營業利潤" measure="1" displayFolder="" measureGroup="損益表" count="0"/>
    <cacheHierarchy uniqueName="[Measures].[損益_稅前淨利]" caption="損益_稅前淨利" measure="1" displayFolder="" measureGroup="損益表" count="0"/>
    <cacheHierarchy uniqueName="[Measures].[損益_稅後淨利]" caption="損益_稅後淨利" measure="1" displayFolder="" measureGroup="損益表" count="0"/>
    <cacheHierarchy uniqueName="[Measures].[損益_銷貨成本]" caption="損益_銷貨成本" measure="1" displayFolder="" measureGroup="損益表" count="0"/>
    <cacheHierarchy uniqueName="[Measures].[損益_營業費用]" caption="損益_營業費用" measure="1" displayFolder="" measureGroup="損益表" count="0"/>
    <cacheHierarchy uniqueName="[Measures].[損益_營業外收支]" caption="損益_營業外收支" measure="1" displayFolder="" measureGroup="損益表" count="0"/>
    <cacheHierarchy uniqueName="[Measures].[損益_營業稅]" caption="損益_營業稅" measure="1" displayFolder="" measureGroup="損益表" count="0"/>
    <cacheHierarchy uniqueName="[Measures].[損益_人件費]" caption="損益_人件費" measure="1" displayFolder="" measureGroup="損益表" count="0"/>
    <cacheHierarchy uniqueName="[Measures].[損益_一般管理費]" caption="損益_一般管理費" measure="1" displayFolder="" measureGroup="損益表" count="0"/>
    <cacheHierarchy uniqueName="[Measures].[損益_變動費用]" caption="損益_變動費用" measure="1" displayFolder="" measureGroup="損益表" count="0"/>
    <cacheHierarchy uniqueName="[Measures].[銷貨_商品數]" caption="銷貨_商品數" measure="1" displayFolder="" measureGroup="銷貨訂單" count="0"/>
    <cacheHierarchy uniqueName="[Measures].[銷貨_每訂單平均商品數]" caption="銷貨_每訂單平均商品數" measure="1" displayFolder="" measureGroup="銷貨訂單" count="0"/>
  </cacheHierarchies>
  <kpis count="0"/>
  <dimensions count="17">
    <dimension measure="1" name="Measures" uniqueName="[Measures]" caption="Measures"/>
    <dimension name="分類_分類帳" uniqueName="[分類_分類帳]" caption="分類_分類帳"/>
    <dimension name="分類_廠商主檔" uniqueName="[分類_廠商主檔]" caption="分類_廠商主檔"/>
    <dimension name="共通_成本部門" uniqueName="[共通_成本部門]" caption="共通_成本部門"/>
    <dimension name="共通_事業別" uniqueName="[共通_事業別]" caption="共通_事業別"/>
    <dimension name="共通_財務年月" uniqueName="[共通_財務年月]" caption="共通_財務年月"/>
    <dimension name="共通_會科大類" uniqueName="[共通_會科大類]" caption="共通_會科大類"/>
    <dimension name="共通_會計科目" uniqueName="[共通_會計科目]" caption="共通_會計科目"/>
    <dimension name="事業_分類帳" uniqueName="[事業_分類帳]" caption="事業_分類帳"/>
    <dimension name="結帳_結帳單" uniqueName="[結帳_結帳單]" caption="結帳_結帳單"/>
    <dimension name="損益_表單類別" uniqueName="[損益_表單類別]" caption="損益_表單類別"/>
    <dimension name="預算_年度預算表" uniqueName="[預算_年度預算表]" caption="預算_年度預算表"/>
    <dimension name="預算_期中預算表" uniqueName="[預算_期中預算表]" caption="預算_期中預算表"/>
    <dimension name="預算_期末預算表" uniqueName="[預算_期末預算表]" caption="預算_期末預算表"/>
    <dimension name="預算_期初預算表" uniqueName="[預算_期初預算表]" caption="預算_期初預算表"/>
    <dimension name="銷貨_銷貨單" uniqueName="[銷貨_銷貨單]" caption="銷貨_銷貨單"/>
    <dimension name="隱藏_傳票廠商" uniqueName="[隱藏_傳票廠商]" caption="隱藏_傳票廠商"/>
  </dimensions>
  <measureGroups count="14">
    <measureGroup name="分類帳" caption="分類帳"/>
    <measureGroup name="年度預算表" caption="年度預算表"/>
    <measureGroup name="事業帳" caption="事業帳"/>
    <measureGroup name="期中預算表" caption="期中預算表"/>
    <measureGroup name="期末預算表" caption="期末預算表"/>
    <measureGroup name="期初預算表" caption="期初預算表"/>
    <measureGroup name="結帳單" caption="結帳單"/>
    <measureGroup name="結帳單號" caption="結帳單號"/>
    <measureGroup name="損益表" caption="損益表"/>
    <measureGroup name="銷貨訂單" caption="銷貨訂單"/>
    <measureGroup name="銷貨單" caption="銷貨單"/>
    <measureGroup name="銷貨單_訂單" caption="銷貨單_訂單"/>
    <measureGroup name="銷貨單_單據" caption="銷貨單_單據"/>
    <measureGroup name="銷貨單號" caption="銷貨單號"/>
  </measureGroups>
  <maps count="77"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16"/>
    <map measureGroup="1" dimension="3"/>
    <map measureGroup="1" dimension="4"/>
    <map measureGroup="1" dimension="5"/>
    <map measureGroup="1" dimension="6"/>
    <map measureGroup="1" dimension="1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16"/>
    <map measureGroup="3" dimension="3"/>
    <map measureGroup="3" dimension="4"/>
    <map measureGroup="3" dimension="5"/>
    <map measureGroup="3" dimension="6"/>
    <map measureGroup="3" dimension="12"/>
    <map measureGroup="4" dimension="3"/>
    <map measureGroup="4" dimension="4"/>
    <map measureGroup="4" dimension="5"/>
    <map measureGroup="4" dimension="6"/>
    <map measureGroup="4" dimension="13"/>
    <map measureGroup="5" dimension="3"/>
    <map measureGroup="5" dimension="4"/>
    <map measureGroup="5" dimension="5"/>
    <map measureGroup="5" dimension="6"/>
    <map measureGroup="5" dimension="14"/>
    <map measureGroup="6" dimension="3"/>
    <map measureGroup="6" dimension="5"/>
    <map measureGroup="6" dimension="6"/>
    <map measureGroup="6" dimension="7"/>
    <map measureGroup="6" dimension="9"/>
    <map measureGroup="7" dimension="3"/>
    <map measureGroup="7" dimension="5"/>
    <map measureGroup="7" dimension="6"/>
    <map measureGroup="7" dimension="7"/>
    <map measureGroup="7" dimension="9"/>
    <map measureGroup="8" dimension="4"/>
    <map measureGroup="8" dimension="5"/>
    <map measureGroup="8" dimension="10"/>
    <map measureGroup="9" dimension="3"/>
    <map measureGroup="9" dimension="4"/>
    <map measureGroup="9" dimension="5"/>
    <map measureGroup="9" dimension="6"/>
    <map measureGroup="9" dimension="7"/>
    <map measureGroup="9" dimension="15"/>
    <map measureGroup="10" dimension="3"/>
    <map measureGroup="10" dimension="4"/>
    <map measureGroup="10" dimension="5"/>
    <map measureGroup="10" dimension="6"/>
    <map measureGroup="10" dimension="7"/>
    <map measureGroup="10" dimension="15"/>
    <map measureGroup="11" dimension="3"/>
    <map measureGroup="11" dimension="4"/>
    <map measureGroup="11" dimension="5"/>
    <map measureGroup="11" dimension="6"/>
    <map measureGroup="11" dimension="7"/>
    <map measureGroup="11" dimension="15"/>
    <map measureGroup="12" dimension="3"/>
    <map measureGroup="12" dimension="4"/>
    <map measureGroup="12" dimension="5"/>
    <map measureGroup="12" dimension="6"/>
    <map measureGroup="12" dimension="7"/>
    <map measureGroup="12" dimension="15"/>
    <map measureGroup="13" dimension="3"/>
    <map measureGroup="13" dimension="5"/>
    <map measureGroup="13" dimension="6"/>
    <map measureGroup="13" dimension="7"/>
    <map measureGroup="13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51"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6"/>
    <x v="97"/>
  </r>
  <r>
    <x v="0"/>
    <x v="6"/>
    <x v="126"/>
  </r>
  <r>
    <x v="0"/>
    <x v="6"/>
    <x v="126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1"/>
    <x v="6"/>
    <x v="81"/>
  </r>
  <r>
    <x v="1"/>
    <x v="6"/>
    <x v="81"/>
  </r>
  <r>
    <x v="1"/>
    <x v="6"/>
    <x v="81"/>
  </r>
  <r>
    <x v="1"/>
    <x v="6"/>
    <x v="81"/>
  </r>
  <r>
    <x v="1"/>
    <x v="6"/>
    <x v="81"/>
  </r>
  <r>
    <x v="1"/>
    <x v="8"/>
    <x v="102"/>
  </r>
  <r>
    <x v="1"/>
    <x v="5"/>
    <x v="44"/>
  </r>
  <r>
    <x v="1"/>
    <x v="5"/>
    <x v="44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29"/>
  </r>
  <r>
    <x v="3"/>
    <x v="7"/>
    <x v="29"/>
  </r>
  <r>
    <x v="3"/>
    <x v="3"/>
    <x v="111"/>
  </r>
  <r>
    <x v="3"/>
    <x v="3"/>
    <x v="111"/>
  </r>
  <r>
    <x v="3"/>
    <x v="3"/>
    <x v="82"/>
  </r>
  <r>
    <x v="3"/>
    <x v="3"/>
    <x v="82"/>
  </r>
  <r>
    <x v="3"/>
    <x v="3"/>
    <x v="82"/>
  </r>
  <r>
    <x v="3"/>
    <x v="3"/>
    <x v="82"/>
  </r>
  <r>
    <x v="3"/>
    <x v="3"/>
    <x v="82"/>
  </r>
  <r>
    <x v="3"/>
    <x v="3"/>
    <x v="82"/>
  </r>
  <r>
    <x v="3"/>
    <x v="3"/>
    <x v="82"/>
  </r>
  <r>
    <x v="3"/>
    <x v="3"/>
    <x v="82"/>
  </r>
  <r>
    <x v="3"/>
    <x v="3"/>
    <x v="34"/>
  </r>
  <r>
    <x v="3"/>
    <x v="3"/>
    <x v="34"/>
  </r>
  <r>
    <x v="3"/>
    <x v="3"/>
    <x v="34"/>
  </r>
  <r>
    <x v="3"/>
    <x v="3"/>
    <x v="34"/>
  </r>
  <r>
    <x v="3"/>
    <x v="3"/>
    <x v="34"/>
  </r>
  <r>
    <x v="3"/>
    <x v="3"/>
    <x v="112"/>
  </r>
  <r>
    <x v="3"/>
    <x v="3"/>
    <x v="112"/>
  </r>
  <r>
    <x v="3"/>
    <x v="3"/>
    <x v="112"/>
  </r>
  <r>
    <x v="3"/>
    <x v="3"/>
    <x v="112"/>
  </r>
  <r>
    <x v="3"/>
    <x v="3"/>
    <x v="112"/>
  </r>
  <r>
    <x v="3"/>
    <x v="3"/>
    <x v="112"/>
  </r>
  <r>
    <x v="3"/>
    <x v="3"/>
    <x v="112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12"/>
  </r>
  <r>
    <x v="3"/>
    <x v="3"/>
    <x v="12"/>
  </r>
  <r>
    <x v="3"/>
    <x v="3"/>
    <x v="12"/>
  </r>
  <r>
    <x v="3"/>
    <x v="3"/>
    <x v="12"/>
  </r>
  <r>
    <x v="3"/>
    <x v="3"/>
    <x v="12"/>
  </r>
  <r>
    <x v="3"/>
    <x v="3"/>
    <x v="12"/>
  </r>
  <r>
    <x v="3"/>
    <x v="3"/>
    <x v="14"/>
  </r>
  <r>
    <x v="3"/>
    <x v="3"/>
    <x v="14"/>
  </r>
  <r>
    <x v="3"/>
    <x v="3"/>
    <x v="14"/>
  </r>
  <r>
    <x v="3"/>
    <x v="3"/>
    <x v="14"/>
  </r>
  <r>
    <x v="3"/>
    <x v="3"/>
    <x v="14"/>
  </r>
  <r>
    <x v="3"/>
    <x v="3"/>
    <x v="15"/>
  </r>
  <r>
    <x v="3"/>
    <x v="3"/>
    <x v="15"/>
  </r>
  <r>
    <x v="3"/>
    <x v="3"/>
    <x v="15"/>
  </r>
  <r>
    <x v="3"/>
    <x v="3"/>
    <x v="15"/>
  </r>
  <r>
    <x v="3"/>
    <x v="3"/>
    <x v="15"/>
  </r>
  <r>
    <x v="3"/>
    <x v="3"/>
    <x v="15"/>
  </r>
  <r>
    <x v="3"/>
    <x v="3"/>
    <x v="15"/>
  </r>
  <r>
    <x v="3"/>
    <x v="3"/>
    <x v="15"/>
  </r>
  <r>
    <x v="3"/>
    <x v="3"/>
    <x v="15"/>
  </r>
  <r>
    <x v="3"/>
    <x v="3"/>
    <x v="15"/>
  </r>
  <r>
    <x v="3"/>
    <x v="3"/>
    <x v="16"/>
  </r>
  <r>
    <x v="3"/>
    <x v="3"/>
    <x v="16"/>
  </r>
  <r>
    <x v="3"/>
    <x v="3"/>
    <x v="16"/>
  </r>
  <r>
    <x v="3"/>
    <x v="3"/>
    <x v="16"/>
  </r>
  <r>
    <x v="3"/>
    <x v="3"/>
    <x v="16"/>
  </r>
  <r>
    <x v="3"/>
    <x v="3"/>
    <x v="19"/>
  </r>
  <r>
    <x v="3"/>
    <x v="3"/>
    <x v="19"/>
  </r>
  <r>
    <x v="3"/>
    <x v="3"/>
    <x v="19"/>
  </r>
  <r>
    <x v="3"/>
    <x v="3"/>
    <x v="19"/>
  </r>
  <r>
    <x v="3"/>
    <x v="3"/>
    <x v="19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65"/>
  </r>
  <r>
    <x v="3"/>
    <x v="3"/>
    <x v="65"/>
  </r>
  <r>
    <x v="3"/>
    <x v="3"/>
    <x v="65"/>
  </r>
  <r>
    <x v="3"/>
    <x v="3"/>
    <x v="65"/>
  </r>
  <r>
    <x v="3"/>
    <x v="3"/>
    <x v="65"/>
  </r>
  <r>
    <x v="3"/>
    <x v="3"/>
    <x v="65"/>
  </r>
  <r>
    <x v="3"/>
    <x v="3"/>
    <x v="65"/>
  </r>
  <r>
    <x v="3"/>
    <x v="3"/>
    <x v="67"/>
  </r>
  <r>
    <x v="3"/>
    <x v="3"/>
    <x v="67"/>
  </r>
  <r>
    <x v="3"/>
    <x v="3"/>
    <x v="67"/>
  </r>
  <r>
    <x v="3"/>
    <x v="3"/>
    <x v="67"/>
  </r>
  <r>
    <x v="3"/>
    <x v="3"/>
    <x v="67"/>
  </r>
  <r>
    <x v="3"/>
    <x v="3"/>
    <x v="67"/>
  </r>
  <r>
    <x v="3"/>
    <x v="3"/>
    <x v="67"/>
  </r>
  <r>
    <x v="3"/>
    <x v="3"/>
    <x v="67"/>
  </r>
  <r>
    <x v="3"/>
    <x v="3"/>
    <x v="39"/>
  </r>
  <r>
    <x v="3"/>
    <x v="3"/>
    <x v="39"/>
  </r>
  <r>
    <x v="3"/>
    <x v="3"/>
    <x v="39"/>
  </r>
  <r>
    <x v="3"/>
    <x v="3"/>
    <x v="39"/>
  </r>
  <r>
    <x v="3"/>
    <x v="3"/>
    <x v="39"/>
  </r>
  <r>
    <x v="3"/>
    <x v="3"/>
    <x v="39"/>
  </r>
  <r>
    <x v="3"/>
    <x v="3"/>
    <x v="39"/>
  </r>
  <r>
    <x v="3"/>
    <x v="3"/>
    <x v="39"/>
  </r>
  <r>
    <x v="3"/>
    <x v="3"/>
    <x v="48"/>
  </r>
  <r>
    <x v="3"/>
    <x v="3"/>
    <x v="48"/>
  </r>
  <r>
    <x v="3"/>
    <x v="3"/>
    <x v="48"/>
  </r>
  <r>
    <x v="3"/>
    <x v="3"/>
    <x v="48"/>
  </r>
  <r>
    <x v="3"/>
    <x v="3"/>
    <x v="48"/>
  </r>
  <r>
    <x v="3"/>
    <x v="3"/>
    <x v="48"/>
  </r>
  <r>
    <x v="3"/>
    <x v="3"/>
    <x v="48"/>
  </r>
  <r>
    <x v="3"/>
    <x v="3"/>
    <x v="48"/>
  </r>
  <r>
    <x v="3"/>
    <x v="3"/>
    <x v="55"/>
  </r>
  <r>
    <x v="3"/>
    <x v="3"/>
    <x v="55"/>
  </r>
  <r>
    <x v="3"/>
    <x v="3"/>
    <x v="55"/>
  </r>
  <r>
    <x v="3"/>
    <x v="3"/>
    <x v="55"/>
  </r>
  <r>
    <x v="3"/>
    <x v="3"/>
    <x v="55"/>
  </r>
  <r>
    <x v="3"/>
    <x v="3"/>
    <x v="57"/>
  </r>
  <r>
    <x v="3"/>
    <x v="3"/>
    <x v="57"/>
  </r>
  <r>
    <x v="3"/>
    <x v="3"/>
    <x v="57"/>
  </r>
  <r>
    <x v="3"/>
    <x v="3"/>
    <x v="57"/>
  </r>
  <r>
    <x v="3"/>
    <x v="3"/>
    <x v="57"/>
  </r>
  <r>
    <x v="3"/>
    <x v="3"/>
    <x v="71"/>
  </r>
  <r>
    <x v="3"/>
    <x v="3"/>
    <x v="71"/>
  </r>
  <r>
    <x v="3"/>
    <x v="3"/>
    <x v="71"/>
  </r>
  <r>
    <x v="3"/>
    <x v="3"/>
    <x v="71"/>
  </r>
  <r>
    <x v="3"/>
    <x v="3"/>
    <x v="71"/>
  </r>
  <r>
    <x v="3"/>
    <x v="3"/>
    <x v="116"/>
  </r>
  <r>
    <x v="3"/>
    <x v="3"/>
    <x v="116"/>
  </r>
  <r>
    <x v="3"/>
    <x v="3"/>
    <x v="116"/>
  </r>
  <r>
    <x v="3"/>
    <x v="3"/>
    <x v="116"/>
  </r>
  <r>
    <x v="3"/>
    <x v="3"/>
    <x v="116"/>
  </r>
  <r>
    <x v="3"/>
    <x v="3"/>
    <x v="116"/>
  </r>
  <r>
    <x v="3"/>
    <x v="3"/>
    <x v="116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45"/>
  </r>
  <r>
    <x v="3"/>
    <x v="3"/>
    <x v="45"/>
  </r>
  <r>
    <x v="3"/>
    <x v="3"/>
    <x v="45"/>
  </r>
  <r>
    <x v="3"/>
    <x v="3"/>
    <x v="45"/>
  </r>
  <r>
    <x v="3"/>
    <x v="3"/>
    <x v="45"/>
  </r>
  <r>
    <x v="3"/>
    <x v="3"/>
    <x v="45"/>
  </r>
  <r>
    <x v="3"/>
    <x v="3"/>
    <x v="45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101"/>
  </r>
  <r>
    <x v="3"/>
    <x v="3"/>
    <x v="101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118"/>
  </r>
  <r>
    <x v="3"/>
    <x v="3"/>
    <x v="118"/>
  </r>
  <r>
    <x v="3"/>
    <x v="3"/>
    <x v="118"/>
  </r>
  <r>
    <x v="3"/>
    <x v="3"/>
    <x v="32"/>
  </r>
  <r>
    <x v="3"/>
    <x v="3"/>
    <x v="32"/>
  </r>
  <r>
    <x v="3"/>
    <x v="3"/>
    <x v="32"/>
  </r>
  <r>
    <x v="3"/>
    <x v="3"/>
    <x v="119"/>
  </r>
  <r>
    <x v="3"/>
    <x v="3"/>
    <x v="119"/>
  </r>
  <r>
    <x v="3"/>
    <x v="3"/>
    <x v="119"/>
  </r>
  <r>
    <x v="3"/>
    <x v="3"/>
    <x v="109"/>
  </r>
  <r>
    <x v="3"/>
    <x v="3"/>
    <x v="109"/>
  </r>
  <r>
    <x v="3"/>
    <x v="3"/>
    <x v="109"/>
  </r>
  <r>
    <x v="3"/>
    <x v="3"/>
    <x v="109"/>
  </r>
  <r>
    <x v="3"/>
    <x v="3"/>
    <x v="109"/>
  </r>
  <r>
    <x v="3"/>
    <x v="3"/>
    <x v="72"/>
  </r>
  <r>
    <x v="3"/>
    <x v="3"/>
    <x v="72"/>
  </r>
  <r>
    <x v="3"/>
    <x v="3"/>
    <x v="72"/>
  </r>
  <r>
    <x v="3"/>
    <x v="3"/>
    <x v="72"/>
  </r>
  <r>
    <x v="3"/>
    <x v="3"/>
    <x v="72"/>
  </r>
  <r>
    <x v="3"/>
    <x v="3"/>
    <x v="28"/>
  </r>
  <r>
    <x v="3"/>
    <x v="3"/>
    <x v="28"/>
  </r>
  <r>
    <x v="3"/>
    <x v="3"/>
    <x v="69"/>
  </r>
  <r>
    <x v="3"/>
    <x v="3"/>
    <x v="69"/>
  </r>
  <r>
    <x v="3"/>
    <x v="3"/>
    <x v="69"/>
  </r>
  <r>
    <x v="3"/>
    <x v="3"/>
    <x v="40"/>
  </r>
  <r>
    <x v="3"/>
    <x v="3"/>
    <x v="40"/>
  </r>
  <r>
    <x v="3"/>
    <x v="3"/>
    <x v="40"/>
  </r>
  <r>
    <x v="3"/>
    <x v="3"/>
    <x v="56"/>
  </r>
  <r>
    <x v="3"/>
    <x v="3"/>
    <x v="56"/>
  </r>
  <r>
    <x v="3"/>
    <x v="3"/>
    <x v="56"/>
  </r>
  <r>
    <x v="3"/>
    <x v="3"/>
    <x v="80"/>
  </r>
  <r>
    <x v="3"/>
    <x v="3"/>
    <x v="80"/>
  </r>
  <r>
    <x v="3"/>
    <x v="3"/>
    <x v="80"/>
  </r>
  <r>
    <x v="3"/>
    <x v="3"/>
    <x v="80"/>
  </r>
  <r>
    <x v="3"/>
    <x v="3"/>
    <x v="88"/>
  </r>
  <r>
    <x v="3"/>
    <x v="3"/>
    <x v="88"/>
  </r>
  <r>
    <x v="3"/>
    <x v="3"/>
    <x v="98"/>
  </r>
  <r>
    <x v="3"/>
    <x v="3"/>
    <x v="98"/>
  </r>
  <r>
    <x v="3"/>
    <x v="3"/>
    <x v="98"/>
  </r>
  <r>
    <x v="3"/>
    <x v="2"/>
    <x v="11"/>
  </r>
  <r>
    <x v="3"/>
    <x v="2"/>
    <x v="11"/>
  </r>
  <r>
    <x v="3"/>
    <x v="2"/>
    <x v="11"/>
  </r>
  <r>
    <x v="3"/>
    <x v="2"/>
    <x v="11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123"/>
  </r>
  <r>
    <x v="0"/>
    <x v="1"/>
    <x v="123"/>
  </r>
  <r>
    <x v="0"/>
    <x v="6"/>
    <x v="77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3"/>
    <x v="18"/>
  </r>
  <r>
    <x v="3"/>
    <x v="3"/>
    <x v="18"/>
  </r>
  <r>
    <x v="3"/>
    <x v="3"/>
    <x v="62"/>
  </r>
  <r>
    <x v="3"/>
    <x v="3"/>
    <x v="62"/>
  </r>
  <r>
    <x v="3"/>
    <x v="3"/>
    <x v="35"/>
  </r>
  <r>
    <x v="3"/>
    <x v="3"/>
    <x v="35"/>
  </r>
  <r>
    <x v="3"/>
    <x v="3"/>
    <x v="35"/>
  </r>
  <r>
    <x v="3"/>
    <x v="3"/>
    <x v="35"/>
  </r>
  <r>
    <x v="3"/>
    <x v="3"/>
    <x v="35"/>
  </r>
  <r>
    <x v="3"/>
    <x v="3"/>
    <x v="35"/>
  </r>
  <r>
    <x v="3"/>
    <x v="3"/>
    <x v="35"/>
  </r>
  <r>
    <x v="3"/>
    <x v="3"/>
    <x v="41"/>
  </r>
  <r>
    <x v="3"/>
    <x v="3"/>
    <x v="41"/>
  </r>
  <r>
    <x v="3"/>
    <x v="3"/>
    <x v="41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85"/>
  </r>
  <r>
    <x v="3"/>
    <x v="3"/>
    <x v="85"/>
  </r>
  <r>
    <x v="3"/>
    <x v="3"/>
    <x v="85"/>
  </r>
  <r>
    <x v="3"/>
    <x v="3"/>
    <x v="84"/>
  </r>
  <r>
    <x v="3"/>
    <x v="3"/>
    <x v="84"/>
  </r>
  <r>
    <x v="3"/>
    <x v="3"/>
    <x v="84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24"/>
  </r>
  <r>
    <x v="3"/>
    <x v="3"/>
    <x v="124"/>
  </r>
  <r>
    <x v="3"/>
    <x v="3"/>
    <x v="124"/>
  </r>
  <r>
    <x v="3"/>
    <x v="3"/>
    <x v="124"/>
  </r>
  <r>
    <x v="3"/>
    <x v="3"/>
    <x v="124"/>
  </r>
  <r>
    <x v="3"/>
    <x v="3"/>
    <x v="124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0"/>
    <x v="29"/>
  </r>
  <r>
    <x v="3"/>
    <x v="0"/>
    <x v="29"/>
  </r>
  <r>
    <x v="3"/>
    <x v="0"/>
    <x v="29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3"/>
  </r>
  <r>
    <x v="0"/>
    <x v="1"/>
    <x v="122"/>
  </r>
  <r>
    <x v="0"/>
    <x v="1"/>
    <x v="122"/>
  </r>
  <r>
    <x v="0"/>
    <x v="1"/>
    <x v="122"/>
  </r>
  <r>
    <x v="0"/>
    <x v="1"/>
    <x v="122"/>
  </r>
  <r>
    <x v="0"/>
    <x v="1"/>
    <x v="122"/>
  </r>
  <r>
    <x v="0"/>
    <x v="1"/>
    <x v="122"/>
  </r>
  <r>
    <x v="0"/>
    <x v="1"/>
    <x v="122"/>
  </r>
  <r>
    <x v="0"/>
    <x v="1"/>
    <x v="122"/>
  </r>
  <r>
    <x v="0"/>
    <x v="1"/>
    <x v="122"/>
  </r>
  <r>
    <x v="0"/>
    <x v="1"/>
    <x v="122"/>
  </r>
  <r>
    <x v="0"/>
    <x v="1"/>
    <x v="122"/>
  </r>
  <r>
    <x v="0"/>
    <x v="3"/>
    <x v="1"/>
  </r>
  <r>
    <x v="0"/>
    <x v="3"/>
    <x v="1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2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3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4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6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5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7"/>
  </r>
  <r>
    <x v="0"/>
    <x v="3"/>
    <x v="8"/>
  </r>
  <r>
    <x v="0"/>
    <x v="3"/>
    <x v="8"/>
  </r>
  <r>
    <x v="0"/>
    <x v="3"/>
    <x v="8"/>
  </r>
  <r>
    <x v="0"/>
    <x v="3"/>
    <x v="8"/>
  </r>
  <r>
    <x v="0"/>
    <x v="3"/>
    <x v="8"/>
  </r>
  <r>
    <x v="0"/>
    <x v="3"/>
    <x v="8"/>
  </r>
  <r>
    <x v="0"/>
    <x v="3"/>
    <x v="8"/>
  </r>
  <r>
    <x v="0"/>
    <x v="3"/>
    <x v="8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0"/>
  </r>
  <r>
    <x v="0"/>
    <x v="3"/>
    <x v="13"/>
  </r>
  <r>
    <x v="0"/>
    <x v="3"/>
    <x v="13"/>
  </r>
  <r>
    <x v="0"/>
    <x v="3"/>
    <x v="17"/>
  </r>
  <r>
    <x v="0"/>
    <x v="3"/>
    <x v="17"/>
  </r>
  <r>
    <x v="0"/>
    <x v="3"/>
    <x v="17"/>
  </r>
  <r>
    <x v="0"/>
    <x v="3"/>
    <x v="17"/>
  </r>
  <r>
    <x v="0"/>
    <x v="3"/>
    <x v="17"/>
  </r>
  <r>
    <x v="0"/>
    <x v="3"/>
    <x v="17"/>
  </r>
  <r>
    <x v="0"/>
    <x v="3"/>
    <x v="17"/>
  </r>
  <r>
    <x v="0"/>
    <x v="3"/>
    <x v="17"/>
  </r>
  <r>
    <x v="0"/>
    <x v="3"/>
    <x v="17"/>
  </r>
  <r>
    <x v="0"/>
    <x v="3"/>
    <x v="17"/>
  </r>
  <r>
    <x v="0"/>
    <x v="3"/>
    <x v="17"/>
  </r>
  <r>
    <x v="0"/>
    <x v="3"/>
    <x v="17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0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3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4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1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5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2"/>
  </r>
  <r>
    <x v="0"/>
    <x v="3"/>
    <x v="26"/>
  </r>
  <r>
    <x v="0"/>
    <x v="3"/>
    <x v="26"/>
  </r>
  <r>
    <x v="0"/>
    <x v="3"/>
    <x v="26"/>
  </r>
  <r>
    <x v="0"/>
    <x v="3"/>
    <x v="26"/>
  </r>
  <r>
    <x v="0"/>
    <x v="3"/>
    <x v="26"/>
  </r>
  <r>
    <x v="0"/>
    <x v="3"/>
    <x v="26"/>
  </r>
  <r>
    <x v="0"/>
    <x v="3"/>
    <x v="26"/>
  </r>
  <r>
    <x v="0"/>
    <x v="3"/>
    <x v="26"/>
  </r>
  <r>
    <x v="0"/>
    <x v="3"/>
    <x v="26"/>
  </r>
  <r>
    <x v="0"/>
    <x v="3"/>
    <x v="26"/>
  </r>
  <r>
    <x v="0"/>
    <x v="3"/>
    <x v="26"/>
  </r>
  <r>
    <x v="0"/>
    <x v="3"/>
    <x v="27"/>
  </r>
  <r>
    <x v="0"/>
    <x v="3"/>
    <x v="27"/>
  </r>
  <r>
    <x v="0"/>
    <x v="3"/>
    <x v="27"/>
  </r>
  <r>
    <x v="0"/>
    <x v="3"/>
    <x v="27"/>
  </r>
  <r>
    <x v="0"/>
    <x v="3"/>
    <x v="27"/>
  </r>
  <r>
    <x v="0"/>
    <x v="3"/>
    <x v="27"/>
  </r>
  <r>
    <x v="0"/>
    <x v="3"/>
    <x v="27"/>
  </r>
  <r>
    <x v="0"/>
    <x v="3"/>
    <x v="27"/>
  </r>
  <r>
    <x v="0"/>
    <x v="3"/>
    <x v="27"/>
  </r>
  <r>
    <x v="0"/>
    <x v="3"/>
    <x v="27"/>
  </r>
  <r>
    <x v="0"/>
    <x v="3"/>
    <x v="27"/>
  </r>
  <r>
    <x v="0"/>
    <x v="3"/>
    <x v="30"/>
  </r>
  <r>
    <x v="0"/>
    <x v="3"/>
    <x v="30"/>
  </r>
  <r>
    <x v="0"/>
    <x v="3"/>
    <x v="30"/>
  </r>
  <r>
    <x v="0"/>
    <x v="3"/>
    <x v="30"/>
  </r>
  <r>
    <x v="0"/>
    <x v="3"/>
    <x v="30"/>
  </r>
  <r>
    <x v="0"/>
    <x v="3"/>
    <x v="30"/>
  </r>
  <r>
    <x v="0"/>
    <x v="3"/>
    <x v="30"/>
  </r>
  <r>
    <x v="0"/>
    <x v="3"/>
    <x v="30"/>
  </r>
  <r>
    <x v="0"/>
    <x v="3"/>
    <x v="30"/>
  </r>
  <r>
    <x v="0"/>
    <x v="3"/>
    <x v="30"/>
  </r>
  <r>
    <x v="0"/>
    <x v="3"/>
    <x v="30"/>
  </r>
  <r>
    <x v="0"/>
    <x v="3"/>
    <x v="31"/>
  </r>
  <r>
    <x v="0"/>
    <x v="3"/>
    <x v="31"/>
  </r>
  <r>
    <x v="0"/>
    <x v="3"/>
    <x v="31"/>
  </r>
  <r>
    <x v="0"/>
    <x v="3"/>
    <x v="31"/>
  </r>
  <r>
    <x v="0"/>
    <x v="3"/>
    <x v="31"/>
  </r>
  <r>
    <x v="0"/>
    <x v="3"/>
    <x v="31"/>
  </r>
  <r>
    <x v="0"/>
    <x v="3"/>
    <x v="33"/>
  </r>
  <r>
    <x v="0"/>
    <x v="3"/>
    <x v="33"/>
  </r>
  <r>
    <x v="0"/>
    <x v="3"/>
    <x v="33"/>
  </r>
  <r>
    <x v="0"/>
    <x v="3"/>
    <x v="33"/>
  </r>
  <r>
    <x v="0"/>
    <x v="3"/>
    <x v="33"/>
  </r>
  <r>
    <x v="0"/>
    <x v="3"/>
    <x v="33"/>
  </r>
  <r>
    <x v="0"/>
    <x v="3"/>
    <x v="33"/>
  </r>
  <r>
    <x v="0"/>
    <x v="3"/>
    <x v="33"/>
  </r>
  <r>
    <x v="0"/>
    <x v="3"/>
    <x v="33"/>
  </r>
  <r>
    <x v="0"/>
    <x v="3"/>
    <x v="33"/>
  </r>
  <r>
    <x v="0"/>
    <x v="3"/>
    <x v="33"/>
  </r>
  <r>
    <x v="0"/>
    <x v="3"/>
    <x v="33"/>
  </r>
  <r>
    <x v="0"/>
    <x v="3"/>
    <x v="61"/>
  </r>
  <r>
    <x v="0"/>
    <x v="3"/>
    <x v="61"/>
  </r>
  <r>
    <x v="0"/>
    <x v="3"/>
    <x v="61"/>
  </r>
  <r>
    <x v="0"/>
    <x v="3"/>
    <x v="61"/>
  </r>
  <r>
    <x v="0"/>
    <x v="3"/>
    <x v="61"/>
  </r>
  <r>
    <x v="0"/>
    <x v="3"/>
    <x v="63"/>
  </r>
  <r>
    <x v="0"/>
    <x v="3"/>
    <x v="63"/>
  </r>
  <r>
    <x v="0"/>
    <x v="3"/>
    <x v="63"/>
  </r>
  <r>
    <x v="0"/>
    <x v="3"/>
    <x v="63"/>
  </r>
  <r>
    <x v="0"/>
    <x v="3"/>
    <x v="63"/>
  </r>
  <r>
    <x v="0"/>
    <x v="3"/>
    <x v="63"/>
  </r>
  <r>
    <x v="0"/>
    <x v="3"/>
    <x v="63"/>
  </r>
  <r>
    <x v="0"/>
    <x v="3"/>
    <x v="63"/>
  </r>
  <r>
    <x v="0"/>
    <x v="3"/>
    <x v="63"/>
  </r>
  <r>
    <x v="0"/>
    <x v="3"/>
    <x v="63"/>
  </r>
  <r>
    <x v="0"/>
    <x v="3"/>
    <x v="63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8"/>
  </r>
  <r>
    <x v="0"/>
    <x v="3"/>
    <x v="66"/>
  </r>
  <r>
    <x v="0"/>
    <x v="3"/>
    <x v="66"/>
  </r>
  <r>
    <x v="0"/>
    <x v="3"/>
    <x v="66"/>
  </r>
  <r>
    <x v="0"/>
    <x v="3"/>
    <x v="66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64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82"/>
  </r>
  <r>
    <x v="0"/>
    <x v="3"/>
    <x v="38"/>
  </r>
  <r>
    <x v="0"/>
    <x v="3"/>
    <x v="38"/>
  </r>
  <r>
    <x v="0"/>
    <x v="3"/>
    <x v="38"/>
  </r>
  <r>
    <x v="0"/>
    <x v="3"/>
    <x v="38"/>
  </r>
  <r>
    <x v="0"/>
    <x v="3"/>
    <x v="38"/>
  </r>
  <r>
    <x v="0"/>
    <x v="3"/>
    <x v="38"/>
  </r>
  <r>
    <x v="0"/>
    <x v="3"/>
    <x v="38"/>
  </r>
  <r>
    <x v="0"/>
    <x v="3"/>
    <x v="38"/>
  </r>
  <r>
    <x v="0"/>
    <x v="3"/>
    <x v="38"/>
  </r>
  <r>
    <x v="0"/>
    <x v="3"/>
    <x v="38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70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49"/>
  </r>
  <r>
    <x v="0"/>
    <x v="3"/>
    <x v="103"/>
  </r>
  <r>
    <x v="0"/>
    <x v="3"/>
    <x v="103"/>
  </r>
  <r>
    <x v="0"/>
    <x v="3"/>
    <x v="103"/>
  </r>
  <r>
    <x v="0"/>
    <x v="3"/>
    <x v="103"/>
  </r>
  <r>
    <x v="0"/>
    <x v="3"/>
    <x v="103"/>
  </r>
  <r>
    <x v="0"/>
    <x v="3"/>
    <x v="103"/>
  </r>
  <r>
    <x v="0"/>
    <x v="3"/>
    <x v="103"/>
  </r>
  <r>
    <x v="0"/>
    <x v="3"/>
    <x v="103"/>
  </r>
  <r>
    <x v="0"/>
    <x v="3"/>
    <x v="103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76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4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05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117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4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2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1"/>
  </r>
  <r>
    <x v="0"/>
    <x v="3"/>
    <x v="50"/>
  </r>
  <r>
    <x v="0"/>
    <x v="3"/>
    <x v="50"/>
  </r>
  <r>
    <x v="0"/>
    <x v="3"/>
    <x v="50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75"/>
  </r>
  <r>
    <x v="0"/>
    <x v="3"/>
    <x v="86"/>
  </r>
  <r>
    <x v="0"/>
    <x v="3"/>
    <x v="86"/>
  </r>
  <r>
    <x v="0"/>
    <x v="3"/>
    <x v="86"/>
  </r>
  <r>
    <x v="0"/>
    <x v="3"/>
    <x v="86"/>
  </r>
  <r>
    <x v="0"/>
    <x v="3"/>
    <x v="86"/>
  </r>
  <r>
    <x v="0"/>
    <x v="3"/>
    <x v="86"/>
  </r>
  <r>
    <x v="0"/>
    <x v="3"/>
    <x v="86"/>
  </r>
  <r>
    <x v="0"/>
    <x v="3"/>
    <x v="86"/>
  </r>
  <r>
    <x v="0"/>
    <x v="3"/>
    <x v="86"/>
  </r>
  <r>
    <x v="0"/>
    <x v="3"/>
    <x v="86"/>
  </r>
  <r>
    <x v="0"/>
    <x v="3"/>
    <x v="86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92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100"/>
  </r>
  <r>
    <x v="0"/>
    <x v="3"/>
    <x v="34"/>
  </r>
  <r>
    <x v="0"/>
    <x v="3"/>
    <x v="34"/>
  </r>
  <r>
    <x v="0"/>
    <x v="3"/>
    <x v="34"/>
  </r>
  <r>
    <x v="0"/>
    <x v="3"/>
    <x v="34"/>
  </r>
  <r>
    <x v="0"/>
    <x v="3"/>
    <x v="34"/>
  </r>
  <r>
    <x v="0"/>
    <x v="3"/>
    <x v="34"/>
  </r>
  <r>
    <x v="0"/>
    <x v="3"/>
    <x v="34"/>
  </r>
  <r>
    <x v="0"/>
    <x v="3"/>
    <x v="34"/>
  </r>
  <r>
    <x v="0"/>
    <x v="3"/>
    <x v="34"/>
  </r>
  <r>
    <x v="0"/>
    <x v="3"/>
    <x v="60"/>
  </r>
  <r>
    <x v="0"/>
    <x v="3"/>
    <x v="60"/>
  </r>
  <r>
    <x v="0"/>
    <x v="3"/>
    <x v="60"/>
  </r>
  <r>
    <x v="0"/>
    <x v="3"/>
    <x v="60"/>
  </r>
  <r>
    <x v="0"/>
    <x v="3"/>
    <x v="60"/>
  </r>
  <r>
    <x v="0"/>
    <x v="3"/>
    <x v="60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106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3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74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08"/>
  </r>
  <r>
    <x v="0"/>
    <x v="3"/>
    <x v="120"/>
  </r>
  <r>
    <x v="0"/>
    <x v="3"/>
    <x v="120"/>
  </r>
  <r>
    <x v="0"/>
    <x v="3"/>
    <x v="120"/>
  </r>
  <r>
    <x v="0"/>
    <x v="3"/>
    <x v="120"/>
  </r>
  <r>
    <x v="0"/>
    <x v="3"/>
    <x v="120"/>
  </r>
  <r>
    <x v="0"/>
    <x v="3"/>
    <x v="120"/>
  </r>
  <r>
    <x v="0"/>
    <x v="3"/>
    <x v="120"/>
  </r>
  <r>
    <x v="0"/>
    <x v="3"/>
    <x v="120"/>
  </r>
  <r>
    <x v="0"/>
    <x v="3"/>
    <x v="120"/>
  </r>
  <r>
    <x v="0"/>
    <x v="3"/>
    <x v="120"/>
  </r>
  <r>
    <x v="0"/>
    <x v="3"/>
    <x v="120"/>
  </r>
  <r>
    <x v="0"/>
    <x v="3"/>
    <x v="128"/>
  </r>
  <r>
    <x v="0"/>
    <x v="3"/>
    <x v="128"/>
  </r>
  <r>
    <x v="0"/>
    <x v="3"/>
    <x v="128"/>
  </r>
  <r>
    <x v="0"/>
    <x v="3"/>
    <x v="128"/>
  </r>
  <r>
    <x v="0"/>
    <x v="3"/>
    <x v="128"/>
  </r>
  <r>
    <x v="0"/>
    <x v="3"/>
    <x v="128"/>
  </r>
  <r>
    <x v="0"/>
    <x v="3"/>
    <x v="128"/>
  </r>
  <r>
    <x v="0"/>
    <x v="3"/>
    <x v="128"/>
  </r>
  <r>
    <x v="0"/>
    <x v="3"/>
    <x v="128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129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47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54"/>
  </r>
  <r>
    <x v="0"/>
    <x v="3"/>
    <x v="79"/>
  </r>
  <r>
    <x v="0"/>
    <x v="3"/>
    <x v="79"/>
  </r>
  <r>
    <x v="0"/>
    <x v="3"/>
    <x v="79"/>
  </r>
  <r>
    <x v="0"/>
    <x v="3"/>
    <x v="79"/>
  </r>
  <r>
    <x v="0"/>
    <x v="3"/>
    <x v="79"/>
  </r>
  <r>
    <x v="0"/>
    <x v="3"/>
    <x v="79"/>
  </r>
  <r>
    <x v="0"/>
    <x v="3"/>
    <x v="79"/>
  </r>
  <r>
    <x v="0"/>
    <x v="3"/>
    <x v="110"/>
  </r>
  <r>
    <x v="0"/>
    <x v="3"/>
    <x v="112"/>
  </r>
  <r>
    <x v="0"/>
    <x v="3"/>
    <x v="112"/>
  </r>
  <r>
    <x v="0"/>
    <x v="3"/>
    <x v="112"/>
  </r>
  <r>
    <x v="0"/>
    <x v="3"/>
    <x v="112"/>
  </r>
  <r>
    <x v="0"/>
    <x v="3"/>
    <x v="112"/>
  </r>
  <r>
    <x v="0"/>
    <x v="3"/>
    <x v="112"/>
  </r>
  <r>
    <x v="0"/>
    <x v="3"/>
    <x v="112"/>
  </r>
  <r>
    <x v="0"/>
    <x v="3"/>
    <x v="112"/>
  </r>
  <r>
    <x v="0"/>
    <x v="3"/>
    <x v="112"/>
  </r>
  <r>
    <x v="0"/>
    <x v="3"/>
    <x v="112"/>
  </r>
  <r>
    <x v="0"/>
    <x v="3"/>
    <x v="112"/>
  </r>
  <r>
    <x v="0"/>
    <x v="3"/>
    <x v="90"/>
  </r>
  <r>
    <x v="0"/>
    <x v="3"/>
    <x v="90"/>
  </r>
  <r>
    <x v="0"/>
    <x v="3"/>
    <x v="90"/>
  </r>
  <r>
    <x v="0"/>
    <x v="3"/>
    <x v="90"/>
  </r>
  <r>
    <x v="0"/>
    <x v="3"/>
    <x v="90"/>
  </r>
  <r>
    <x v="0"/>
    <x v="3"/>
    <x v="90"/>
  </r>
  <r>
    <x v="0"/>
    <x v="3"/>
    <x v="90"/>
  </r>
  <r>
    <x v="0"/>
    <x v="3"/>
    <x v="99"/>
  </r>
  <r>
    <x v="0"/>
    <x v="3"/>
    <x v="99"/>
  </r>
  <r>
    <x v="0"/>
    <x v="3"/>
    <x v="99"/>
  </r>
  <r>
    <x v="0"/>
    <x v="3"/>
    <x v="99"/>
  </r>
  <r>
    <x v="0"/>
    <x v="3"/>
    <x v="94"/>
  </r>
  <r>
    <x v="0"/>
    <x v="3"/>
    <x v="94"/>
  </r>
  <r>
    <x v="0"/>
    <x v="3"/>
    <x v="94"/>
  </r>
  <r>
    <x v="0"/>
    <x v="3"/>
    <x v="94"/>
  </r>
  <r>
    <x v="0"/>
    <x v="3"/>
    <x v="94"/>
  </r>
  <r>
    <x v="0"/>
    <x v="3"/>
    <x v="94"/>
  </r>
  <r>
    <x v="0"/>
    <x v="3"/>
    <x v="94"/>
  </r>
  <r>
    <x v="0"/>
    <x v="3"/>
    <x v="94"/>
  </r>
  <r>
    <x v="0"/>
    <x v="3"/>
    <x v="115"/>
  </r>
  <r>
    <x v="0"/>
    <x v="3"/>
    <x v="115"/>
  </r>
  <r>
    <x v="0"/>
    <x v="3"/>
    <x v="115"/>
  </r>
  <r>
    <x v="0"/>
    <x v="3"/>
    <x v="115"/>
  </r>
  <r>
    <x v="0"/>
    <x v="3"/>
    <x v="115"/>
  </r>
  <r>
    <x v="0"/>
    <x v="3"/>
    <x v="115"/>
  </r>
  <r>
    <x v="0"/>
    <x v="3"/>
    <x v="115"/>
  </r>
  <r>
    <x v="0"/>
    <x v="3"/>
    <x v="115"/>
  </r>
  <r>
    <x v="0"/>
    <x v="3"/>
    <x v="115"/>
  </r>
  <r>
    <x v="0"/>
    <x v="3"/>
    <x v="115"/>
  </r>
  <r>
    <x v="0"/>
    <x v="3"/>
    <x v="115"/>
  </r>
  <r>
    <x v="0"/>
    <x v="3"/>
    <x v="115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121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3"/>
    <x v="89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9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6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127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93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6"/>
    <x v="114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37"/>
  </r>
  <r>
    <x v="0"/>
    <x v="2"/>
    <x v="37"/>
  </r>
  <r>
    <x v="0"/>
    <x v="2"/>
    <x v="37"/>
  </r>
  <r>
    <x v="0"/>
    <x v="2"/>
    <x v="37"/>
  </r>
  <r>
    <x v="0"/>
    <x v="2"/>
    <x v="37"/>
  </r>
  <r>
    <x v="0"/>
    <x v="2"/>
    <x v="37"/>
  </r>
  <r>
    <x v="0"/>
    <x v="2"/>
    <x v="37"/>
  </r>
  <r>
    <x v="0"/>
    <x v="2"/>
    <x v="37"/>
  </r>
  <r>
    <x v="0"/>
    <x v="2"/>
    <x v="37"/>
  </r>
  <r>
    <x v="0"/>
    <x v="2"/>
    <x v="37"/>
  </r>
  <r>
    <x v="0"/>
    <x v="2"/>
    <x v="36"/>
  </r>
  <r>
    <x v="0"/>
    <x v="2"/>
    <x v="36"/>
  </r>
  <r>
    <x v="0"/>
    <x v="2"/>
    <x v="36"/>
  </r>
  <r>
    <x v="0"/>
    <x v="2"/>
    <x v="36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1"/>
    <x v="6"/>
    <x v="81"/>
  </r>
  <r>
    <x v="1"/>
    <x v="5"/>
    <x v="125"/>
  </r>
  <r>
    <x v="1"/>
    <x v="5"/>
    <x v="44"/>
  </r>
  <r>
    <x v="1"/>
    <x v="5"/>
    <x v="44"/>
  </r>
  <r>
    <x v="1"/>
    <x v="5"/>
    <x v="44"/>
  </r>
  <r>
    <x v="1"/>
    <x v="5"/>
    <x v="95"/>
  </r>
  <r>
    <x v="1"/>
    <x v="5"/>
    <x v="95"/>
  </r>
  <r>
    <x v="1"/>
    <x v="2"/>
    <x v="91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0"/>
    <x v="29"/>
  </r>
  <r>
    <x v="1"/>
    <x v="8"/>
    <x v="102"/>
  </r>
  <r>
    <x v="1"/>
    <x v="8"/>
    <x v="102"/>
  </r>
  <r>
    <x v="1"/>
    <x v="5"/>
    <x v="44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123"/>
  </r>
  <r>
    <x v="0"/>
    <x v="1"/>
    <x v="123"/>
  </r>
  <r>
    <x v="0"/>
    <x v="3"/>
    <x v="4"/>
  </r>
  <r>
    <x v="0"/>
    <x v="3"/>
    <x v="6"/>
  </r>
  <r>
    <x v="0"/>
    <x v="3"/>
    <x v="63"/>
  </r>
  <r>
    <x v="0"/>
    <x v="3"/>
    <x v="68"/>
  </r>
  <r>
    <x v="0"/>
    <x v="3"/>
    <x v="115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97"/>
  </r>
  <r>
    <x v="0"/>
    <x v="6"/>
    <x v="126"/>
  </r>
  <r>
    <x v="0"/>
    <x v="6"/>
    <x v="127"/>
  </r>
  <r>
    <x v="0"/>
    <x v="6"/>
    <x v="127"/>
  </r>
  <r>
    <x v="0"/>
    <x v="6"/>
    <x v="127"/>
  </r>
  <r>
    <x v="0"/>
    <x v="6"/>
    <x v="114"/>
  </r>
  <r>
    <x v="0"/>
    <x v="6"/>
    <x v="114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0"/>
    <x v="4"/>
    <x v="59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3"/>
    <x v="18"/>
  </r>
  <r>
    <x v="3"/>
    <x v="3"/>
    <x v="18"/>
  </r>
  <r>
    <x v="3"/>
    <x v="3"/>
    <x v="18"/>
  </r>
  <r>
    <x v="3"/>
    <x v="3"/>
    <x v="18"/>
  </r>
  <r>
    <x v="3"/>
    <x v="3"/>
    <x v="62"/>
  </r>
  <r>
    <x v="3"/>
    <x v="3"/>
    <x v="35"/>
  </r>
  <r>
    <x v="3"/>
    <x v="3"/>
    <x v="35"/>
  </r>
  <r>
    <x v="3"/>
    <x v="3"/>
    <x v="35"/>
  </r>
  <r>
    <x v="3"/>
    <x v="3"/>
    <x v="35"/>
  </r>
  <r>
    <x v="3"/>
    <x v="3"/>
    <x v="35"/>
  </r>
  <r>
    <x v="3"/>
    <x v="3"/>
    <x v="35"/>
  </r>
  <r>
    <x v="3"/>
    <x v="3"/>
    <x v="41"/>
  </r>
  <r>
    <x v="3"/>
    <x v="3"/>
    <x v="41"/>
  </r>
  <r>
    <x v="3"/>
    <x v="3"/>
    <x v="41"/>
  </r>
  <r>
    <x v="3"/>
    <x v="3"/>
    <x v="41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113"/>
  </r>
  <r>
    <x v="3"/>
    <x v="3"/>
    <x v="85"/>
  </r>
  <r>
    <x v="3"/>
    <x v="3"/>
    <x v="85"/>
  </r>
  <r>
    <x v="3"/>
    <x v="3"/>
    <x v="85"/>
  </r>
  <r>
    <x v="3"/>
    <x v="3"/>
    <x v="85"/>
  </r>
  <r>
    <x v="3"/>
    <x v="3"/>
    <x v="85"/>
  </r>
  <r>
    <x v="3"/>
    <x v="3"/>
    <x v="85"/>
  </r>
  <r>
    <x v="3"/>
    <x v="3"/>
    <x v="84"/>
  </r>
  <r>
    <x v="3"/>
    <x v="3"/>
    <x v="84"/>
  </r>
  <r>
    <x v="3"/>
    <x v="3"/>
    <x v="84"/>
  </r>
  <r>
    <x v="3"/>
    <x v="3"/>
    <x v="84"/>
  </r>
  <r>
    <x v="3"/>
    <x v="3"/>
    <x v="84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11"/>
  </r>
  <r>
    <x v="3"/>
    <x v="3"/>
    <x v="124"/>
  </r>
  <r>
    <x v="3"/>
    <x v="3"/>
    <x v="124"/>
  </r>
  <r>
    <x v="3"/>
    <x v="3"/>
    <x v="124"/>
  </r>
  <r>
    <x v="3"/>
    <x v="3"/>
    <x v="82"/>
  </r>
  <r>
    <x v="3"/>
    <x v="3"/>
    <x v="34"/>
  </r>
  <r>
    <x v="3"/>
    <x v="3"/>
    <x v="34"/>
  </r>
  <r>
    <x v="3"/>
    <x v="3"/>
    <x v="112"/>
  </r>
  <r>
    <x v="3"/>
    <x v="3"/>
    <x v="112"/>
  </r>
  <r>
    <x v="3"/>
    <x v="3"/>
    <x v="112"/>
  </r>
  <r>
    <x v="3"/>
    <x v="3"/>
    <x v="112"/>
  </r>
  <r>
    <x v="3"/>
    <x v="3"/>
    <x v="112"/>
  </r>
  <r>
    <x v="3"/>
    <x v="3"/>
    <x v="112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12"/>
  </r>
  <r>
    <x v="3"/>
    <x v="3"/>
    <x v="12"/>
  </r>
  <r>
    <x v="3"/>
    <x v="3"/>
    <x v="12"/>
  </r>
  <r>
    <x v="3"/>
    <x v="3"/>
    <x v="14"/>
  </r>
  <r>
    <x v="3"/>
    <x v="3"/>
    <x v="15"/>
  </r>
  <r>
    <x v="3"/>
    <x v="3"/>
    <x v="15"/>
  </r>
  <r>
    <x v="3"/>
    <x v="3"/>
    <x v="15"/>
  </r>
  <r>
    <x v="3"/>
    <x v="3"/>
    <x v="16"/>
  </r>
  <r>
    <x v="3"/>
    <x v="3"/>
    <x v="16"/>
  </r>
  <r>
    <x v="3"/>
    <x v="3"/>
    <x v="16"/>
  </r>
  <r>
    <x v="3"/>
    <x v="3"/>
    <x v="19"/>
  </r>
  <r>
    <x v="3"/>
    <x v="3"/>
    <x v="19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65"/>
  </r>
  <r>
    <x v="3"/>
    <x v="3"/>
    <x v="65"/>
  </r>
  <r>
    <x v="3"/>
    <x v="3"/>
    <x v="65"/>
  </r>
  <r>
    <x v="3"/>
    <x v="3"/>
    <x v="65"/>
  </r>
  <r>
    <x v="3"/>
    <x v="3"/>
    <x v="67"/>
  </r>
  <r>
    <x v="3"/>
    <x v="3"/>
    <x v="67"/>
  </r>
  <r>
    <x v="3"/>
    <x v="3"/>
    <x v="39"/>
  </r>
  <r>
    <x v="3"/>
    <x v="3"/>
    <x v="39"/>
  </r>
  <r>
    <x v="3"/>
    <x v="3"/>
    <x v="39"/>
  </r>
  <r>
    <x v="3"/>
    <x v="3"/>
    <x v="39"/>
  </r>
  <r>
    <x v="3"/>
    <x v="3"/>
    <x v="48"/>
  </r>
  <r>
    <x v="3"/>
    <x v="3"/>
    <x v="48"/>
  </r>
  <r>
    <x v="3"/>
    <x v="3"/>
    <x v="55"/>
  </r>
  <r>
    <x v="3"/>
    <x v="3"/>
    <x v="55"/>
  </r>
  <r>
    <x v="3"/>
    <x v="3"/>
    <x v="55"/>
  </r>
  <r>
    <x v="3"/>
    <x v="3"/>
    <x v="57"/>
  </r>
  <r>
    <x v="3"/>
    <x v="3"/>
    <x v="57"/>
  </r>
  <r>
    <x v="3"/>
    <x v="3"/>
    <x v="57"/>
  </r>
  <r>
    <x v="3"/>
    <x v="3"/>
    <x v="71"/>
  </r>
  <r>
    <x v="3"/>
    <x v="3"/>
    <x v="71"/>
  </r>
  <r>
    <x v="3"/>
    <x v="3"/>
    <x v="71"/>
  </r>
  <r>
    <x v="3"/>
    <x v="3"/>
    <x v="116"/>
  </r>
  <r>
    <x v="3"/>
    <x v="3"/>
    <x v="116"/>
  </r>
  <r>
    <x v="3"/>
    <x v="3"/>
    <x v="116"/>
  </r>
  <r>
    <x v="3"/>
    <x v="3"/>
    <x v="116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45"/>
  </r>
  <r>
    <x v="3"/>
    <x v="3"/>
    <x v="45"/>
  </r>
  <r>
    <x v="3"/>
    <x v="3"/>
    <x v="45"/>
  </r>
  <r>
    <x v="3"/>
    <x v="3"/>
    <x v="45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101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118"/>
  </r>
  <r>
    <x v="3"/>
    <x v="3"/>
    <x v="118"/>
  </r>
  <r>
    <x v="3"/>
    <x v="3"/>
    <x v="118"/>
  </r>
  <r>
    <x v="3"/>
    <x v="2"/>
    <x v="11"/>
  </r>
  <r>
    <x v="3"/>
    <x v="2"/>
    <x v="11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123"/>
  </r>
  <r>
    <x v="0"/>
    <x v="1"/>
    <x v="123"/>
  </r>
  <r>
    <x v="0"/>
    <x v="6"/>
    <x v="97"/>
  </r>
  <r>
    <x v="0"/>
    <x v="6"/>
    <x v="126"/>
  </r>
  <r>
    <x v="0"/>
    <x v="6"/>
    <x v="126"/>
  </r>
  <r>
    <x v="0"/>
    <x v="6"/>
    <x v="127"/>
  </r>
  <r>
    <x v="0"/>
    <x v="6"/>
    <x v="127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1"/>
    <x v="6"/>
    <x v="81"/>
  </r>
  <r>
    <x v="1"/>
    <x v="6"/>
    <x v="81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8"/>
    <x v="102"/>
  </r>
  <r>
    <x v="1"/>
    <x v="5"/>
    <x v="125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44"/>
  </r>
  <r>
    <x v="1"/>
    <x v="5"/>
    <x v="95"/>
  </r>
  <r>
    <x v="1"/>
    <x v="5"/>
    <x v="95"/>
  </r>
  <r>
    <x v="1"/>
    <x v="5"/>
    <x v="43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5"/>
    <x v="13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2"/>
    <x v="0"/>
    <x v="78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3"/>
    <x v="111"/>
  </r>
  <r>
    <x v="3"/>
    <x v="3"/>
    <x v="111"/>
  </r>
  <r>
    <x v="3"/>
    <x v="3"/>
    <x v="111"/>
  </r>
  <r>
    <x v="3"/>
    <x v="3"/>
    <x v="82"/>
  </r>
  <r>
    <x v="3"/>
    <x v="3"/>
    <x v="82"/>
  </r>
  <r>
    <x v="3"/>
    <x v="3"/>
    <x v="82"/>
  </r>
  <r>
    <x v="3"/>
    <x v="3"/>
    <x v="34"/>
  </r>
  <r>
    <x v="3"/>
    <x v="3"/>
    <x v="34"/>
  </r>
  <r>
    <x v="3"/>
    <x v="3"/>
    <x v="34"/>
  </r>
  <r>
    <x v="3"/>
    <x v="3"/>
    <x v="34"/>
  </r>
  <r>
    <x v="3"/>
    <x v="3"/>
    <x v="34"/>
  </r>
  <r>
    <x v="3"/>
    <x v="3"/>
    <x v="112"/>
  </r>
  <r>
    <x v="3"/>
    <x v="3"/>
    <x v="112"/>
  </r>
  <r>
    <x v="3"/>
    <x v="3"/>
    <x v="112"/>
  </r>
  <r>
    <x v="3"/>
    <x v="3"/>
    <x v="112"/>
  </r>
  <r>
    <x v="3"/>
    <x v="3"/>
    <x v="112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9"/>
  </r>
  <r>
    <x v="3"/>
    <x v="3"/>
    <x v="12"/>
  </r>
  <r>
    <x v="3"/>
    <x v="3"/>
    <x v="12"/>
  </r>
  <r>
    <x v="3"/>
    <x v="3"/>
    <x v="12"/>
  </r>
  <r>
    <x v="3"/>
    <x v="3"/>
    <x v="12"/>
  </r>
  <r>
    <x v="3"/>
    <x v="3"/>
    <x v="14"/>
  </r>
  <r>
    <x v="3"/>
    <x v="3"/>
    <x v="14"/>
  </r>
  <r>
    <x v="3"/>
    <x v="3"/>
    <x v="14"/>
  </r>
  <r>
    <x v="3"/>
    <x v="3"/>
    <x v="14"/>
  </r>
  <r>
    <x v="3"/>
    <x v="3"/>
    <x v="15"/>
  </r>
  <r>
    <x v="3"/>
    <x v="3"/>
    <x v="15"/>
  </r>
  <r>
    <x v="3"/>
    <x v="3"/>
    <x v="15"/>
  </r>
  <r>
    <x v="3"/>
    <x v="3"/>
    <x v="15"/>
  </r>
  <r>
    <x v="3"/>
    <x v="3"/>
    <x v="15"/>
  </r>
  <r>
    <x v="3"/>
    <x v="3"/>
    <x v="16"/>
  </r>
  <r>
    <x v="3"/>
    <x v="3"/>
    <x v="16"/>
  </r>
  <r>
    <x v="3"/>
    <x v="3"/>
    <x v="16"/>
  </r>
  <r>
    <x v="3"/>
    <x v="3"/>
    <x v="16"/>
  </r>
  <r>
    <x v="3"/>
    <x v="3"/>
    <x v="16"/>
  </r>
  <r>
    <x v="3"/>
    <x v="3"/>
    <x v="19"/>
  </r>
  <r>
    <x v="3"/>
    <x v="3"/>
    <x v="19"/>
  </r>
  <r>
    <x v="3"/>
    <x v="3"/>
    <x v="19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46"/>
  </r>
  <r>
    <x v="3"/>
    <x v="3"/>
    <x v="65"/>
  </r>
  <r>
    <x v="3"/>
    <x v="3"/>
    <x v="65"/>
  </r>
  <r>
    <x v="3"/>
    <x v="3"/>
    <x v="65"/>
  </r>
  <r>
    <x v="3"/>
    <x v="3"/>
    <x v="65"/>
  </r>
  <r>
    <x v="3"/>
    <x v="3"/>
    <x v="65"/>
  </r>
  <r>
    <x v="3"/>
    <x v="3"/>
    <x v="67"/>
  </r>
  <r>
    <x v="3"/>
    <x v="3"/>
    <x v="67"/>
  </r>
  <r>
    <x v="3"/>
    <x v="3"/>
    <x v="67"/>
  </r>
  <r>
    <x v="3"/>
    <x v="3"/>
    <x v="67"/>
  </r>
  <r>
    <x v="3"/>
    <x v="3"/>
    <x v="39"/>
  </r>
  <r>
    <x v="3"/>
    <x v="3"/>
    <x v="39"/>
  </r>
  <r>
    <x v="3"/>
    <x v="3"/>
    <x v="39"/>
  </r>
  <r>
    <x v="3"/>
    <x v="3"/>
    <x v="39"/>
  </r>
  <r>
    <x v="3"/>
    <x v="3"/>
    <x v="39"/>
  </r>
  <r>
    <x v="3"/>
    <x v="3"/>
    <x v="48"/>
  </r>
  <r>
    <x v="3"/>
    <x v="3"/>
    <x v="48"/>
  </r>
  <r>
    <x v="3"/>
    <x v="3"/>
    <x v="48"/>
  </r>
  <r>
    <x v="3"/>
    <x v="3"/>
    <x v="48"/>
  </r>
  <r>
    <x v="3"/>
    <x v="3"/>
    <x v="55"/>
  </r>
  <r>
    <x v="3"/>
    <x v="3"/>
    <x v="71"/>
  </r>
  <r>
    <x v="3"/>
    <x v="3"/>
    <x v="116"/>
  </r>
  <r>
    <x v="3"/>
    <x v="3"/>
    <x v="116"/>
  </r>
  <r>
    <x v="3"/>
    <x v="3"/>
    <x v="116"/>
  </r>
  <r>
    <x v="3"/>
    <x v="3"/>
    <x v="116"/>
  </r>
  <r>
    <x v="3"/>
    <x v="3"/>
    <x v="116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53"/>
  </r>
  <r>
    <x v="3"/>
    <x v="3"/>
    <x v="45"/>
  </r>
  <r>
    <x v="3"/>
    <x v="3"/>
    <x v="45"/>
  </r>
  <r>
    <x v="3"/>
    <x v="3"/>
    <x v="45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10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87"/>
  </r>
  <r>
    <x v="3"/>
    <x v="3"/>
    <x v="101"/>
  </r>
  <r>
    <x v="3"/>
    <x v="3"/>
    <x v="101"/>
  </r>
  <r>
    <x v="3"/>
    <x v="3"/>
    <x v="101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83"/>
  </r>
  <r>
    <x v="3"/>
    <x v="3"/>
    <x v="118"/>
  </r>
  <r>
    <x v="3"/>
    <x v="3"/>
    <x v="118"/>
  </r>
  <r>
    <x v="3"/>
    <x v="3"/>
    <x v="32"/>
  </r>
  <r>
    <x v="3"/>
    <x v="3"/>
    <x v="32"/>
  </r>
  <r>
    <x v="3"/>
    <x v="3"/>
    <x v="32"/>
  </r>
  <r>
    <x v="3"/>
    <x v="3"/>
    <x v="119"/>
  </r>
  <r>
    <x v="3"/>
    <x v="3"/>
    <x v="119"/>
  </r>
  <r>
    <x v="3"/>
    <x v="3"/>
    <x v="109"/>
  </r>
  <r>
    <x v="3"/>
    <x v="3"/>
    <x v="72"/>
  </r>
  <r>
    <x v="3"/>
    <x v="3"/>
    <x v="72"/>
  </r>
  <r>
    <x v="3"/>
    <x v="2"/>
    <x v="11"/>
  </r>
  <r>
    <x v="3"/>
    <x v="2"/>
    <x v="11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4"/>
    <x v="58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3"/>
    <x v="0"/>
    <x v="29"/>
  </r>
  <r>
    <x v="1"/>
    <x v="5"/>
    <x v="44"/>
  </r>
  <r>
    <x v="1"/>
    <x v="5"/>
    <x v="44"/>
  </r>
  <r>
    <x v="1"/>
    <x v="5"/>
    <x v="44"/>
  </r>
  <r>
    <x v="0"/>
    <x v="1"/>
    <x v="0"/>
  </r>
  <r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樞紐分析表1" cacheId="52" applyNumberFormats="0" applyBorderFormats="0" applyFontFormats="0" applyPatternFormats="0" applyAlignmentFormats="0" applyWidthHeightFormats="0" dataCaption="Values" itemPrintTitles="1" indent="0" compact="0" compactData="0">
  <location ref="A1:C140" firstHeaderRow="1" firstDataRow="1" firstDataCol="2"/>
  <pivotFields count="3">
    <pivotField axis="axisRow" showAll="0">
      <items count="5">
        <item x="0"/>
        <item x="1"/>
        <item x="2"/>
        <item x="3"/>
        <item t="default"/>
      </items>
    </pivotField>
    <pivotField axis="axisRow" compact="0" outline="0" showAll="0" defaultSubtotal="0">
      <items count="9">
        <item x="0"/>
        <item x="1"/>
        <item x="2"/>
        <item x="4"/>
        <item x="5"/>
        <item x="6"/>
        <item x="3"/>
        <item x="7"/>
        <item x="8"/>
      </items>
    </pivotField>
    <pivotField axis="axisRow" compact="0" outline="0" showAll="0" defaultSubtotal="0">
      <items count="131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3"/>
        <item x="24"/>
        <item x="21"/>
        <item x="25"/>
        <item x="22"/>
        <item x="19"/>
        <item x="26"/>
        <item x="27"/>
        <item x="28"/>
        <item x="29"/>
        <item x="30"/>
        <item x="31"/>
        <item x="32"/>
        <item x="33"/>
        <item x="46"/>
        <item x="61"/>
        <item x="65"/>
        <item x="62"/>
        <item x="63"/>
        <item x="67"/>
        <item x="68"/>
        <item x="66"/>
        <item x="64"/>
        <item x="69"/>
        <item x="37"/>
        <item x="82"/>
        <item x="38"/>
        <item x="39"/>
        <item x="48"/>
        <item x="70"/>
        <item x="36"/>
        <item x="40"/>
        <item x="49"/>
        <item x="55"/>
        <item x="57"/>
        <item x="56"/>
        <item x="80"/>
        <item x="103"/>
        <item x="71"/>
        <item x="76"/>
        <item x="35"/>
        <item x="41"/>
        <item x="58"/>
        <item x="59"/>
        <item x="81"/>
        <item x="91"/>
        <item x="104"/>
        <item x="105"/>
        <item x="117"/>
        <item x="116"/>
        <item x="119"/>
        <item x="42"/>
        <item x="50"/>
        <item x="53"/>
        <item x="52"/>
        <item x="51"/>
        <item x="75"/>
        <item x="86"/>
        <item x="92"/>
        <item x="97"/>
        <item x="96"/>
        <item x="100"/>
        <item x="125"/>
        <item x="126"/>
        <item x="34"/>
        <item x="43"/>
        <item x="60"/>
        <item x="106"/>
        <item x="127"/>
        <item x="45"/>
        <item x="44"/>
        <item x="73"/>
        <item x="74"/>
        <item x="107"/>
        <item x="108"/>
        <item x="120"/>
        <item x="128"/>
        <item x="77"/>
        <item x="87"/>
        <item x="93"/>
        <item x="109"/>
        <item x="129"/>
        <item x="47"/>
        <item x="54"/>
        <item x="79"/>
        <item x="78"/>
        <item x="101"/>
        <item x="113"/>
        <item x="122"/>
        <item x="123"/>
        <item x="130"/>
        <item x="83"/>
        <item x="88"/>
        <item x="95"/>
        <item x="98"/>
        <item x="102"/>
        <item x="110"/>
        <item x="85"/>
        <item x="84"/>
        <item x="111"/>
        <item x="112"/>
        <item x="114"/>
        <item x="90"/>
        <item x="72"/>
        <item x="99"/>
        <item x="118"/>
        <item x="94"/>
        <item x="115"/>
        <item x="121"/>
        <item x="89"/>
        <item x="124"/>
      </items>
    </pivotField>
  </pivotFields>
  <rowFields count="3">
    <field x="2"/>
    <field x="1"/>
    <field x="0"/>
  </row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33D56-7E9A-42FE-A1F0-CE841516D523}" name="樞紐分析表1" cacheId="54" applyNumberFormats="0" applyBorderFormats="0" applyFontFormats="0" applyPatternFormats="0" applyAlignmentFormats="0" applyWidthHeightFormats="1" dataCaption="值" updatedVersion="8" minRefreshableVersion="3" useAutoFormatting="1" subtotalHiddenItems="1" rowGrandTotals="0" colGrandTotals="0" itemPrintTitles="1" createdVersion="7" indent="0" compact="0" compactData="0" multipleFieldFilters="0" fieldListSortAscending="1">
  <location ref="A2:S1693" firstHeaderRow="1" firstDataRow="2" firstDataCol="7"/>
  <pivotFields count="13">
    <pivotField compact="0" allDrilled="1" outline="0" subtotalTop="0" showAll="0" dataSourceSort="1" defaultSubtotal="0" defaultAttributeDrillState="1">
      <items count="2">
        <item s="1" x="0"/>
        <item s="1" x="1"/>
      </items>
    </pivotField>
    <pivotField axis="axisRow" compact="0" allDrilled="1" outline="0" subtotalTop="0" showAll="0" defaultSubtotal="0" defaultAttributeDrillState="1">
      <items count="8">
        <item x="7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9">
        <item x="0"/>
        <item x="2"/>
        <item x="8"/>
        <item x="5"/>
        <item x="3"/>
        <item x="6"/>
        <item x="1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 defaultAttributeDrillState="1"/>
    <pivotField compact="0" allDrilled="1" outline="0" subtotalTop="0" showAll="0" dataSourceSort="1" defaultAttributeDrillState="1"/>
    <pivotField compact="0" allDrilled="1" outline="0" subtotalTop="0" showAll="0" hideNewItems="1" defaultSubtotal="0">
      <items count="2">
        <item c="1" x="0"/>
        <item n="其他廠商" x="1"/>
      </items>
    </pivotField>
    <pivotField axis="axisRow" compact="0" allDrilled="1" outline="0" subtotalTop="0" showAll="0" dataSourceSort="1" defaultSubtotal="0" defaultAttributeDrillState="1">
      <items count="6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5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  <item s="1" x="454"/>
        <item s="1" x="455"/>
        <item s="1" x="456"/>
        <item s="1" x="457"/>
        <item s="1" x="458"/>
        <item s="1" x="459"/>
        <item s="1" x="460"/>
        <item s="1" x="461"/>
        <item s="1" x="462"/>
        <item s="1" x="463"/>
        <item s="1" x="464"/>
        <item s="1" x="465"/>
        <item s="1" x="466"/>
        <item s="1" x="467"/>
        <item s="1" x="468"/>
        <item s="1" x="469"/>
        <item s="1" x="470"/>
        <item s="1" x="471"/>
        <item s="1" x="472"/>
        <item s="1" x="473"/>
        <item s="1" x="474"/>
        <item s="1" x="475"/>
        <item s="1" x="476"/>
        <item s="1" x="477"/>
        <item s="1" x="478"/>
        <item s="1" x="479"/>
        <item s="1" x="480"/>
        <item s="1" x="481"/>
        <item s="1" x="482"/>
        <item s="1" x="483"/>
        <item s="1" x="484"/>
        <item s="1" x="485"/>
        <item s="1" x="486"/>
        <item s="1" x="487"/>
        <item s="1" x="488"/>
        <item s="1" x="489"/>
        <item s="1" x="490"/>
        <item s="1" x="491"/>
        <item s="1" x="492"/>
        <item s="1" x="493"/>
        <item s="1" x="494"/>
        <item s="1" x="495"/>
        <item s="1" x="496"/>
        <item s="1" x="497"/>
        <item s="1" x="498"/>
        <item s="1" x="499"/>
        <item s="1" x="500"/>
        <item s="1" x="501"/>
        <item s="1" x="502"/>
        <item s="1" x="503"/>
        <item s="1" x="504"/>
        <item s="1" x="505"/>
        <item s="1" x="506"/>
        <item s="1" x="507"/>
        <item s="1" x="508"/>
        <item s="1" x="509"/>
        <item x="510"/>
        <item t="default"/>
      </items>
    </pivotField>
    <pivotField dataField="1" compact="0" outline="0" subtotalTop="0" showAll="0"/>
    <pivotField axis="axisRow" compact="0" allDrilled="1" outline="0" subtotalTop="0" showAll="0" defaultSubtotal="0" defaultAttributeDrillState="1">
      <items count="137">
        <item x="0"/>
        <item x="2"/>
        <item x="46"/>
        <item x="50"/>
        <item x="3"/>
        <item x="51"/>
        <item x="4"/>
        <item x="5"/>
        <item x="6"/>
        <item x="8"/>
        <item x="9"/>
        <item x="10"/>
        <item x="52"/>
        <item x="53"/>
        <item x="54"/>
        <item x="55"/>
        <item x="124"/>
        <item x="56"/>
        <item x="125"/>
        <item x="11"/>
        <item x="12"/>
        <item x="12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4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32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38"/>
        <item x="118"/>
        <item x="119"/>
        <item x="120"/>
        <item x="121"/>
        <item x="122"/>
        <item x="123"/>
        <item x="14"/>
        <item x="40"/>
        <item x="16"/>
        <item x="17"/>
        <item x="18"/>
        <item x="19"/>
        <item x="20"/>
        <item x="127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128"/>
        <item x="43"/>
        <item x="129"/>
        <item x="130"/>
        <item x="45"/>
        <item x="131"/>
        <item x="48"/>
        <item x="49"/>
        <item x="132"/>
        <item x="133"/>
        <item x="134"/>
        <item x="135"/>
        <item x="136"/>
        <item x="1"/>
        <item x="13"/>
        <item x="15"/>
        <item x="7"/>
        <item x="41"/>
        <item x="42"/>
        <item x="44"/>
        <item x="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t="default"/>
      </items>
    </pivotField>
  </pivotFields>
  <rowFields count="7">
    <field x="1"/>
    <field x="11"/>
    <field x="2"/>
    <field x="10"/>
    <field x="6"/>
    <field x="7"/>
    <field x="8"/>
  </rowFields>
  <rowItems count="1690">
    <i>
      <x/>
      <x/>
      <x/>
      <x/>
      <x v="363"/>
      <x v="397"/>
      <x v="370"/>
    </i>
    <i r="4">
      <x v="364"/>
      <x v="398"/>
      <x v="371"/>
    </i>
    <i r="4">
      <x v="365"/>
      <x v="399"/>
      <x v="372"/>
    </i>
    <i r="4">
      <x v="366"/>
      <x v="400"/>
      <x v="373"/>
    </i>
    <i r="4">
      <x v="367"/>
      <x v="401"/>
      <x v="1"/>
    </i>
    <i r="4">
      <x v="368"/>
      <x v="402"/>
      <x v="253"/>
    </i>
    <i r="4">
      <x v="369"/>
      <x v="403"/>
      <x v="17"/>
    </i>
    <i r="4">
      <x v="370"/>
      <x v="404"/>
      <x v="374"/>
    </i>
    <i r="4">
      <x v="371"/>
      <x v="405"/>
      <x v="375"/>
    </i>
    <i r="4">
      <x v="372"/>
      <x v="406"/>
      <x v="376"/>
    </i>
    <i r="6">
      <x v="50"/>
    </i>
    <i r="4">
      <x v="373"/>
      <x v="407"/>
      <x v="376"/>
    </i>
    <i r="6">
      <x v="50"/>
    </i>
    <i r="4">
      <x v="374"/>
      <x v="408"/>
      <x v="377"/>
    </i>
    <i r="4">
      <x v="375"/>
      <x v="409"/>
      <x v="378"/>
    </i>
    <i r="4">
      <x v="376"/>
      <x v="410"/>
      <x v="16"/>
    </i>
    <i r="4">
      <x v="377"/>
      <x v="411"/>
      <x v="25"/>
    </i>
    <i r="4">
      <x v="378"/>
      <x v="412"/>
      <x v="379"/>
    </i>
    <i r="4">
      <x v="379"/>
      <x v="413"/>
      <x v="380"/>
    </i>
    <i r="4">
      <x v="380"/>
      <x v="414"/>
      <x v="381"/>
    </i>
    <i r="4">
      <x v="381"/>
      <x v="415"/>
      <x v="376"/>
    </i>
    <i r="6">
      <x v="50"/>
    </i>
    <i r="3">
      <x v="2"/>
      <x v="364"/>
      <x v="398"/>
      <x v="371"/>
    </i>
    <i r="4">
      <x v="368"/>
      <x v="402"/>
      <x v="253"/>
    </i>
    <i r="4">
      <x v="371"/>
      <x v="405"/>
      <x v="375"/>
    </i>
    <i r="3">
      <x v="129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5"/>
      <x v="409"/>
      <x v="378"/>
    </i>
    <i r="4">
      <x v="376"/>
      <x v="410"/>
      <x v="16"/>
    </i>
    <i r="4">
      <x v="378"/>
      <x v="412"/>
      <x v="379"/>
    </i>
    <i r="4">
      <x v="382"/>
      <x v="416"/>
      <x v="382"/>
    </i>
    <i r="4">
      <x v="383"/>
      <x v="417"/>
      <x v="374"/>
    </i>
    <i r="4">
      <x v="379"/>
      <x v="413"/>
      <x v="380"/>
    </i>
    <i r="4">
      <x v="380"/>
      <x v="414"/>
      <x v="381"/>
    </i>
    <i r="1">
      <x v="2"/>
      <x v="2"/>
      <x v="136"/>
      <x v="364"/>
      <x v="398"/>
      <x v="385"/>
    </i>
    <i r="6">
      <x v="386"/>
    </i>
    <i r="4">
      <x v="365"/>
      <x v="399"/>
      <x v="387"/>
    </i>
    <i r="6">
      <x v="388"/>
    </i>
    <i r="4">
      <x v="366"/>
      <x v="400"/>
      <x v="389"/>
    </i>
    <i r="4">
      <x v="368"/>
      <x v="402"/>
      <x v="390"/>
    </i>
    <i r="6">
      <x v="391"/>
    </i>
    <i r="4">
      <x v="371"/>
      <x v="405"/>
      <x v="392"/>
    </i>
    <i r="4">
      <x v="378"/>
      <x v="412"/>
      <x v="393"/>
    </i>
    <i r="2">
      <x v="4"/>
      <x v="19"/>
      <x v="384"/>
      <x v="418"/>
      <x v="383"/>
    </i>
    <i r="4">
      <x v="385"/>
      <x v="419"/>
      <x v="384"/>
    </i>
    <i r="2">
      <x v="5"/>
      <x v="131"/>
      <x v="366"/>
      <x v="400"/>
      <x v="373"/>
    </i>
    <i r="4">
      <x v="370"/>
      <x v="404"/>
      <x v="374"/>
    </i>
    <i r="1">
      <x v="3"/>
      <x v="7"/>
      <x v="130"/>
      <x v="364"/>
      <x v="398"/>
      <x v="371"/>
    </i>
    <i r="4">
      <x v="365"/>
      <x v="399"/>
      <x v="372"/>
    </i>
    <i r="4">
      <x v="366"/>
      <x v="400"/>
      <x v="28"/>
    </i>
    <i r="6">
      <x v="338"/>
    </i>
    <i r="6">
      <x v="373"/>
    </i>
    <i r="6">
      <x v="394"/>
    </i>
    <i r="6">
      <x v="395"/>
    </i>
    <i r="4">
      <x v="368"/>
      <x v="402"/>
      <x v="253"/>
    </i>
    <i r="6">
      <x v="396"/>
    </i>
    <i r="4">
      <x v="370"/>
      <x v="404"/>
      <x v="374"/>
    </i>
    <i r="4">
      <x v="371"/>
      <x v="405"/>
      <x v="375"/>
    </i>
    <i r="4">
      <x v="372"/>
      <x v="406"/>
      <x v="397"/>
    </i>
    <i r="6">
      <x v="50"/>
    </i>
    <i r="6">
      <x v="381"/>
    </i>
    <i r="4">
      <x v="373"/>
      <x v="407"/>
      <x v="397"/>
    </i>
    <i r="4">
      <x v="386"/>
      <x v="420"/>
      <x v="397"/>
    </i>
    <i r="4">
      <x v="387"/>
      <x v="421"/>
      <x v="398"/>
    </i>
    <i r="6">
      <x v="377"/>
    </i>
    <i r="6">
      <x v="380"/>
    </i>
    <i r="4">
      <x v="374"/>
      <x v="408"/>
      <x v="398"/>
    </i>
    <i r="4">
      <x v="388"/>
      <x v="422"/>
      <x v="398"/>
    </i>
    <i r="4">
      <x v="375"/>
      <x v="409"/>
      <x v="399"/>
    </i>
    <i r="6">
      <x v="378"/>
    </i>
    <i r="4">
      <x v="376"/>
      <x v="410"/>
      <x v="16"/>
    </i>
    <i r="6">
      <x v="80"/>
    </i>
    <i r="4">
      <x v="378"/>
      <x v="412"/>
      <x v="336"/>
    </i>
    <i r="6">
      <x v="49"/>
    </i>
    <i r="6">
      <x v="400"/>
    </i>
    <i r="6">
      <x v="379"/>
    </i>
    <i r="4">
      <x v="382"/>
      <x v="416"/>
      <x v="382"/>
    </i>
    <i r="4">
      <x v="383"/>
      <x v="417"/>
      <x v="374"/>
    </i>
    <i r="1">
      <x v="1"/>
      <x v="1"/>
      <x v="11"/>
      <x v="366"/>
      <x v="400"/>
      <x v="373"/>
    </i>
    <i r="4">
      <x v="368"/>
      <x v="402"/>
      <x v="253"/>
    </i>
    <i r="3">
      <x v="55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5"/>
      <x v="409"/>
      <x v="378"/>
    </i>
    <i r="4">
      <x v="380"/>
      <x v="414"/>
      <x v="381"/>
    </i>
    <i r="3">
      <x v="72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3">
      <x v="85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3">
      <x v="94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5"/>
      <x v="409"/>
      <x v="378"/>
    </i>
    <i r="4">
      <x v="376"/>
      <x v="410"/>
      <x v="16"/>
    </i>
    <i r="4">
      <x v="378"/>
      <x v="412"/>
      <x v="379"/>
    </i>
    <i r="3">
      <x v="95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3">
      <x v="96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3">
      <x v="97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3"/>
      <x v="407"/>
      <x v="50"/>
    </i>
    <i r="4">
      <x v="381"/>
      <x v="415"/>
      <x v="50"/>
    </i>
    <i r="3">
      <x v="98"/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3">
      <x v="100"/>
      <x v="364"/>
      <x v="398"/>
      <x v="371"/>
    </i>
    <i r="4">
      <x v="365"/>
      <x v="399"/>
      <x v="372"/>
    </i>
    <i r="4">
      <x v="366"/>
      <x v="400"/>
      <x v="373"/>
    </i>
    <i r="4">
      <x v="370"/>
      <x v="404"/>
      <x v="374"/>
    </i>
    <i r="4">
      <x v="371"/>
      <x v="405"/>
      <x v="375"/>
    </i>
    <i r="4">
      <x v="372"/>
      <x v="406"/>
      <x v="50"/>
    </i>
    <i r="4">
      <x v="373"/>
      <x v="407"/>
      <x v="50"/>
    </i>
    <i r="4">
      <x v="388"/>
      <x v="422"/>
      <x v="377"/>
    </i>
    <i r="4">
      <x v="375"/>
      <x v="409"/>
      <x v="378"/>
    </i>
    <i r="4">
      <x v="376"/>
      <x v="410"/>
      <x v="16"/>
    </i>
    <i r="4">
      <x v="378"/>
      <x v="412"/>
      <x v="379"/>
    </i>
    <i r="3">
      <x v="101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3">
      <x v="102"/>
      <x v="364"/>
      <x v="398"/>
      <x v="371"/>
    </i>
    <i r="4">
      <x v="371"/>
      <x v="405"/>
      <x v="375"/>
    </i>
    <i r="4">
      <x v="375"/>
      <x v="409"/>
      <x v="378"/>
    </i>
    <i r="3">
      <x v="103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80"/>
      <x v="414"/>
      <x v="381"/>
    </i>
    <i r="3">
      <x v="104"/>
      <x v="364"/>
      <x v="398"/>
      <x v="371"/>
    </i>
    <i r="4">
      <x v="365"/>
      <x v="399"/>
      <x v="372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9"/>
      <x v="413"/>
      <x v="380"/>
    </i>
    <i r="3">
      <x v="105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1"/>
      <x v="405"/>
      <x v="375"/>
    </i>
    <i r="3">
      <x v="106"/>
      <x v="364"/>
      <x v="398"/>
      <x v="371"/>
    </i>
    <i r="4">
      <x v="365"/>
      <x v="399"/>
      <x v="372"/>
    </i>
    <i r="4">
      <x v="368"/>
      <x v="402"/>
      <x v="253"/>
    </i>
    <i r="4">
      <x v="370"/>
      <x v="404"/>
      <x v="374"/>
    </i>
    <i r="4">
      <x v="371"/>
      <x v="405"/>
      <x v="375"/>
    </i>
    <i r="3">
      <x v="107"/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3">
      <x v="108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5"/>
      <x v="409"/>
      <x v="378"/>
    </i>
    <i r="3">
      <x v="109"/>
      <x v="364"/>
      <x v="398"/>
      <x v="371"/>
    </i>
    <i r="4">
      <x v="365"/>
      <x v="399"/>
      <x v="372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5"/>
      <x v="409"/>
      <x v="378"/>
    </i>
    <i r="3">
      <x v="110"/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2"/>
      <x v="406"/>
      <x v="50"/>
    </i>
    <i r="4">
      <x v="373"/>
      <x v="407"/>
      <x v="50"/>
    </i>
    <i r="4">
      <x v="381"/>
      <x v="415"/>
      <x v="50"/>
    </i>
    <i r="3">
      <x v="111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2"/>
      <x v="406"/>
      <x v="50"/>
    </i>
    <i r="4">
      <x v="375"/>
      <x v="409"/>
      <x v="378"/>
    </i>
    <i r="4">
      <x v="376"/>
      <x v="410"/>
      <x v="16"/>
    </i>
    <i r="3">
      <x v="112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5"/>
      <x v="409"/>
      <x v="378"/>
    </i>
    <i r="4">
      <x v="376"/>
      <x v="410"/>
      <x v="16"/>
    </i>
    <i r="4">
      <x v="380"/>
      <x v="414"/>
      <x v="381"/>
    </i>
    <i r="3">
      <x v="113"/>
      <x v="366"/>
      <x v="400"/>
      <x v="373"/>
    </i>
    <i r="4">
      <x v="368"/>
      <x v="402"/>
      <x v="253"/>
    </i>
    <i r="3">
      <x v="114"/>
      <x v="364"/>
      <x v="398"/>
      <x v="371"/>
    </i>
    <i r="4">
      <x v="365"/>
      <x v="399"/>
      <x v="372"/>
    </i>
    <i r="4">
      <x v="366"/>
      <x v="400"/>
      <x v="373"/>
    </i>
    <i r="4">
      <x v="370"/>
      <x v="404"/>
      <x v="374"/>
    </i>
    <i r="4">
      <x v="371"/>
      <x v="405"/>
      <x v="375"/>
    </i>
    <i r="4">
      <x v="372"/>
      <x v="406"/>
      <x v="50"/>
    </i>
    <i r="4">
      <x v="373"/>
      <x v="407"/>
      <x v="50"/>
    </i>
    <i r="4">
      <x v="375"/>
      <x v="409"/>
      <x v="378"/>
    </i>
    <i r="4">
      <x v="379"/>
      <x v="413"/>
      <x v="380"/>
    </i>
    <i r="4">
      <x v="380"/>
      <x v="414"/>
      <x v="381"/>
    </i>
    <i r="3">
      <x v="115"/>
      <x v="366"/>
      <x v="400"/>
      <x v="373"/>
    </i>
    <i r="4">
      <x v="368"/>
      <x v="402"/>
      <x v="253"/>
    </i>
    <i r="4">
      <x v="371"/>
      <x v="405"/>
      <x v="375"/>
    </i>
    <i r="3">
      <x v="120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3">
      <x v="122"/>
      <x v="365"/>
      <x v="399"/>
      <x v="372"/>
    </i>
    <i r="4">
      <x v="371"/>
      <x v="405"/>
      <x v="375"/>
    </i>
    <i r="3">
      <x v="123"/>
      <x v="365"/>
      <x v="399"/>
      <x v="372"/>
    </i>
    <i r="4">
      <x v="370"/>
      <x v="404"/>
      <x v="374"/>
    </i>
    <i r="4">
      <x v="371"/>
      <x v="405"/>
      <x v="375"/>
    </i>
    <i r="3">
      <x v="132"/>
      <x v="364"/>
      <x v="398"/>
      <x v="371"/>
    </i>
    <i r="4">
      <x v="365"/>
      <x v="399"/>
      <x v="372"/>
    </i>
    <i r="4">
      <x v="366"/>
      <x v="400"/>
      <x v="373"/>
    </i>
    <i r="4">
      <x v="370"/>
      <x v="404"/>
      <x v="374"/>
    </i>
    <i r="4">
      <x v="371"/>
      <x v="405"/>
      <x v="375"/>
    </i>
    <i r="4">
      <x v="372"/>
      <x v="406"/>
      <x v="50"/>
    </i>
    <i r="4">
      <x v="387"/>
      <x v="421"/>
      <x v="377"/>
    </i>
    <i r="4">
      <x v="375"/>
      <x v="409"/>
      <x v="378"/>
    </i>
    <i r="4">
      <x v="376"/>
      <x v="410"/>
      <x v="16"/>
    </i>
    <i r="4">
      <x v="378"/>
      <x v="412"/>
      <x v="379"/>
    </i>
    <i r="4">
      <x v="382"/>
      <x v="416"/>
      <x v="382"/>
    </i>
    <i r="4">
      <x v="383"/>
      <x v="417"/>
      <x v="374"/>
    </i>
    <i r="4">
      <x v="379"/>
      <x v="413"/>
      <x v="380"/>
    </i>
    <i r="4">
      <x v="380"/>
      <x v="414"/>
      <x v="381"/>
    </i>
    <i r="4">
      <x v="381"/>
      <x v="415"/>
      <x v="50"/>
    </i>
    <i r="2">
      <x v="6"/>
      <x v="1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 r="4">
      <x v="370"/>
      <x v="404"/>
      <x v="374"/>
    </i>
    <i r="4">
      <x v="371"/>
      <x v="405"/>
      <x v="375"/>
    </i>
    <i r="4">
      <x v="372"/>
      <x v="406"/>
      <x v="50"/>
    </i>
    <i r="4">
      <x v="373"/>
      <x v="407"/>
      <x v="50"/>
    </i>
    <i r="4">
      <x v="387"/>
      <x v="421"/>
      <x v="377"/>
    </i>
    <i r="4">
      <x v="374"/>
      <x v="408"/>
      <x v="377"/>
    </i>
    <i r="4">
      <x v="388"/>
      <x v="422"/>
      <x v="377"/>
    </i>
    <i r="4">
      <x v="375"/>
      <x v="409"/>
      <x v="378"/>
    </i>
    <i r="4">
      <x v="376"/>
      <x v="410"/>
      <x v="16"/>
    </i>
    <i r="4">
      <x v="378"/>
      <x v="412"/>
      <x v="379"/>
    </i>
    <i r="4">
      <x v="382"/>
      <x v="416"/>
      <x v="382"/>
    </i>
    <i r="4">
      <x v="383"/>
      <x v="417"/>
      <x v="374"/>
    </i>
    <i r="4">
      <x v="379"/>
      <x v="413"/>
      <x v="380"/>
    </i>
    <i r="4">
      <x v="380"/>
      <x v="414"/>
      <x v="381"/>
    </i>
    <i r="4">
      <x v="381"/>
      <x v="415"/>
      <x v="50"/>
    </i>
    <i r="2">
      <x v="8"/>
      <x v="93"/>
      <x v="364"/>
      <x v="398"/>
      <x v="371"/>
    </i>
    <i r="4">
      <x v="365"/>
      <x v="399"/>
      <x v="372"/>
    </i>
    <i r="4">
      <x v="366"/>
      <x v="400"/>
      <x v="373"/>
    </i>
    <i r="4">
      <x v="368"/>
      <x v="402"/>
      <x v="253"/>
    </i>
    <i>
      <x v="1"/>
      <x/>
      <x/>
      <x/>
      <x/>
      <x/>
      <x/>
    </i>
    <i r="4">
      <x v="1"/>
      <x v="1"/>
      <x/>
    </i>
    <i r="6">
      <x v="1"/>
    </i>
    <i r="4">
      <x v="2"/>
      <x v="2"/>
      <x/>
    </i>
    <i r="4">
      <x v="3"/>
      <x v="3"/>
      <x/>
    </i>
    <i r="4">
      <x v="4"/>
      <x v="4"/>
      <x v="2"/>
    </i>
    <i r="4">
      <x v="5"/>
      <x v="5"/>
      <x v="2"/>
    </i>
    <i r="6">
      <x v="3"/>
    </i>
    <i r="6">
      <x v="4"/>
    </i>
    <i r="4">
      <x v="6"/>
      <x v="6"/>
      <x v="2"/>
    </i>
    <i r="6">
      <x v="3"/>
    </i>
    <i r="6">
      <x v="4"/>
    </i>
    <i r="4">
      <x v="7"/>
      <x v="7"/>
      <x v="5"/>
    </i>
    <i r="6">
      <x v="6"/>
    </i>
    <i r="6">
      <x v="7"/>
    </i>
    <i r="6">
      <x v="8"/>
    </i>
    <i r="4">
      <x v="8"/>
      <x v="8"/>
      <x v="5"/>
    </i>
    <i r="6">
      <x v="6"/>
    </i>
    <i r="6">
      <x v="7"/>
    </i>
    <i r="3">
      <x v="129"/>
      <x/>
      <x/>
      <x/>
    </i>
    <i r="4">
      <x v="2"/>
      <x v="2"/>
      <x/>
    </i>
    <i r="4">
      <x v="3"/>
      <x v="3"/>
      <x/>
    </i>
    <i r="6">
      <x v="1"/>
    </i>
    <i r="4">
      <x v="5"/>
      <x v="5"/>
      <x v="2"/>
    </i>
    <i r="4">
      <x v="6"/>
      <x v="6"/>
      <x v="2"/>
    </i>
    <i r="6">
      <x v="3"/>
    </i>
    <i r="6">
      <x v="4"/>
    </i>
    <i r="4">
      <x v="7"/>
      <x v="7"/>
      <x v="5"/>
    </i>
    <i r="6">
      <x v="6"/>
    </i>
    <i r="6">
      <x v="7"/>
    </i>
    <i r="4">
      <x v="8"/>
      <x v="8"/>
      <x v="5"/>
    </i>
    <i r="6">
      <x v="6"/>
    </i>
    <i r="6">
      <x v="7"/>
    </i>
    <i r="1">
      <x v="1"/>
      <x v="1"/>
      <x v="4"/>
      <x v="6"/>
      <x v="6"/>
      <x v="7"/>
    </i>
    <i r="4">
      <x v="7"/>
      <x v="7"/>
      <x v="15"/>
    </i>
    <i r="3">
      <x v="6"/>
      <x v="9"/>
      <x v="9"/>
      <x v="1"/>
    </i>
    <i r="4">
      <x/>
      <x/>
      <x v="1"/>
    </i>
    <i r="4">
      <x v="1"/>
      <x v="1"/>
      <x v="1"/>
    </i>
    <i r="4">
      <x v="3"/>
      <x v="3"/>
      <x v="1"/>
    </i>
    <i r="4">
      <x v="5"/>
      <x v="5"/>
      <x v="7"/>
    </i>
    <i r="4">
      <x v="6"/>
      <x v="6"/>
      <x v="7"/>
    </i>
    <i r="4">
      <x v="7"/>
      <x v="7"/>
      <x v="15"/>
    </i>
    <i r="3">
      <x v="7"/>
      <x v="4"/>
      <x v="4"/>
      <x v="7"/>
    </i>
    <i r="4">
      <x v="5"/>
      <x v="5"/>
      <x v="7"/>
    </i>
    <i r="4">
      <x v="6"/>
      <x v="6"/>
      <x v="7"/>
    </i>
    <i r="3">
      <x v="8"/>
      <x/>
      <x/>
      <x v="1"/>
    </i>
    <i r="4">
      <x v="1"/>
      <x v="1"/>
      <x v="1"/>
    </i>
    <i r="4">
      <x v="2"/>
      <x v="2"/>
      <x v="1"/>
    </i>
    <i r="4">
      <x v="3"/>
      <x v="3"/>
      <x v="1"/>
    </i>
    <i r="4">
      <x v="11"/>
      <x v="11"/>
      <x v="10"/>
    </i>
    <i r="4">
      <x v="4"/>
      <x v="4"/>
      <x v="7"/>
    </i>
    <i r="4">
      <x v="5"/>
      <x v="5"/>
      <x v="7"/>
    </i>
    <i r="4">
      <x v="6"/>
      <x v="6"/>
      <x v="7"/>
    </i>
    <i r="4">
      <x v="7"/>
      <x v="7"/>
      <x v="15"/>
    </i>
    <i r="4">
      <x v="8"/>
      <x v="8"/>
      <x v="15"/>
    </i>
    <i r="3">
      <x v="9"/>
      <x v="6"/>
      <x v="6"/>
      <x v="7"/>
    </i>
    <i r="4">
      <x v="7"/>
      <x v="7"/>
      <x v="15"/>
    </i>
    <i r="4">
      <x v="8"/>
      <x v="8"/>
      <x v="15"/>
    </i>
    <i r="3">
      <x v="10"/>
      <x v="6"/>
      <x v="6"/>
      <x v="7"/>
    </i>
    <i r="4">
      <x v="7"/>
      <x v="7"/>
      <x v="15"/>
    </i>
    <i r="4">
      <x v="8"/>
      <x v="8"/>
      <x v="15"/>
    </i>
    <i r="3">
      <x v="11"/>
      <x v="9"/>
      <x v="9"/>
      <x v="1"/>
    </i>
    <i r="4">
      <x/>
      <x/>
      <x v="1"/>
    </i>
    <i r="4">
      <x v="1"/>
      <x v="1"/>
      <x v="1"/>
    </i>
    <i r="4">
      <x v="2"/>
      <x v="2"/>
      <x v="1"/>
    </i>
    <i r="4">
      <x v="3"/>
      <x v="3"/>
      <x v="1"/>
    </i>
    <i r="4">
      <x v="11"/>
      <x v="11"/>
      <x v="10"/>
    </i>
    <i r="4">
      <x v="12"/>
      <x v="12"/>
      <x v="10"/>
    </i>
    <i r="4">
      <x v="4"/>
      <x v="4"/>
      <x v="7"/>
    </i>
    <i r="4">
      <x v="5"/>
      <x v="5"/>
      <x v="7"/>
    </i>
    <i r="4">
      <x v="6"/>
      <x v="6"/>
      <x v="7"/>
    </i>
    <i r="4">
      <x v="7"/>
      <x v="7"/>
      <x v="15"/>
    </i>
    <i r="4">
      <x v="8"/>
      <x v="8"/>
      <x v="15"/>
    </i>
    <i r="3">
      <x v="132"/>
      <x v="9"/>
      <x v="9"/>
      <x v="1"/>
    </i>
    <i r="4">
      <x/>
      <x/>
      <x v="1"/>
    </i>
    <i r="4">
      <x v="2"/>
      <x v="2"/>
      <x v="1"/>
    </i>
    <i r="4">
      <x v="3"/>
      <x v="3"/>
      <x v="1"/>
    </i>
    <i r="4">
      <x v="11"/>
      <x v="11"/>
      <x v="10"/>
    </i>
    <i r="4">
      <x v="12"/>
      <x v="12"/>
      <x v="11"/>
    </i>
    <i r="4">
      <x v="5"/>
      <x v="5"/>
      <x v="7"/>
    </i>
    <i r="4">
      <x v="6"/>
      <x v="6"/>
      <x v="7"/>
    </i>
    <i r="4">
      <x v="7"/>
      <x v="7"/>
      <x v="15"/>
    </i>
    <i r="4">
      <x v="8"/>
      <x v="8"/>
      <x v="15"/>
    </i>
    <i r="2">
      <x v="6"/>
      <x v="1"/>
      <x v="9"/>
      <x v="9"/>
      <x v="1"/>
    </i>
    <i r="6">
      <x v="9"/>
    </i>
    <i r="4">
      <x/>
      <x/>
      <x v="1"/>
    </i>
    <i r="6">
      <x v="9"/>
    </i>
    <i r="4">
      <x v="1"/>
      <x v="1"/>
      <x v="1"/>
    </i>
    <i r="6">
      <x v="9"/>
    </i>
    <i r="4">
      <x v="2"/>
      <x v="2"/>
      <x v="1"/>
    </i>
    <i r="6">
      <x v="9"/>
    </i>
    <i r="4">
      <x v="3"/>
      <x v="3"/>
      <x v="1"/>
    </i>
    <i r="6">
      <x v="9"/>
    </i>
    <i r="4">
      <x v="10"/>
      <x v="10"/>
      <x v="10"/>
    </i>
    <i r="4">
      <x v="11"/>
      <x v="11"/>
      <x v="10"/>
    </i>
    <i r="4">
      <x v="12"/>
      <x v="12"/>
      <x v="11"/>
    </i>
    <i r="6">
      <x v="12"/>
    </i>
    <i r="6">
      <x v="10"/>
    </i>
    <i r="4">
      <x v="13"/>
      <x v="13"/>
      <x v="13"/>
    </i>
    <i r="6">
      <x v="14"/>
    </i>
    <i r="4">
      <x v="14"/>
      <x v="14"/>
      <x v="13"/>
    </i>
    <i r="6">
      <x v="14"/>
    </i>
    <i r="4">
      <x v="15"/>
      <x v="15"/>
      <x v="13"/>
    </i>
    <i r="6">
      <x v="14"/>
    </i>
    <i r="4">
      <x v="16"/>
      <x v="16"/>
      <x v="13"/>
    </i>
    <i r="6">
      <x v="14"/>
    </i>
    <i r="4">
      <x v="17"/>
      <x v="17"/>
      <x v="13"/>
    </i>
    <i r="6">
      <x v="14"/>
    </i>
    <i r="4">
      <x v="4"/>
      <x v="4"/>
      <x v="7"/>
    </i>
    <i r="4">
      <x v="5"/>
      <x v="5"/>
      <x v="7"/>
    </i>
    <i r="4">
      <x v="6"/>
      <x v="6"/>
      <x v="7"/>
    </i>
    <i r="4">
      <x v="7"/>
      <x v="7"/>
      <x v="15"/>
    </i>
    <i r="4">
      <x v="8"/>
      <x v="8"/>
      <x v="15"/>
    </i>
    <i>
      <x v="2"/>
      <x/>
      <x/>
      <x/>
      <x v="18"/>
      <x v="18"/>
      <x v="16"/>
    </i>
    <i r="5">
      <x v="19"/>
      <x v="16"/>
    </i>
    <i r="4">
      <x v="19"/>
      <x v="20"/>
      <x v="17"/>
    </i>
    <i r="4">
      <x v="20"/>
      <x v="21"/>
      <x v="18"/>
    </i>
    <i r="4">
      <x v="21"/>
      <x v="22"/>
      <x v="17"/>
    </i>
    <i r="1">
      <x v="2"/>
      <x v="4"/>
      <x v="19"/>
      <x v="22"/>
      <x v="23"/>
      <x v="19"/>
    </i>
    <i r="4">
      <x v="23"/>
      <x v="24"/>
      <x v="20"/>
    </i>
    <i r="3">
      <x v="20"/>
      <x v="24"/>
      <x v="25"/>
      <x v="21"/>
    </i>
    <i r="4">
      <x v="25"/>
      <x v="26"/>
      <x v="22"/>
    </i>
    <i r="1">
      <x v="3"/>
      <x v="7"/>
      <x v="130"/>
      <x v="26"/>
      <x v="27"/>
      <x v="23"/>
    </i>
    <i r="6">
      <x v="24"/>
    </i>
    <i r="5">
      <x v="28"/>
      <x v="24"/>
    </i>
    <i r="6">
      <x v="25"/>
    </i>
    <i r="4">
      <x v="27"/>
      <x v="29"/>
      <x v="26"/>
    </i>
    <i r="6">
      <x v="1"/>
    </i>
    <i r="4">
      <x v="28"/>
      <x v="30"/>
      <x v="27"/>
    </i>
    <i r="6">
      <x v="18"/>
    </i>
    <i r="6">
      <x v="16"/>
    </i>
    <i r="6">
      <x v="26"/>
    </i>
    <i r="6">
      <x v="28"/>
    </i>
    <i r="4">
      <x v="29"/>
      <x v="31"/>
      <x v="28"/>
    </i>
    <i r="4">
      <x v="30"/>
      <x v="32"/>
      <x v="29"/>
    </i>
    <i r="6">
      <x v="9"/>
    </i>
    <i r="4">
      <x v="31"/>
      <x v="33"/>
      <x v="30"/>
    </i>
    <i r="4">
      <x v="32"/>
      <x v="34"/>
      <x v="31"/>
    </i>
    <i r="6">
      <x v="32"/>
    </i>
    <i r="4">
      <x v="33"/>
      <x v="35"/>
      <x v="33"/>
    </i>
    <i r="5">
      <x v="36"/>
      <x v="34"/>
    </i>
    <i r="6">
      <x v="29"/>
    </i>
    <i r="6">
      <x v="33"/>
    </i>
    <i r="4">
      <x v="34"/>
      <x v="37"/>
      <x v="35"/>
    </i>
    <i r="6">
      <x v="36"/>
    </i>
    <i r="4">
      <x v="35"/>
      <x v="38"/>
      <x v="34"/>
    </i>
    <i r="4">
      <x v="36"/>
      <x v="39"/>
      <x v="37"/>
    </i>
    <i r="6">
      <x v="38"/>
    </i>
    <i r="5">
      <x v="40"/>
      <x v="26"/>
    </i>
    <i r="6">
      <x v="38"/>
    </i>
    <i r="4">
      <x v="37"/>
      <x v="41"/>
      <x v="39"/>
    </i>
    <i r="6">
      <x v="40"/>
    </i>
    <i r="4">
      <x v="38"/>
      <x v="42"/>
      <x v="39"/>
    </i>
    <i r="4">
      <x v="39"/>
      <x v="43"/>
      <x v="10"/>
    </i>
    <i r="5">
      <x v="44"/>
      <x v="41"/>
    </i>
    <i r="6">
      <x v="10"/>
    </i>
    <i r="4">
      <x v="40"/>
      <x v="45"/>
      <x v="42"/>
    </i>
    <i r="4">
      <x v="19"/>
      <x v="20"/>
      <x v="43"/>
    </i>
    <i r="6">
      <x v="17"/>
    </i>
    <i r="5">
      <x v="46"/>
      <x v="22"/>
    </i>
    <i r="6">
      <x v="43"/>
    </i>
    <i r="6">
      <x v="17"/>
    </i>
    <i r="4">
      <x v="41"/>
      <x v="47"/>
      <x v="44"/>
    </i>
    <i r="5">
      <x v="48"/>
      <x v="44"/>
    </i>
    <i r="4">
      <x v="42"/>
      <x v="49"/>
      <x v="45"/>
    </i>
    <i r="4">
      <x v="43"/>
      <x v="50"/>
      <x v="23"/>
    </i>
    <i r="5">
      <x v="51"/>
      <x v="33"/>
    </i>
    <i r="6">
      <x v="31"/>
    </i>
    <i r="6">
      <x v="23"/>
    </i>
    <i r="6">
      <x v="32"/>
    </i>
    <i r="4">
      <x v="44"/>
      <x v="52"/>
      <x v="31"/>
    </i>
    <i r="4">
      <x v="45"/>
      <x v="53"/>
      <x v="16"/>
    </i>
    <i r="6">
      <x v="31"/>
    </i>
    <i r="5">
      <x v="54"/>
      <x v="39"/>
    </i>
    <i r="6">
      <x v="40"/>
    </i>
    <i r="4">
      <x v="46"/>
      <x v="55"/>
      <x v="16"/>
    </i>
    <i r="4">
      <x v="20"/>
      <x v="56"/>
      <x v="18"/>
    </i>
    <i r="5">
      <x v="21"/>
      <x v="18"/>
    </i>
    <i r="4">
      <x v="47"/>
      <x v="57"/>
      <x v="17"/>
    </i>
    <i r="6">
      <x v="31"/>
    </i>
    <i r="6">
      <x v="46"/>
    </i>
    <i r="6">
      <x v="42"/>
    </i>
    <i r="6">
      <x v="47"/>
    </i>
    <i r="6">
      <x v="32"/>
    </i>
    <i r="6">
      <x v="48"/>
    </i>
    <i r="5">
      <x v="58"/>
      <x v="42"/>
    </i>
    <i r="6">
      <x v="49"/>
    </i>
    <i r="4">
      <x v="48"/>
      <x v="59"/>
      <x v="10"/>
    </i>
    <i r="5">
      <x v="60"/>
      <x v="10"/>
    </i>
    <i r="4">
      <x v="49"/>
      <x v="61"/>
      <x v="50"/>
    </i>
    <i r="6">
      <x v="51"/>
    </i>
    <i r="4">
      <x v="50"/>
      <x v="62"/>
      <x v="52"/>
    </i>
    <i r="6">
      <x v="23"/>
    </i>
    <i r="5">
      <x v="63"/>
      <x v="52"/>
    </i>
    <i r="4">
      <x v="51"/>
      <x v="64"/>
      <x v="53"/>
    </i>
    <i r="5">
      <x v="65"/>
      <x v="39"/>
    </i>
    <i r="6">
      <x v="17"/>
    </i>
    <i r="4">
      <x v="52"/>
      <x v="66"/>
      <x v="16"/>
    </i>
    <i r="5">
      <x v="67"/>
      <x v="39"/>
    </i>
    <i r="6">
      <x v="40"/>
    </i>
    <i r="4">
      <x v="53"/>
      <x v="68"/>
      <x v="54"/>
    </i>
    <i r="4">
      <x v="54"/>
      <x v="69"/>
      <x v="31"/>
    </i>
    <i r="6">
      <x v="32"/>
    </i>
    <i r="4">
      <x v="55"/>
      <x v="70"/>
      <x v="42"/>
    </i>
    <i r="6">
      <x v="25"/>
    </i>
    <i r="4">
      <x v="56"/>
      <x v="71"/>
      <x v="55"/>
    </i>
    <i r="4">
      <x v="57"/>
      <x v="72"/>
      <x v="26"/>
    </i>
    <i r="5">
      <x v="73"/>
      <x v="26"/>
    </i>
    <i r="4">
      <x v="58"/>
      <x v="74"/>
      <x v="33"/>
    </i>
    <i r="4">
      <x v="59"/>
      <x v="75"/>
      <x v="42"/>
    </i>
    <i r="6">
      <x v="56"/>
    </i>
    <i r="5">
      <x v="76"/>
      <x v="56"/>
    </i>
    <i r="4">
      <x v="60"/>
      <x v="77"/>
      <x v="57"/>
    </i>
    <i r="6">
      <x v="58"/>
    </i>
    <i r="4">
      <x v="61"/>
      <x v="78"/>
      <x v="42"/>
    </i>
    <i r="4">
      <x v="62"/>
      <x v="79"/>
      <x v="29"/>
    </i>
    <i r="4">
      <x v="63"/>
      <x v="80"/>
      <x v="43"/>
    </i>
    <i r="4">
      <x v="64"/>
      <x v="81"/>
      <x v="59"/>
    </i>
    <i r="4">
      <x v="65"/>
      <x v="82"/>
      <x v="60"/>
    </i>
    <i r="6">
      <x v="46"/>
    </i>
    <i r="6">
      <x v="55"/>
    </i>
    <i r="5">
      <x v="83"/>
      <x v="31"/>
    </i>
    <i r="6">
      <x v="46"/>
    </i>
    <i r="6">
      <x v="42"/>
    </i>
    <i r="6">
      <x v="61"/>
    </i>
    <i r="6">
      <x v="55"/>
    </i>
    <i r="6">
      <x v="47"/>
    </i>
    <i r="6">
      <x v="32"/>
    </i>
    <i r="6">
      <x v="48"/>
    </i>
    <i r="4">
      <x v="66"/>
      <x v="84"/>
      <x v="43"/>
    </i>
    <i r="6">
      <x v="46"/>
    </i>
    <i r="6">
      <x v="1"/>
    </i>
    <i r="4">
      <x v="67"/>
      <x v="85"/>
      <x v="43"/>
    </i>
    <i r="4">
      <x v="68"/>
      <x v="86"/>
      <x v="43"/>
    </i>
    <i r="4">
      <x v="69"/>
      <x v="87"/>
      <x v="62"/>
    </i>
    <i r="6">
      <x v="63"/>
    </i>
    <i r="6">
      <x v="64"/>
    </i>
    <i r="5">
      <x v="88"/>
      <x v="65"/>
    </i>
    <i r="6">
      <x v="36"/>
    </i>
    <i r="4">
      <x v="70"/>
      <x v="89"/>
      <x v="36"/>
    </i>
    <i r="5">
      <x v="90"/>
      <x v="10"/>
    </i>
    <i r="6">
      <x v="36"/>
    </i>
    <i r="4">
      <x v="71"/>
      <x v="91"/>
      <x v="66"/>
    </i>
    <i r="5">
      <x v="92"/>
      <x v="66"/>
    </i>
    <i r="4">
      <x v="72"/>
      <x v="93"/>
      <x v="67"/>
    </i>
    <i r="6">
      <x v="68"/>
    </i>
    <i r="4">
      <x v="73"/>
      <x v="94"/>
      <x v="67"/>
    </i>
    <i r="6">
      <x v="68"/>
    </i>
    <i r="4">
      <x v="74"/>
      <x v="95"/>
      <x v="67"/>
    </i>
    <i r="6">
      <x v="68"/>
    </i>
    <i r="4">
      <x v="75"/>
      <x v="96"/>
      <x v="67"/>
    </i>
    <i r="6">
      <x v="68"/>
    </i>
    <i r="4">
      <x v="76"/>
      <x v="97"/>
      <x v="67"/>
    </i>
    <i r="6">
      <x v="69"/>
    </i>
    <i r="6">
      <x v="68"/>
    </i>
    <i r="4">
      <x v="77"/>
      <x v="98"/>
      <x v="70"/>
    </i>
    <i r="6">
      <x v="21"/>
    </i>
    <i r="4">
      <x v="78"/>
      <x v="99"/>
      <x v="70"/>
    </i>
    <i r="6">
      <x v="21"/>
    </i>
    <i r="5">
      <x v="100"/>
      <x v="71"/>
    </i>
    <i r="6">
      <x v="21"/>
    </i>
    <i r="6">
      <x v="72"/>
    </i>
    <i r="4">
      <x v="79"/>
      <x v="101"/>
      <x v="21"/>
    </i>
    <i r="5">
      <x v="102"/>
      <x v="71"/>
    </i>
    <i r="6">
      <x v="73"/>
    </i>
    <i r="6">
      <x v="21"/>
    </i>
    <i r="6">
      <x v="72"/>
    </i>
    <i r="4">
      <x v="80"/>
      <x v="103"/>
      <x v="70"/>
    </i>
    <i r="6">
      <x v="21"/>
    </i>
    <i r="6">
      <x v="52"/>
    </i>
    <i r="4">
      <x v="81"/>
      <x v="104"/>
      <x v="70"/>
    </i>
    <i r="6">
      <x v="21"/>
    </i>
    <i r="4">
      <x v="82"/>
      <x v="105"/>
      <x v="70"/>
    </i>
    <i r="6">
      <x v="21"/>
    </i>
    <i r="4">
      <x v="83"/>
      <x v="106"/>
      <x v="70"/>
    </i>
    <i r="6">
      <x v="21"/>
    </i>
    <i r="4">
      <x v="84"/>
      <x v="107"/>
      <x v="70"/>
    </i>
    <i r="4">
      <x v="85"/>
      <x v="108"/>
      <x v="70"/>
    </i>
    <i r="4">
      <x v="86"/>
      <x v="109"/>
      <x v="70"/>
    </i>
    <i r="4">
      <x v="87"/>
      <x v="110"/>
      <x v="70"/>
    </i>
    <i r="4">
      <x v="88"/>
      <x v="111"/>
      <x v="70"/>
    </i>
    <i r="4">
      <x v="89"/>
      <x v="112"/>
      <x v="70"/>
    </i>
    <i r="4">
      <x v="90"/>
      <x v="113"/>
      <x v="31"/>
    </i>
    <i r="4">
      <x v="91"/>
      <x v="114"/>
      <x v="53"/>
    </i>
    <i r="5">
      <x v="115"/>
      <x v="39"/>
    </i>
    <i r="6">
      <x v="17"/>
    </i>
    <i r="4">
      <x v="92"/>
      <x v="116"/>
      <x v="73"/>
    </i>
    <i r="4">
      <x v="93"/>
      <x v="117"/>
      <x v="73"/>
    </i>
    <i r="4">
      <x v="94"/>
      <x v="118"/>
      <x v="73"/>
    </i>
    <i r="4">
      <x v="95"/>
      <x v="119"/>
      <x v="39"/>
    </i>
    <i r="6">
      <x v="40"/>
    </i>
    <i r="4">
      <x v="96"/>
      <x v="120"/>
      <x v="21"/>
    </i>
    <i r="4">
      <x v="97"/>
      <x v="121"/>
      <x v="21"/>
    </i>
    <i r="4">
      <x v="98"/>
      <x v="122"/>
      <x v="74"/>
    </i>
    <i r="6">
      <x v="65"/>
    </i>
    <i r="6">
      <x v="75"/>
    </i>
    <i r="6">
      <x v="17"/>
    </i>
    <i r="6">
      <x v="36"/>
    </i>
    <i r="6">
      <x v="76"/>
    </i>
    <i r="5">
      <x v="123"/>
      <x v="65"/>
    </i>
    <i r="6">
      <x v="36"/>
    </i>
    <i r="6">
      <x v="76"/>
    </i>
    <i r="4">
      <x v="99"/>
      <x v="124"/>
      <x v="74"/>
    </i>
    <i r="6">
      <x v="65"/>
    </i>
    <i r="6">
      <x v="75"/>
    </i>
    <i r="4">
      <x v="100"/>
      <x v="125"/>
      <x v="77"/>
    </i>
    <i r="6">
      <x v="78"/>
    </i>
    <i r="4">
      <x v="101"/>
      <x v="126"/>
      <x v="29"/>
    </i>
    <i r="4">
      <x v="102"/>
      <x v="127"/>
      <x v="29"/>
    </i>
    <i r="4">
      <x v="103"/>
      <x v="128"/>
      <x v="29"/>
    </i>
    <i r="4">
      <x v="104"/>
      <x v="129"/>
      <x v="29"/>
    </i>
    <i r="4">
      <x v="105"/>
      <x v="130"/>
      <x v="29"/>
    </i>
    <i r="5">
      <x v="131"/>
      <x v="29"/>
    </i>
    <i r="4">
      <x v="106"/>
      <x v="132"/>
      <x v="29"/>
    </i>
    <i r="4">
      <x v="107"/>
      <x v="133"/>
      <x v="29"/>
    </i>
    <i r="4">
      <x v="108"/>
      <x v="134"/>
      <x v="29"/>
    </i>
    <i r="4">
      <x v="109"/>
      <x v="135"/>
      <x v="77"/>
    </i>
    <i r="4">
      <x v="110"/>
      <x v="136"/>
      <x v="79"/>
    </i>
    <i r="4">
      <x v="111"/>
      <x v="137"/>
      <x v="80"/>
    </i>
    <i r="5">
      <x v="138"/>
      <x v="80"/>
    </i>
    <i r="4">
      <x v="112"/>
      <x v="139"/>
      <x v="79"/>
    </i>
    <i r="4">
      <x v="113"/>
      <x v="140"/>
      <x v="81"/>
    </i>
    <i r="4">
      <x v="114"/>
      <x v="141"/>
      <x v="81"/>
    </i>
    <i r="4">
      <x v="115"/>
      <x v="142"/>
      <x v="81"/>
    </i>
    <i r="4">
      <x v="116"/>
      <x v="143"/>
      <x v="81"/>
    </i>
    <i r="4">
      <x v="117"/>
      <x v="144"/>
      <x v="81"/>
    </i>
    <i r="4">
      <x v="118"/>
      <x v="145"/>
      <x v="81"/>
    </i>
    <i r="4">
      <x v="119"/>
      <x v="146"/>
      <x v="81"/>
    </i>
    <i r="4">
      <x v="120"/>
      <x v="147"/>
      <x v="81"/>
    </i>
    <i r="4">
      <x v="121"/>
      <x v="148"/>
      <x v="81"/>
    </i>
    <i r="4">
      <x v="122"/>
      <x v="149"/>
      <x v="81"/>
    </i>
    <i r="4">
      <x v="123"/>
      <x v="150"/>
      <x v="81"/>
    </i>
    <i r="4">
      <x v="124"/>
      <x v="151"/>
      <x v="81"/>
    </i>
    <i r="4">
      <x v="125"/>
      <x v="152"/>
      <x v="71"/>
    </i>
    <i r="4">
      <x v="126"/>
      <x v="153"/>
      <x v="82"/>
    </i>
    <i r="6">
      <x v="71"/>
    </i>
    <i r="6">
      <x v="21"/>
    </i>
    <i r="6">
      <x v="72"/>
    </i>
    <i r="4">
      <x v="127"/>
      <x v="154"/>
      <x v="82"/>
    </i>
    <i r="6">
      <x v="71"/>
    </i>
    <i r="6">
      <x v="21"/>
    </i>
    <i r="6">
      <x v="72"/>
    </i>
    <i r="4">
      <x v="128"/>
      <x v="155"/>
      <x v="71"/>
    </i>
    <i r="6">
      <x v="21"/>
    </i>
    <i r="6">
      <x v="72"/>
    </i>
    <i r="4">
      <x v="129"/>
      <x v="156"/>
      <x v="71"/>
    </i>
    <i r="6">
      <x v="21"/>
    </i>
    <i r="4">
      <x v="130"/>
      <x v="157"/>
      <x v="82"/>
    </i>
    <i r="6">
      <x v="71"/>
    </i>
    <i r="4">
      <x v="131"/>
      <x v="158"/>
      <x v="83"/>
    </i>
    <i r="6">
      <x v="84"/>
    </i>
    <i r="4">
      <x v="132"/>
      <x v="159"/>
      <x v="83"/>
    </i>
    <i r="6">
      <x v="84"/>
    </i>
    <i r="6">
      <x v="10"/>
    </i>
    <i r="4">
      <x v="133"/>
      <x v="160"/>
      <x v="83"/>
    </i>
    <i r="6">
      <x v="84"/>
    </i>
    <i r="6">
      <x v="10"/>
    </i>
    <i r="4">
      <x v="134"/>
      <x v="161"/>
      <x v="59"/>
    </i>
    <i r="6">
      <x v="68"/>
    </i>
    <i r="6">
      <x v="85"/>
    </i>
    <i r="4">
      <x v="135"/>
      <x v="162"/>
      <x v="59"/>
    </i>
    <i r="6">
      <x v="68"/>
    </i>
    <i r="6">
      <x v="85"/>
    </i>
    <i r="4">
      <x v="136"/>
      <x v="163"/>
      <x v="59"/>
    </i>
    <i r="6">
      <x v="85"/>
    </i>
    <i r="4">
      <x v="137"/>
      <x v="164"/>
      <x v="59"/>
    </i>
    <i r="6">
      <x v="85"/>
    </i>
    <i r="4">
      <x v="138"/>
      <x v="165"/>
      <x v="59"/>
    </i>
    <i r="6">
      <x v="85"/>
    </i>
    <i r="6">
      <x v="86"/>
    </i>
    <i r="4">
      <x v="139"/>
      <x v="166"/>
      <x v="43"/>
    </i>
    <i r="6">
      <x v="87"/>
    </i>
    <i r="5">
      <x v="167"/>
      <x v="43"/>
    </i>
    <i r="4">
      <x v="140"/>
      <x v="168"/>
      <x v="21"/>
    </i>
    <i r="4">
      <x v="141"/>
      <x v="169"/>
      <x v="21"/>
    </i>
    <i r="5">
      <x v="170"/>
      <x v="71"/>
    </i>
    <i r="6">
      <x v="21"/>
    </i>
    <i r="6">
      <x v="72"/>
    </i>
    <i r="4">
      <x v="142"/>
      <x v="171"/>
      <x v="70"/>
    </i>
    <i r="6">
      <x v="21"/>
    </i>
    <i r="5">
      <x v="172"/>
      <x v="71"/>
    </i>
    <i r="6">
      <x v="73"/>
    </i>
    <i r="6">
      <x v="21"/>
    </i>
    <i r="6">
      <x v="72"/>
    </i>
    <i r="4">
      <x v="143"/>
      <x v="173"/>
      <x v="88"/>
    </i>
    <i r="4">
      <x v="144"/>
      <x v="174"/>
      <x v="21"/>
    </i>
    <i r="4">
      <x v="145"/>
      <x v="175"/>
      <x v="70"/>
    </i>
    <i r="4">
      <x v="146"/>
      <x v="176"/>
      <x v="65"/>
    </i>
    <i r="5">
      <x v="177"/>
      <x v="62"/>
    </i>
    <i r="6">
      <x v="63"/>
    </i>
    <i r="4">
      <x v="147"/>
      <x v="178"/>
      <x v="43"/>
    </i>
    <i r="5">
      <x v="179"/>
      <x v="43"/>
    </i>
    <i r="4">
      <x v="148"/>
      <x v="180"/>
      <x v="89"/>
    </i>
    <i r="5">
      <x v="181"/>
      <x v="39"/>
    </i>
    <i r="6">
      <x v="40"/>
    </i>
    <i r="6">
      <x v="16"/>
    </i>
    <i r="4">
      <x v="149"/>
      <x v="182"/>
      <x v="90"/>
    </i>
    <i r="6">
      <x v="91"/>
    </i>
    <i r="6">
      <x v="92"/>
    </i>
    <i r="5">
      <x v="183"/>
      <x v="93"/>
    </i>
    <i r="6">
      <x v="94"/>
    </i>
    <i r="6">
      <x v="90"/>
    </i>
    <i r="4">
      <x v="150"/>
      <x v="184"/>
      <x v="90"/>
    </i>
    <i r="5">
      <x v="185"/>
      <x v="95"/>
    </i>
    <i r="6">
      <x v="93"/>
    </i>
    <i r="6">
      <x v="96"/>
    </i>
    <i r="6">
      <x v="90"/>
    </i>
    <i r="4">
      <x v="151"/>
      <x v="186"/>
      <x v="90"/>
    </i>
    <i r="5">
      <x v="187"/>
      <x v="95"/>
    </i>
    <i r="6">
      <x v="93"/>
    </i>
    <i r="6">
      <x v="96"/>
    </i>
    <i r="6">
      <x v="90"/>
    </i>
    <i r="4">
      <x v="152"/>
      <x v="188"/>
      <x v="73"/>
    </i>
    <i r="1">
      <x v="1"/>
      <x v="6"/>
      <x v="1"/>
      <x v="153"/>
      <x v="189"/>
      <x v="59"/>
    </i>
    <i r="4">
      <x v="154"/>
      <x v="190"/>
      <x v="97"/>
    </i>
    <i r="4">
      <x v="18"/>
      <x v="18"/>
      <x v="16"/>
    </i>
    <i r="5">
      <x v="19"/>
      <x v="16"/>
    </i>
    <i r="4">
      <x v="47"/>
      <x v="57"/>
      <x v="26"/>
    </i>
    <i r="4">
      <x v="155"/>
      <x v="191"/>
      <x v="54"/>
    </i>
    <i>
      <x v="3"/>
      <x v="2"/>
      <x v="3"/>
      <x v="92"/>
      <x v="156"/>
      <x v="192"/>
      <x v="99"/>
    </i>
    <i r="4">
      <x v="157"/>
      <x v="193"/>
      <x v="100"/>
    </i>
    <i r="2">
      <x v="4"/>
      <x v="19"/>
      <x v="156"/>
      <x v="192"/>
      <x v="98"/>
    </i>
    <i>
      <x v="4"/>
      <x/>
      <x/>
      <x/>
      <x v="158"/>
      <x v="194"/>
      <x v="101"/>
    </i>
    <i r="3">
      <x v="129"/>
      <x v="158"/>
      <x v="194"/>
      <x v="101"/>
    </i>
    <i r="1">
      <x v="2"/>
      <x v="5"/>
      <x v="131"/>
      <x v="159"/>
      <x v="195"/>
      <x v="21"/>
    </i>
    <i r="6">
      <x v="102"/>
    </i>
    <i r="6">
      <x v="103"/>
    </i>
    <i r="4">
      <x v="160"/>
      <x v="196"/>
      <x v="104"/>
    </i>
    <i r="6">
      <x v="105"/>
    </i>
    <i r="6">
      <x v="106"/>
    </i>
    <i r="6">
      <x v="107"/>
    </i>
    <i r="1">
      <x v="3"/>
      <x v="7"/>
      <x v="130"/>
      <x v="159"/>
      <x v="195"/>
      <x v="59"/>
    </i>
    <i r="4">
      <x v="160"/>
      <x v="196"/>
      <x v="108"/>
    </i>
    <i r="6">
      <x v="109"/>
    </i>
    <i r="6">
      <x v="110"/>
    </i>
    <i r="6">
      <x v="111"/>
    </i>
    <i r="6">
      <x v="112"/>
    </i>
    <i r="6">
      <x v="113"/>
    </i>
    <i r="6">
      <x v="114"/>
    </i>
    <i r="6">
      <x v="115"/>
    </i>
    <i r="6">
      <x v="116"/>
    </i>
    <i r="6">
      <x v="117"/>
    </i>
    <i r="6">
      <x v="118"/>
    </i>
    <i r="6">
      <x v="119"/>
    </i>
    <i r="6">
      <x v="120"/>
    </i>
    <i r="6">
      <x v="121"/>
    </i>
    <i r="6">
      <x v="122"/>
    </i>
    <i r="6">
      <x v="123"/>
    </i>
    <i r="6">
      <x v="124"/>
    </i>
    <i r="6">
      <x v="125"/>
    </i>
    <i r="6">
      <x v="126"/>
    </i>
    <i r="6">
      <x v="127"/>
    </i>
    <i r="6">
      <x v="128"/>
    </i>
    <i r="6">
      <x v="129"/>
    </i>
    <i r="6">
      <x v="130"/>
    </i>
    <i r="1">
      <x v="1"/>
      <x v="1"/>
      <x v="4"/>
      <x v="161"/>
      <x v="197"/>
      <x v="134"/>
    </i>
    <i r="6">
      <x v="140"/>
    </i>
    <i r="6">
      <x v="162"/>
    </i>
    <i r="4">
      <x v="160"/>
      <x v="196"/>
      <x v="127"/>
    </i>
    <i r="3">
      <x v="6"/>
      <x v="161"/>
      <x v="197"/>
      <x v="134"/>
    </i>
    <i r="6">
      <x v="156"/>
    </i>
    <i r="6">
      <x v="162"/>
    </i>
    <i r="6">
      <x v="184"/>
    </i>
    <i r="6">
      <x v="124"/>
    </i>
    <i r="4">
      <x v="160"/>
      <x v="196"/>
      <x v="127"/>
    </i>
    <i r="3">
      <x v="7"/>
      <x v="161"/>
      <x v="197"/>
      <x v="150"/>
    </i>
    <i r="6">
      <x v="162"/>
    </i>
    <i r="4">
      <x v="160"/>
      <x v="196"/>
      <x v="125"/>
    </i>
    <i r="6">
      <x v="127"/>
    </i>
    <i r="3">
      <x v="8"/>
      <x v="159"/>
      <x v="195"/>
      <x v="59"/>
    </i>
    <i r="4">
      <x v="161"/>
      <x v="197"/>
      <x v="243"/>
    </i>
    <i r="6">
      <x v="133"/>
    </i>
    <i r="6">
      <x v="134"/>
    </i>
    <i r="6">
      <x v="138"/>
    </i>
    <i r="6">
      <x v="140"/>
    </i>
    <i r="6">
      <x v="146"/>
    </i>
    <i r="6">
      <x v="150"/>
    </i>
    <i r="6">
      <x v="156"/>
    </i>
    <i r="6">
      <x v="162"/>
    </i>
    <i r="6">
      <x v="124"/>
    </i>
    <i r="4">
      <x v="160"/>
      <x v="196"/>
      <x v="189"/>
    </i>
    <i r="6">
      <x v="125"/>
    </i>
    <i r="6">
      <x v="127"/>
    </i>
    <i r="3">
      <x v="9"/>
      <x v="161"/>
      <x v="197"/>
      <x v="134"/>
    </i>
    <i r="6">
      <x v="140"/>
    </i>
    <i r="6">
      <x v="146"/>
    </i>
    <i r="6">
      <x v="156"/>
    </i>
    <i r="4">
      <x v="160"/>
      <x v="196"/>
      <x v="125"/>
    </i>
    <i r="6">
      <x v="127"/>
    </i>
    <i r="3">
      <x v="10"/>
      <x v="161"/>
      <x v="197"/>
      <x v="134"/>
    </i>
    <i r="6">
      <x v="135"/>
    </i>
    <i r="6">
      <x v="146"/>
    </i>
    <i r="4">
      <x v="160"/>
      <x v="196"/>
      <x v="125"/>
    </i>
    <i r="6">
      <x v="127"/>
    </i>
    <i r="3">
      <x v="11"/>
      <x v="159"/>
      <x v="195"/>
      <x v="59"/>
    </i>
    <i r="4">
      <x v="161"/>
      <x v="197"/>
      <x v="138"/>
    </i>
    <i r="6">
      <x v="140"/>
    </i>
    <i r="6">
      <x v="146"/>
    </i>
    <i r="6">
      <x v="148"/>
    </i>
    <i r="6">
      <x v="150"/>
    </i>
    <i r="6">
      <x v="156"/>
    </i>
    <i r="6">
      <x v="162"/>
    </i>
    <i r="6">
      <x v="124"/>
    </i>
    <i r="6">
      <x v="249"/>
    </i>
    <i r="4">
      <x v="160"/>
      <x v="196"/>
      <x v="125"/>
    </i>
    <i r="6">
      <x v="127"/>
    </i>
    <i r="6">
      <x v="214"/>
    </i>
    <i r="3">
      <x v="55"/>
      <x v="160"/>
      <x v="196"/>
      <x v="127"/>
    </i>
    <i r="3">
      <x v="72"/>
      <x v="159"/>
      <x v="195"/>
      <x v="59"/>
    </i>
    <i r="3">
      <x v="85"/>
      <x v="159"/>
      <x v="195"/>
      <x v="59"/>
    </i>
    <i r="4">
      <x v="160"/>
      <x v="196"/>
      <x v="125"/>
    </i>
    <i r="6">
      <x v="211"/>
    </i>
    <i r="6">
      <x v="127"/>
    </i>
    <i r="3">
      <x v="94"/>
      <x v="159"/>
      <x v="195"/>
      <x v="59"/>
    </i>
    <i r="4">
      <x v="160"/>
      <x v="196"/>
      <x v="189"/>
    </i>
    <i r="6">
      <x v="125"/>
    </i>
    <i r="6">
      <x v="207"/>
    </i>
    <i r="6">
      <x v="127"/>
    </i>
    <i r="6">
      <x v="221"/>
    </i>
    <i r="6">
      <x v="240"/>
    </i>
    <i r="6">
      <x v="212"/>
    </i>
    <i r="6">
      <x v="223"/>
    </i>
    <i r="6">
      <x v="129"/>
    </i>
    <i r="6">
      <x v="227"/>
    </i>
    <i r="6">
      <x v="216"/>
    </i>
    <i r="3">
      <x v="95"/>
      <x v="161"/>
      <x v="197"/>
      <x v="189"/>
    </i>
    <i r="4">
      <x v="160"/>
      <x v="196"/>
      <x v="125"/>
    </i>
    <i r="6">
      <x v="127"/>
    </i>
    <i r="3">
      <x v="96"/>
      <x v="159"/>
      <x v="195"/>
      <x v="59"/>
    </i>
    <i r="3">
      <x v="97"/>
      <x v="159"/>
      <x v="195"/>
      <x v="59"/>
    </i>
    <i r="4">
      <x v="160"/>
      <x v="196"/>
      <x v="127"/>
    </i>
    <i r="3">
      <x v="98"/>
      <x v="159"/>
      <x v="195"/>
      <x v="59"/>
    </i>
    <i r="4">
      <x v="160"/>
      <x v="196"/>
      <x v="125"/>
    </i>
    <i r="6">
      <x v="127"/>
    </i>
    <i r="3">
      <x v="100"/>
      <x v="160"/>
      <x v="196"/>
      <x v="124"/>
    </i>
    <i r="6">
      <x v="125"/>
    </i>
    <i r="6">
      <x v="127"/>
    </i>
    <i r="3">
      <x v="101"/>
      <x v="159"/>
      <x v="195"/>
      <x v="59"/>
    </i>
    <i r="4">
      <x v="160"/>
      <x v="196"/>
      <x v="125"/>
    </i>
    <i r="6">
      <x v="127"/>
    </i>
    <i r="6">
      <x v="228"/>
    </i>
    <i r="3">
      <x v="102"/>
      <x v="160"/>
      <x v="196"/>
      <x v="209"/>
    </i>
    <i r="6">
      <x v="127"/>
    </i>
    <i r="3">
      <x v="103"/>
      <x v="160"/>
      <x v="196"/>
      <x v="127"/>
    </i>
    <i r="3">
      <x v="104"/>
      <x v="160"/>
      <x v="196"/>
      <x v="125"/>
    </i>
    <i r="6">
      <x v="127"/>
    </i>
    <i r="3">
      <x v="105"/>
      <x v="160"/>
      <x v="196"/>
      <x v="125"/>
    </i>
    <i r="6">
      <x v="127"/>
    </i>
    <i r="6">
      <x v="213"/>
    </i>
    <i r="3">
      <x v="106"/>
      <x v="161"/>
      <x v="197"/>
      <x v="189"/>
    </i>
    <i r="4">
      <x v="160"/>
      <x v="196"/>
      <x v="125"/>
    </i>
    <i r="6">
      <x v="127"/>
    </i>
    <i r="3">
      <x v="107"/>
      <x v="160"/>
      <x v="196"/>
      <x v="125"/>
    </i>
    <i r="6">
      <x v="127"/>
    </i>
    <i r="6">
      <x v="215"/>
    </i>
    <i r="3">
      <x v="108"/>
      <x v="160"/>
      <x v="196"/>
      <x v="125"/>
    </i>
    <i r="6">
      <x v="127"/>
    </i>
    <i r="6">
      <x v="221"/>
    </i>
    <i r="3">
      <x v="109"/>
      <x v="160"/>
      <x v="196"/>
      <x v="127"/>
    </i>
    <i r="6">
      <x v="221"/>
    </i>
    <i r="3">
      <x v="110"/>
      <x v="159"/>
      <x v="195"/>
      <x v="59"/>
    </i>
    <i r="4">
      <x v="161"/>
      <x v="197"/>
      <x v="241"/>
    </i>
    <i r="4">
      <x v="160"/>
      <x v="196"/>
      <x v="125"/>
    </i>
    <i r="6">
      <x v="127"/>
    </i>
    <i r="3">
      <x v="111"/>
      <x v="160"/>
      <x v="196"/>
      <x v="125"/>
    </i>
    <i r="6">
      <x v="127"/>
    </i>
    <i r="6">
      <x v="240"/>
    </i>
    <i r="6">
      <x v="242"/>
    </i>
    <i r="6">
      <x v="214"/>
    </i>
    <i r="3">
      <x v="112"/>
      <x v="160"/>
      <x v="196"/>
      <x v="125"/>
    </i>
    <i r="6">
      <x v="127"/>
    </i>
    <i r="6">
      <x v="128"/>
    </i>
    <i r="6">
      <x v="223"/>
    </i>
    <i r="6">
      <x v="129"/>
    </i>
    <i r="3">
      <x v="113"/>
      <x v="160"/>
      <x v="196"/>
      <x v="127"/>
    </i>
    <i r="3">
      <x v="114"/>
      <x v="159"/>
      <x v="195"/>
      <x v="59"/>
    </i>
    <i r="4">
      <x v="161"/>
      <x v="197"/>
      <x v="119"/>
    </i>
    <i r="4">
      <x v="160"/>
      <x v="196"/>
      <x v="125"/>
    </i>
    <i r="6">
      <x v="220"/>
    </i>
    <i r="6">
      <x v="127"/>
    </i>
    <i r="6">
      <x v="222"/>
    </i>
    <i r="6">
      <x v="214"/>
    </i>
    <i r="6">
      <x v="227"/>
    </i>
    <i r="3">
      <x v="115"/>
      <x v="159"/>
      <x v="195"/>
      <x v="59"/>
    </i>
    <i r="4">
      <x v="160"/>
      <x v="196"/>
      <x v="127"/>
    </i>
    <i r="6">
      <x v="227"/>
    </i>
    <i r="3">
      <x v="132"/>
      <x v="159"/>
      <x v="195"/>
      <x v="59"/>
    </i>
    <i r="4">
      <x v="161"/>
      <x v="197"/>
      <x v="244"/>
    </i>
    <i r="6">
      <x v="134"/>
    </i>
    <i r="6">
      <x v="135"/>
    </i>
    <i r="6">
      <x v="140"/>
    </i>
    <i r="6">
      <x v="245"/>
    </i>
    <i r="6">
      <x v="156"/>
    </i>
    <i r="6">
      <x v="162"/>
    </i>
    <i r="6">
      <x v="246"/>
    </i>
    <i r="6">
      <x v="247"/>
    </i>
    <i r="4">
      <x v="160"/>
      <x v="196"/>
      <x v="189"/>
    </i>
    <i r="6">
      <x v="122"/>
    </i>
    <i r="6">
      <x v="197"/>
    </i>
    <i r="6">
      <x v="248"/>
    </i>
    <i r="6">
      <x v="124"/>
    </i>
    <i r="6">
      <x v="125"/>
    </i>
    <i r="6">
      <x v="249"/>
    </i>
    <i r="6">
      <x v="126"/>
    </i>
    <i r="6">
      <x v="220"/>
    </i>
    <i r="6">
      <x v="127"/>
    </i>
    <i r="6">
      <x v="221"/>
    </i>
    <i r="6">
      <x v="240"/>
    </i>
    <i r="6">
      <x v="222"/>
    </i>
    <i r="6">
      <x v="223"/>
    </i>
    <i r="6">
      <x v="213"/>
    </i>
    <i r="6">
      <x v="129"/>
    </i>
    <i r="6">
      <x v="215"/>
    </i>
    <i r="6">
      <x v="225"/>
    </i>
    <i r="6">
      <x v="227"/>
    </i>
    <i r="6">
      <x v="229"/>
    </i>
    <i r="6">
      <x v="230"/>
    </i>
    <i r="6">
      <x v="130"/>
    </i>
    <i r="6">
      <x v="233"/>
    </i>
    <i r="4">
      <x v="162"/>
      <x v="198"/>
      <x v="125"/>
    </i>
    <i r="6">
      <x v="250"/>
    </i>
    <i r="6">
      <x v="204"/>
    </i>
    <i r="6">
      <x v="251"/>
    </i>
    <i r="6">
      <x v="221"/>
    </i>
    <i r="6">
      <x v="128"/>
    </i>
    <i r="6">
      <x v="223"/>
    </i>
    <i r="6">
      <x v="214"/>
    </i>
    <i r="2">
      <x v="6"/>
      <x v="1"/>
      <x v="159"/>
      <x v="195"/>
      <x v="59"/>
    </i>
    <i r="4">
      <x v="161"/>
      <x v="197"/>
      <x v="131"/>
    </i>
    <i r="6">
      <x v="132"/>
    </i>
    <i r="6">
      <x v="133"/>
    </i>
    <i r="6">
      <x v="134"/>
    </i>
    <i r="6">
      <x v="135"/>
    </i>
    <i r="6">
      <x v="136"/>
    </i>
    <i r="6">
      <x v="137"/>
    </i>
    <i r="6">
      <x v="138"/>
    </i>
    <i r="6">
      <x v="139"/>
    </i>
    <i r="6">
      <x v="140"/>
    </i>
    <i r="6">
      <x v="141"/>
    </i>
    <i r="6">
      <x v="142"/>
    </i>
    <i r="6">
      <x v="143"/>
    </i>
    <i r="6">
      <x v="144"/>
    </i>
    <i r="6">
      <x v="145"/>
    </i>
    <i r="6">
      <x v="146"/>
    </i>
    <i r="6">
      <x v="147"/>
    </i>
    <i r="6">
      <x v="148"/>
    </i>
    <i r="6">
      <x v="149"/>
    </i>
    <i r="6">
      <x v="150"/>
    </i>
    <i r="6">
      <x v="151"/>
    </i>
    <i r="6">
      <x v="152"/>
    </i>
    <i r="6">
      <x v="153"/>
    </i>
    <i r="6">
      <x v="154"/>
    </i>
    <i r="6">
      <x v="155"/>
    </i>
    <i r="6">
      <x v="156"/>
    </i>
    <i r="6">
      <x v="157"/>
    </i>
    <i r="6">
      <x v="158"/>
    </i>
    <i r="6">
      <x v="159"/>
    </i>
    <i r="6">
      <x v="160"/>
    </i>
    <i r="6">
      <x v="161"/>
    </i>
    <i r="6">
      <x v="162"/>
    </i>
    <i r="6">
      <x v="163"/>
    </i>
    <i r="6">
      <x v="164"/>
    </i>
    <i r="6">
      <x v="165"/>
    </i>
    <i r="6">
      <x v="111"/>
    </i>
    <i r="6">
      <x v="112"/>
    </i>
    <i r="6">
      <x v="166"/>
    </i>
    <i r="6">
      <x v="167"/>
    </i>
    <i r="6">
      <x v="168"/>
    </i>
    <i r="6">
      <x v="169"/>
    </i>
    <i r="6">
      <x v="170"/>
    </i>
    <i r="6">
      <x v="171"/>
    </i>
    <i r="6">
      <x v="172"/>
    </i>
    <i r="6">
      <x v="118"/>
    </i>
    <i r="6">
      <x v="119"/>
    </i>
    <i r="6">
      <x v="173"/>
    </i>
    <i r="6">
      <x v="120"/>
    </i>
    <i r="6">
      <x v="174"/>
    </i>
    <i r="6">
      <x v="175"/>
    </i>
    <i r="6">
      <x v="176"/>
    </i>
    <i r="6">
      <x v="177"/>
    </i>
    <i r="6">
      <x v="178"/>
    </i>
    <i r="6">
      <x v="179"/>
    </i>
    <i r="6">
      <x v="180"/>
    </i>
    <i r="6">
      <x v="181"/>
    </i>
    <i r="6">
      <x v="182"/>
    </i>
    <i r="6">
      <x v="183"/>
    </i>
    <i r="6">
      <x v="184"/>
    </i>
    <i r="6">
      <x v="185"/>
    </i>
    <i r="6">
      <x v="186"/>
    </i>
    <i r="6">
      <x v="187"/>
    </i>
    <i r="6">
      <x v="188"/>
    </i>
    <i r="6">
      <x v="189"/>
    </i>
    <i r="6">
      <x v="190"/>
    </i>
    <i r="6">
      <x v="122"/>
    </i>
    <i r="6">
      <x v="191"/>
    </i>
    <i r="6">
      <x v="192"/>
    </i>
    <i r="6">
      <x v="193"/>
    </i>
    <i r="6">
      <x v="194"/>
    </i>
    <i r="6">
      <x v="123"/>
    </i>
    <i r="6">
      <x v="195"/>
    </i>
    <i r="6">
      <x v="196"/>
    </i>
    <i r="6">
      <x v="197"/>
    </i>
    <i r="6">
      <x v="198"/>
    </i>
    <i r="6">
      <x v="199"/>
    </i>
    <i r="6">
      <x v="124"/>
    </i>
    <i r="6">
      <x v="200"/>
    </i>
    <i r="6">
      <x v="201"/>
    </i>
    <i r="6">
      <x v="202"/>
    </i>
    <i r="6">
      <x v="203"/>
    </i>
    <i r="6">
      <x v="125"/>
    </i>
    <i r="6">
      <x v="204"/>
    </i>
    <i r="6">
      <x v="205"/>
    </i>
    <i r="6">
      <x v="206"/>
    </i>
    <i r="6">
      <x v="126"/>
    </i>
    <i r="6">
      <x v="207"/>
    </i>
    <i r="6">
      <x v="208"/>
    </i>
    <i r="6">
      <x v="209"/>
    </i>
    <i r="6">
      <x v="210"/>
    </i>
    <i r="6">
      <x v="211"/>
    </i>
    <i r="6">
      <x v="127"/>
    </i>
    <i r="6">
      <x v="212"/>
    </i>
    <i r="6">
      <x v="128"/>
    </i>
    <i r="6">
      <x v="213"/>
    </i>
    <i r="6">
      <x v="214"/>
    </i>
    <i r="6">
      <x v="129"/>
    </i>
    <i r="6">
      <x v="215"/>
    </i>
    <i r="6">
      <x v="216"/>
    </i>
    <i r="6">
      <x v="130"/>
    </i>
    <i r="4">
      <x v="160"/>
      <x v="196"/>
      <x v="217"/>
    </i>
    <i r="6">
      <x v="189"/>
    </i>
    <i r="6">
      <x v="122"/>
    </i>
    <i r="6">
      <x v="192"/>
    </i>
    <i r="6">
      <x v="123"/>
    </i>
    <i r="6">
      <x v="197"/>
    </i>
    <i r="6">
      <x v="124"/>
    </i>
    <i r="6">
      <x v="125"/>
    </i>
    <i r="6">
      <x v="218"/>
    </i>
    <i r="6">
      <x v="206"/>
    </i>
    <i r="6">
      <x v="126"/>
    </i>
    <i r="6">
      <x v="219"/>
    </i>
    <i r="6">
      <x v="220"/>
    </i>
    <i r="6">
      <x v="127"/>
    </i>
    <i r="6">
      <x v="221"/>
    </i>
    <i r="6">
      <x v="212"/>
    </i>
    <i r="6">
      <x v="128"/>
    </i>
    <i r="6">
      <x v="222"/>
    </i>
    <i r="6">
      <x v="223"/>
    </i>
    <i r="6">
      <x v="213"/>
    </i>
    <i r="6">
      <x v="214"/>
    </i>
    <i r="6">
      <x v="129"/>
    </i>
    <i r="6">
      <x v="224"/>
    </i>
    <i r="6">
      <x v="215"/>
    </i>
    <i r="6">
      <x v="225"/>
    </i>
    <i r="6">
      <x v="226"/>
    </i>
    <i r="6">
      <x v="227"/>
    </i>
    <i r="6">
      <x v="228"/>
    </i>
    <i r="6">
      <x v="229"/>
    </i>
    <i r="6">
      <x v="230"/>
    </i>
    <i r="6">
      <x v="216"/>
    </i>
    <i r="6">
      <x v="130"/>
    </i>
    <i r="6">
      <x v="231"/>
    </i>
    <i r="6">
      <x v="232"/>
    </i>
    <i r="6">
      <x v="233"/>
    </i>
    <i r="6">
      <x v="234"/>
    </i>
    <i r="6">
      <x v="235"/>
    </i>
    <i r="6">
      <x v="236"/>
    </i>
    <i r="6">
      <x v="237"/>
    </i>
    <i r="6">
      <x v="238"/>
    </i>
    <i r="6">
      <x v="239"/>
    </i>
    <i r="4">
      <x v="162"/>
      <x v="198"/>
      <x v="125"/>
    </i>
    <i r="6">
      <x v="219"/>
    </i>
    <i r="6">
      <x v="211"/>
    </i>
    <i r="6">
      <x v="221"/>
    </i>
    <i r="6">
      <x v="213"/>
    </i>
    <i r="6">
      <x v="214"/>
    </i>
    <i r="6">
      <x v="228"/>
    </i>
    <i r="6">
      <x v="234"/>
    </i>
    <i r="2">
      <x v="8"/>
      <x v="93"/>
      <x v="160"/>
      <x v="196"/>
      <x v="127"/>
    </i>
    <i r="6">
      <x v="129"/>
    </i>
    <i>
      <x v="5"/>
      <x/>
      <x/>
      <x/>
      <x v="163"/>
      <x v="199"/>
      <x v="16"/>
    </i>
    <i r="4">
      <x v="164"/>
      <x v="200"/>
      <x v="55"/>
    </i>
    <i r="4">
      <x v="165"/>
      <x v="201"/>
      <x v="252"/>
    </i>
    <i r="4">
      <x v="166"/>
      <x v="202"/>
      <x v="51"/>
    </i>
    <i r="4">
      <x v="167"/>
      <x v="203"/>
      <x v="46"/>
    </i>
    <i r="4">
      <x v="168"/>
      <x v="204"/>
      <x v="253"/>
    </i>
    <i r="4">
      <x v="169"/>
      <x v="205"/>
      <x v="254"/>
    </i>
    <i r="4">
      <x v="170"/>
      <x v="206"/>
      <x v="55"/>
    </i>
    <i r="4">
      <x v="171"/>
      <x v="207"/>
      <x v="253"/>
    </i>
    <i r="4">
      <x v="172"/>
      <x v="208"/>
      <x v="16"/>
    </i>
    <i r="4">
      <x v="173"/>
      <x v="209"/>
      <x v="42"/>
    </i>
    <i r="4">
      <x v="174"/>
      <x v="210"/>
      <x v="38"/>
    </i>
    <i r="4">
      <x v="175"/>
      <x v="211"/>
      <x v="255"/>
    </i>
    <i r="4">
      <x v="176"/>
      <x v="212"/>
      <x v="78"/>
    </i>
    <i r="4">
      <x v="177"/>
      <x v="213"/>
      <x v="26"/>
    </i>
    <i r="4">
      <x v="178"/>
      <x v="214"/>
      <x v="78"/>
    </i>
    <i r="4">
      <x v="179"/>
      <x v="215"/>
      <x v="65"/>
    </i>
    <i r="4">
      <x v="180"/>
      <x v="216"/>
      <x v="66"/>
    </i>
    <i r="4">
      <x v="181"/>
      <x v="217"/>
      <x v="256"/>
    </i>
    <i r="4">
      <x v="182"/>
      <x v="218"/>
      <x v="257"/>
    </i>
    <i r="4">
      <x v="183"/>
      <x v="219"/>
      <x v="258"/>
    </i>
    <i r="4">
      <x v="184"/>
      <x v="220"/>
      <x v="50"/>
    </i>
    <i r="4">
      <x v="185"/>
      <x v="221"/>
      <x v="259"/>
    </i>
    <i r="4">
      <x v="186"/>
      <x v="222"/>
      <x v="16"/>
    </i>
    <i r="4">
      <x v="187"/>
      <x v="223"/>
      <x v="26"/>
    </i>
    <i r="4">
      <x v="188"/>
      <x v="224"/>
      <x v="259"/>
    </i>
    <i r="4">
      <x v="189"/>
      <x v="225"/>
      <x v="78"/>
    </i>
    <i r="4">
      <x v="190"/>
      <x v="226"/>
      <x v="55"/>
    </i>
    <i r="4">
      <x v="191"/>
      <x v="227"/>
      <x v="57"/>
    </i>
    <i r="4">
      <x v="192"/>
      <x v="228"/>
      <x v="50"/>
    </i>
    <i r="4">
      <x v="193"/>
      <x v="229"/>
      <x v="50"/>
    </i>
    <i r="4">
      <x v="194"/>
      <x v="230"/>
      <x/>
    </i>
    <i r="4">
      <x v="195"/>
      <x v="231"/>
      <x v="78"/>
    </i>
    <i r="4">
      <x v="196"/>
      <x v="232"/>
      <x v="260"/>
    </i>
    <i r="4">
      <x v="197"/>
      <x v="233"/>
      <x v="260"/>
    </i>
    <i r="4">
      <x v="198"/>
      <x v="234"/>
      <x v="260"/>
    </i>
    <i r="4">
      <x v="199"/>
      <x v="235"/>
      <x v="260"/>
    </i>
    <i r="4">
      <x v="200"/>
      <x v="236"/>
      <x v="18"/>
    </i>
    <i r="6">
      <x v="16"/>
    </i>
    <i r="4">
      <x v="201"/>
      <x v="237"/>
      <x v="57"/>
    </i>
    <i r="4">
      <x v="202"/>
      <x v="238"/>
      <x v="78"/>
    </i>
    <i r="4">
      <x v="203"/>
      <x v="239"/>
      <x v="53"/>
    </i>
    <i r="4">
      <x v="204"/>
      <x v="240"/>
      <x v="26"/>
    </i>
    <i r="6">
      <x v="261"/>
    </i>
    <i r="4">
      <x v="205"/>
      <x v="241"/>
      <x v="262"/>
    </i>
    <i r="4">
      <x v="206"/>
      <x v="242"/>
      <x v="263"/>
    </i>
    <i r="4">
      <x v="207"/>
      <x v="243"/>
      <x v="264"/>
    </i>
    <i r="4">
      <x v="208"/>
      <x v="244"/>
      <x v="265"/>
    </i>
    <i r="3">
      <x v="129"/>
      <x v="168"/>
      <x v="204"/>
      <x v="253"/>
    </i>
    <i r="4">
      <x v="184"/>
      <x v="220"/>
      <x v="50"/>
    </i>
    <i r="4">
      <x v="187"/>
      <x v="223"/>
      <x v="26"/>
    </i>
    <i r="4">
      <x v="188"/>
      <x v="224"/>
      <x v="259"/>
    </i>
    <i r="4">
      <x v="190"/>
      <x v="226"/>
      <x v="55"/>
    </i>
    <i r="4">
      <x v="191"/>
      <x v="227"/>
      <x v="57"/>
    </i>
    <i r="4">
      <x v="209"/>
      <x v="245"/>
      <x/>
    </i>
    <i r="4">
      <x v="194"/>
      <x v="230"/>
      <x/>
    </i>
    <i r="4">
      <x v="197"/>
      <x v="233"/>
      <x v="260"/>
    </i>
    <i r="4">
      <x v="210"/>
      <x v="246"/>
      <x v="18"/>
    </i>
    <i r="4">
      <x v="200"/>
      <x v="236"/>
      <x v="18"/>
    </i>
    <i r="6">
      <x v="16"/>
    </i>
    <i r="4">
      <x v="201"/>
      <x v="237"/>
      <x v="57"/>
    </i>
    <i r="4">
      <x v="202"/>
      <x v="238"/>
      <x v="78"/>
    </i>
    <i r="4">
      <x v="211"/>
      <x v="247"/>
      <x v="26"/>
    </i>
    <i r="4">
      <x v="204"/>
      <x v="240"/>
      <x v="26"/>
    </i>
    <i r="4">
      <x v="206"/>
      <x v="242"/>
      <x v="263"/>
    </i>
    <i r="4">
      <x v="207"/>
      <x v="243"/>
      <x v="264"/>
    </i>
    <i r="1">
      <x v="2"/>
      <x v="3"/>
      <x v="92"/>
      <x v="168"/>
      <x v="204"/>
      <x v="253"/>
    </i>
    <i r="4">
      <x v="292"/>
      <x v="317"/>
      <x v="336"/>
    </i>
    <i r="4">
      <x v="232"/>
      <x v="268"/>
      <x v="78"/>
    </i>
    <i r="4">
      <x v="293"/>
      <x v="328"/>
      <x v="26"/>
    </i>
    <i r="4">
      <x v="237"/>
      <x v="273"/>
      <x v="26"/>
    </i>
    <i r="4">
      <x v="239"/>
      <x v="275"/>
      <x v="55"/>
    </i>
    <i r="4">
      <x v="240"/>
      <x v="276"/>
      <x v="337"/>
    </i>
    <i r="4">
      <x v="241"/>
      <x v="277"/>
      <x v="337"/>
    </i>
    <i r="4">
      <x v="171"/>
      <x v="207"/>
      <x v="253"/>
    </i>
    <i r="4">
      <x v="172"/>
      <x v="208"/>
      <x v="16"/>
    </i>
    <i r="4">
      <x v="175"/>
      <x v="211"/>
      <x v="255"/>
    </i>
    <i r="4">
      <x v="176"/>
      <x v="212"/>
      <x v="78"/>
    </i>
    <i r="4">
      <x v="178"/>
      <x v="214"/>
      <x v="78"/>
    </i>
    <i r="4">
      <x v="255"/>
      <x v="291"/>
      <x v="337"/>
    </i>
    <i r="4">
      <x v="256"/>
      <x v="292"/>
      <x v="78"/>
    </i>
    <i r="4">
      <x v="257"/>
      <x v="293"/>
      <x v="59"/>
    </i>
    <i r="4">
      <x v="186"/>
      <x v="222"/>
      <x v="26"/>
    </i>
    <i r="4">
      <x v="215"/>
      <x v="251"/>
      <x v="26"/>
    </i>
    <i r="6">
      <x v="36"/>
    </i>
    <i r="4">
      <x v="187"/>
      <x v="223"/>
      <x v="26"/>
    </i>
    <i r="6">
      <x v="36"/>
    </i>
    <i r="4">
      <x v="216"/>
      <x v="252"/>
      <x v="26"/>
    </i>
    <i r="6">
      <x v="36"/>
    </i>
    <i r="4">
      <x v="188"/>
      <x v="224"/>
      <x v="259"/>
    </i>
    <i r="4">
      <x v="189"/>
      <x v="225"/>
      <x v="78"/>
    </i>
    <i r="4">
      <x v="264"/>
      <x v="300"/>
      <x v="26"/>
    </i>
    <i r="6">
      <x v="36"/>
    </i>
    <i r="4">
      <x v="265"/>
      <x v="301"/>
      <x v="26"/>
    </i>
    <i r="6">
      <x v="36"/>
    </i>
    <i r="4">
      <x v="266"/>
      <x v="302"/>
      <x v="26"/>
    </i>
    <i r="6">
      <x v="36"/>
    </i>
    <i r="4">
      <x v="294"/>
      <x v="329"/>
      <x v="26"/>
    </i>
    <i r="6">
      <x v="36"/>
    </i>
    <i r="4">
      <x v="295"/>
      <x v="330"/>
      <x v="26"/>
    </i>
    <i r="6">
      <x v="36"/>
    </i>
    <i r="4">
      <x v="209"/>
      <x v="245"/>
      <x/>
    </i>
    <i r="4">
      <x v="194"/>
      <x v="230"/>
      <x/>
    </i>
    <i r="4">
      <x v="296"/>
      <x v="331"/>
      <x v="53"/>
    </i>
    <i r="4">
      <x v="210"/>
      <x v="246"/>
      <x v="59"/>
    </i>
    <i r="4">
      <x v="201"/>
      <x v="237"/>
      <x v="57"/>
    </i>
    <i r="4">
      <x v="202"/>
      <x v="238"/>
      <x v="78"/>
    </i>
    <i r="4">
      <x v="281"/>
      <x v="317"/>
      <x v="336"/>
    </i>
    <i r="4">
      <x v="203"/>
      <x v="239"/>
      <x v="53"/>
    </i>
    <i r="4">
      <x v="297"/>
      <x v="332"/>
      <x v="53"/>
    </i>
    <i r="2">
      <x v="4"/>
      <x v="19"/>
      <x v="217"/>
      <x v="253"/>
      <x v="277"/>
    </i>
    <i r="4">
      <x v="218"/>
      <x v="254"/>
      <x v="277"/>
    </i>
    <i r="4">
      <x v="219"/>
      <x v="255"/>
      <x v="278"/>
    </i>
    <i r="4">
      <x v="220"/>
      <x v="256"/>
      <x v="279"/>
    </i>
    <i r="4">
      <x v="221"/>
      <x v="257"/>
      <x v="280"/>
    </i>
    <i r="4">
      <x v="222"/>
      <x v="258"/>
      <x v="87"/>
    </i>
    <i r="4">
      <x v="165"/>
      <x v="201"/>
      <x v="281"/>
    </i>
    <i r="4">
      <x v="223"/>
      <x v="259"/>
      <x v="93"/>
    </i>
    <i r="4">
      <x v="224"/>
      <x v="260"/>
      <x v="93"/>
    </i>
    <i r="4">
      <x v="225"/>
      <x v="261"/>
      <x v="282"/>
    </i>
    <i r="4">
      <x v="166"/>
      <x v="202"/>
      <x v="283"/>
    </i>
    <i r="4">
      <x v="167"/>
      <x v="203"/>
      <x v="284"/>
    </i>
    <i r="4">
      <x v="226"/>
      <x v="262"/>
      <x v="285"/>
    </i>
    <i r="4">
      <x v="227"/>
      <x v="263"/>
      <x v="286"/>
    </i>
    <i r="6">
      <x v="287"/>
    </i>
    <i r="4">
      <x v="168"/>
      <x v="204"/>
      <x v="288"/>
    </i>
    <i r="4">
      <x v="228"/>
      <x v="264"/>
      <x v="85"/>
    </i>
    <i r="4">
      <x v="229"/>
      <x v="265"/>
      <x v="85"/>
    </i>
    <i r="4">
      <x v="230"/>
      <x v="266"/>
      <x v="85"/>
    </i>
    <i r="4">
      <x v="231"/>
      <x v="267"/>
      <x v="289"/>
    </i>
    <i r="4">
      <x v="232"/>
      <x v="268"/>
      <x v="290"/>
    </i>
    <i r="6">
      <x v="291"/>
    </i>
    <i r="4">
      <x v="170"/>
      <x v="206"/>
      <x v="36"/>
    </i>
    <i r="6">
      <x v="292"/>
    </i>
    <i r="6">
      <x v="291"/>
    </i>
    <i r="4">
      <x v="233"/>
      <x v="269"/>
      <x v="292"/>
    </i>
    <i r="6">
      <x v="291"/>
    </i>
    <i r="4">
      <x v="234"/>
      <x v="270"/>
      <x v="293"/>
    </i>
    <i r="4">
      <x v="235"/>
      <x v="271"/>
      <x v="293"/>
    </i>
    <i r="4">
      <x v="236"/>
      <x v="272"/>
      <x v="22"/>
    </i>
    <i r="6">
      <x v="293"/>
    </i>
    <i r="4">
      <x v="237"/>
      <x v="273"/>
      <x v="294"/>
    </i>
    <i r="4">
      <x v="238"/>
      <x v="274"/>
      <x v="292"/>
    </i>
    <i r="4">
      <x v="239"/>
      <x v="275"/>
      <x v="292"/>
    </i>
    <i r="4">
      <x v="240"/>
      <x v="276"/>
      <x v="295"/>
    </i>
    <i r="4">
      <x v="241"/>
      <x v="277"/>
      <x v="295"/>
    </i>
    <i r="4">
      <x v="242"/>
      <x v="278"/>
      <x v="85"/>
    </i>
    <i r="4">
      <x v="243"/>
      <x v="279"/>
      <x v="85"/>
    </i>
    <i r="4">
      <x v="244"/>
      <x v="280"/>
      <x v="85"/>
    </i>
    <i r="4">
      <x v="245"/>
      <x v="281"/>
      <x v="296"/>
    </i>
    <i r="6">
      <x v="284"/>
    </i>
    <i r="4">
      <x v="171"/>
      <x v="207"/>
      <x v="288"/>
    </i>
    <i r="4">
      <x v="172"/>
      <x v="208"/>
      <x v="296"/>
    </i>
    <i r="4">
      <x v="246"/>
      <x v="282"/>
      <x v="297"/>
    </i>
    <i r="6">
      <x v="296"/>
    </i>
    <i r="4">
      <x v="247"/>
      <x v="283"/>
      <x v="296"/>
    </i>
    <i r="4">
      <x v="248"/>
      <x v="284"/>
      <x v="296"/>
    </i>
    <i r="4">
      <x v="249"/>
      <x v="285"/>
      <x v="298"/>
    </i>
    <i r="4">
      <x v="173"/>
      <x v="209"/>
      <x v="282"/>
    </i>
    <i r="6">
      <x v="299"/>
    </i>
    <i r="4">
      <x v="174"/>
      <x v="210"/>
      <x v="299"/>
    </i>
    <i r="4">
      <x v="250"/>
      <x v="286"/>
      <x v="282"/>
    </i>
    <i r="6">
      <x v="299"/>
    </i>
    <i r="4">
      <x v="175"/>
      <x v="211"/>
      <x v="24"/>
    </i>
    <i r="6">
      <x v="300"/>
    </i>
    <i r="4">
      <x v="176"/>
      <x v="212"/>
      <x v="291"/>
    </i>
    <i r="4">
      <x v="251"/>
      <x v="287"/>
      <x v="43"/>
    </i>
    <i r="4">
      <x v="252"/>
      <x v="288"/>
      <x v="298"/>
    </i>
    <i r="4">
      <x v="253"/>
      <x v="289"/>
      <x v="33"/>
    </i>
    <i r="6">
      <x v="261"/>
    </i>
    <i r="4">
      <x v="254"/>
      <x v="290"/>
      <x v="85"/>
    </i>
    <i r="6">
      <x v="293"/>
    </i>
    <i r="4">
      <x v="177"/>
      <x v="213"/>
      <x v="294"/>
    </i>
    <i r="4">
      <x v="178"/>
      <x v="214"/>
      <x v="291"/>
    </i>
    <i r="4">
      <x v="255"/>
      <x v="291"/>
      <x v="295"/>
    </i>
    <i r="4">
      <x v="256"/>
      <x v="292"/>
      <x v="291"/>
    </i>
    <i r="4">
      <x v="257"/>
      <x v="293"/>
      <x v="297"/>
    </i>
    <i r="6">
      <x v="301"/>
    </i>
    <i r="4">
      <x v="258"/>
      <x v="294"/>
      <x v="302"/>
    </i>
    <i r="4">
      <x v="259"/>
      <x v="295"/>
      <x v="302"/>
    </i>
    <i r="4">
      <x v="260"/>
      <x v="296"/>
      <x v="302"/>
    </i>
    <i r="4">
      <x v="181"/>
      <x v="217"/>
      <x v="302"/>
    </i>
    <i r="4">
      <x v="261"/>
      <x v="297"/>
      <x v="294"/>
    </i>
    <i r="4">
      <x v="184"/>
      <x v="220"/>
      <x v="303"/>
    </i>
    <i r="4">
      <x v="215"/>
      <x v="251"/>
      <x v="294"/>
    </i>
    <i r="6">
      <x v="304"/>
    </i>
    <i r="4">
      <x v="187"/>
      <x v="223"/>
      <x v="294"/>
    </i>
    <i r="6">
      <x v="304"/>
    </i>
    <i r="4">
      <x v="216"/>
      <x v="252"/>
      <x v="294"/>
    </i>
    <i r="6">
      <x v="304"/>
    </i>
    <i r="4">
      <x v="262"/>
      <x v="298"/>
      <x v="305"/>
    </i>
    <i r="4">
      <x v="263"/>
      <x v="299"/>
      <x v="306"/>
    </i>
    <i r="6">
      <x v="307"/>
    </i>
    <i r="4">
      <x v="188"/>
      <x v="224"/>
      <x v="308"/>
    </i>
    <i r="6">
      <x v="309"/>
    </i>
    <i r="4">
      <x v="189"/>
      <x v="225"/>
      <x v="291"/>
    </i>
    <i r="4">
      <x v="264"/>
      <x v="300"/>
      <x v="294"/>
    </i>
    <i r="6">
      <x v="304"/>
    </i>
    <i r="4">
      <x v="265"/>
      <x v="301"/>
      <x v="294"/>
    </i>
    <i r="6">
      <x v="304"/>
    </i>
    <i r="4">
      <x v="266"/>
      <x v="302"/>
      <x v="294"/>
    </i>
    <i r="6">
      <x v="304"/>
    </i>
    <i r="4">
      <x v="267"/>
      <x v="303"/>
      <x v="310"/>
    </i>
    <i r="4">
      <x v="268"/>
      <x v="304"/>
      <x v="294"/>
    </i>
    <i r="4">
      <x v="190"/>
      <x v="226"/>
      <x v="292"/>
    </i>
    <i r="6">
      <x v="311"/>
    </i>
    <i r="4">
      <x v="191"/>
      <x v="227"/>
      <x v="279"/>
    </i>
    <i r="4">
      <x v="269"/>
      <x v="305"/>
      <x v="312"/>
    </i>
    <i r="4">
      <x v="209"/>
      <x v="245"/>
      <x v="277"/>
    </i>
    <i r="4">
      <x v="270"/>
      <x v="306"/>
      <x v="279"/>
    </i>
    <i r="4">
      <x v="271"/>
      <x v="307"/>
      <x v="288"/>
    </i>
    <i r="6">
      <x v="313"/>
    </i>
    <i r="4">
      <x v="272"/>
      <x v="308"/>
      <x v="314"/>
    </i>
    <i r="4">
      <x v="273"/>
      <x v="309"/>
      <x v="304"/>
    </i>
    <i r="4">
      <x v="274"/>
      <x v="310"/>
      <x v="315"/>
    </i>
    <i r="4">
      <x v="275"/>
      <x v="311"/>
      <x v="294"/>
    </i>
    <i r="4">
      <x v="194"/>
      <x v="230"/>
      <x v="277"/>
    </i>
    <i r="4">
      <x v="276"/>
      <x v="312"/>
      <x v="295"/>
    </i>
    <i r="6">
      <x v="316"/>
    </i>
    <i r="4">
      <x v="277"/>
      <x v="313"/>
      <x v="295"/>
    </i>
    <i r="4">
      <x v="278"/>
      <x v="314"/>
      <x v="295"/>
    </i>
    <i r="4">
      <x v="279"/>
      <x v="315"/>
      <x v="277"/>
    </i>
    <i r="4">
      <x v="196"/>
      <x v="232"/>
      <x v="85"/>
    </i>
    <i r="4">
      <x v="197"/>
      <x v="233"/>
      <x v="85"/>
    </i>
    <i r="4">
      <x v="198"/>
      <x v="234"/>
      <x v="85"/>
    </i>
    <i r="4">
      <x v="199"/>
      <x v="235"/>
      <x v="85"/>
    </i>
    <i r="4">
      <x v="201"/>
      <x v="237"/>
      <x v="279"/>
    </i>
    <i r="4">
      <x v="202"/>
      <x v="238"/>
      <x v="291"/>
    </i>
    <i r="4">
      <x v="280"/>
      <x v="316"/>
      <x v="312"/>
    </i>
    <i r="4">
      <x v="281"/>
      <x v="317"/>
      <x v="307"/>
    </i>
    <i r="4">
      <x v="282"/>
      <x v="318"/>
      <x v="284"/>
    </i>
    <i r="4">
      <x v="283"/>
      <x v="319"/>
      <x v="317"/>
    </i>
    <i r="6">
      <x v="284"/>
    </i>
    <i r="4">
      <x v="284"/>
      <x v="320"/>
      <x v="284"/>
    </i>
    <i r="4">
      <x v="211"/>
      <x v="247"/>
      <x v="294"/>
    </i>
    <i r="4">
      <x v="285"/>
      <x v="321"/>
      <x v="318"/>
    </i>
    <i r="6">
      <x v="319"/>
    </i>
    <i r="4">
      <x v="286"/>
      <x v="322"/>
      <x v="320"/>
    </i>
    <i r="4">
      <x v="287"/>
      <x v="323"/>
      <x v="321"/>
    </i>
    <i r="4">
      <x v="288"/>
      <x v="324"/>
      <x v="322"/>
    </i>
    <i r="4">
      <x v="289"/>
      <x v="325"/>
      <x v="322"/>
    </i>
    <i r="4">
      <x v="290"/>
      <x v="326"/>
      <x v="261"/>
    </i>
    <i r="6">
      <x v="322"/>
    </i>
    <i r="3">
      <x v="20"/>
      <x v="254"/>
      <x v="290"/>
      <x v="334"/>
    </i>
    <i r="4">
      <x v="291"/>
      <x v="327"/>
      <x v="89"/>
    </i>
    <i r="3">
      <x v="117"/>
      <x v="170"/>
      <x v="206"/>
      <x v="323"/>
    </i>
    <i r="4">
      <x v="246"/>
      <x v="282"/>
      <x v="324"/>
    </i>
    <i r="4">
      <x v="173"/>
      <x v="209"/>
      <x v="325"/>
    </i>
    <i r="4">
      <x v="250"/>
      <x v="286"/>
      <x v="326"/>
    </i>
    <i r="4">
      <x v="175"/>
      <x v="211"/>
      <x v="327"/>
    </i>
    <i r="6">
      <x v="328"/>
    </i>
    <i r="4">
      <x v="184"/>
      <x v="220"/>
      <x v="329"/>
    </i>
    <i r="4">
      <x v="215"/>
      <x v="251"/>
      <x v="330"/>
    </i>
    <i r="4">
      <x v="187"/>
      <x v="223"/>
      <x v="330"/>
    </i>
    <i r="4">
      <x v="216"/>
      <x v="252"/>
      <x v="330"/>
    </i>
    <i r="4">
      <x v="263"/>
      <x v="299"/>
      <x v="331"/>
    </i>
    <i r="4">
      <x v="188"/>
      <x v="224"/>
      <x v="332"/>
    </i>
    <i r="4">
      <x v="201"/>
      <x v="237"/>
      <x v="333"/>
    </i>
    <i r="3">
      <x v="135"/>
      <x v="215"/>
      <x v="251"/>
      <x v="335"/>
    </i>
    <i r="2">
      <x v="5"/>
      <x v="131"/>
      <x v="184"/>
      <x v="220"/>
      <x v="50"/>
    </i>
    <i r="4">
      <x v="185"/>
      <x v="221"/>
      <x v="259"/>
    </i>
    <i r="4">
      <x v="186"/>
      <x v="222"/>
      <x v="16"/>
    </i>
    <i r="4">
      <x v="212"/>
      <x v="248"/>
      <x v="266"/>
    </i>
    <i r="4">
      <x v="213"/>
      <x v="249"/>
      <x v="267"/>
    </i>
    <i r="3">
      <x v="133"/>
      <x v="214"/>
      <x v="250"/>
      <x v="268"/>
    </i>
    <i r="3">
      <x v="134"/>
      <x v="166"/>
      <x v="202"/>
      <x v="269"/>
    </i>
    <i r="4">
      <x v="168"/>
      <x v="204"/>
      <x v="270"/>
    </i>
    <i r="4">
      <x v="171"/>
      <x v="207"/>
      <x v="270"/>
    </i>
    <i r="4">
      <x v="184"/>
      <x v="220"/>
      <x v="78"/>
    </i>
    <i r="4">
      <x v="215"/>
      <x v="251"/>
      <x v="271"/>
    </i>
    <i r="4">
      <x v="216"/>
      <x v="252"/>
      <x v="272"/>
    </i>
    <i r="4">
      <x v="188"/>
      <x v="224"/>
      <x v="273"/>
    </i>
    <i r="4">
      <x v="189"/>
      <x v="225"/>
      <x v="274"/>
    </i>
    <i r="4">
      <x v="190"/>
      <x v="226"/>
      <x v="275"/>
    </i>
    <i r="4">
      <x v="191"/>
      <x v="227"/>
      <x v="276"/>
    </i>
    <i r="1">
      <x v="3"/>
      <x v="7"/>
      <x v="130"/>
      <x v="217"/>
      <x v="253"/>
      <x/>
    </i>
    <i r="4">
      <x v="166"/>
      <x v="202"/>
      <x v="51"/>
    </i>
    <i r="4">
      <x v="298"/>
      <x v="333"/>
      <x v="16"/>
    </i>
    <i r="4">
      <x v="299"/>
      <x v="334"/>
      <x v="16"/>
    </i>
    <i r="4">
      <x v="167"/>
      <x v="203"/>
      <x v="46"/>
    </i>
    <i r="4">
      <x v="168"/>
      <x v="204"/>
      <x v="253"/>
    </i>
    <i r="4">
      <x v="300"/>
      <x v="335"/>
      <x v="254"/>
    </i>
    <i r="4">
      <x v="169"/>
      <x v="205"/>
      <x v="254"/>
    </i>
    <i r="4">
      <x v="232"/>
      <x v="268"/>
      <x v="78"/>
    </i>
    <i r="4">
      <x v="170"/>
      <x v="206"/>
      <x v="55"/>
    </i>
    <i r="6">
      <x v="78"/>
    </i>
    <i r="4">
      <x v="233"/>
      <x v="269"/>
      <x v="55"/>
    </i>
    <i r="6">
      <x v="78"/>
    </i>
    <i r="4">
      <x v="293"/>
      <x v="328"/>
      <x v="26"/>
    </i>
    <i r="4">
      <x v="237"/>
      <x v="273"/>
      <x v="26"/>
    </i>
    <i r="4">
      <x v="240"/>
      <x v="276"/>
      <x v="337"/>
    </i>
    <i r="4">
      <x v="241"/>
      <x v="277"/>
      <x v="337"/>
    </i>
    <i r="4">
      <x v="245"/>
      <x v="281"/>
      <x v="16"/>
    </i>
    <i r="6">
      <x v="46"/>
    </i>
    <i r="4">
      <x v="172"/>
      <x v="208"/>
      <x v="16"/>
    </i>
    <i r="4">
      <x v="246"/>
      <x v="282"/>
      <x v="18"/>
    </i>
    <i r="6">
      <x v="16"/>
    </i>
    <i r="4">
      <x v="173"/>
      <x v="209"/>
      <x v="42"/>
    </i>
    <i r="6">
      <x v="38"/>
    </i>
    <i r="4">
      <x v="174"/>
      <x v="210"/>
      <x v="38"/>
    </i>
    <i r="4">
      <x v="250"/>
      <x v="286"/>
      <x v="42"/>
    </i>
    <i r="6">
      <x v="38"/>
    </i>
    <i r="4">
      <x v="175"/>
      <x v="211"/>
      <x v="255"/>
    </i>
    <i r="4">
      <x v="254"/>
      <x v="290"/>
      <x v="17"/>
    </i>
    <i r="4">
      <x v="177"/>
      <x v="213"/>
      <x v="26"/>
    </i>
    <i r="4">
      <x v="184"/>
      <x v="220"/>
      <x v="50"/>
    </i>
    <i r="4">
      <x v="185"/>
      <x v="221"/>
      <x v="259"/>
    </i>
    <i r="4">
      <x v="186"/>
      <x v="222"/>
      <x v="16"/>
    </i>
    <i r="6">
      <x v="26"/>
    </i>
    <i r="6">
      <x v="46"/>
    </i>
    <i r="6">
      <x v="338"/>
    </i>
    <i r="4">
      <x v="263"/>
      <x v="299"/>
      <x v="336"/>
    </i>
    <i r="4">
      <x v="301"/>
      <x v="336"/>
      <x v="26"/>
    </i>
    <i r="6">
      <x v="46"/>
    </i>
    <i r="4">
      <x v="268"/>
      <x v="304"/>
      <x v="26"/>
    </i>
    <i r="4">
      <x v="190"/>
      <x v="226"/>
      <x v="61"/>
    </i>
    <i r="6">
      <x v="55"/>
    </i>
    <i r="4">
      <x v="191"/>
      <x v="227"/>
      <x v="57"/>
    </i>
    <i r="4">
      <x v="281"/>
      <x v="317"/>
      <x v="336"/>
    </i>
    <i r="4">
      <x v="283"/>
      <x v="319"/>
      <x v="46"/>
    </i>
    <i r="4">
      <x v="204"/>
      <x v="240"/>
      <x v="26"/>
    </i>
    <i r="6">
      <x v="261"/>
    </i>
    <i r="1">
      <x v="1"/>
      <x v="1"/>
      <x v="11"/>
      <x v="184"/>
      <x v="220"/>
      <x v="50"/>
    </i>
    <i r="4">
      <x v="186"/>
      <x v="222"/>
      <x v="16"/>
    </i>
    <i r="4">
      <x v="190"/>
      <x v="226"/>
      <x v="55"/>
    </i>
    <i r="3">
      <x v="55"/>
      <x v="184"/>
      <x v="220"/>
      <x v="50"/>
    </i>
    <i r="4">
      <x v="200"/>
      <x v="236"/>
      <x v="18"/>
    </i>
    <i r="4">
      <x v="204"/>
      <x v="240"/>
      <x v="26"/>
    </i>
    <i r="3">
      <x v="72"/>
      <x v="184"/>
      <x v="220"/>
      <x v="50"/>
    </i>
    <i r="4">
      <x v="185"/>
      <x v="221"/>
      <x v="259"/>
    </i>
    <i r="4">
      <x v="186"/>
      <x v="222"/>
      <x v="16"/>
    </i>
    <i r="4">
      <x v="190"/>
      <x v="226"/>
      <x v="55"/>
    </i>
    <i r="4">
      <x v="191"/>
      <x v="227"/>
      <x v="57"/>
    </i>
    <i r="3">
      <x v="85"/>
      <x v="184"/>
      <x v="220"/>
      <x v="50"/>
    </i>
    <i r="4">
      <x v="185"/>
      <x v="221"/>
      <x v="259"/>
    </i>
    <i r="4">
      <x v="186"/>
      <x v="222"/>
      <x v="16"/>
    </i>
    <i r="4">
      <x v="190"/>
      <x v="226"/>
      <x v="55"/>
    </i>
    <i r="4">
      <x v="191"/>
      <x v="227"/>
      <x v="57"/>
    </i>
    <i r="3">
      <x v="94"/>
      <x v="184"/>
      <x v="220"/>
      <x v="50"/>
    </i>
    <i r="4">
      <x v="185"/>
      <x v="221"/>
      <x v="259"/>
    </i>
    <i r="4">
      <x v="190"/>
      <x v="226"/>
      <x v="55"/>
    </i>
    <i r="4">
      <x v="191"/>
      <x v="227"/>
      <x v="57"/>
    </i>
    <i r="4">
      <x v="200"/>
      <x v="236"/>
      <x v="18"/>
    </i>
    <i r="4">
      <x v="204"/>
      <x v="240"/>
      <x v="26"/>
    </i>
    <i r="6">
      <x v="261"/>
    </i>
    <i r="3">
      <x v="95"/>
      <x v="184"/>
      <x v="220"/>
      <x v="50"/>
    </i>
    <i r="4">
      <x v="185"/>
      <x v="221"/>
      <x v="259"/>
    </i>
    <i r="4">
      <x v="186"/>
      <x v="222"/>
      <x v="16"/>
    </i>
    <i r="4">
      <x v="191"/>
      <x v="227"/>
      <x v="57"/>
    </i>
    <i r="3">
      <x v="96"/>
      <x v="184"/>
      <x v="220"/>
      <x v="50"/>
    </i>
    <i r="4">
      <x v="185"/>
      <x v="221"/>
      <x v="259"/>
    </i>
    <i r="4">
      <x v="186"/>
      <x v="222"/>
      <x v="16"/>
    </i>
    <i r="4">
      <x v="190"/>
      <x v="226"/>
      <x v="55"/>
    </i>
    <i r="3">
      <x v="97"/>
      <x v="184"/>
      <x v="220"/>
      <x v="50"/>
    </i>
    <i r="4">
      <x v="185"/>
      <x v="221"/>
      <x v="259"/>
    </i>
    <i r="4">
      <x v="186"/>
      <x v="222"/>
      <x v="16"/>
    </i>
    <i r="4">
      <x v="190"/>
      <x v="226"/>
      <x v="55"/>
    </i>
    <i r="4">
      <x v="191"/>
      <x v="227"/>
      <x v="57"/>
    </i>
    <i r="3">
      <x v="98"/>
      <x v="184"/>
      <x v="220"/>
      <x v="50"/>
    </i>
    <i r="4">
      <x v="185"/>
      <x v="221"/>
      <x v="259"/>
    </i>
    <i r="4">
      <x v="186"/>
      <x v="222"/>
      <x v="16"/>
    </i>
    <i r="4">
      <x v="190"/>
      <x v="226"/>
      <x v="55"/>
    </i>
    <i r="4">
      <x v="191"/>
      <x v="227"/>
      <x v="57"/>
    </i>
    <i r="3">
      <x v="100"/>
      <x v="190"/>
      <x v="226"/>
      <x v="55"/>
    </i>
    <i r="4">
      <x v="200"/>
      <x v="236"/>
      <x v="18"/>
    </i>
    <i r="4">
      <x v="204"/>
      <x v="240"/>
      <x v="261"/>
    </i>
    <i r="3">
      <x v="101"/>
      <x v="184"/>
      <x v="220"/>
      <x v="50"/>
    </i>
    <i r="4">
      <x v="185"/>
      <x v="221"/>
      <x v="259"/>
    </i>
    <i r="4">
      <x v="186"/>
      <x v="222"/>
      <x v="16"/>
    </i>
    <i r="4">
      <x v="190"/>
      <x v="226"/>
      <x v="55"/>
    </i>
    <i r="4">
      <x v="191"/>
      <x v="227"/>
      <x v="57"/>
    </i>
    <i r="3">
      <x v="102"/>
      <x v="200"/>
      <x v="236"/>
      <x v="18"/>
    </i>
    <i r="3">
      <x v="103"/>
      <x v="200"/>
      <x v="236"/>
      <x v="18"/>
    </i>
    <i r="3">
      <x v="104"/>
      <x v="184"/>
      <x v="220"/>
      <x v="50"/>
    </i>
    <i r="4">
      <x v="185"/>
      <x v="221"/>
      <x v="259"/>
    </i>
    <i r="4">
      <x v="191"/>
      <x v="227"/>
      <x v="57"/>
    </i>
    <i r="3">
      <x v="105"/>
      <x v="185"/>
      <x v="221"/>
      <x v="259"/>
    </i>
    <i r="3">
      <x v="107"/>
      <x v="200"/>
      <x v="236"/>
      <x v="18"/>
    </i>
    <i r="3">
      <x v="108"/>
      <x v="184"/>
      <x v="220"/>
      <x v="50"/>
    </i>
    <i r="4">
      <x v="191"/>
      <x v="227"/>
      <x v="57"/>
    </i>
    <i r="4">
      <x v="200"/>
      <x v="236"/>
      <x v="18"/>
    </i>
    <i r="3">
      <x v="109"/>
      <x v="200"/>
      <x v="236"/>
      <x v="18"/>
    </i>
    <i r="4">
      <x v="204"/>
      <x v="240"/>
      <x v="26"/>
    </i>
    <i r="3">
      <x v="110"/>
      <x v="184"/>
      <x v="220"/>
      <x v="50"/>
    </i>
    <i r="4">
      <x v="185"/>
      <x v="221"/>
      <x v="259"/>
    </i>
    <i r="4">
      <x v="186"/>
      <x v="222"/>
      <x v="16"/>
    </i>
    <i r="3">
      <x v="111"/>
      <x v="184"/>
      <x v="220"/>
      <x v="50"/>
    </i>
    <i r="4">
      <x v="185"/>
      <x v="221"/>
      <x v="259"/>
    </i>
    <i r="4">
      <x v="190"/>
      <x v="226"/>
      <x v="55"/>
    </i>
    <i r="4">
      <x v="191"/>
      <x v="227"/>
      <x v="57"/>
    </i>
    <i r="4">
      <x v="200"/>
      <x v="236"/>
      <x v="18"/>
    </i>
    <i r="4">
      <x v="204"/>
      <x v="240"/>
      <x v="26"/>
    </i>
    <i r="6">
      <x v="261"/>
    </i>
    <i r="3">
      <x v="112"/>
      <x v="184"/>
      <x v="220"/>
      <x v="50"/>
    </i>
    <i r="4">
      <x v="185"/>
      <x v="221"/>
      <x v="259"/>
    </i>
    <i r="4">
      <x v="190"/>
      <x v="226"/>
      <x v="55"/>
    </i>
    <i r="4">
      <x v="191"/>
      <x v="227"/>
      <x v="57"/>
    </i>
    <i r="4">
      <x v="200"/>
      <x v="236"/>
      <x v="18"/>
    </i>
    <i r="4">
      <x v="204"/>
      <x v="240"/>
      <x v="26"/>
    </i>
    <i r="3">
      <x v="113"/>
      <x v="184"/>
      <x v="220"/>
      <x v="50"/>
    </i>
    <i r="4">
      <x v="190"/>
      <x v="226"/>
      <x v="55"/>
    </i>
    <i r="4">
      <x v="191"/>
      <x v="227"/>
      <x v="57"/>
    </i>
    <i r="3">
      <x v="114"/>
      <x v="184"/>
      <x v="220"/>
      <x v="50"/>
    </i>
    <i r="4">
      <x v="190"/>
      <x v="226"/>
      <x v="55"/>
    </i>
    <i r="4">
      <x v="191"/>
      <x v="227"/>
      <x v="57"/>
    </i>
    <i r="4">
      <x v="200"/>
      <x v="236"/>
      <x v="18"/>
    </i>
    <i r="4">
      <x v="204"/>
      <x v="240"/>
      <x v="26"/>
    </i>
    <i r="6">
      <x v="261"/>
    </i>
    <i r="3">
      <x v="115"/>
      <x v="190"/>
      <x v="226"/>
      <x v="55"/>
    </i>
    <i r="4">
      <x v="200"/>
      <x v="236"/>
      <x v="18"/>
    </i>
    <i r="3">
      <x v="120"/>
      <x v="185"/>
      <x v="221"/>
      <x v="259"/>
    </i>
    <i r="3">
      <x v="132"/>
      <x v="184"/>
      <x v="220"/>
      <x v="50"/>
    </i>
    <i r="4">
      <x v="190"/>
      <x v="226"/>
      <x v="55"/>
    </i>
    <i r="4">
      <x v="191"/>
      <x v="227"/>
      <x v="57"/>
    </i>
    <i r="4">
      <x v="210"/>
      <x v="246"/>
      <x v="355"/>
    </i>
    <i r="4">
      <x v="200"/>
      <x v="236"/>
      <x v="18"/>
    </i>
    <i r="4">
      <x v="204"/>
      <x v="240"/>
      <x v="26"/>
    </i>
    <i r="6">
      <x v="261"/>
    </i>
    <i r="2">
      <x v="6"/>
      <x v="1"/>
      <x v="217"/>
      <x v="253"/>
      <x/>
    </i>
    <i r="4">
      <x v="302"/>
      <x v="337"/>
      <x v="26"/>
    </i>
    <i r="4">
      <x v="303"/>
      <x v="338"/>
      <x v="26"/>
    </i>
    <i r="4">
      <x v="304"/>
      <x v="339"/>
      <x v="339"/>
    </i>
    <i r="4">
      <x v="305"/>
      <x v="340"/>
      <x v="340"/>
    </i>
    <i r="4">
      <x v="306"/>
      <x v="341"/>
      <x v="341"/>
    </i>
    <i r="4">
      <x v="163"/>
      <x v="199"/>
      <x v="59"/>
    </i>
    <i r="6">
      <x v="16"/>
    </i>
    <i r="6">
      <x v="55"/>
    </i>
    <i r="4">
      <x v="307"/>
      <x v="342"/>
      <x v="59"/>
    </i>
    <i r="6">
      <x v="16"/>
    </i>
    <i r="4">
      <x v="308"/>
      <x v="343"/>
      <x v="59"/>
    </i>
    <i r="4">
      <x v="309"/>
      <x v="344"/>
      <x v="16"/>
    </i>
    <i r="6">
      <x v="55"/>
    </i>
    <i r="4">
      <x v="310"/>
      <x v="345"/>
      <x v="59"/>
    </i>
    <i r="6">
      <x v="16"/>
    </i>
    <i r="6">
      <x v="55"/>
    </i>
    <i r="4">
      <x v="164"/>
      <x v="200"/>
      <x v="59"/>
    </i>
    <i r="6">
      <x v="16"/>
    </i>
    <i r="4">
      <x v="311"/>
      <x v="346"/>
      <x v="16"/>
    </i>
    <i r="6">
      <x v="55"/>
    </i>
    <i r="4">
      <x v="312"/>
      <x v="347"/>
      <x v="16"/>
    </i>
    <i r="4">
      <x v="313"/>
      <x v="348"/>
      <x v="59"/>
    </i>
    <i r="6">
      <x v="16"/>
    </i>
    <i r="4">
      <x v="314"/>
      <x v="349"/>
      <x v="16"/>
    </i>
    <i r="6">
      <x v="55"/>
    </i>
    <i r="4">
      <x v="222"/>
      <x v="258"/>
      <x v="23"/>
    </i>
    <i r="4">
      <x v="315"/>
      <x v="350"/>
      <x v="342"/>
    </i>
    <i r="4">
      <x v="165"/>
      <x v="201"/>
      <x v="252"/>
    </i>
    <i r="4">
      <x v="166"/>
      <x v="202"/>
      <x v="337"/>
    </i>
    <i r="6">
      <x v="51"/>
    </i>
    <i r="4">
      <x v="316"/>
      <x v="351"/>
      <x v="18"/>
    </i>
    <i r="4">
      <x v="298"/>
      <x v="333"/>
      <x v="18"/>
    </i>
    <i r="6">
      <x v="97"/>
    </i>
    <i r="6">
      <x v="16"/>
    </i>
    <i r="4">
      <x v="299"/>
      <x v="334"/>
      <x v="18"/>
    </i>
    <i r="6">
      <x v="97"/>
    </i>
    <i r="6">
      <x v="16"/>
    </i>
    <i r="4">
      <x v="167"/>
      <x v="203"/>
      <x v="46"/>
    </i>
    <i r="4">
      <x v="227"/>
      <x v="263"/>
      <x v="78"/>
    </i>
    <i r="4">
      <x v="168"/>
      <x v="204"/>
      <x v="253"/>
    </i>
    <i r="4">
      <x v="300"/>
      <x v="335"/>
      <x v="254"/>
    </i>
    <i r="4">
      <x v="169"/>
      <x v="205"/>
      <x v="254"/>
    </i>
    <i r="4">
      <x v="317"/>
      <x v="352"/>
      <x v="293"/>
    </i>
    <i r="4">
      <x v="318"/>
      <x v="353"/>
      <x v="343"/>
    </i>
    <i r="4">
      <x v="319"/>
      <x v="354"/>
      <x v="343"/>
    </i>
    <i r="4">
      <x v="320"/>
      <x v="355"/>
      <x v="256"/>
    </i>
    <i r="4">
      <x v="321"/>
      <x v="356"/>
      <x v="256"/>
    </i>
    <i r="4">
      <x v="322"/>
      <x v="357"/>
      <x v="256"/>
    </i>
    <i r="4">
      <x v="231"/>
      <x v="267"/>
      <x v="344"/>
    </i>
    <i r="4">
      <x v="232"/>
      <x v="268"/>
      <x v="78"/>
    </i>
    <i r="4">
      <x v="170"/>
      <x v="206"/>
      <x v="55"/>
    </i>
    <i r="6">
      <x v="78"/>
    </i>
    <i r="4">
      <x v="233"/>
      <x v="269"/>
      <x v="55"/>
    </i>
    <i r="6">
      <x v="78"/>
    </i>
    <i r="4">
      <x v="234"/>
      <x v="270"/>
      <x v="345"/>
    </i>
    <i r="4">
      <x v="235"/>
      <x v="271"/>
      <x v="345"/>
    </i>
    <i r="4">
      <x v="236"/>
      <x v="272"/>
      <x v="43"/>
    </i>
    <i r="4">
      <x v="323"/>
      <x v="358"/>
      <x v="346"/>
    </i>
    <i r="4">
      <x v="324"/>
      <x v="359"/>
      <x v="347"/>
    </i>
    <i r="4">
      <x v="293"/>
      <x v="328"/>
      <x v="26"/>
    </i>
    <i r="4">
      <x v="237"/>
      <x v="273"/>
      <x v="26"/>
    </i>
    <i r="4">
      <x v="238"/>
      <x v="274"/>
      <x v="55"/>
    </i>
    <i r="4">
      <x v="239"/>
      <x v="275"/>
      <x v="55"/>
    </i>
    <i r="4">
      <x v="240"/>
      <x v="276"/>
      <x v="337"/>
    </i>
    <i r="4">
      <x v="241"/>
      <x v="277"/>
      <x v="337"/>
    </i>
    <i r="4">
      <x v="245"/>
      <x v="281"/>
      <x v="16"/>
    </i>
    <i r="6">
      <x v="46"/>
    </i>
    <i r="4">
      <x v="325"/>
      <x v="360"/>
      <x v="348"/>
    </i>
    <i r="4">
      <x v="326"/>
      <x v="361"/>
      <x v="348"/>
    </i>
    <i r="4">
      <x v="327"/>
      <x v="362"/>
      <x v="258"/>
    </i>
    <i r="4">
      <x v="328"/>
      <x v="363"/>
      <x v="349"/>
    </i>
    <i r="4">
      <x v="329"/>
      <x v="364"/>
      <x v="349"/>
    </i>
    <i r="4">
      <x v="330"/>
      <x v="365"/>
      <x v="349"/>
    </i>
    <i r="4">
      <x v="331"/>
      <x v="366"/>
      <x v="350"/>
    </i>
    <i r="4">
      <x v="171"/>
      <x v="207"/>
      <x v="253"/>
    </i>
    <i r="4">
      <x v="332"/>
      <x v="367"/>
      <x v="351"/>
    </i>
    <i r="4">
      <x v="333"/>
      <x v="368"/>
      <x v="351"/>
    </i>
    <i r="4">
      <x v="334"/>
      <x v="369"/>
      <x v="352"/>
    </i>
    <i r="4">
      <x v="172"/>
      <x v="208"/>
      <x v="53"/>
    </i>
    <i r="6">
      <x v="16"/>
    </i>
    <i r="4">
      <x v="246"/>
      <x v="282"/>
      <x v="18"/>
    </i>
    <i r="6">
      <x v="53"/>
    </i>
    <i r="6">
      <x v="16"/>
    </i>
    <i r="4">
      <x v="249"/>
      <x v="285"/>
      <x v="10"/>
    </i>
    <i r="4">
      <x v="173"/>
      <x v="209"/>
      <x v="42"/>
    </i>
    <i r="6">
      <x v="38"/>
    </i>
    <i r="4">
      <x v="174"/>
      <x v="210"/>
      <x v="38"/>
    </i>
    <i r="4">
      <x v="250"/>
      <x v="286"/>
      <x v="42"/>
    </i>
    <i r="6">
      <x v="38"/>
    </i>
    <i r="4">
      <x v="175"/>
      <x v="211"/>
      <x v="255"/>
    </i>
    <i r="4">
      <x v="176"/>
      <x v="212"/>
      <x v="78"/>
    </i>
    <i r="4">
      <x v="252"/>
      <x v="288"/>
      <x v="12"/>
    </i>
    <i r="4">
      <x v="253"/>
      <x v="289"/>
      <x v="1"/>
    </i>
    <i r="4">
      <x v="254"/>
      <x v="290"/>
      <x v="345"/>
    </i>
    <i r="4">
      <x v="177"/>
      <x v="213"/>
      <x v="26"/>
    </i>
    <i r="4">
      <x v="178"/>
      <x v="214"/>
      <x v="78"/>
    </i>
    <i r="4">
      <x v="255"/>
      <x v="291"/>
      <x v="337"/>
    </i>
    <i r="4">
      <x v="256"/>
      <x v="292"/>
      <x v="78"/>
    </i>
    <i r="4">
      <x v="335"/>
      <x v="370"/>
      <x v="64"/>
    </i>
    <i r="4">
      <x v="336"/>
      <x v="371"/>
      <x v="353"/>
    </i>
    <i r="4">
      <x v="337"/>
      <x v="372"/>
      <x v="74"/>
    </i>
    <i r="4">
      <x v="257"/>
      <x v="293"/>
      <x v="354"/>
    </i>
    <i r="6">
      <x v="355"/>
    </i>
    <i r="6">
      <x v="18"/>
    </i>
    <i r="4">
      <x v="338"/>
      <x v="373"/>
      <x v="50"/>
    </i>
    <i r="6">
      <x v="356"/>
    </i>
    <i r="4">
      <x v="339"/>
      <x v="374"/>
      <x v="270"/>
    </i>
    <i r="6">
      <x v="357"/>
    </i>
    <i r="4">
      <x v="340"/>
      <x v="375"/>
      <x v="43"/>
    </i>
    <i r="4">
      <x v="179"/>
      <x v="215"/>
      <x v="65"/>
    </i>
    <i r="4">
      <x v="258"/>
      <x v="294"/>
      <x v="256"/>
    </i>
    <i r="4">
      <x v="259"/>
      <x v="295"/>
      <x v="256"/>
    </i>
    <i r="4">
      <x v="260"/>
      <x v="296"/>
      <x v="256"/>
    </i>
    <i r="4">
      <x v="341"/>
      <x v="376"/>
      <x v="350"/>
    </i>
    <i r="4">
      <x v="342"/>
      <x v="377"/>
      <x v="350"/>
    </i>
    <i r="4">
      <x v="180"/>
      <x v="216"/>
      <x v="66"/>
    </i>
    <i r="4">
      <x v="343"/>
      <x v="378"/>
      <x v="66"/>
    </i>
    <i r="4">
      <x v="181"/>
      <x v="217"/>
      <x v="256"/>
    </i>
    <i r="4">
      <x v="344"/>
      <x v="379"/>
      <x v="11"/>
    </i>
    <i r="4">
      <x v="345"/>
      <x v="380"/>
      <x v="11"/>
    </i>
    <i r="4">
      <x v="182"/>
      <x v="218"/>
      <x v="257"/>
    </i>
    <i r="4">
      <x v="346"/>
      <x v="381"/>
      <x v="258"/>
    </i>
    <i r="4">
      <x v="183"/>
      <x v="219"/>
      <x v="258"/>
    </i>
    <i r="4">
      <x v="347"/>
      <x v="382"/>
      <x v="358"/>
    </i>
    <i r="4">
      <x v="348"/>
      <x v="23"/>
      <x v="21"/>
    </i>
    <i r="6">
      <x v="43"/>
    </i>
    <i r="4">
      <x v="349"/>
      <x v="383"/>
      <x v="43"/>
    </i>
    <i r="4">
      <x v="350"/>
      <x v="384"/>
      <x v="304"/>
    </i>
    <i r="6">
      <x v="46"/>
    </i>
    <i r="4">
      <x v="351"/>
      <x v="385"/>
      <x v="359"/>
    </i>
    <i r="6">
      <x v="18"/>
    </i>
    <i r="6">
      <x v="348"/>
    </i>
    <i r="6">
      <x v="16"/>
    </i>
    <i r="4">
      <x v="261"/>
      <x v="297"/>
      <x v="11"/>
    </i>
    <i r="6">
      <x v="360"/>
    </i>
    <i r="6">
      <x v="26"/>
    </i>
    <i r="4">
      <x v="352"/>
      <x v="386"/>
      <x v="361"/>
    </i>
    <i r="4">
      <x v="184"/>
      <x v="220"/>
      <x v="50"/>
    </i>
    <i r="4">
      <x v="185"/>
      <x v="221"/>
      <x v="259"/>
    </i>
    <i r="4">
      <x v="186"/>
      <x v="222"/>
      <x v="16"/>
    </i>
    <i r="6">
      <x v="26"/>
    </i>
    <i r="4">
      <x v="215"/>
      <x v="251"/>
      <x v="26"/>
    </i>
    <i r="6">
      <x v="36"/>
    </i>
    <i r="4">
      <x v="187"/>
      <x v="223"/>
      <x v="26"/>
    </i>
    <i r="6">
      <x v="36"/>
    </i>
    <i r="4">
      <x v="216"/>
      <x v="252"/>
      <x v="26"/>
    </i>
    <i r="6">
      <x v="36"/>
    </i>
    <i r="4">
      <x v="262"/>
      <x v="298"/>
      <x v="362"/>
    </i>
    <i r="4">
      <x v="263"/>
      <x v="299"/>
      <x v="336"/>
    </i>
    <i r="4">
      <x v="188"/>
      <x v="224"/>
      <x v="259"/>
    </i>
    <i r="4">
      <x v="189"/>
      <x v="225"/>
      <x v="78"/>
    </i>
    <i r="4">
      <x v="264"/>
      <x v="300"/>
      <x v="26"/>
    </i>
    <i r="6">
      <x v="36"/>
    </i>
    <i r="4">
      <x v="265"/>
      <x v="301"/>
      <x v="26"/>
    </i>
    <i r="6">
      <x v="36"/>
    </i>
    <i r="4">
      <x v="266"/>
      <x v="302"/>
      <x v="26"/>
    </i>
    <i r="6">
      <x v="36"/>
    </i>
    <i r="4">
      <x v="294"/>
      <x v="329"/>
      <x v="26"/>
    </i>
    <i r="6">
      <x v="36"/>
    </i>
    <i r="4">
      <x v="295"/>
      <x v="330"/>
      <x v="26"/>
    </i>
    <i r="6">
      <x v="36"/>
    </i>
    <i r="4">
      <x v="267"/>
      <x v="303"/>
      <x v="363"/>
    </i>
    <i r="4">
      <x v="190"/>
      <x v="226"/>
      <x v="55"/>
    </i>
    <i r="4">
      <x v="191"/>
      <x v="227"/>
      <x v="57"/>
    </i>
    <i r="4">
      <x v="269"/>
      <x v="305"/>
      <x v="364"/>
    </i>
    <i r="4">
      <x v="209"/>
      <x v="245"/>
      <x/>
    </i>
    <i r="4">
      <x v="270"/>
      <x v="306"/>
      <x v="57"/>
    </i>
    <i r="4">
      <x v="271"/>
      <x v="307"/>
      <x v="253"/>
    </i>
    <i r="4">
      <x v="192"/>
      <x v="228"/>
      <x v="50"/>
    </i>
    <i r="4">
      <x v="193"/>
      <x v="229"/>
      <x v="50"/>
    </i>
    <i r="4">
      <x v="353"/>
      <x v="387"/>
      <x v="43"/>
    </i>
    <i r="4">
      <x v="272"/>
      <x v="308"/>
      <x v="365"/>
    </i>
    <i r="4">
      <x v="273"/>
      <x v="309"/>
      <x v="36"/>
    </i>
    <i r="4">
      <x v="194"/>
      <x v="230"/>
      <x/>
    </i>
    <i r="4">
      <x v="278"/>
      <x v="314"/>
      <x v="337"/>
    </i>
    <i r="4">
      <x v="354"/>
      <x v="388"/>
      <x v="78"/>
    </i>
    <i r="4">
      <x v="195"/>
      <x v="231"/>
      <x v="78"/>
    </i>
    <i r="4">
      <x v="355"/>
      <x v="389"/>
      <x v="78"/>
    </i>
    <i r="4">
      <x v="196"/>
      <x v="232"/>
      <x v="260"/>
    </i>
    <i r="4">
      <x v="197"/>
      <x v="233"/>
      <x v="260"/>
    </i>
    <i r="4">
      <x v="198"/>
      <x v="234"/>
      <x v="260"/>
    </i>
    <i r="4">
      <x v="199"/>
      <x v="235"/>
      <x v="260"/>
    </i>
    <i r="4">
      <x v="210"/>
      <x v="246"/>
      <x v="354"/>
    </i>
    <i r="6">
      <x v="18"/>
    </i>
    <i r="4">
      <x v="356"/>
      <x v="390"/>
      <x v="366"/>
    </i>
    <i r="4">
      <x v="200"/>
      <x v="236"/>
      <x v="18"/>
    </i>
    <i r="6">
      <x v="16"/>
    </i>
    <i r="4">
      <x v="357"/>
      <x v="391"/>
      <x v="367"/>
    </i>
    <i r="4">
      <x v="201"/>
      <x v="237"/>
      <x v="57"/>
    </i>
    <i r="4">
      <x v="202"/>
      <x v="238"/>
      <x v="78"/>
    </i>
    <i r="4">
      <x v="280"/>
      <x v="316"/>
      <x v="364"/>
    </i>
    <i r="4">
      <x v="281"/>
      <x v="317"/>
      <x v="336"/>
    </i>
    <i r="4">
      <x v="282"/>
      <x v="318"/>
      <x v="46"/>
    </i>
    <i r="4">
      <x v="283"/>
      <x v="319"/>
      <x v="26"/>
    </i>
    <i r="6">
      <x v="46"/>
    </i>
    <i r="4">
      <x v="358"/>
      <x v="392"/>
      <x v="16"/>
    </i>
    <i r="4">
      <x v="211"/>
      <x v="247"/>
      <x v="26"/>
    </i>
    <i r="4">
      <x v="204"/>
      <x v="240"/>
      <x v="26"/>
    </i>
    <i r="6">
      <x v="261"/>
    </i>
    <i r="2">
      <x v="8"/>
      <x v="93"/>
      <x v="184"/>
      <x v="220"/>
      <x v="50"/>
    </i>
    <i r="4">
      <x v="190"/>
      <x v="226"/>
      <x v="55"/>
    </i>
    <i>
      <x v="6"/>
      <x v="2"/>
      <x v="4"/>
      <x v="19"/>
      <x v="359"/>
      <x v="393"/>
      <x v="368"/>
    </i>
    <i r="4">
      <x v="360"/>
      <x v="394"/>
      <x v="59"/>
    </i>
    <i>
      <x v="7"/>
      <x/>
      <x/>
      <x/>
      <x v="361"/>
      <x v="395"/>
      <x v="46"/>
    </i>
    <i r="4">
      <x v="362"/>
      <x v="396"/>
      <x v="369"/>
    </i>
    <i r="3">
      <x v="129"/>
      <x v="361"/>
      <x v="395"/>
      <x v="46"/>
    </i>
    <i r="4">
      <x v="362"/>
      <x v="396"/>
      <x v="369"/>
    </i>
  </rowItems>
  <colFields count="1">
    <field x="1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fld="9" baseField="0" baseItem="0"/>
  </dataFields>
  <formats count="7311">
    <format dxfId="344">
      <pivotArea outline="0" collapsedLevelsAreSubtotals="1" fieldPosition="0"/>
    </format>
    <format dxfId="345">
      <pivotArea outline="0" fieldPosition="0">
        <references count="1">
          <reference field="2" count="3" selected="0">
            <x v="3"/>
            <x v="4"/>
            <x v="1048832"/>
          </reference>
        </references>
      </pivotArea>
    </format>
    <format dxfId="346">
      <pivotArea type="all" dataOnly="0" outline="0" fieldPosition="0"/>
    </format>
    <format dxfId="347">
      <pivotArea type="origin" dataOnly="0" labelOnly="1" outline="0" fieldPosition="0"/>
    </format>
    <format dxfId="348">
      <pivotArea type="topRight" dataOnly="0" labelOnly="1" outline="0" fieldPosition="0"/>
    </format>
    <format dxfId="349">
      <pivotArea field="2" type="button" dataOnly="0" labelOnly="1" outline="0" axis="axisRow" fieldPosition="2"/>
    </format>
    <format dxfId="350">
      <pivotArea dataOnly="0" labelOnly="1" outline="0" fieldPosition="0">
        <references count="1">
          <reference field="2" count="1" defaultSubtotal="1">
            <x v="3"/>
          </reference>
        </references>
      </pivotArea>
    </format>
    <format dxfId="351">
      <pivotArea dataOnly="0" labelOnly="1" grandRow="1" outline="0" fieldPosition="0"/>
    </format>
    <format dxfId="352">
      <pivotArea dataOnly="0" labelOnly="1" grandCol="1" outline="0" fieldPosition="0"/>
    </format>
    <format dxfId="353">
      <pivotArea grandRow="1" outline="0" collapsedLevelsAreSubtotals="1" fieldPosition="0"/>
    </format>
    <format dxfId="354">
      <pivotArea outline="0" collapsedLevelsAreSubtotals="1" fieldPosition="0"/>
    </format>
    <format dxfId="355">
      <pivotArea dataOnly="0" labelOnly="1" outline="0" fieldPosition="0">
        <references count="1">
          <reference field="2" count="0"/>
        </references>
      </pivotArea>
    </format>
    <format dxfId="356">
      <pivotArea dataOnly="0" labelOnly="1" outline="0" fieldPosition="0">
        <references count="1">
          <reference field="2" count="1">
            <x v="1048832"/>
          </reference>
        </references>
      </pivotArea>
    </format>
    <format dxfId="357">
      <pivotArea type="all" dataOnly="0" outline="0" fieldPosition="0"/>
    </format>
    <format dxfId="358">
      <pivotArea field="2" type="button" dataOnly="0" labelOnly="1" outline="0" axis="axisRow" fieldPosition="2"/>
    </format>
    <format dxfId="359">
      <pivotArea field="3" type="button" dataOnly="0" labelOnly="1" outline="0"/>
    </format>
    <format dxfId="360">
      <pivotArea dataOnly="0" labelOnly="1" outline="0" fieldPosition="0">
        <references count="1">
          <reference field="2" count="0"/>
        </references>
      </pivotArea>
    </format>
    <format dxfId="361">
      <pivotArea dataOnly="0" labelOnly="1" outline="0" fieldPosition="0">
        <references count="1">
          <reference field="2" count="1">
            <x v="1048832"/>
          </reference>
        </references>
      </pivotArea>
    </format>
    <format dxfId="362">
      <pivotArea type="all" dataOnly="0" outline="0" fieldPosition="0"/>
    </format>
    <format dxfId="363">
      <pivotArea outline="0" collapsedLevelsAreSubtotals="1" fieldPosition="0"/>
    </format>
    <format dxfId="364">
      <pivotArea type="origin" dataOnly="0" labelOnly="1" outline="0" fieldPosition="0"/>
    </format>
    <format dxfId="365">
      <pivotArea field="-2" type="button" dataOnly="0" labelOnly="1" outline="0" axis="axisValues" fieldPosition="0"/>
    </format>
    <format dxfId="366">
      <pivotArea type="topRight" dataOnly="0" labelOnly="1" outline="0" fieldPosition="0"/>
    </format>
    <format dxfId="367">
      <pivotArea field="6" type="button" dataOnly="0" labelOnly="1" outline="0" axis="axisRow" fieldPosition="4"/>
    </format>
    <format dxfId="368">
      <pivotArea field="7" type="button" dataOnly="0" labelOnly="1" outline="0" axis="axisRow" fieldPosition="5"/>
    </format>
    <format dxfId="369">
      <pivotArea field="8" type="button" dataOnly="0" labelOnly="1" outline="0" axis="axisRow" fieldPosition="6"/>
    </format>
    <format dxfId="370">
      <pivotArea dataOnly="0" labelOnly="1" outline="0" fieldPosition="0">
        <references count="1">
          <reference field="6" count="50">
            <x v="163"/>
            <x v="164"/>
            <x v="165"/>
            <x v="166"/>
            <x v="167"/>
            <x v="168"/>
            <x v="169"/>
            <x v="217"/>
            <x v="218"/>
            <x v="219"/>
            <x v="220"/>
            <x v="222"/>
            <x v="223"/>
            <x v="224"/>
            <x v="226"/>
            <x v="227"/>
            <x v="228"/>
            <x v="229"/>
            <x v="230"/>
            <x v="292"/>
            <x v="298"/>
            <x v="299"/>
            <x v="300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7"/>
            <x v="548"/>
            <x v="552"/>
            <x v="559"/>
            <x v="560"/>
            <x v="561"/>
            <x v="562"/>
            <x v="606"/>
            <x v="607"/>
            <x v="608"/>
            <x v="609"/>
            <x v="610"/>
            <x v="611"/>
            <x v="612"/>
            <x v="613"/>
          </reference>
        </references>
      </pivotArea>
    </format>
    <format dxfId="371">
      <pivotArea dataOnly="0" labelOnly="1" outline="0" fieldPosition="0">
        <references count="1">
          <reference field="6" count="50">
            <x v="170"/>
            <x v="171"/>
            <x v="172"/>
            <x v="173"/>
            <x v="174"/>
            <x v="175"/>
            <x v="176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5"/>
            <x v="246"/>
            <x v="247"/>
            <x v="248"/>
            <x v="249"/>
            <x v="250"/>
            <x v="251"/>
            <x v="293"/>
            <x v="318"/>
            <x v="319"/>
            <x v="320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563"/>
            <x v="564"/>
            <x v="565"/>
            <x v="614"/>
            <x v="615"/>
            <x v="616"/>
          </reference>
        </references>
      </pivotArea>
    </format>
    <format dxfId="372">
      <pivotArea dataOnly="0" labelOnly="1" outline="0" fieldPosition="0">
        <references count="1">
          <reference field="6" count="50">
            <x v="177"/>
            <x v="178"/>
            <x v="179"/>
            <x v="186"/>
            <x v="187"/>
            <x v="215"/>
            <x v="252"/>
            <x v="253"/>
            <x v="254"/>
            <x v="255"/>
            <x v="262"/>
            <x v="263"/>
            <x v="267"/>
            <x v="335"/>
            <x v="336"/>
            <x v="337"/>
            <x v="340"/>
            <x v="550"/>
            <x v="553"/>
            <x v="554"/>
            <x v="555"/>
            <x v="556"/>
            <x v="557"/>
            <x v="558"/>
            <x v="566"/>
            <x v="567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617"/>
            <x v="618"/>
            <x v="619"/>
            <x v="620"/>
            <x v="621"/>
            <x v="622"/>
            <x v="623"/>
            <x v="624"/>
          </reference>
        </references>
      </pivotArea>
    </format>
    <format dxfId="373">
      <pivotArea dataOnly="0" labelOnly="1" outline="0" fieldPosition="0">
        <references count="1">
          <reference field="6" count="4">
            <x v="549"/>
            <x v="625"/>
            <x v="626"/>
            <x v="627"/>
          </reference>
        </references>
      </pivotArea>
    </format>
    <format dxfId="374">
      <pivotArea dataOnly="0" labelOnly="1" outline="0" fieldPosition="0">
        <references count="2">
          <reference field="6" count="1" selected="0">
            <x v="559"/>
          </reference>
          <reference field="7" count="1">
            <x v="601"/>
          </reference>
        </references>
      </pivotArea>
    </format>
    <format dxfId="375">
      <pivotArea dataOnly="0" labelOnly="1" outline="0" fieldPosition="0">
        <references count="2">
          <reference field="6" count="1" selected="0">
            <x v="217"/>
          </reference>
          <reference field="7" count="1">
            <x v="253"/>
          </reference>
        </references>
      </pivotArea>
    </format>
    <format dxfId="376">
      <pivotArea dataOnly="0" labelOnly="1" outline="0" fieldPosition="0">
        <references count="2">
          <reference field="6" count="1" selected="0">
            <x v="218"/>
          </reference>
          <reference field="7" count="1">
            <x v="254"/>
          </reference>
        </references>
      </pivotArea>
    </format>
    <format dxfId="377">
      <pivotArea dataOnly="0" labelOnly="1" outline="0" fieldPosition="0">
        <references count="2">
          <reference field="6" count="1" selected="0">
            <x v="304"/>
          </reference>
          <reference field="7" count="1">
            <x v="339"/>
          </reference>
        </references>
      </pivotArea>
    </format>
    <format dxfId="378">
      <pivotArea dataOnly="0" labelOnly="1" outline="0" fieldPosition="0">
        <references count="2">
          <reference field="6" count="1" selected="0">
            <x v="305"/>
          </reference>
          <reference field="7" count="1">
            <x v="340"/>
          </reference>
        </references>
      </pivotArea>
    </format>
    <format dxfId="379">
      <pivotArea dataOnly="0" labelOnly="1" outline="0" fieldPosition="0">
        <references count="2">
          <reference field="6" count="1" selected="0">
            <x v="306"/>
          </reference>
          <reference field="7" count="1">
            <x v="341"/>
          </reference>
        </references>
      </pivotArea>
    </format>
    <format dxfId="380">
      <pivotArea dataOnly="0" labelOnly="1" outline="0" fieldPosition="0">
        <references count="2">
          <reference field="6" count="1" selected="0">
            <x v="163"/>
          </reference>
          <reference field="7" count="1">
            <x v="199"/>
          </reference>
        </references>
      </pivotArea>
    </format>
    <format dxfId="381">
      <pivotArea dataOnly="0" labelOnly="1" outline="0" fieldPosition="0">
        <references count="2">
          <reference field="6" count="1" selected="0">
            <x v="307"/>
          </reference>
          <reference field="7" count="1">
            <x v="342"/>
          </reference>
        </references>
      </pivotArea>
    </format>
    <format dxfId="382">
      <pivotArea dataOnly="0" labelOnly="1" outline="0" fieldPosition="0">
        <references count="2">
          <reference field="6" count="1" selected="0">
            <x v="308"/>
          </reference>
          <reference field="7" count="1">
            <x v="343"/>
          </reference>
        </references>
      </pivotArea>
    </format>
    <format dxfId="383">
      <pivotArea dataOnly="0" labelOnly="1" outline="0" fieldPosition="0">
        <references count="2">
          <reference field="6" count="1" selected="0">
            <x v="309"/>
          </reference>
          <reference field="7" count="1">
            <x v="344"/>
          </reference>
        </references>
      </pivotArea>
    </format>
    <format dxfId="384">
      <pivotArea dataOnly="0" labelOnly="1" outline="0" fieldPosition="0">
        <references count="2">
          <reference field="6" count="1" selected="0">
            <x v="310"/>
          </reference>
          <reference field="7" count="1">
            <x v="345"/>
          </reference>
        </references>
      </pivotArea>
    </format>
    <format dxfId="385">
      <pivotArea dataOnly="0" labelOnly="1" outline="0" fieldPosition="0">
        <references count="2">
          <reference field="6" count="1" selected="0">
            <x v="164"/>
          </reference>
          <reference field="7" count="1">
            <x v="200"/>
          </reference>
        </references>
      </pivotArea>
    </format>
    <format dxfId="386">
      <pivotArea dataOnly="0" labelOnly="1" outline="0" fieldPosition="0">
        <references count="2">
          <reference field="6" count="1" selected="0">
            <x v="311"/>
          </reference>
          <reference field="7" count="1">
            <x v="346"/>
          </reference>
        </references>
      </pivotArea>
    </format>
    <format dxfId="387">
      <pivotArea dataOnly="0" labelOnly="1" outline="0" fieldPosition="0">
        <references count="2">
          <reference field="6" count="1" selected="0">
            <x v="312"/>
          </reference>
          <reference field="7" count="1">
            <x v="347"/>
          </reference>
        </references>
      </pivotArea>
    </format>
    <format dxfId="388">
      <pivotArea dataOnly="0" labelOnly="1" outline="0" fieldPosition="0">
        <references count="2">
          <reference field="6" count="1" selected="0">
            <x v="313"/>
          </reference>
          <reference field="7" count="1">
            <x v="348"/>
          </reference>
        </references>
      </pivotArea>
    </format>
    <format dxfId="389">
      <pivotArea dataOnly="0" labelOnly="1" outline="0" fieldPosition="0">
        <references count="2">
          <reference field="6" count="1" selected="0">
            <x v="314"/>
          </reference>
          <reference field="7" count="1">
            <x v="349"/>
          </reference>
        </references>
      </pivotArea>
    </format>
    <format dxfId="390">
      <pivotArea dataOnly="0" labelOnly="1" outline="0" fieldPosition="0">
        <references count="2">
          <reference field="6" count="1" selected="0">
            <x v="219"/>
          </reference>
          <reference field="7" count="1">
            <x v="255"/>
          </reference>
        </references>
      </pivotArea>
    </format>
    <format dxfId="391">
      <pivotArea dataOnly="0" labelOnly="1" outline="0" fieldPosition="0">
        <references count="2">
          <reference field="6" count="1" selected="0">
            <x v="220"/>
          </reference>
          <reference field="7" count="1">
            <x v="256"/>
          </reference>
        </references>
      </pivotArea>
    </format>
    <format dxfId="392">
      <pivotArea dataOnly="0" labelOnly="1" outline="0" fieldPosition="0">
        <references count="2">
          <reference field="6" count="1" selected="0">
            <x v="606"/>
          </reference>
          <reference field="7" count="1">
            <x v="646"/>
          </reference>
        </references>
      </pivotArea>
    </format>
    <format dxfId="393">
      <pivotArea dataOnly="0" labelOnly="1" outline="0" fieldPosition="0">
        <references count="2">
          <reference field="6" count="1" selected="0">
            <x v="607"/>
          </reference>
          <reference field="7" count="1">
            <x v="647"/>
          </reference>
        </references>
      </pivotArea>
    </format>
    <format dxfId="394">
      <pivotArea dataOnly="0" labelOnly="1" outline="0" fieldPosition="0">
        <references count="2">
          <reference field="6" count="1" selected="0">
            <x v="608"/>
          </reference>
          <reference field="7" count="1">
            <x v="648"/>
          </reference>
        </references>
      </pivotArea>
    </format>
    <format dxfId="395">
      <pivotArea dataOnly="0" labelOnly="1" outline="0" fieldPosition="0">
        <references count="2">
          <reference field="6" count="1" selected="0">
            <x v="222"/>
          </reference>
          <reference field="7" count="1">
            <x v="258"/>
          </reference>
        </references>
      </pivotArea>
    </format>
    <format dxfId="396">
      <pivotArea dataOnly="0" labelOnly="1" outline="0" fieldPosition="0">
        <references count="2">
          <reference field="6" count="1" selected="0">
            <x v="315"/>
          </reference>
          <reference field="7" count="1">
            <x v="350"/>
          </reference>
        </references>
      </pivotArea>
    </format>
    <format dxfId="397">
      <pivotArea dataOnly="0" labelOnly="1" outline="0" fieldPosition="0">
        <references count="2">
          <reference field="6" count="1" selected="0">
            <x v="165"/>
          </reference>
          <reference field="7" count="1">
            <x v="201"/>
          </reference>
        </references>
      </pivotArea>
    </format>
    <format dxfId="398">
      <pivotArea dataOnly="0" labelOnly="1" outline="0" fieldPosition="0">
        <references count="2">
          <reference field="6" count="1" selected="0">
            <x v="223"/>
          </reference>
          <reference field="7" count="1">
            <x v="259"/>
          </reference>
        </references>
      </pivotArea>
    </format>
    <format dxfId="399">
      <pivotArea dataOnly="0" labelOnly="1" outline="0" fieldPosition="0">
        <references count="2">
          <reference field="6" count="1" selected="0">
            <x v="224"/>
          </reference>
          <reference field="7" count="1">
            <x v="260"/>
          </reference>
        </references>
      </pivotArea>
    </format>
    <format dxfId="400">
      <pivotArea dataOnly="0" labelOnly="1" outline="0" fieldPosition="0">
        <references count="2">
          <reference field="6" count="1" selected="0">
            <x v="166"/>
          </reference>
          <reference field="7" count="1">
            <x v="202"/>
          </reference>
        </references>
      </pivotArea>
    </format>
    <format dxfId="401">
      <pivotArea dataOnly="0" labelOnly="1" outline="0" fieldPosition="0">
        <references count="2">
          <reference field="6" count="1" selected="0">
            <x v="609"/>
          </reference>
          <reference field="7" count="1">
            <x v="649"/>
          </reference>
        </references>
      </pivotArea>
    </format>
    <format dxfId="402">
      <pivotArea dataOnly="0" labelOnly="1" outline="0" fieldPosition="0">
        <references count="2">
          <reference field="6" count="1" selected="0">
            <x v="610"/>
          </reference>
          <reference field="7" count="1">
            <x v="650"/>
          </reference>
        </references>
      </pivotArea>
    </format>
    <format dxfId="403">
      <pivotArea dataOnly="0" labelOnly="1" outline="0" fieldPosition="0">
        <references count="2">
          <reference field="6" count="1" selected="0">
            <x v="560"/>
          </reference>
          <reference field="7" count="1">
            <x v="602"/>
          </reference>
        </references>
      </pivotArea>
    </format>
    <format dxfId="404">
      <pivotArea dataOnly="0" labelOnly="1" outline="0" fieldPosition="0">
        <references count="2">
          <reference field="6" count="1" selected="0">
            <x v="298"/>
          </reference>
          <reference field="7" count="1">
            <x v="333"/>
          </reference>
        </references>
      </pivotArea>
    </format>
    <format dxfId="405">
      <pivotArea dataOnly="0" labelOnly="1" outline="0" fieldPosition="0">
        <references count="2">
          <reference field="6" count="1" selected="0">
            <x v="299"/>
          </reference>
          <reference field="7" count="1">
            <x v="334"/>
          </reference>
        </references>
      </pivotArea>
    </format>
    <format dxfId="406">
      <pivotArea dataOnly="0" labelOnly="1" outline="0" fieldPosition="0">
        <references count="2">
          <reference field="6" count="1" selected="0">
            <x v="167"/>
          </reference>
          <reference field="7" count="1">
            <x v="203"/>
          </reference>
        </references>
      </pivotArea>
    </format>
    <format dxfId="407">
      <pivotArea dataOnly="0" labelOnly="1" outline="0" fieldPosition="0">
        <references count="2">
          <reference field="6" count="1" selected="0">
            <x v="226"/>
          </reference>
          <reference field="7" count="1">
            <x v="262"/>
          </reference>
        </references>
      </pivotArea>
    </format>
    <format dxfId="408">
      <pivotArea dataOnly="0" labelOnly="1" outline="0" fieldPosition="0">
        <references count="2">
          <reference field="6" count="1" selected="0">
            <x v="552"/>
          </reference>
          <reference field="7" count="1">
            <x v="592"/>
          </reference>
        </references>
      </pivotArea>
    </format>
    <format dxfId="409">
      <pivotArea dataOnly="0" labelOnly="1" outline="0" fieldPosition="0">
        <references count="2">
          <reference field="6" count="1" selected="0">
            <x v="227"/>
          </reference>
          <reference field="7" count="1">
            <x v="263"/>
          </reference>
        </references>
      </pivotArea>
    </format>
    <format dxfId="410">
      <pivotArea dataOnly="0" labelOnly="1" outline="0" fieldPosition="0">
        <references count="2">
          <reference field="6" count="1" selected="0">
            <x v="168"/>
          </reference>
          <reference field="7" count="1">
            <x v="204"/>
          </reference>
        </references>
      </pivotArea>
    </format>
    <format dxfId="411">
      <pivotArea dataOnly="0" labelOnly="1" outline="0" fieldPosition="0">
        <references count="2">
          <reference field="6" count="1" selected="0">
            <x v="292"/>
          </reference>
          <reference field="7" count="1">
            <x v="317"/>
          </reference>
        </references>
      </pivotArea>
    </format>
    <format dxfId="412">
      <pivotArea dataOnly="0" labelOnly="1" outline="0" fieldPosition="0">
        <references count="2">
          <reference field="6" count="1" selected="0">
            <x v="228"/>
          </reference>
          <reference field="7" count="1">
            <x v="264"/>
          </reference>
        </references>
      </pivotArea>
    </format>
    <format dxfId="413">
      <pivotArea dataOnly="0" labelOnly="1" outline="0" fieldPosition="0">
        <references count="2">
          <reference field="6" count="1" selected="0">
            <x v="229"/>
          </reference>
          <reference field="7" count="1">
            <x v="265"/>
          </reference>
        </references>
      </pivotArea>
    </format>
    <format dxfId="414">
      <pivotArea dataOnly="0" labelOnly="1" outline="0" fieldPosition="0">
        <references count="2">
          <reference field="6" count="1" selected="0">
            <x v="230"/>
          </reference>
          <reference field="7" count="1">
            <x v="266"/>
          </reference>
        </references>
      </pivotArea>
    </format>
    <format dxfId="415">
      <pivotArea dataOnly="0" labelOnly="1" outline="0" fieldPosition="0">
        <references count="2">
          <reference field="6" count="1" selected="0">
            <x v="611"/>
          </reference>
          <reference field="7" count="1">
            <x v="651"/>
          </reference>
        </references>
      </pivotArea>
    </format>
    <format dxfId="416">
      <pivotArea dataOnly="0" labelOnly="1" outline="0" fieldPosition="0">
        <references count="2">
          <reference field="6" count="1" selected="0">
            <x v="612"/>
          </reference>
          <reference field="7" count="1">
            <x v="652"/>
          </reference>
        </references>
      </pivotArea>
    </format>
    <format dxfId="417">
      <pivotArea dataOnly="0" labelOnly="1" outline="0" fieldPosition="0">
        <references count="2">
          <reference field="6" count="1" selected="0">
            <x v="613"/>
          </reference>
          <reference field="7" count="1">
            <x v="653"/>
          </reference>
        </references>
      </pivotArea>
    </format>
    <format dxfId="418">
      <pivotArea dataOnly="0" labelOnly="1" outline="0" fieldPosition="0">
        <references count="2">
          <reference field="6" count="1" selected="0">
            <x v="548"/>
          </reference>
          <reference field="7" count="1">
            <x v="589"/>
          </reference>
        </references>
      </pivotArea>
    </format>
    <format dxfId="419">
      <pivotArea dataOnly="0" labelOnly="1" outline="0" fieldPosition="0">
        <references count="2">
          <reference field="6" count="1" selected="0">
            <x v="300"/>
          </reference>
          <reference field="7" count="1">
            <x v="335"/>
          </reference>
        </references>
      </pivotArea>
    </format>
    <format dxfId="420">
      <pivotArea dataOnly="0" labelOnly="1" outline="0" fieldPosition="0">
        <references count="2">
          <reference field="6" count="1" selected="0">
            <x v="169"/>
          </reference>
          <reference field="7" count="1">
            <x v="205"/>
          </reference>
        </references>
      </pivotArea>
    </format>
    <format dxfId="421">
      <pivotArea dataOnly="0" labelOnly="1" outline="0" fieldPosition="0">
        <references count="2">
          <reference field="6" count="1" selected="0">
            <x v="317"/>
          </reference>
          <reference field="7" count="1">
            <x v="352"/>
          </reference>
        </references>
      </pivotArea>
    </format>
    <format dxfId="422">
      <pivotArea dataOnly="0" labelOnly="1" outline="0" fieldPosition="0">
        <references count="2">
          <reference field="6" count="1" selected="0">
            <x v="561"/>
          </reference>
          <reference field="7" count="1">
            <x v="603"/>
          </reference>
        </references>
      </pivotArea>
    </format>
    <format dxfId="423">
      <pivotArea dataOnly="0" labelOnly="1" outline="0" fieldPosition="0">
        <references count="2">
          <reference field="6" count="1" selected="0">
            <x v="562"/>
          </reference>
          <reference field="7" count="1">
            <x v="604"/>
          </reference>
        </references>
      </pivotArea>
    </format>
    <format dxfId="424">
      <pivotArea dataOnly="0" labelOnly="1" outline="0" fieldPosition="0">
        <references count="2">
          <reference field="6" count="1" selected="0">
            <x v="318"/>
          </reference>
          <reference field="7" count="1">
            <x v="353"/>
          </reference>
        </references>
      </pivotArea>
    </format>
    <format dxfId="425">
      <pivotArea dataOnly="0" labelOnly="1" outline="0" fieldPosition="0">
        <references count="2">
          <reference field="6" count="1" selected="0">
            <x v="319"/>
          </reference>
          <reference field="7" count="1">
            <x v="354"/>
          </reference>
        </references>
      </pivotArea>
    </format>
    <format dxfId="426">
      <pivotArea dataOnly="0" labelOnly="1" outline="0" fieldPosition="0">
        <references count="2">
          <reference field="6" count="1" selected="0">
            <x v="320"/>
          </reference>
          <reference field="7" count="1">
            <x v="355"/>
          </reference>
        </references>
      </pivotArea>
    </format>
    <format dxfId="427">
      <pivotArea dataOnly="0" labelOnly="1" outline="0" fieldPosition="0">
        <references count="2">
          <reference field="6" count="1" selected="0">
            <x v="322"/>
          </reference>
          <reference field="7" count="1">
            <x v="357"/>
          </reference>
        </references>
      </pivotArea>
    </format>
    <format dxfId="428">
      <pivotArea dataOnly="0" labelOnly="1" outline="0" fieldPosition="0">
        <references count="2">
          <reference field="6" count="1" selected="0">
            <x v="231"/>
          </reference>
          <reference field="7" count="1">
            <x v="267"/>
          </reference>
        </references>
      </pivotArea>
    </format>
    <format dxfId="429">
      <pivotArea dataOnly="0" labelOnly="1" outline="0" fieldPosition="0">
        <references count="2">
          <reference field="6" count="1" selected="0">
            <x v="232"/>
          </reference>
          <reference field="7" count="1">
            <x v="268"/>
          </reference>
        </references>
      </pivotArea>
    </format>
    <format dxfId="430">
      <pivotArea dataOnly="0" labelOnly="1" outline="0" fieldPosition="0">
        <references count="2">
          <reference field="6" count="1" selected="0">
            <x v="170"/>
          </reference>
          <reference field="7" count="1">
            <x v="206"/>
          </reference>
        </references>
      </pivotArea>
    </format>
    <format dxfId="431">
      <pivotArea dataOnly="0" labelOnly="1" outline="0" fieldPosition="0">
        <references count="2">
          <reference field="6" count="1" selected="0">
            <x v="233"/>
          </reference>
          <reference field="7" count="1">
            <x v="269"/>
          </reference>
        </references>
      </pivotArea>
    </format>
    <format dxfId="432">
      <pivotArea dataOnly="0" labelOnly="1" outline="0" fieldPosition="0">
        <references count="2">
          <reference field="6" count="1" selected="0">
            <x v="234"/>
          </reference>
          <reference field="7" count="1">
            <x v="270"/>
          </reference>
        </references>
      </pivotArea>
    </format>
    <format dxfId="433">
      <pivotArea dataOnly="0" labelOnly="1" outline="0" fieldPosition="0">
        <references count="2">
          <reference field="6" count="1" selected="0">
            <x v="235"/>
          </reference>
          <reference field="7" count="1">
            <x v="271"/>
          </reference>
        </references>
      </pivotArea>
    </format>
    <format dxfId="434">
      <pivotArea dataOnly="0" labelOnly="1" outline="0" fieldPosition="0">
        <references count="2">
          <reference field="6" count="1" selected="0">
            <x v="236"/>
          </reference>
          <reference field="7" count="1">
            <x v="272"/>
          </reference>
        </references>
      </pivotArea>
    </format>
    <format dxfId="435">
      <pivotArea dataOnly="0" labelOnly="1" outline="0" fieldPosition="0">
        <references count="2">
          <reference field="6" count="1" selected="0">
            <x v="323"/>
          </reference>
          <reference field="7" count="1">
            <x v="358"/>
          </reference>
        </references>
      </pivotArea>
    </format>
    <format dxfId="436">
      <pivotArea dataOnly="0" labelOnly="1" outline="0" fieldPosition="0">
        <references count="2">
          <reference field="6" count="1" selected="0">
            <x v="324"/>
          </reference>
          <reference field="7" count="1">
            <x v="359"/>
          </reference>
        </references>
      </pivotArea>
    </format>
    <format dxfId="437">
      <pivotArea dataOnly="0" labelOnly="1" outline="0" fieldPosition="0">
        <references count="2">
          <reference field="6" count="1" selected="0">
            <x v="293"/>
          </reference>
          <reference field="7" count="1">
            <x v="328"/>
          </reference>
        </references>
      </pivotArea>
    </format>
    <format dxfId="438">
      <pivotArea dataOnly="0" labelOnly="1" outline="0" fieldPosition="0">
        <references count="2">
          <reference field="6" count="1" selected="0">
            <x v="237"/>
          </reference>
          <reference field="7" count="1">
            <x v="273"/>
          </reference>
        </references>
      </pivotArea>
    </format>
    <format dxfId="439">
      <pivotArea dataOnly="0" labelOnly="1" outline="0" fieldPosition="0">
        <references count="2">
          <reference field="6" count="1" selected="0">
            <x v="238"/>
          </reference>
          <reference field="7" count="1">
            <x v="274"/>
          </reference>
        </references>
      </pivotArea>
    </format>
    <format dxfId="440">
      <pivotArea dataOnly="0" labelOnly="1" outline="0" fieldPosition="0">
        <references count="2">
          <reference field="6" count="1" selected="0">
            <x v="239"/>
          </reference>
          <reference field="7" count="1">
            <x v="275"/>
          </reference>
        </references>
      </pivotArea>
    </format>
    <format dxfId="441">
      <pivotArea dataOnly="0" labelOnly="1" outline="0" fieldPosition="0">
        <references count="2">
          <reference field="6" count="1" selected="0">
            <x v="240"/>
          </reference>
          <reference field="7" count="1">
            <x v="276"/>
          </reference>
        </references>
      </pivotArea>
    </format>
    <format dxfId="442">
      <pivotArea dataOnly="0" labelOnly="1" outline="0" fieldPosition="0">
        <references count="2">
          <reference field="6" count="1" selected="0">
            <x v="241"/>
          </reference>
          <reference field="7" count="1">
            <x v="277"/>
          </reference>
        </references>
      </pivotArea>
    </format>
    <format dxfId="443">
      <pivotArea dataOnly="0" labelOnly="1" outline="0" fieldPosition="0">
        <references count="2">
          <reference field="6" count="1" selected="0">
            <x v="242"/>
          </reference>
          <reference field="7" count="1">
            <x v="278"/>
          </reference>
        </references>
      </pivotArea>
    </format>
    <format dxfId="444">
      <pivotArea dataOnly="0" labelOnly="1" outline="0" fieldPosition="0">
        <references count="2">
          <reference field="6" count="1" selected="0">
            <x v="243"/>
          </reference>
          <reference field="7" count="1">
            <x v="279"/>
          </reference>
        </references>
      </pivotArea>
    </format>
    <format dxfId="445">
      <pivotArea dataOnly="0" labelOnly="1" outline="0" fieldPosition="0">
        <references count="2">
          <reference field="6" count="1" selected="0">
            <x v="614"/>
          </reference>
          <reference field="7" count="1">
            <x v="654"/>
          </reference>
        </references>
      </pivotArea>
    </format>
    <format dxfId="446">
      <pivotArea dataOnly="0" labelOnly="1" outline="0" fieldPosition="0">
        <references count="2">
          <reference field="6" count="1" selected="0">
            <x v="615"/>
          </reference>
          <reference field="7" count="1">
            <x v="655"/>
          </reference>
        </references>
      </pivotArea>
    </format>
    <format dxfId="447">
      <pivotArea dataOnly="0" labelOnly="1" outline="0" fieldPosition="0">
        <references count="2">
          <reference field="6" count="1" selected="0">
            <x v="245"/>
          </reference>
          <reference field="7" count="1">
            <x v="281"/>
          </reference>
        </references>
      </pivotArea>
    </format>
    <format dxfId="448">
      <pivotArea dataOnly="0" labelOnly="1" outline="0" fieldPosition="0">
        <references count="2">
          <reference field="6" count="1" selected="0">
            <x v="325"/>
          </reference>
          <reference field="7" count="1">
            <x v="360"/>
          </reference>
        </references>
      </pivotArea>
    </format>
    <format dxfId="449">
      <pivotArea dataOnly="0" labelOnly="1" outline="0" fieldPosition="0">
        <references count="2">
          <reference field="6" count="1" selected="0">
            <x v="326"/>
          </reference>
          <reference field="7" count="1">
            <x v="361"/>
          </reference>
        </references>
      </pivotArea>
    </format>
    <format dxfId="450">
      <pivotArea dataOnly="0" labelOnly="1" outline="0" fieldPosition="0">
        <references count="2">
          <reference field="6" count="1" selected="0">
            <x v="563"/>
          </reference>
          <reference field="7" count="1">
            <x v="605"/>
          </reference>
        </references>
      </pivotArea>
    </format>
    <format dxfId="451">
      <pivotArea dataOnly="0" labelOnly="1" outline="0" fieldPosition="0">
        <references count="2">
          <reference field="6" count="1" selected="0">
            <x v="327"/>
          </reference>
          <reference field="7" count="1">
            <x v="362"/>
          </reference>
        </references>
      </pivotArea>
    </format>
    <format dxfId="452">
      <pivotArea dataOnly="0" labelOnly="1" outline="0" fieldPosition="0">
        <references count="2">
          <reference field="6" count="1" selected="0">
            <x v="328"/>
          </reference>
          <reference field="7" count="1">
            <x v="363"/>
          </reference>
        </references>
      </pivotArea>
    </format>
    <format dxfId="453">
      <pivotArea dataOnly="0" labelOnly="1" outline="0" fieldPosition="0">
        <references count="2">
          <reference field="6" count="1" selected="0">
            <x v="329"/>
          </reference>
          <reference field="7" count="1">
            <x v="364"/>
          </reference>
        </references>
      </pivotArea>
    </format>
    <format dxfId="454">
      <pivotArea dataOnly="0" labelOnly="1" outline="0" fieldPosition="0">
        <references count="2">
          <reference field="6" count="1" selected="0">
            <x v="330"/>
          </reference>
          <reference field="7" count="1">
            <x v="365"/>
          </reference>
        </references>
      </pivotArea>
    </format>
    <format dxfId="455">
      <pivotArea dataOnly="0" labelOnly="1" outline="0" fieldPosition="0">
        <references count="2">
          <reference field="6" count="1" selected="0">
            <x v="331"/>
          </reference>
          <reference field="7" count="1">
            <x v="366"/>
          </reference>
        </references>
      </pivotArea>
    </format>
    <format dxfId="456">
      <pivotArea dataOnly="0" labelOnly="1" outline="0" fieldPosition="0">
        <references count="2">
          <reference field="6" count="1" selected="0">
            <x v="171"/>
          </reference>
          <reference field="7" count="1">
            <x v="207"/>
          </reference>
        </references>
      </pivotArea>
    </format>
    <format dxfId="457">
      <pivotArea dataOnly="0" labelOnly="1" outline="0" fieldPosition="0">
        <references count="2">
          <reference field="6" count="1" selected="0">
            <x v="332"/>
          </reference>
          <reference field="7" count="1">
            <x v="367"/>
          </reference>
        </references>
      </pivotArea>
    </format>
    <format dxfId="458">
      <pivotArea dataOnly="0" labelOnly="1" outline="0" fieldPosition="0">
        <references count="2">
          <reference field="6" count="1" selected="0">
            <x v="333"/>
          </reference>
          <reference field="7" count="1">
            <x v="368"/>
          </reference>
        </references>
      </pivotArea>
    </format>
    <format dxfId="459">
      <pivotArea dataOnly="0" labelOnly="1" outline="0" fieldPosition="0">
        <references count="2">
          <reference field="6" count="1" selected="0">
            <x v="334"/>
          </reference>
          <reference field="7" count="1">
            <x v="369"/>
          </reference>
        </references>
      </pivotArea>
    </format>
    <format dxfId="460">
      <pivotArea dataOnly="0" labelOnly="1" outline="0" fieldPosition="0">
        <references count="2">
          <reference field="6" count="1" selected="0">
            <x v="172"/>
          </reference>
          <reference field="7" count="1">
            <x v="208"/>
          </reference>
        </references>
      </pivotArea>
    </format>
    <format dxfId="461">
      <pivotArea dataOnly="0" labelOnly="1" outline="0" fieldPosition="0">
        <references count="2">
          <reference field="6" count="1" selected="0">
            <x v="564"/>
          </reference>
          <reference field="7" count="1">
            <x v="606"/>
          </reference>
        </references>
      </pivotArea>
    </format>
    <format dxfId="462">
      <pivotArea dataOnly="0" labelOnly="1" outline="0" fieldPosition="0">
        <references count="2">
          <reference field="6" count="1" selected="0">
            <x v="565"/>
          </reference>
          <reference field="7" count="1">
            <x v="607"/>
          </reference>
        </references>
      </pivotArea>
    </format>
    <format dxfId="463">
      <pivotArea dataOnly="0" labelOnly="1" outline="0" fieldPosition="0">
        <references count="2">
          <reference field="6" count="1" selected="0">
            <x v="616"/>
          </reference>
          <reference field="7" count="1">
            <x v="656"/>
          </reference>
        </references>
      </pivotArea>
    </format>
    <format dxfId="464">
      <pivotArea dataOnly="0" labelOnly="1" outline="0" fieldPosition="0">
        <references count="2">
          <reference field="6" count="1" selected="0">
            <x v="246"/>
          </reference>
          <reference field="7" count="1">
            <x v="282"/>
          </reference>
        </references>
      </pivotArea>
    </format>
    <format dxfId="465">
      <pivotArea dataOnly="0" labelOnly="1" outline="0" fieldPosition="0">
        <references count="2">
          <reference field="6" count="1" selected="0">
            <x v="247"/>
          </reference>
          <reference field="7" count="1">
            <x v="283"/>
          </reference>
        </references>
      </pivotArea>
    </format>
    <format dxfId="466">
      <pivotArea dataOnly="0" labelOnly="1" outline="0" fieldPosition="0">
        <references count="2">
          <reference field="6" count="1" selected="0">
            <x v="248"/>
          </reference>
          <reference field="7" count="1">
            <x v="284"/>
          </reference>
        </references>
      </pivotArea>
    </format>
    <format dxfId="467">
      <pivotArea dataOnly="0" labelOnly="1" outline="0" fieldPosition="0">
        <references count="2">
          <reference field="6" count="1" selected="0">
            <x v="249"/>
          </reference>
          <reference field="7" count="1">
            <x v="285"/>
          </reference>
        </references>
      </pivotArea>
    </format>
    <format dxfId="468">
      <pivotArea dataOnly="0" labelOnly="1" outline="0" fieldPosition="0">
        <references count="2">
          <reference field="6" count="1" selected="0">
            <x v="173"/>
          </reference>
          <reference field="7" count="1">
            <x v="209"/>
          </reference>
        </references>
      </pivotArea>
    </format>
    <format dxfId="469">
      <pivotArea dataOnly="0" labelOnly="1" outline="0" fieldPosition="0">
        <references count="2">
          <reference field="6" count="1" selected="0">
            <x v="174"/>
          </reference>
          <reference field="7" count="1">
            <x v="210"/>
          </reference>
        </references>
      </pivotArea>
    </format>
    <format dxfId="470">
      <pivotArea dataOnly="0" labelOnly="1" outline="0" fieldPosition="0">
        <references count="2">
          <reference field="6" count="1" selected="0">
            <x v="250"/>
          </reference>
          <reference field="7" count="1">
            <x v="286"/>
          </reference>
        </references>
      </pivotArea>
    </format>
    <format dxfId="471">
      <pivotArea dataOnly="0" labelOnly="1" outline="0" fieldPosition="0">
        <references count="2">
          <reference field="6" count="1" selected="0">
            <x v="175"/>
          </reference>
          <reference field="7" count="1">
            <x v="211"/>
          </reference>
        </references>
      </pivotArea>
    </format>
    <format dxfId="472">
      <pivotArea dataOnly="0" labelOnly="1" outline="0" fieldPosition="0">
        <references count="2">
          <reference field="6" count="1" selected="0">
            <x v="176"/>
          </reference>
          <reference field="7" count="1">
            <x v="212"/>
          </reference>
        </references>
      </pivotArea>
    </format>
    <format dxfId="473">
      <pivotArea dataOnly="0" labelOnly="1" outline="0" fieldPosition="0">
        <references count="2">
          <reference field="6" count="1" selected="0">
            <x v="251"/>
          </reference>
          <reference field="7" count="1">
            <x v="287"/>
          </reference>
        </references>
      </pivotArea>
    </format>
    <format dxfId="474">
      <pivotArea dataOnly="0" labelOnly="1" outline="0" fieldPosition="0">
        <references count="2">
          <reference field="6" count="1" selected="0">
            <x v="252"/>
          </reference>
          <reference field="7" count="1">
            <x v="288"/>
          </reference>
        </references>
      </pivotArea>
    </format>
    <format dxfId="475">
      <pivotArea dataOnly="0" labelOnly="1" outline="0" fieldPosition="0">
        <references count="2">
          <reference field="6" count="1" selected="0">
            <x v="253"/>
          </reference>
          <reference field="7" count="1">
            <x v="289"/>
          </reference>
        </references>
      </pivotArea>
    </format>
    <format dxfId="476">
      <pivotArea dataOnly="0" labelOnly="1" outline="0" fieldPosition="0">
        <references count="2">
          <reference field="6" count="1" selected="0">
            <x v="254"/>
          </reference>
          <reference field="7" count="1">
            <x v="290"/>
          </reference>
        </references>
      </pivotArea>
    </format>
    <format dxfId="477">
      <pivotArea dataOnly="0" labelOnly="1" outline="0" fieldPosition="0">
        <references count="2">
          <reference field="6" count="1" selected="0">
            <x v="177"/>
          </reference>
          <reference field="7" count="1">
            <x v="213"/>
          </reference>
        </references>
      </pivotArea>
    </format>
    <format dxfId="478">
      <pivotArea dataOnly="0" labelOnly="1" outline="0" fieldPosition="0">
        <references count="2">
          <reference field="6" count="1" selected="0">
            <x v="178"/>
          </reference>
          <reference field="7" count="1">
            <x v="214"/>
          </reference>
        </references>
      </pivotArea>
    </format>
    <format dxfId="479">
      <pivotArea dataOnly="0" labelOnly="1" outline="0" fieldPosition="0">
        <references count="2">
          <reference field="6" count="1" selected="0">
            <x v="554"/>
          </reference>
          <reference field="7" count="2">
            <x v="594"/>
            <x v="595"/>
          </reference>
        </references>
      </pivotArea>
    </format>
    <format dxfId="480">
      <pivotArea dataOnly="0" labelOnly="1" outline="0" fieldPosition="0">
        <references count="2">
          <reference field="6" count="1" selected="0">
            <x v="255"/>
          </reference>
          <reference field="7" count="1">
            <x v="291"/>
          </reference>
        </references>
      </pivotArea>
    </format>
    <format dxfId="481">
      <pivotArea dataOnly="0" labelOnly="1" outline="0" fieldPosition="0">
        <references count="2">
          <reference field="6" count="1" selected="0">
            <x v="555"/>
          </reference>
          <reference field="7" count="1">
            <x v="596"/>
          </reference>
        </references>
      </pivotArea>
    </format>
    <format dxfId="482">
      <pivotArea dataOnly="0" labelOnly="1" outline="0" fieldPosition="0">
        <references count="2">
          <reference field="6" count="1" selected="0">
            <x v="566"/>
          </reference>
          <reference field="7" count="1">
            <x v="608"/>
          </reference>
        </references>
      </pivotArea>
    </format>
    <format dxfId="483">
      <pivotArea dataOnly="0" labelOnly="1" outline="0" fieldPosition="0">
        <references count="2">
          <reference field="6" count="1" selected="0">
            <x v="567"/>
          </reference>
          <reference field="7" count="1">
            <x v="609"/>
          </reference>
        </references>
      </pivotArea>
    </format>
    <format dxfId="484">
      <pivotArea dataOnly="0" labelOnly="1" outline="0" fieldPosition="0">
        <references count="2">
          <reference field="6" count="1" selected="0">
            <x v="569"/>
          </reference>
          <reference field="7" count="1">
            <x v="611"/>
          </reference>
        </references>
      </pivotArea>
    </format>
    <format dxfId="485">
      <pivotArea dataOnly="0" labelOnly="1" outline="0" fieldPosition="0">
        <references count="2">
          <reference field="6" count="1" selected="0">
            <x v="570"/>
          </reference>
          <reference field="7" count="1">
            <x v="218"/>
          </reference>
        </references>
      </pivotArea>
    </format>
    <format dxfId="486">
      <pivotArea dataOnly="0" labelOnly="1" outline="0" fieldPosition="0">
        <references count="2">
          <reference field="6" count="1" selected="0">
            <x v="571"/>
          </reference>
          <reference field="7" count="1">
            <x v="612"/>
          </reference>
        </references>
      </pivotArea>
    </format>
    <format dxfId="487">
      <pivotArea dataOnly="0" labelOnly="1" outline="0" fieldPosition="0">
        <references count="2">
          <reference field="6" count="1" selected="0">
            <x v="572"/>
          </reference>
          <reference field="7" count="1">
            <x v="613"/>
          </reference>
        </references>
      </pivotArea>
    </format>
    <format dxfId="488">
      <pivotArea dataOnly="0" labelOnly="1" outline="0" fieldPosition="0">
        <references count="2">
          <reference field="6" count="1" selected="0">
            <x v="573"/>
          </reference>
          <reference field="7" count="1">
            <x v="390"/>
          </reference>
        </references>
      </pivotArea>
    </format>
    <format dxfId="489">
      <pivotArea dataOnly="0" labelOnly="1" outline="0" fieldPosition="0">
        <references count="2">
          <reference field="6" count="1" selected="0">
            <x v="574"/>
          </reference>
          <reference field="7" count="1">
            <x v="614"/>
          </reference>
        </references>
      </pivotArea>
    </format>
    <format dxfId="490">
      <pivotArea dataOnly="0" labelOnly="1" outline="0" fieldPosition="0">
        <references count="2">
          <reference field="6" count="1" selected="0">
            <x v="575"/>
          </reference>
          <reference field="7" count="1">
            <x v="615"/>
          </reference>
        </references>
      </pivotArea>
    </format>
    <format dxfId="491">
      <pivotArea dataOnly="0" labelOnly="1" outline="0" fieldPosition="0">
        <references count="2">
          <reference field="6" count="1" selected="0">
            <x v="576"/>
          </reference>
          <reference field="7" count="1">
            <x v="616"/>
          </reference>
        </references>
      </pivotArea>
    </format>
    <format dxfId="492">
      <pivotArea dataOnly="0" labelOnly="1" outline="0" fieldPosition="0">
        <references count="2">
          <reference field="6" count="1" selected="0">
            <x v="577"/>
          </reference>
          <reference field="7" count="1">
            <x v="617"/>
          </reference>
        </references>
      </pivotArea>
    </format>
    <format dxfId="493">
      <pivotArea dataOnly="0" labelOnly="1" outline="0" fieldPosition="0">
        <references count="2">
          <reference field="6" count="1" selected="0">
            <x v="578"/>
          </reference>
          <reference field="7" count="1">
            <x v="618"/>
          </reference>
        </references>
      </pivotArea>
    </format>
    <format dxfId="494">
      <pivotArea dataOnly="0" labelOnly="1" outline="0" fieldPosition="0">
        <references count="2">
          <reference field="6" count="1" selected="0">
            <x v="579"/>
          </reference>
          <reference field="7" count="1">
            <x v="619"/>
          </reference>
        </references>
      </pivotArea>
    </format>
    <format dxfId="495">
      <pivotArea dataOnly="0" labelOnly="1" outline="0" fieldPosition="0">
        <references count="2">
          <reference field="6" count="1" selected="0">
            <x v="580"/>
          </reference>
          <reference field="7" count="1">
            <x v="620"/>
          </reference>
        </references>
      </pivotArea>
    </format>
    <format dxfId="496">
      <pivotArea dataOnly="0" labelOnly="1" outline="0" fieldPosition="0">
        <references count="2">
          <reference field="6" count="1" selected="0">
            <x v="581"/>
          </reference>
          <reference field="7" count="1">
            <x v="621"/>
          </reference>
        </references>
      </pivotArea>
    </format>
    <format dxfId="497">
      <pivotArea dataOnly="0" labelOnly="1" outline="0" fieldPosition="0">
        <references count="2">
          <reference field="6" count="1" selected="0">
            <x v="582"/>
          </reference>
          <reference field="7" count="1">
            <x v="622"/>
          </reference>
        </references>
      </pivotArea>
    </format>
    <format dxfId="498">
      <pivotArea dataOnly="0" labelOnly="1" outline="0" fieldPosition="0">
        <references count="2">
          <reference field="6" count="1" selected="0">
            <x v="583"/>
          </reference>
          <reference field="7" count="1">
            <x v="623"/>
          </reference>
        </references>
      </pivotArea>
    </format>
    <format dxfId="499">
      <pivotArea dataOnly="0" labelOnly="1" outline="0" fieldPosition="0">
        <references count="2">
          <reference field="6" count="1" selected="0">
            <x v="617"/>
          </reference>
          <reference field="7" count="1">
            <x v="657"/>
          </reference>
        </references>
      </pivotArea>
    </format>
    <format dxfId="500">
      <pivotArea dataOnly="0" labelOnly="1" outline="0" fieldPosition="0">
        <references count="2">
          <reference field="6" count="1" selected="0">
            <x v="618"/>
          </reference>
          <reference field="7" count="1">
            <x v="658"/>
          </reference>
        </references>
      </pivotArea>
    </format>
    <format dxfId="501">
      <pivotArea dataOnly="0" labelOnly="1" outline="0" fieldPosition="0">
        <references count="2">
          <reference field="6" count="1" selected="0">
            <x v="619"/>
          </reference>
          <reference field="7" count="1">
            <x v="659"/>
          </reference>
        </references>
      </pivotArea>
    </format>
    <format dxfId="502">
      <pivotArea dataOnly="0" labelOnly="1" outline="0" fieldPosition="0">
        <references count="2">
          <reference field="6" count="1" selected="0">
            <x v="620"/>
          </reference>
          <reference field="7" count="1">
            <x v="660"/>
          </reference>
        </references>
      </pivotArea>
    </format>
    <format dxfId="503">
      <pivotArea dataOnly="0" labelOnly="1" outline="0" fieldPosition="0">
        <references count="2">
          <reference field="6" count="1" selected="0">
            <x v="621"/>
          </reference>
          <reference field="7" count="1">
            <x v="661"/>
          </reference>
        </references>
      </pivotArea>
    </format>
    <format dxfId="504">
      <pivotArea dataOnly="0" labelOnly="1" outline="0" fieldPosition="0">
        <references count="2">
          <reference field="6" count="1" selected="0">
            <x v="622"/>
          </reference>
          <reference field="7" count="1">
            <x v="662"/>
          </reference>
        </references>
      </pivotArea>
    </format>
    <format dxfId="505">
      <pivotArea dataOnly="0" labelOnly="1" outline="0" fieldPosition="0">
        <references count="2">
          <reference field="6" count="1" selected="0">
            <x v="623"/>
          </reference>
          <reference field="7" count="1">
            <x v="663"/>
          </reference>
        </references>
      </pivotArea>
    </format>
    <format dxfId="506">
      <pivotArea dataOnly="0" labelOnly="1" outline="0" fieldPosition="0">
        <references count="2">
          <reference field="6" count="1" selected="0">
            <x v="335"/>
          </reference>
          <reference field="7" count="1">
            <x v="370"/>
          </reference>
        </references>
      </pivotArea>
    </format>
    <format dxfId="507">
      <pivotArea dataOnly="0" labelOnly="1" outline="0" fieldPosition="0">
        <references count="2">
          <reference field="6" count="1" selected="0">
            <x v="336"/>
          </reference>
          <reference field="7" count="1">
            <x v="371"/>
          </reference>
        </references>
      </pivotArea>
    </format>
    <format dxfId="508">
      <pivotArea dataOnly="0" labelOnly="1" outline="0" fieldPosition="0">
        <references count="2">
          <reference field="6" count="1" selected="0">
            <x v="337"/>
          </reference>
          <reference field="7" count="1">
            <x v="372"/>
          </reference>
        </references>
      </pivotArea>
    </format>
    <format dxfId="509">
      <pivotArea dataOnly="0" labelOnly="1" outline="0" fieldPosition="0">
        <references count="2">
          <reference field="6" count="1" selected="0">
            <x v="340"/>
          </reference>
          <reference field="7" count="1">
            <x v="375"/>
          </reference>
        </references>
      </pivotArea>
    </format>
    <format dxfId="510">
      <pivotArea dataOnly="0" labelOnly="1" outline="0" fieldPosition="0">
        <references count="2">
          <reference field="6" count="1" selected="0">
            <x v="179"/>
          </reference>
          <reference field="7" count="1">
            <x v="215"/>
          </reference>
        </references>
      </pivotArea>
    </format>
    <format dxfId="511">
      <pivotArea dataOnly="0" labelOnly="1" outline="0" fieldPosition="0">
        <references count="2">
          <reference field="6" count="1" selected="0">
            <x v="186"/>
          </reference>
          <reference field="7" count="1">
            <x v="222"/>
          </reference>
        </references>
      </pivotArea>
    </format>
    <format dxfId="512">
      <pivotArea dataOnly="0" labelOnly="1" outline="0" fieldPosition="0">
        <references count="2">
          <reference field="6" count="1" selected="0">
            <x v="215"/>
          </reference>
          <reference field="7" count="1">
            <x v="251"/>
          </reference>
        </references>
      </pivotArea>
    </format>
    <format dxfId="513">
      <pivotArea dataOnly="0" labelOnly="1" outline="0" fieldPosition="0">
        <references count="2">
          <reference field="6" count="1" selected="0">
            <x v="187"/>
          </reference>
          <reference field="7" count="1">
            <x v="223"/>
          </reference>
        </references>
      </pivotArea>
    </format>
    <format dxfId="514">
      <pivotArea dataOnly="0" labelOnly="1" outline="0" fieldPosition="0">
        <references count="2">
          <reference field="6" count="1" selected="0">
            <x v="262"/>
          </reference>
          <reference field="7" count="1">
            <x v="298"/>
          </reference>
        </references>
      </pivotArea>
    </format>
    <format dxfId="515">
      <pivotArea dataOnly="0" labelOnly="1" outline="0" fieldPosition="0">
        <references count="2">
          <reference field="6" count="1" selected="0">
            <x v="263"/>
          </reference>
          <reference field="7" count="1">
            <x v="299"/>
          </reference>
        </references>
      </pivotArea>
    </format>
    <format dxfId="516">
      <pivotArea dataOnly="0" labelOnly="1" outline="0" fieldPosition="0">
        <references count="2">
          <reference field="6" count="1" selected="0">
            <x v="550"/>
          </reference>
          <reference field="7" count="1">
            <x v="419"/>
          </reference>
        </references>
      </pivotArea>
    </format>
    <format dxfId="517">
      <pivotArea dataOnly="0" labelOnly="1" outline="0" fieldPosition="0">
        <references count="2">
          <reference field="6" count="1" selected="0">
            <x v="556"/>
          </reference>
          <reference field="7" count="1">
            <x v="597"/>
          </reference>
        </references>
      </pivotArea>
    </format>
    <format dxfId="518">
      <pivotArea dataOnly="0" labelOnly="1" outline="0" fieldPosition="0">
        <references count="2">
          <reference field="6" count="1" selected="0">
            <x v="557"/>
          </reference>
          <reference field="7" count="1">
            <x v="598"/>
          </reference>
        </references>
      </pivotArea>
    </format>
    <format dxfId="519">
      <pivotArea dataOnly="0" labelOnly="1" outline="0" fieldPosition="0">
        <references count="2">
          <reference field="6" count="1" selected="0">
            <x v="553"/>
          </reference>
          <reference field="7" count="1">
            <x v="593"/>
          </reference>
        </references>
      </pivotArea>
    </format>
    <format dxfId="520">
      <pivotArea dataOnly="0" labelOnly="1" outline="0" fieldPosition="0">
        <references count="2">
          <reference field="6" count="1" selected="0">
            <x v="267"/>
          </reference>
          <reference field="7" count="1">
            <x v="303"/>
          </reference>
        </references>
      </pivotArea>
    </format>
    <format dxfId="521">
      <pivotArea dataOnly="0" labelOnly="1" outline="0" fieldPosition="0">
        <references count="2">
          <reference field="6" count="1" selected="0">
            <x v="558"/>
          </reference>
          <reference field="7" count="2">
            <x v="599"/>
            <x v="600"/>
          </reference>
        </references>
      </pivotArea>
    </format>
    <format dxfId="522">
      <pivotArea dataOnly="0" labelOnly="1" outline="0" fieldPosition="0">
        <references count="2">
          <reference field="6" count="1" selected="0">
            <x v="624"/>
          </reference>
          <reference field="7" count="1">
            <x v="664"/>
          </reference>
        </references>
      </pivotArea>
    </format>
    <format dxfId="523">
      <pivotArea dataOnly="0" labelOnly="1" outline="0" fieldPosition="0">
        <references count="2">
          <reference field="6" count="1" selected="0">
            <x v="584"/>
          </reference>
          <reference field="7" count="1">
            <x v="624"/>
          </reference>
        </references>
      </pivotArea>
    </format>
    <format dxfId="524">
      <pivotArea dataOnly="0" labelOnly="1" outline="0" fieldPosition="0">
        <references count="2">
          <reference field="6" count="1" selected="0">
            <x v="625"/>
          </reference>
          <reference field="7" count="1">
            <x v="665"/>
          </reference>
        </references>
      </pivotArea>
    </format>
    <format dxfId="525">
      <pivotArea dataOnly="0" labelOnly="1" outline="0" fieldPosition="0">
        <references count="2">
          <reference field="6" count="1" selected="0">
            <x v="626"/>
          </reference>
          <reference field="7" count="1">
            <x v="666"/>
          </reference>
        </references>
      </pivotArea>
    </format>
    <format dxfId="526">
      <pivotArea dataOnly="0" labelOnly="1" outline="0" fieldPosition="0">
        <references count="2">
          <reference field="6" count="1" selected="0">
            <x v="627"/>
          </reference>
          <reference field="7" count="1">
            <x v="667"/>
          </reference>
        </references>
      </pivotArea>
    </format>
    <format dxfId="527">
      <pivotArea dataOnly="0" labelOnly="1" outline="0" fieldPosition="0">
        <references count="2">
          <reference field="6" count="1" selected="0">
            <x v="549"/>
          </reference>
          <reference field="7" count="1">
            <x v="590"/>
          </reference>
        </references>
      </pivotArea>
    </format>
    <format dxfId="528">
      <pivotArea dataOnly="0" labelOnly="1" outline="0" fieldPosition="0">
        <references count="3">
          <reference field="6" count="1" selected="0">
            <x v="559"/>
          </reference>
          <reference field="7" count="1" selected="0">
            <x v="601"/>
          </reference>
          <reference field="8" count="1">
            <x v="0"/>
          </reference>
        </references>
      </pivotArea>
    </format>
    <format dxfId="529">
      <pivotArea dataOnly="0" labelOnly="1" outline="0" fieldPosition="0">
        <references count="3">
          <reference field="6" count="1" selected="0">
            <x v="217"/>
          </reference>
          <reference field="7" count="1" selected="0">
            <x v="253"/>
          </reference>
          <reference field="8" count="2">
            <x v="0"/>
            <x v="277"/>
          </reference>
        </references>
      </pivotArea>
    </format>
    <format dxfId="530">
      <pivotArea dataOnly="0" labelOnly="1" outline="0" fieldPosition="0">
        <references count="3">
          <reference field="6" count="1" selected="0">
            <x v="218"/>
          </reference>
          <reference field="7" count="1" selected="0">
            <x v="254"/>
          </reference>
          <reference field="8" count="1">
            <x v="277"/>
          </reference>
        </references>
      </pivotArea>
    </format>
    <format dxfId="531">
      <pivotArea dataOnly="0" labelOnly="1" outline="0" fieldPosition="0">
        <references count="3">
          <reference field="6" count="1" selected="0">
            <x v="304"/>
          </reference>
          <reference field="7" count="1" selected="0">
            <x v="339"/>
          </reference>
          <reference field="8" count="1">
            <x v="339"/>
          </reference>
        </references>
      </pivotArea>
    </format>
    <format dxfId="532">
      <pivotArea dataOnly="0" labelOnly="1" outline="0" fieldPosition="0">
        <references count="3">
          <reference field="6" count="1" selected="0">
            <x v="305"/>
          </reference>
          <reference field="7" count="1" selected="0">
            <x v="340"/>
          </reference>
          <reference field="8" count="1">
            <x v="340"/>
          </reference>
        </references>
      </pivotArea>
    </format>
    <format dxfId="533">
      <pivotArea dataOnly="0" labelOnly="1" outline="0" fieldPosition="0">
        <references count="3">
          <reference field="6" count="1" selected="0">
            <x v="306"/>
          </reference>
          <reference field="7" count="1" selected="0">
            <x v="341"/>
          </reference>
          <reference field="8" count="1">
            <x v="341"/>
          </reference>
        </references>
      </pivotArea>
    </format>
    <format dxfId="534">
      <pivotArea dataOnly="0" labelOnly="1" outline="0" fieldPosition="0">
        <references count="3">
          <reference field="6" count="1" selected="0">
            <x v="163"/>
          </reference>
          <reference field="7" count="1" selected="0">
            <x v="199"/>
          </reference>
          <reference field="8" count="1">
            <x v="55"/>
          </reference>
        </references>
      </pivotArea>
    </format>
    <format dxfId="535">
      <pivotArea dataOnly="0" labelOnly="1" outline="0" fieldPosition="0">
        <references count="3">
          <reference field="6" count="1" selected="0">
            <x v="307"/>
          </reference>
          <reference field="7" count="1" selected="0">
            <x v="342"/>
          </reference>
          <reference field="8" count="1">
            <x v="55"/>
          </reference>
        </references>
      </pivotArea>
    </format>
    <format dxfId="536">
      <pivotArea dataOnly="0" labelOnly="1" outline="0" fieldPosition="0">
        <references count="3">
          <reference field="6" count="1" selected="0">
            <x v="308"/>
          </reference>
          <reference field="7" count="1" selected="0">
            <x v="343"/>
          </reference>
          <reference field="8" count="1">
            <x v="55"/>
          </reference>
        </references>
      </pivotArea>
    </format>
    <format dxfId="537">
      <pivotArea dataOnly="0" labelOnly="1" outline="0" fieldPosition="0">
        <references count="3">
          <reference field="6" count="1" selected="0">
            <x v="309"/>
          </reference>
          <reference field="7" count="1" selected="0">
            <x v="344"/>
          </reference>
          <reference field="8" count="1">
            <x v="55"/>
          </reference>
        </references>
      </pivotArea>
    </format>
    <format dxfId="538">
      <pivotArea dataOnly="0" labelOnly="1" outline="0" fieldPosition="0">
        <references count="3">
          <reference field="6" count="1" selected="0">
            <x v="310"/>
          </reference>
          <reference field="7" count="1" selected="0">
            <x v="345"/>
          </reference>
          <reference field="8" count="1">
            <x v="55"/>
          </reference>
        </references>
      </pivotArea>
    </format>
    <format dxfId="539">
      <pivotArea dataOnly="0" labelOnly="1" outline="0" fieldPosition="0">
        <references count="3">
          <reference field="6" count="1" selected="0">
            <x v="164"/>
          </reference>
          <reference field="7" count="1" selected="0">
            <x v="200"/>
          </reference>
          <reference field="8" count="1">
            <x v="55"/>
          </reference>
        </references>
      </pivotArea>
    </format>
    <format dxfId="540">
      <pivotArea dataOnly="0" labelOnly="1" outline="0" fieldPosition="0">
        <references count="3">
          <reference field="6" count="1" selected="0">
            <x v="311"/>
          </reference>
          <reference field="7" count="1" selected="0">
            <x v="346"/>
          </reference>
          <reference field="8" count="1">
            <x v="55"/>
          </reference>
        </references>
      </pivotArea>
    </format>
    <format dxfId="541">
      <pivotArea dataOnly="0" labelOnly="1" outline="0" fieldPosition="0">
        <references count="3">
          <reference field="6" count="1" selected="0">
            <x v="312"/>
          </reference>
          <reference field="7" count="1" selected="0">
            <x v="347"/>
          </reference>
          <reference field="8" count="1">
            <x v="55"/>
          </reference>
        </references>
      </pivotArea>
    </format>
    <format dxfId="542">
      <pivotArea dataOnly="0" labelOnly="1" outline="0" fieldPosition="0">
        <references count="3">
          <reference field="6" count="1" selected="0">
            <x v="313"/>
          </reference>
          <reference field="7" count="1" selected="0">
            <x v="348"/>
          </reference>
          <reference field="8" count="1">
            <x v="55"/>
          </reference>
        </references>
      </pivotArea>
    </format>
    <format dxfId="543">
      <pivotArea dataOnly="0" labelOnly="1" outline="0" fieldPosition="0">
        <references count="3">
          <reference field="6" count="1" selected="0">
            <x v="314"/>
          </reference>
          <reference field="7" count="1" selected="0">
            <x v="349"/>
          </reference>
          <reference field="8" count="1">
            <x v="55"/>
          </reference>
        </references>
      </pivotArea>
    </format>
    <format dxfId="544">
      <pivotArea dataOnly="0" labelOnly="1" outline="0" fieldPosition="0">
        <references count="3">
          <reference field="6" count="1" selected="0">
            <x v="219"/>
          </reference>
          <reference field="7" count="1" selected="0">
            <x v="255"/>
          </reference>
          <reference field="8" count="1">
            <x v="278"/>
          </reference>
        </references>
      </pivotArea>
    </format>
    <format dxfId="545">
      <pivotArea dataOnly="0" labelOnly="1" outline="0" fieldPosition="0">
        <references count="3">
          <reference field="6" count="1" selected="0">
            <x v="220"/>
          </reference>
          <reference field="7" count="1" selected="0">
            <x v="256"/>
          </reference>
          <reference field="8" count="3">
            <x v="50"/>
            <x v="57"/>
            <x v="279"/>
          </reference>
        </references>
      </pivotArea>
    </format>
    <format dxfId="546">
      <pivotArea dataOnly="0" labelOnly="1" outline="0" fieldPosition="0">
        <references count="3">
          <reference field="6" count="1" selected="0">
            <x v="606"/>
          </reference>
          <reference field="7" count="1" selected="0">
            <x v="646"/>
          </reference>
          <reference field="8" count="1">
            <x v="510"/>
          </reference>
        </references>
      </pivotArea>
    </format>
    <format dxfId="547">
      <pivotArea dataOnly="0" labelOnly="1" outline="0" fieldPosition="0">
        <references count="3">
          <reference field="6" count="1" selected="0">
            <x v="607"/>
          </reference>
          <reference field="7" count="1" selected="0">
            <x v="647"/>
          </reference>
          <reference field="8" count="1">
            <x v="510"/>
          </reference>
        </references>
      </pivotArea>
    </format>
    <format dxfId="548">
      <pivotArea dataOnly="0" labelOnly="1" outline="0" fieldPosition="0">
        <references count="3">
          <reference field="6" count="1" selected="0">
            <x v="608"/>
          </reference>
          <reference field="7" count="1" selected="0">
            <x v="648"/>
          </reference>
          <reference field="8" count="1">
            <x v="510"/>
          </reference>
        </references>
      </pivotArea>
    </format>
    <format dxfId="549">
      <pivotArea dataOnly="0" labelOnly="1" outline="0" fieldPosition="0">
        <references count="3">
          <reference field="6" count="1" selected="0">
            <x v="222"/>
          </reference>
          <reference field="7" count="1" selected="0">
            <x v="258"/>
          </reference>
          <reference field="8" count="3">
            <x v="23"/>
            <x v="52"/>
            <x v="87"/>
          </reference>
        </references>
      </pivotArea>
    </format>
    <format dxfId="550">
      <pivotArea dataOnly="0" labelOnly="1" outline="0" fieldPosition="0">
        <references count="3">
          <reference field="6" count="1" selected="0">
            <x v="315"/>
          </reference>
          <reference field="7" count="1" selected="0">
            <x v="350"/>
          </reference>
          <reference field="8" count="1">
            <x v="342"/>
          </reference>
        </references>
      </pivotArea>
    </format>
    <format dxfId="551">
      <pivotArea dataOnly="0" labelOnly="1" outline="0" fieldPosition="0">
        <references count="3">
          <reference field="6" count="1" selected="0">
            <x v="165"/>
          </reference>
          <reference field="7" count="1" selected="0">
            <x v="201"/>
          </reference>
          <reference field="8" count="3">
            <x v="252"/>
            <x v="281"/>
            <x v="477"/>
          </reference>
        </references>
      </pivotArea>
    </format>
    <format dxfId="552">
      <pivotArea dataOnly="0" labelOnly="1" outline="0" fieldPosition="0">
        <references count="3">
          <reference field="6" count="1" selected="0">
            <x v="223"/>
          </reference>
          <reference field="7" count="1" selected="0">
            <x v="259"/>
          </reference>
          <reference field="8" count="3">
            <x v="59"/>
            <x v="93"/>
            <x v="510"/>
          </reference>
        </references>
      </pivotArea>
    </format>
    <format dxfId="553">
      <pivotArea dataOnly="0" labelOnly="1" outline="0" fieldPosition="0">
        <references count="3">
          <reference field="6" count="1" selected="0">
            <x v="224"/>
          </reference>
          <reference field="7" count="1" selected="0">
            <x v="260"/>
          </reference>
          <reference field="8" count="2">
            <x v="59"/>
            <x v="93"/>
          </reference>
        </references>
      </pivotArea>
    </format>
    <format dxfId="554">
      <pivotArea dataOnly="0" labelOnly="1" outline="0" fieldPosition="0">
        <references count="3">
          <reference field="6" count="1" selected="0">
            <x v="166"/>
          </reference>
          <reference field="7" count="1" selected="0">
            <x v="202"/>
          </reference>
          <reference field="8" count="2">
            <x v="51"/>
            <x v="283"/>
          </reference>
        </references>
      </pivotArea>
    </format>
    <format dxfId="555">
      <pivotArea dataOnly="0" labelOnly="1" outline="0" fieldPosition="0">
        <references count="3">
          <reference field="6" count="1" selected="0">
            <x v="609"/>
          </reference>
          <reference field="7" count="1" selected="0">
            <x v="649"/>
          </reference>
          <reference field="8" count="1">
            <x v="510"/>
          </reference>
        </references>
      </pivotArea>
    </format>
    <format dxfId="556">
      <pivotArea dataOnly="0" labelOnly="1" outline="0" fieldPosition="0">
        <references count="3">
          <reference field="6" count="1" selected="0">
            <x v="610"/>
          </reference>
          <reference field="7" count="1" selected="0">
            <x v="650"/>
          </reference>
          <reference field="8" count="1">
            <x v="510"/>
          </reference>
        </references>
      </pivotArea>
    </format>
    <format dxfId="557">
      <pivotArea dataOnly="0" labelOnly="1" outline="0" fieldPosition="0">
        <references count="3">
          <reference field="6" count="1" selected="0">
            <x v="560"/>
          </reference>
          <reference field="7" count="1" selected="0">
            <x v="602"/>
          </reference>
          <reference field="8" count="1">
            <x v="16"/>
          </reference>
        </references>
      </pivotArea>
    </format>
    <format dxfId="558">
      <pivotArea dataOnly="0" labelOnly="1" outline="0" fieldPosition="0">
        <references count="3">
          <reference field="6" count="1" selected="0">
            <x v="298"/>
          </reference>
          <reference field="7" count="1" selected="0">
            <x v="333"/>
          </reference>
          <reference field="8" count="2">
            <x v="16"/>
            <x v="97"/>
          </reference>
        </references>
      </pivotArea>
    </format>
    <format dxfId="559">
      <pivotArea dataOnly="0" labelOnly="1" outline="0" fieldPosition="0">
        <references count="3">
          <reference field="6" count="1" selected="0">
            <x v="299"/>
          </reference>
          <reference field="7" count="1" selected="0">
            <x v="334"/>
          </reference>
          <reference field="8" count="2">
            <x v="16"/>
            <x v="97"/>
          </reference>
        </references>
      </pivotArea>
    </format>
    <format dxfId="560">
      <pivotArea dataOnly="0" labelOnly="1" outline="0" fieldPosition="0">
        <references count="3">
          <reference field="6" count="1" selected="0">
            <x v="167"/>
          </reference>
          <reference field="7" count="1" selected="0">
            <x v="203"/>
          </reference>
          <reference field="8" count="3">
            <x v="46"/>
            <x v="284"/>
            <x v="478"/>
          </reference>
        </references>
      </pivotArea>
    </format>
    <format dxfId="561">
      <pivotArea dataOnly="0" labelOnly="1" outline="0" fieldPosition="0">
        <references count="3">
          <reference field="6" count="1" selected="0">
            <x v="226"/>
          </reference>
          <reference field="7" count="1" selected="0">
            <x v="262"/>
          </reference>
          <reference field="8" count="1">
            <x v="285"/>
          </reference>
        </references>
      </pivotArea>
    </format>
    <format dxfId="562">
      <pivotArea dataOnly="0" labelOnly="1" outline="0" fieldPosition="0">
        <references count="3">
          <reference field="6" count="1" selected="0">
            <x v="552"/>
          </reference>
          <reference field="7" count="1" selected="0">
            <x v="592"/>
          </reference>
          <reference field="8" count="1">
            <x v="288"/>
          </reference>
        </references>
      </pivotArea>
    </format>
    <format dxfId="563">
      <pivotArea dataOnly="0" labelOnly="1" outline="0" fieldPosition="0">
        <references count="3">
          <reference field="6" count="1" selected="0">
            <x v="227"/>
          </reference>
          <reference field="7" count="1" selected="0">
            <x v="263"/>
          </reference>
          <reference field="8" count="2">
            <x v="78"/>
            <x v="291"/>
          </reference>
        </references>
      </pivotArea>
    </format>
    <format dxfId="564">
      <pivotArea dataOnly="0" labelOnly="1" outline="0" fieldPosition="0">
        <references count="3">
          <reference field="6" count="1" selected="0">
            <x v="168"/>
          </reference>
          <reference field="7" count="1" selected="0">
            <x v="204"/>
          </reference>
          <reference field="8" count="2">
            <x v="253"/>
            <x v="288"/>
          </reference>
        </references>
      </pivotArea>
    </format>
    <format dxfId="565">
      <pivotArea dataOnly="0" labelOnly="1" outline="0" fieldPosition="0">
        <references count="3">
          <reference field="6" count="1" selected="0">
            <x v="292"/>
          </reference>
          <reference field="7" count="1" selected="0">
            <x v="317"/>
          </reference>
          <reference field="8" count="3">
            <x v="307"/>
            <x v="336"/>
            <x v="510"/>
          </reference>
        </references>
      </pivotArea>
    </format>
    <format dxfId="566">
      <pivotArea dataOnly="0" labelOnly="1" outline="0" fieldPosition="0">
        <references count="3">
          <reference field="6" count="1" selected="0">
            <x v="228"/>
          </reference>
          <reference field="7" count="1" selected="0">
            <x v="264"/>
          </reference>
          <reference field="8" count="1">
            <x v="85"/>
          </reference>
        </references>
      </pivotArea>
    </format>
    <format dxfId="567">
      <pivotArea dataOnly="0" labelOnly="1" outline="0" fieldPosition="0">
        <references count="3">
          <reference field="6" count="1" selected="0">
            <x v="229"/>
          </reference>
          <reference field="7" count="1" selected="0">
            <x v="265"/>
          </reference>
          <reference field="8" count="1">
            <x v="85"/>
          </reference>
        </references>
      </pivotArea>
    </format>
    <format dxfId="568">
      <pivotArea dataOnly="0" labelOnly="1" outline="0" fieldPosition="0">
        <references count="3">
          <reference field="6" count="1" selected="0">
            <x v="230"/>
          </reference>
          <reference field="7" count="1" selected="0">
            <x v="266"/>
          </reference>
          <reference field="8" count="1">
            <x v="85"/>
          </reference>
        </references>
      </pivotArea>
    </format>
    <format dxfId="569">
      <pivotArea dataOnly="0" labelOnly="1" outline="0" fieldPosition="0">
        <references count="3">
          <reference field="6" count="1" selected="0">
            <x v="611"/>
          </reference>
          <reference field="7" count="1" selected="0">
            <x v="651"/>
          </reference>
          <reference field="8" count="1">
            <x v="510"/>
          </reference>
        </references>
      </pivotArea>
    </format>
    <format dxfId="570">
      <pivotArea dataOnly="0" labelOnly="1" outline="0" fieldPosition="0">
        <references count="3">
          <reference field="6" count="1" selected="0">
            <x v="612"/>
          </reference>
          <reference field="7" count="1" selected="0">
            <x v="652"/>
          </reference>
          <reference field="8" count="1">
            <x v="510"/>
          </reference>
        </references>
      </pivotArea>
    </format>
    <format dxfId="571">
      <pivotArea dataOnly="0" labelOnly="1" outline="0" fieldPosition="0">
        <references count="3">
          <reference field="6" count="1" selected="0">
            <x v="613"/>
          </reference>
          <reference field="7" count="1" selected="0">
            <x v="653"/>
          </reference>
          <reference field="8" count="1">
            <x v="510"/>
          </reference>
        </references>
      </pivotArea>
    </format>
    <format dxfId="572">
      <pivotArea dataOnly="0" labelOnly="1" outline="0" fieldPosition="0">
        <references count="3">
          <reference field="6" count="1" selected="0">
            <x v="548"/>
          </reference>
          <reference field="7" count="1" selected="0">
            <x v="589"/>
          </reference>
          <reference field="8" count="2">
            <x v="17"/>
            <x v="510"/>
          </reference>
        </references>
      </pivotArea>
    </format>
    <format dxfId="573">
      <pivotArea dataOnly="0" labelOnly="1" outline="0" fieldPosition="0">
        <references count="3">
          <reference field="6" count="1" selected="0">
            <x v="300"/>
          </reference>
          <reference field="7" count="1" selected="0">
            <x v="335"/>
          </reference>
          <reference field="8" count="1">
            <x v="254"/>
          </reference>
        </references>
      </pivotArea>
    </format>
    <format dxfId="574">
      <pivotArea dataOnly="0" labelOnly="1" outline="0" fieldPosition="0">
        <references count="3">
          <reference field="6" count="1" selected="0">
            <x v="169"/>
          </reference>
          <reference field="7" count="1" selected="0">
            <x v="205"/>
          </reference>
          <reference field="8" count="2">
            <x v="254"/>
            <x v="510"/>
          </reference>
        </references>
      </pivotArea>
    </format>
    <format dxfId="575">
      <pivotArea dataOnly="0" labelOnly="1" outline="0" fieldPosition="0">
        <references count="3">
          <reference field="6" count="1" selected="0">
            <x v="317"/>
          </reference>
          <reference field="7" count="1" selected="0">
            <x v="352"/>
          </reference>
          <reference field="8" count="2">
            <x v="293"/>
            <x v="510"/>
          </reference>
        </references>
      </pivotArea>
    </format>
    <format dxfId="576">
      <pivotArea dataOnly="0" labelOnly="1" outline="0" fieldPosition="0">
        <references count="3">
          <reference field="6" count="1" selected="0">
            <x v="561"/>
          </reference>
          <reference field="7" count="1" selected="0">
            <x v="603"/>
          </reference>
          <reference field="8" count="1">
            <x v="40"/>
          </reference>
        </references>
      </pivotArea>
    </format>
    <format dxfId="577">
      <pivotArea dataOnly="0" labelOnly="1" outline="0" fieldPosition="0">
        <references count="3">
          <reference field="6" count="1" selected="0">
            <x v="562"/>
          </reference>
          <reference field="7" count="1" selected="0">
            <x v="604"/>
          </reference>
          <reference field="8" count="2">
            <x v="25"/>
            <x v="510"/>
          </reference>
        </references>
      </pivotArea>
    </format>
    <format dxfId="578">
      <pivotArea dataOnly="0" labelOnly="1" outline="0" fieldPosition="0">
        <references count="3">
          <reference field="6" count="1" selected="0">
            <x v="318"/>
          </reference>
          <reference field="7" count="1" selected="0">
            <x v="353"/>
          </reference>
          <reference field="8" count="1">
            <x v="343"/>
          </reference>
        </references>
      </pivotArea>
    </format>
    <format dxfId="579">
      <pivotArea dataOnly="0" labelOnly="1" outline="0" fieldPosition="0">
        <references count="3">
          <reference field="6" count="1" selected="0">
            <x v="319"/>
          </reference>
          <reference field="7" count="1" selected="0">
            <x v="354"/>
          </reference>
          <reference field="8" count="1">
            <x v="343"/>
          </reference>
        </references>
      </pivotArea>
    </format>
    <format dxfId="580">
      <pivotArea dataOnly="0" labelOnly="1" outline="0" fieldPosition="0">
        <references count="3">
          <reference field="6" count="1" selected="0">
            <x v="320"/>
          </reference>
          <reference field="7" count="1" selected="0">
            <x v="355"/>
          </reference>
          <reference field="8" count="1">
            <x v="256"/>
          </reference>
        </references>
      </pivotArea>
    </format>
    <format dxfId="581">
      <pivotArea dataOnly="0" labelOnly="1" outline="0" fieldPosition="0">
        <references count="3">
          <reference field="6" count="1" selected="0">
            <x v="322"/>
          </reference>
          <reference field="7" count="1" selected="0">
            <x v="357"/>
          </reference>
          <reference field="8" count="1">
            <x v="256"/>
          </reference>
        </references>
      </pivotArea>
    </format>
    <format dxfId="582">
      <pivotArea dataOnly="0" labelOnly="1" outline="0" fieldPosition="0">
        <references count="3">
          <reference field="6" count="1" selected="0">
            <x v="231"/>
          </reference>
          <reference field="7" count="1" selected="0">
            <x v="267"/>
          </reference>
          <reference field="8" count="2">
            <x v="289"/>
            <x v="344"/>
          </reference>
        </references>
      </pivotArea>
    </format>
    <format dxfId="583">
      <pivotArea dataOnly="0" labelOnly="1" outline="0" fieldPosition="0">
        <references count="3">
          <reference field="6" count="1" selected="0">
            <x v="232"/>
          </reference>
          <reference field="7" count="1" selected="0">
            <x v="268"/>
          </reference>
          <reference field="8" count="3">
            <x v="78"/>
            <x v="291"/>
            <x v="510"/>
          </reference>
        </references>
      </pivotArea>
    </format>
    <format dxfId="584">
      <pivotArea dataOnly="0" labelOnly="1" outline="0" fieldPosition="0">
        <references count="3">
          <reference field="6" count="1" selected="0">
            <x v="170"/>
          </reference>
          <reference field="7" count="1" selected="0">
            <x v="206"/>
          </reference>
          <reference field="8" count="2">
            <x v="78"/>
            <x v="291"/>
          </reference>
        </references>
      </pivotArea>
    </format>
    <format dxfId="585">
      <pivotArea dataOnly="0" labelOnly="1" outline="0" fieldPosition="0">
        <references count="3">
          <reference field="6" count="1" selected="0">
            <x v="233"/>
          </reference>
          <reference field="7" count="1" selected="0">
            <x v="269"/>
          </reference>
          <reference field="8" count="2">
            <x v="78"/>
            <x v="291"/>
          </reference>
        </references>
      </pivotArea>
    </format>
    <format dxfId="586">
      <pivotArea dataOnly="0" labelOnly="1" outline="0" fieldPosition="0">
        <references count="3">
          <reference field="6" count="1" selected="0">
            <x v="234"/>
          </reference>
          <reference field="7" count="1" selected="0">
            <x v="270"/>
          </reference>
          <reference field="8" count="2">
            <x v="293"/>
            <x v="345"/>
          </reference>
        </references>
      </pivotArea>
    </format>
    <format dxfId="587">
      <pivotArea dataOnly="0" labelOnly="1" outline="0" fieldPosition="0">
        <references count="3">
          <reference field="6" count="1" selected="0">
            <x v="235"/>
          </reference>
          <reference field="7" count="1" selected="0">
            <x v="271"/>
          </reference>
          <reference field="8" count="2">
            <x v="293"/>
            <x v="345"/>
          </reference>
        </references>
      </pivotArea>
    </format>
    <format dxfId="588">
      <pivotArea dataOnly="0" labelOnly="1" outline="0" fieldPosition="0">
        <references count="3">
          <reference field="6" count="1" selected="0">
            <x v="236"/>
          </reference>
          <reference field="7" count="1" selected="0">
            <x v="272"/>
          </reference>
          <reference field="8" count="1">
            <x v="293"/>
          </reference>
        </references>
      </pivotArea>
    </format>
    <format dxfId="589">
      <pivotArea dataOnly="0" labelOnly="1" outline="0" fieldPosition="0">
        <references count="3">
          <reference field="6" count="1" selected="0">
            <x v="323"/>
          </reference>
          <reference field="7" count="1" selected="0">
            <x v="358"/>
          </reference>
          <reference field="8" count="1">
            <x v="346"/>
          </reference>
        </references>
      </pivotArea>
    </format>
    <format dxfId="590">
      <pivotArea dataOnly="0" labelOnly="1" outline="0" fieldPosition="0">
        <references count="3">
          <reference field="6" count="1" selected="0">
            <x v="324"/>
          </reference>
          <reference field="7" count="1" selected="0">
            <x v="359"/>
          </reference>
          <reference field="8" count="1">
            <x v="347"/>
          </reference>
        </references>
      </pivotArea>
    </format>
    <format dxfId="591">
      <pivotArea dataOnly="0" labelOnly="1" outline="0" fieldPosition="0">
        <references count="3">
          <reference field="6" count="1" selected="0">
            <x v="293"/>
          </reference>
          <reference field="7" count="1" selected="0">
            <x v="328"/>
          </reference>
          <reference field="8" count="1">
            <x v="26"/>
          </reference>
        </references>
      </pivotArea>
    </format>
    <format dxfId="592">
      <pivotArea dataOnly="0" labelOnly="1" outline="0" fieldPosition="0">
        <references count="3">
          <reference field="6" count="1" selected="0">
            <x v="237"/>
          </reference>
          <reference field="7" count="1" selected="0">
            <x v="273"/>
          </reference>
          <reference field="8" count="3">
            <x v="26"/>
            <x v="294"/>
            <x v="479"/>
          </reference>
        </references>
      </pivotArea>
    </format>
    <format dxfId="593">
      <pivotArea dataOnly="0" labelOnly="1" outline="0" fieldPosition="0">
        <references count="3">
          <reference field="6" count="1" selected="0">
            <x v="238"/>
          </reference>
          <reference field="7" count="1" selected="0">
            <x v="274"/>
          </reference>
          <reference field="8" count="3">
            <x v="55"/>
            <x v="292"/>
            <x v="311"/>
          </reference>
        </references>
      </pivotArea>
    </format>
    <format dxfId="594">
      <pivotArea dataOnly="0" labelOnly="1" outline="0" fieldPosition="0">
        <references count="3">
          <reference field="6" count="1" selected="0">
            <x v="239"/>
          </reference>
          <reference field="7" count="1" selected="0">
            <x v="275"/>
          </reference>
          <reference field="8" count="3">
            <x v="55"/>
            <x v="292"/>
            <x v="480"/>
          </reference>
        </references>
      </pivotArea>
    </format>
    <format dxfId="595">
      <pivotArea dataOnly="0" labelOnly="1" outline="0" fieldPosition="0">
        <references count="3">
          <reference field="6" count="1" selected="0">
            <x v="240"/>
          </reference>
          <reference field="7" count="1" selected="0">
            <x v="276"/>
          </reference>
          <reference field="8" count="2">
            <x v="295"/>
            <x v="337"/>
          </reference>
        </references>
      </pivotArea>
    </format>
    <format dxfId="596">
      <pivotArea dataOnly="0" labelOnly="1" outline="0" fieldPosition="0">
        <references count="3">
          <reference field="6" count="1" selected="0">
            <x v="241"/>
          </reference>
          <reference field="7" count="1" selected="0">
            <x v="277"/>
          </reference>
          <reference field="8" count="3">
            <x v="295"/>
            <x v="337"/>
            <x v="510"/>
          </reference>
        </references>
      </pivotArea>
    </format>
    <format dxfId="597">
      <pivotArea dataOnly="0" labelOnly="1" outline="0" fieldPosition="0">
        <references count="3">
          <reference field="6" count="1" selected="0">
            <x v="242"/>
          </reference>
          <reference field="7" count="1" selected="0">
            <x v="278"/>
          </reference>
          <reference field="8" count="1">
            <x v="85"/>
          </reference>
        </references>
      </pivotArea>
    </format>
    <format dxfId="598">
      <pivotArea dataOnly="0" labelOnly="1" outline="0" fieldPosition="0">
        <references count="3">
          <reference field="6" count="1" selected="0">
            <x v="243"/>
          </reference>
          <reference field="7" count="1" selected="0">
            <x v="279"/>
          </reference>
          <reference field="8" count="1">
            <x v="85"/>
          </reference>
        </references>
      </pivotArea>
    </format>
    <format dxfId="599">
      <pivotArea dataOnly="0" labelOnly="1" outline="0" fieldPosition="0">
        <references count="3">
          <reference field="6" count="1" selected="0">
            <x v="614"/>
          </reference>
          <reference field="7" count="1" selected="0">
            <x v="654"/>
          </reference>
          <reference field="8" count="1">
            <x v="510"/>
          </reference>
        </references>
      </pivotArea>
    </format>
    <format dxfId="600">
      <pivotArea dataOnly="0" labelOnly="1" outline="0" fieldPosition="0">
        <references count="3">
          <reference field="6" count="1" selected="0">
            <x v="615"/>
          </reference>
          <reference field="7" count="1" selected="0">
            <x v="655"/>
          </reference>
          <reference field="8" count="1">
            <x v="510"/>
          </reference>
        </references>
      </pivotArea>
    </format>
    <format dxfId="601">
      <pivotArea dataOnly="0" labelOnly="1" outline="0" fieldPosition="0">
        <references count="3">
          <reference field="6" count="1" selected="0">
            <x v="245"/>
          </reference>
          <reference field="7" count="1" selected="0">
            <x v="281"/>
          </reference>
          <reference field="8" count="3">
            <x v="16"/>
            <x v="46"/>
            <x v="284"/>
          </reference>
        </references>
      </pivotArea>
    </format>
    <format dxfId="602">
      <pivotArea dataOnly="0" labelOnly="1" outline="0" fieldPosition="0">
        <references count="3">
          <reference field="6" count="1" selected="0">
            <x v="325"/>
          </reference>
          <reference field="7" count="1" selected="0">
            <x v="360"/>
          </reference>
          <reference field="8" count="1">
            <x v="348"/>
          </reference>
        </references>
      </pivotArea>
    </format>
    <format dxfId="603">
      <pivotArea dataOnly="0" labelOnly="1" outline="0" fieldPosition="0">
        <references count="3">
          <reference field="6" count="1" selected="0">
            <x v="326"/>
          </reference>
          <reference field="7" count="1" selected="0">
            <x v="361"/>
          </reference>
          <reference field="8" count="1">
            <x v="348"/>
          </reference>
        </references>
      </pivotArea>
    </format>
    <format dxfId="604">
      <pivotArea dataOnly="0" labelOnly="1" outline="0" fieldPosition="0">
        <references count="3">
          <reference field="6" count="1" selected="0">
            <x v="563"/>
          </reference>
          <reference field="7" count="1" selected="0">
            <x v="605"/>
          </reference>
          <reference field="8" count="1">
            <x v="487"/>
          </reference>
        </references>
      </pivotArea>
    </format>
    <format dxfId="605">
      <pivotArea dataOnly="0" labelOnly="1" outline="0" fieldPosition="0">
        <references count="3">
          <reference field="6" count="1" selected="0">
            <x v="327"/>
          </reference>
          <reference field="7" count="1" selected="0">
            <x v="362"/>
          </reference>
          <reference field="8" count="1">
            <x v="258"/>
          </reference>
        </references>
      </pivotArea>
    </format>
    <format dxfId="606">
      <pivotArea dataOnly="0" labelOnly="1" outline="0" fieldPosition="0">
        <references count="3">
          <reference field="6" count="1" selected="0">
            <x v="328"/>
          </reference>
          <reference field="7" count="1" selected="0">
            <x v="363"/>
          </reference>
          <reference field="8" count="1">
            <x v="349"/>
          </reference>
        </references>
      </pivotArea>
    </format>
    <format dxfId="607">
      <pivotArea dataOnly="0" labelOnly="1" outline="0" fieldPosition="0">
        <references count="3">
          <reference field="6" count="1" selected="0">
            <x v="329"/>
          </reference>
          <reference field="7" count="1" selected="0">
            <x v="364"/>
          </reference>
          <reference field="8" count="1">
            <x v="349"/>
          </reference>
        </references>
      </pivotArea>
    </format>
    <format dxfId="608">
      <pivotArea dataOnly="0" labelOnly="1" outline="0" fieldPosition="0">
        <references count="3">
          <reference field="6" count="1" selected="0">
            <x v="330"/>
          </reference>
          <reference field="7" count="1" selected="0">
            <x v="365"/>
          </reference>
          <reference field="8" count="1">
            <x v="349"/>
          </reference>
        </references>
      </pivotArea>
    </format>
    <format dxfId="609">
      <pivotArea dataOnly="0" labelOnly="1" outline="0" fieldPosition="0">
        <references count="3">
          <reference field="6" count="1" selected="0">
            <x v="331"/>
          </reference>
          <reference field="7" count="1" selected="0">
            <x v="366"/>
          </reference>
          <reference field="8" count="1">
            <x v="350"/>
          </reference>
        </references>
      </pivotArea>
    </format>
    <format dxfId="610">
      <pivotArea dataOnly="0" labelOnly="1" outline="0" fieldPosition="0">
        <references count="3">
          <reference field="6" count="1" selected="0">
            <x v="171"/>
          </reference>
          <reference field="7" count="1" selected="0">
            <x v="207"/>
          </reference>
          <reference field="8" count="3">
            <x v="253"/>
            <x v="288"/>
            <x v="510"/>
          </reference>
        </references>
      </pivotArea>
    </format>
    <format dxfId="611">
      <pivotArea dataOnly="0" labelOnly="1" outline="0" fieldPosition="0">
        <references count="3">
          <reference field="6" count="1" selected="0">
            <x v="332"/>
          </reference>
          <reference field="7" count="1" selected="0">
            <x v="367"/>
          </reference>
          <reference field="8" count="1">
            <x v="351"/>
          </reference>
        </references>
      </pivotArea>
    </format>
    <format dxfId="612">
      <pivotArea dataOnly="0" labelOnly="1" outline="0" fieldPosition="0">
        <references count="3">
          <reference field="6" count="1" selected="0">
            <x v="333"/>
          </reference>
          <reference field="7" count="1" selected="0">
            <x v="368"/>
          </reference>
          <reference field="8" count="1">
            <x v="351"/>
          </reference>
        </references>
      </pivotArea>
    </format>
    <format dxfId="613">
      <pivotArea dataOnly="0" labelOnly="1" outline="0" fieldPosition="0">
        <references count="3">
          <reference field="6" count="1" selected="0">
            <x v="334"/>
          </reference>
          <reference field="7" count="1" selected="0">
            <x v="369"/>
          </reference>
          <reference field="8" count="1">
            <x v="352"/>
          </reference>
        </references>
      </pivotArea>
    </format>
    <format dxfId="614">
      <pivotArea dataOnly="0" labelOnly="1" outline="0" fieldPosition="0">
        <references count="3">
          <reference field="6" count="1" selected="0">
            <x v="172"/>
          </reference>
          <reference field="7" count="1" selected="0">
            <x v="208"/>
          </reference>
          <reference field="8" count="3">
            <x v="16"/>
            <x v="53"/>
            <x v="296"/>
          </reference>
        </references>
      </pivotArea>
    </format>
    <format dxfId="615">
      <pivotArea dataOnly="0" labelOnly="1" outline="0" fieldPosition="0">
        <references count="3">
          <reference field="6" count="1" selected="0">
            <x v="564"/>
          </reference>
          <reference field="7" count="1" selected="0">
            <x v="606"/>
          </reference>
          <reference field="8" count="1">
            <x v="78"/>
          </reference>
        </references>
      </pivotArea>
    </format>
    <format dxfId="616">
      <pivotArea dataOnly="0" labelOnly="1" outline="0" fieldPosition="0">
        <references count="3">
          <reference field="6" count="1" selected="0">
            <x v="565"/>
          </reference>
          <reference field="7" count="1" selected="0">
            <x v="607"/>
          </reference>
          <reference field="8" count="1">
            <x v="273"/>
          </reference>
        </references>
      </pivotArea>
    </format>
    <format dxfId="617">
      <pivotArea dataOnly="0" labelOnly="1" outline="0" fieldPosition="0">
        <references count="3">
          <reference field="6" count="1" selected="0">
            <x v="616"/>
          </reference>
          <reference field="7" count="1" selected="0">
            <x v="656"/>
          </reference>
          <reference field="8" count="1">
            <x v="510"/>
          </reference>
        </references>
      </pivotArea>
    </format>
    <format dxfId="618">
      <pivotArea dataOnly="0" labelOnly="1" outline="0" fieldPosition="0">
        <references count="3">
          <reference field="6" count="1" selected="0">
            <x v="246"/>
          </reference>
          <reference field="7" count="1" selected="0">
            <x v="282"/>
          </reference>
          <reference field="8" count="3">
            <x v="16"/>
            <x v="53"/>
            <x v="296"/>
          </reference>
        </references>
      </pivotArea>
    </format>
    <format dxfId="619">
      <pivotArea dataOnly="0" labelOnly="1" outline="0" fieldPosition="0">
        <references count="3">
          <reference field="6" count="1" selected="0">
            <x v="247"/>
          </reference>
          <reference field="7" count="1" selected="0">
            <x v="283"/>
          </reference>
          <reference field="8" count="1">
            <x v="296"/>
          </reference>
        </references>
      </pivotArea>
    </format>
    <format dxfId="620">
      <pivotArea dataOnly="0" labelOnly="1" outline="0" fieldPosition="0">
        <references count="3">
          <reference field="6" count="1" selected="0">
            <x v="248"/>
          </reference>
          <reference field="7" count="1" selected="0">
            <x v="284"/>
          </reference>
          <reference field="8" count="2">
            <x v="296"/>
            <x v="481"/>
          </reference>
        </references>
      </pivotArea>
    </format>
    <format dxfId="621">
      <pivotArea dataOnly="0" labelOnly="1" outline="0" fieldPosition="0">
        <references count="3">
          <reference field="6" count="1" selected="0">
            <x v="249"/>
          </reference>
          <reference field="7" count="1" selected="0">
            <x v="285"/>
          </reference>
          <reference field="8" count="2">
            <x v="10"/>
            <x v="298"/>
          </reference>
        </references>
      </pivotArea>
    </format>
    <format dxfId="622">
      <pivotArea dataOnly="0" labelOnly="1" outline="0" fieldPosition="0">
        <references count="3">
          <reference field="6" count="1" selected="0">
            <x v="173"/>
          </reference>
          <reference field="7" count="1" selected="0">
            <x v="209"/>
          </reference>
          <reference field="8" count="2">
            <x v="38"/>
            <x v="299"/>
          </reference>
        </references>
      </pivotArea>
    </format>
    <format dxfId="623">
      <pivotArea dataOnly="0" labelOnly="1" outline="0" fieldPosition="0">
        <references count="3">
          <reference field="6" count="1" selected="0">
            <x v="174"/>
          </reference>
          <reference field="7" count="1" selected="0">
            <x v="210"/>
          </reference>
          <reference field="8" count="2">
            <x v="38"/>
            <x v="299"/>
          </reference>
        </references>
      </pivotArea>
    </format>
    <format dxfId="624">
      <pivotArea dataOnly="0" labelOnly="1" outline="0" fieldPosition="0">
        <references count="3">
          <reference field="6" count="1" selected="0">
            <x v="250"/>
          </reference>
          <reference field="7" count="1" selected="0">
            <x v="286"/>
          </reference>
          <reference field="8" count="2">
            <x v="38"/>
            <x v="299"/>
          </reference>
        </references>
      </pivotArea>
    </format>
    <format dxfId="625">
      <pivotArea dataOnly="0" labelOnly="1" outline="0" fieldPosition="0">
        <references count="3">
          <reference field="6" count="1" selected="0">
            <x v="175"/>
          </reference>
          <reference field="7" count="1" selected="0">
            <x v="211"/>
          </reference>
          <reference field="8" count="2">
            <x v="300"/>
            <x v="473"/>
          </reference>
        </references>
      </pivotArea>
    </format>
    <format dxfId="626">
      <pivotArea dataOnly="0" labelOnly="1" outline="0" fieldPosition="0">
        <references count="3">
          <reference field="6" count="1" selected="0">
            <x v="176"/>
          </reference>
          <reference field="7" count="1" selected="0">
            <x v="212"/>
          </reference>
          <reference field="8" count="2">
            <x v="78"/>
            <x v="291"/>
          </reference>
        </references>
      </pivotArea>
    </format>
    <format dxfId="627">
      <pivotArea dataOnly="0" labelOnly="1" outline="0" fieldPosition="0">
        <references count="3">
          <reference field="6" count="1" selected="0">
            <x v="251"/>
          </reference>
          <reference field="7" count="1" selected="0">
            <x v="287"/>
          </reference>
          <reference field="8" count="1">
            <x v="43"/>
          </reference>
        </references>
      </pivotArea>
    </format>
    <format dxfId="628">
      <pivotArea dataOnly="0" labelOnly="1" outline="0" fieldPosition="0">
        <references count="3">
          <reference field="6" count="1" selected="0">
            <x v="252"/>
          </reference>
          <reference field="7" count="1" selected="0">
            <x v="288"/>
          </reference>
          <reference field="8" count="2">
            <x v="12"/>
            <x v="298"/>
          </reference>
        </references>
      </pivotArea>
    </format>
    <format dxfId="629">
      <pivotArea dataOnly="0" labelOnly="1" outline="0" fieldPosition="0">
        <references count="3">
          <reference field="6" count="1" selected="0">
            <x v="253"/>
          </reference>
          <reference field="7" count="1" selected="0">
            <x v="289"/>
          </reference>
          <reference field="8" count="2">
            <x v="261"/>
            <x v="484"/>
          </reference>
        </references>
      </pivotArea>
    </format>
    <format dxfId="630">
      <pivotArea dataOnly="0" labelOnly="1" outline="0" fieldPosition="0">
        <references count="3">
          <reference field="6" count="1" selected="0">
            <x v="254"/>
          </reference>
          <reference field="7" count="1" selected="0">
            <x v="290"/>
          </reference>
          <reference field="8" count="2">
            <x v="293"/>
            <x v="334"/>
          </reference>
        </references>
      </pivotArea>
    </format>
    <format dxfId="631">
      <pivotArea dataOnly="0" labelOnly="1" outline="0" fieldPosition="0">
        <references count="3">
          <reference field="6" count="1" selected="0">
            <x v="177"/>
          </reference>
          <reference field="7" count="1" selected="0">
            <x v="213"/>
          </reference>
          <reference field="8" count="3">
            <x v="26"/>
            <x v="294"/>
            <x v="510"/>
          </reference>
        </references>
      </pivotArea>
    </format>
    <format dxfId="632">
      <pivotArea dataOnly="0" labelOnly="1" outline="0" fieldPosition="0">
        <references count="3">
          <reference field="6" count="1" selected="0">
            <x v="178"/>
          </reference>
          <reference field="7" count="1" selected="0">
            <x v="214"/>
          </reference>
          <reference field="8" count="3">
            <x v="78"/>
            <x v="291"/>
            <x v="510"/>
          </reference>
        </references>
      </pivotArea>
    </format>
    <format dxfId="633">
      <pivotArea dataOnly="0" labelOnly="1" outline="0" fieldPosition="0">
        <references count="3">
          <reference field="6" count="1" selected="0">
            <x v="554"/>
          </reference>
          <reference field="7" count="1" selected="0">
            <x v="594"/>
          </reference>
          <reference field="8" count="1">
            <x v="53"/>
          </reference>
        </references>
      </pivotArea>
    </format>
    <format dxfId="634">
      <pivotArea dataOnly="0" labelOnly="1" outline="0" fieldPosition="0">
        <references count="3">
          <reference field="6" count="1" selected="0">
            <x v="554"/>
          </reference>
          <reference field="7" count="1" selected="0">
            <x v="595"/>
          </reference>
          <reference field="8" count="2">
            <x v="53"/>
            <x v="510"/>
          </reference>
        </references>
      </pivotArea>
    </format>
    <format dxfId="635">
      <pivotArea dataOnly="0" labelOnly="1" outline="0" fieldPosition="0">
        <references count="3">
          <reference field="6" count="1" selected="0">
            <x v="255"/>
          </reference>
          <reference field="7" count="1" selected="0">
            <x v="291"/>
          </reference>
          <reference field="8" count="2">
            <x v="295"/>
            <x v="337"/>
          </reference>
        </references>
      </pivotArea>
    </format>
    <format dxfId="636">
      <pivotArea dataOnly="0" labelOnly="1" outline="0" fieldPosition="0">
        <references count="3">
          <reference field="6" count="1" selected="0">
            <x v="555"/>
          </reference>
          <reference field="7" count="1" selected="0">
            <x v="596"/>
          </reference>
          <reference field="8" count="1">
            <x v="53"/>
          </reference>
        </references>
      </pivotArea>
    </format>
    <format dxfId="637">
      <pivotArea dataOnly="0" labelOnly="1" outline="0" fieldPosition="0">
        <references count="3">
          <reference field="6" count="1" selected="0">
            <x v="566"/>
          </reference>
          <reference field="7" count="1" selected="0">
            <x v="608"/>
          </reference>
          <reference field="8" count="1">
            <x v="358"/>
          </reference>
        </references>
      </pivotArea>
    </format>
    <format dxfId="638">
      <pivotArea dataOnly="0" labelOnly="1" outline="0" fieldPosition="0">
        <references count="3">
          <reference field="6" count="1" selected="0">
            <x v="567"/>
          </reference>
          <reference field="7" count="1" selected="0">
            <x v="609"/>
          </reference>
          <reference field="8" count="1">
            <x v="488"/>
          </reference>
        </references>
      </pivotArea>
    </format>
    <format dxfId="639">
      <pivotArea dataOnly="0" labelOnly="1" outline="0" fieldPosition="0">
        <references count="3">
          <reference field="6" count="1" selected="0">
            <x v="569"/>
          </reference>
          <reference field="7" count="1" selected="0">
            <x v="611"/>
          </reference>
          <reference field="8" count="1">
            <x v="488"/>
          </reference>
        </references>
      </pivotArea>
    </format>
    <format dxfId="640">
      <pivotArea dataOnly="0" labelOnly="1" outline="0" fieldPosition="0">
        <references count="3">
          <reference field="6" count="1" selected="0">
            <x v="570"/>
          </reference>
          <reference field="7" count="1" selected="0">
            <x v="218"/>
          </reference>
          <reference field="8" count="1">
            <x v="257"/>
          </reference>
        </references>
      </pivotArea>
    </format>
    <format dxfId="641">
      <pivotArea dataOnly="0" labelOnly="1" outline="0" fieldPosition="0">
        <references count="3">
          <reference field="6" count="1" selected="0">
            <x v="571"/>
          </reference>
          <reference field="7" count="1" selected="0">
            <x v="612"/>
          </reference>
          <reference field="8" count="1">
            <x v="258"/>
          </reference>
        </references>
      </pivotArea>
    </format>
    <format dxfId="642">
      <pivotArea dataOnly="0" labelOnly="1" outline="0" fieldPosition="0">
        <references count="3">
          <reference field="6" count="1" selected="0">
            <x v="572"/>
          </reference>
          <reference field="7" count="1" selected="0">
            <x v="613"/>
          </reference>
          <reference field="8" count="1">
            <x v="258"/>
          </reference>
        </references>
      </pivotArea>
    </format>
    <format dxfId="643">
      <pivotArea dataOnly="0" labelOnly="1" outline="0" fieldPosition="0">
        <references count="3">
          <reference field="6" count="1" selected="0">
            <x v="573"/>
          </reference>
          <reference field="7" count="1" selected="0">
            <x v="390"/>
          </reference>
          <reference field="8" count="1">
            <x v="366"/>
          </reference>
        </references>
      </pivotArea>
    </format>
    <format dxfId="644">
      <pivotArea dataOnly="0" labelOnly="1" outline="0" fieldPosition="0">
        <references count="3">
          <reference field="6" count="1" selected="0">
            <x v="574"/>
          </reference>
          <reference field="7" count="1" selected="0">
            <x v="614"/>
          </reference>
          <reference field="8" count="1">
            <x v="489"/>
          </reference>
        </references>
      </pivotArea>
    </format>
    <format dxfId="645">
      <pivotArea dataOnly="0" labelOnly="1" outline="0" fieldPosition="0">
        <references count="3">
          <reference field="6" count="1" selected="0">
            <x v="575"/>
          </reference>
          <reference field="7" count="1" selected="0">
            <x v="615"/>
          </reference>
          <reference field="8" count="1">
            <x v="490"/>
          </reference>
        </references>
      </pivotArea>
    </format>
    <format dxfId="646">
      <pivotArea dataOnly="0" labelOnly="1" outline="0" fieldPosition="0">
        <references count="3">
          <reference field="6" count="1" selected="0">
            <x v="576"/>
          </reference>
          <reference field="7" count="1" selected="0">
            <x v="616"/>
          </reference>
          <reference field="8" count="1">
            <x v="491"/>
          </reference>
        </references>
      </pivotArea>
    </format>
    <format dxfId="647">
      <pivotArea dataOnly="0" labelOnly="1" outline="0" fieldPosition="0">
        <references count="3">
          <reference field="6" count="1" selected="0">
            <x v="577"/>
          </reference>
          <reference field="7" count="1" selected="0">
            <x v="617"/>
          </reference>
          <reference field="8" count="1">
            <x v="353"/>
          </reference>
        </references>
      </pivotArea>
    </format>
    <format dxfId="648">
      <pivotArea dataOnly="0" labelOnly="1" outline="0" fieldPosition="0">
        <references count="3">
          <reference field="6" count="1" selected="0">
            <x v="578"/>
          </reference>
          <reference field="7" count="1" selected="0">
            <x v="618"/>
          </reference>
          <reference field="8" count="1">
            <x v="492"/>
          </reference>
        </references>
      </pivotArea>
    </format>
    <format dxfId="649">
      <pivotArea dataOnly="0" labelOnly="1" outline="0" fieldPosition="0">
        <references count="3">
          <reference field="6" count="1" selected="0">
            <x v="579"/>
          </reference>
          <reference field="7" count="1" selected="0">
            <x v="619"/>
          </reference>
          <reference field="8" count="1">
            <x v="493"/>
          </reference>
        </references>
      </pivotArea>
    </format>
    <format dxfId="650">
      <pivotArea dataOnly="0" labelOnly="1" outline="0" fieldPosition="0">
        <references count="3">
          <reference field="6" count="1" selected="0">
            <x v="580"/>
          </reference>
          <reference field="7" count="1" selected="0">
            <x v="620"/>
          </reference>
          <reference field="8" count="1">
            <x v="494"/>
          </reference>
        </references>
      </pivotArea>
    </format>
    <format dxfId="651">
      <pivotArea dataOnly="0" labelOnly="1" outline="0" fieldPosition="0">
        <references count="3">
          <reference field="6" count="1" selected="0">
            <x v="581"/>
          </reference>
          <reference field="7" count="1" selected="0">
            <x v="621"/>
          </reference>
          <reference field="8" count="1">
            <x v="495"/>
          </reference>
        </references>
      </pivotArea>
    </format>
    <format dxfId="652">
      <pivotArea dataOnly="0" labelOnly="1" outline="0" fieldPosition="0">
        <references count="3">
          <reference field="6" count="1" selected="0">
            <x v="582"/>
          </reference>
          <reference field="7" count="1" selected="0">
            <x v="622"/>
          </reference>
          <reference field="8" count="1">
            <x v="496"/>
          </reference>
        </references>
      </pivotArea>
    </format>
    <format dxfId="653">
      <pivotArea dataOnly="0" labelOnly="1" outline="0" fieldPosition="0">
        <references count="3">
          <reference field="6" count="1" selected="0">
            <x v="583"/>
          </reference>
          <reference field="7" count="1" selected="0">
            <x v="623"/>
          </reference>
          <reference field="8" count="1">
            <x v="497"/>
          </reference>
        </references>
      </pivotArea>
    </format>
    <format dxfId="654">
      <pivotArea dataOnly="0" labelOnly="1" outline="0" fieldPosition="0">
        <references count="3">
          <reference field="6" count="1" selected="0">
            <x v="617"/>
          </reference>
          <reference field="7" count="1" selected="0">
            <x v="657"/>
          </reference>
          <reference field="8" count="1">
            <x v="510"/>
          </reference>
        </references>
      </pivotArea>
    </format>
    <format dxfId="655">
      <pivotArea dataOnly="0" labelOnly="1" outline="0" fieldPosition="0">
        <references count="3">
          <reference field="6" count="1" selected="0">
            <x v="618"/>
          </reference>
          <reference field="7" count="1" selected="0">
            <x v="658"/>
          </reference>
          <reference field="8" count="1">
            <x v="510"/>
          </reference>
        </references>
      </pivotArea>
    </format>
    <format dxfId="656">
      <pivotArea dataOnly="0" labelOnly="1" outline="0" fieldPosition="0">
        <references count="3">
          <reference field="6" count="1" selected="0">
            <x v="619"/>
          </reference>
          <reference field="7" count="1" selected="0">
            <x v="659"/>
          </reference>
          <reference field="8" count="1">
            <x v="510"/>
          </reference>
        </references>
      </pivotArea>
    </format>
    <format dxfId="657">
      <pivotArea dataOnly="0" labelOnly="1" outline="0" fieldPosition="0">
        <references count="3">
          <reference field="6" count="1" selected="0">
            <x v="620"/>
          </reference>
          <reference field="7" count="1" selected="0">
            <x v="660"/>
          </reference>
          <reference field="8" count="1">
            <x v="510"/>
          </reference>
        </references>
      </pivotArea>
    </format>
    <format dxfId="658">
      <pivotArea dataOnly="0" labelOnly="1" outline="0" fieldPosition="0">
        <references count="3">
          <reference field="6" count="1" selected="0">
            <x v="621"/>
          </reference>
          <reference field="7" count="1" selected="0">
            <x v="661"/>
          </reference>
          <reference field="8" count="1">
            <x v="510"/>
          </reference>
        </references>
      </pivotArea>
    </format>
    <format dxfId="659">
      <pivotArea dataOnly="0" labelOnly="1" outline="0" fieldPosition="0">
        <references count="3">
          <reference field="6" count="1" selected="0">
            <x v="622"/>
          </reference>
          <reference field="7" count="1" selected="0">
            <x v="662"/>
          </reference>
          <reference field="8" count="1">
            <x v="510"/>
          </reference>
        </references>
      </pivotArea>
    </format>
    <format dxfId="660">
      <pivotArea dataOnly="0" labelOnly="1" outline="0" fieldPosition="0">
        <references count="3">
          <reference field="6" count="1" selected="0">
            <x v="623"/>
          </reference>
          <reference field="7" count="1" selected="0">
            <x v="663"/>
          </reference>
          <reference field="8" count="1">
            <x v="510"/>
          </reference>
        </references>
      </pivotArea>
    </format>
    <format dxfId="661">
      <pivotArea dataOnly="0" labelOnly="1" outline="0" fieldPosition="0">
        <references count="3">
          <reference field="6" count="1" selected="0">
            <x v="335"/>
          </reference>
          <reference field="7" count="1" selected="0">
            <x v="370"/>
          </reference>
          <reference field="8" count="1">
            <x v="64"/>
          </reference>
        </references>
      </pivotArea>
    </format>
    <format dxfId="662">
      <pivotArea dataOnly="0" labelOnly="1" outline="0" fieldPosition="0">
        <references count="3">
          <reference field="6" count="1" selected="0">
            <x v="336"/>
          </reference>
          <reference field="7" count="1" selected="0">
            <x v="371"/>
          </reference>
          <reference field="8" count="1">
            <x v="353"/>
          </reference>
        </references>
      </pivotArea>
    </format>
    <format dxfId="663">
      <pivotArea dataOnly="0" labelOnly="1" outline="0" fieldPosition="0">
        <references count="3">
          <reference field="6" count="1" selected="0">
            <x v="337"/>
          </reference>
          <reference field="7" count="1" selected="0">
            <x v="372"/>
          </reference>
          <reference field="8" count="1">
            <x v="74"/>
          </reference>
        </references>
      </pivotArea>
    </format>
    <format dxfId="664">
      <pivotArea dataOnly="0" labelOnly="1" outline="0" fieldPosition="0">
        <references count="3">
          <reference field="6" count="1" selected="0">
            <x v="340"/>
          </reference>
          <reference field="7" count="1" selected="0">
            <x v="375"/>
          </reference>
          <reference field="8" count="1">
            <x v="43"/>
          </reference>
        </references>
      </pivotArea>
    </format>
    <format dxfId="665">
      <pivotArea dataOnly="0" labelOnly="1" outline="0" fieldPosition="0">
        <references count="3">
          <reference field="6" count="1" selected="0">
            <x v="179"/>
          </reference>
          <reference field="7" count="1" selected="0">
            <x v="215"/>
          </reference>
          <reference field="8" count="1">
            <x v="65"/>
          </reference>
        </references>
      </pivotArea>
    </format>
    <format dxfId="666">
      <pivotArea dataOnly="0" labelOnly="1" outline="0" fieldPosition="0">
        <references count="3">
          <reference field="6" count="1" selected="0">
            <x v="186"/>
          </reference>
          <reference field="7" count="1" selected="0">
            <x v="222"/>
          </reference>
          <reference field="8" count="2">
            <x v="26"/>
            <x v="46"/>
          </reference>
        </references>
      </pivotArea>
    </format>
    <format dxfId="667">
      <pivotArea dataOnly="0" labelOnly="1" outline="0" fieldPosition="0">
        <references count="3">
          <reference field="6" count="1" selected="0">
            <x v="215"/>
          </reference>
          <reference field="7" count="1" selected="0">
            <x v="251"/>
          </reference>
          <reference field="8" count="2">
            <x v="36"/>
            <x v="304"/>
          </reference>
        </references>
      </pivotArea>
    </format>
    <format dxfId="668">
      <pivotArea dataOnly="0" labelOnly="1" outline="0" fieldPosition="0">
        <references count="3">
          <reference field="6" count="1" selected="0">
            <x v="187"/>
          </reference>
          <reference field="7" count="1" selected="0">
            <x v="223"/>
          </reference>
          <reference field="8" count="2">
            <x v="36"/>
            <x v="304"/>
          </reference>
        </references>
      </pivotArea>
    </format>
    <format dxfId="669">
      <pivotArea dataOnly="0" labelOnly="1" outline="0" fieldPosition="0">
        <references count="3">
          <reference field="6" count="1" selected="0">
            <x v="262"/>
          </reference>
          <reference field="7" count="1" selected="0">
            <x v="298"/>
          </reference>
          <reference field="8" count="2">
            <x v="305"/>
            <x v="362"/>
          </reference>
        </references>
      </pivotArea>
    </format>
    <format dxfId="670">
      <pivotArea dataOnly="0" labelOnly="1" outline="0" fieldPosition="0">
        <references count="3">
          <reference field="6" count="1" selected="0">
            <x v="263"/>
          </reference>
          <reference field="7" count="1" selected="0">
            <x v="299"/>
          </reference>
          <reference field="8" count="2">
            <x v="307"/>
            <x v="336"/>
          </reference>
        </references>
      </pivotArea>
    </format>
    <format dxfId="671">
      <pivotArea dataOnly="0" labelOnly="1" outline="0" fieldPosition="0">
        <references count="3">
          <reference field="6" count="1" selected="0">
            <x v="550"/>
          </reference>
          <reference field="7" count="1" selected="0">
            <x v="419"/>
          </reference>
          <reference field="8" count="1">
            <x v="475"/>
          </reference>
        </references>
      </pivotArea>
    </format>
    <format dxfId="672">
      <pivotArea dataOnly="0" labelOnly="1" outline="0" fieldPosition="0">
        <references count="3">
          <reference field="6" count="1" selected="0">
            <x v="556"/>
          </reference>
          <reference field="7" count="1" selected="0">
            <x v="597"/>
          </reference>
          <reference field="8" count="1">
            <x v="78"/>
          </reference>
        </references>
      </pivotArea>
    </format>
    <format dxfId="673">
      <pivotArea dataOnly="0" labelOnly="1" outline="0" fieldPosition="0">
        <references count="3">
          <reference field="6" count="1" selected="0">
            <x v="557"/>
          </reference>
          <reference field="7" count="1" selected="0">
            <x v="598"/>
          </reference>
          <reference field="8" count="1">
            <x v="337"/>
          </reference>
        </references>
      </pivotArea>
    </format>
    <format dxfId="674">
      <pivotArea dataOnly="0" labelOnly="1" outline="0" fieldPosition="0">
        <references count="3">
          <reference field="6" count="1" selected="0">
            <x v="553"/>
          </reference>
          <reference field="7" count="1" selected="0">
            <x v="593"/>
          </reference>
          <reference field="8" count="2">
            <x v="310"/>
            <x v="363"/>
          </reference>
        </references>
      </pivotArea>
    </format>
    <format dxfId="675">
      <pivotArea dataOnly="0" labelOnly="1" outline="0" fieldPosition="0">
        <references count="3">
          <reference field="6" count="1" selected="0">
            <x v="267"/>
          </reference>
          <reference field="7" count="1" selected="0">
            <x v="303"/>
          </reference>
          <reference field="8" count="2">
            <x v="310"/>
            <x v="363"/>
          </reference>
        </references>
      </pivotArea>
    </format>
    <format dxfId="676">
      <pivotArea dataOnly="0" labelOnly="1" outline="0" fieldPosition="0">
        <references count="3">
          <reference field="6" count="1" selected="0">
            <x v="558"/>
          </reference>
          <reference field="7" count="1" selected="0">
            <x v="599"/>
          </reference>
          <reference field="8" count="1">
            <x v="53"/>
          </reference>
        </references>
      </pivotArea>
    </format>
    <format dxfId="677">
      <pivotArea dataOnly="0" labelOnly="1" outline="0" fieldPosition="0">
        <references count="3">
          <reference field="6" count="1" selected="0">
            <x v="558"/>
          </reference>
          <reference field="7" count="1" selected="0">
            <x v="600"/>
          </reference>
          <reference field="8" count="1">
            <x v="53"/>
          </reference>
        </references>
      </pivotArea>
    </format>
    <format dxfId="678">
      <pivotArea dataOnly="0" labelOnly="1" outline="0" fieldPosition="0">
        <references count="3">
          <reference field="6" count="1" selected="0">
            <x v="624"/>
          </reference>
          <reference field="7" count="1" selected="0">
            <x v="664"/>
          </reference>
          <reference field="8" count="1">
            <x v="510"/>
          </reference>
        </references>
      </pivotArea>
    </format>
    <format dxfId="679">
      <pivotArea dataOnly="0" labelOnly="1" outline="0" fieldPosition="0">
        <references count="3">
          <reference field="6" count="1" selected="0">
            <x v="584"/>
          </reference>
          <reference field="7" count="1" selected="0">
            <x v="624"/>
          </reference>
          <reference field="8" count="1">
            <x v="510"/>
          </reference>
        </references>
      </pivotArea>
    </format>
    <format dxfId="680">
      <pivotArea dataOnly="0" labelOnly="1" outline="0" fieldPosition="0">
        <references count="3">
          <reference field="6" count="1" selected="0">
            <x v="625"/>
          </reference>
          <reference field="7" count="1" selected="0">
            <x v="665"/>
          </reference>
          <reference field="8" count="1">
            <x v="510"/>
          </reference>
        </references>
      </pivotArea>
    </format>
    <format dxfId="681">
      <pivotArea dataOnly="0" labelOnly="1" outline="0" fieldPosition="0">
        <references count="3">
          <reference field="6" count="1" selected="0">
            <x v="626"/>
          </reference>
          <reference field="7" count="1" selected="0">
            <x v="666"/>
          </reference>
          <reference field="8" count="1">
            <x v="510"/>
          </reference>
        </references>
      </pivotArea>
    </format>
    <format dxfId="682">
      <pivotArea dataOnly="0" labelOnly="1" outline="0" fieldPosition="0">
        <references count="3">
          <reference field="6" count="1" selected="0">
            <x v="627"/>
          </reference>
          <reference field="7" count="1" selected="0">
            <x v="667"/>
          </reference>
          <reference field="8" count="1">
            <x v="510"/>
          </reference>
        </references>
      </pivotArea>
    </format>
    <format dxfId="683">
      <pivotArea dataOnly="0" labelOnly="1" outline="0" fieldPosition="0">
        <references count="3">
          <reference field="6" count="1" selected="0">
            <x v="549"/>
          </reference>
          <reference field="7" count="1" selected="0">
            <x v="590"/>
          </reference>
          <reference field="8" count="2">
            <x v="474"/>
            <x v="510"/>
          </reference>
        </references>
      </pivotArea>
    </format>
    <format dxfId="6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5">
      <pivotArea type="all" dataOnly="0" outline="0" fieldPosition="0"/>
    </format>
    <format dxfId="686">
      <pivotArea outline="0" collapsedLevelsAreSubtotals="1" fieldPosition="0"/>
    </format>
    <format dxfId="687">
      <pivotArea type="origin" dataOnly="0" labelOnly="1" outline="0" fieldPosition="0"/>
    </format>
    <format dxfId="688">
      <pivotArea type="topRight" dataOnly="0" labelOnly="1" outline="0" fieldPosition="0"/>
    </format>
    <format dxfId="689">
      <pivotArea field="1" type="button" dataOnly="0" labelOnly="1" outline="0" axis="axisRow" fieldPosition="0"/>
    </format>
    <format dxfId="690">
      <pivotArea field="2" type="button" dataOnly="0" labelOnly="1" outline="0" axis="axisRow" fieldPosition="2"/>
    </format>
    <format dxfId="691">
      <pivotArea field="10" type="button" dataOnly="0" labelOnly="1" outline="0" axis="axisRow" fieldPosition="3"/>
    </format>
    <format dxfId="692">
      <pivotArea field="6" type="button" dataOnly="0" labelOnly="1" outline="0" axis="axisRow" fieldPosition="4"/>
    </format>
    <format dxfId="693">
      <pivotArea field="7" type="button" dataOnly="0" labelOnly="1" outline="0" axis="axisRow" fieldPosition="5"/>
    </format>
    <format dxfId="694">
      <pivotArea dataOnly="0" labelOnly="1" outline="0" fieldPosition="0">
        <references count="1">
          <reference field="1" count="0"/>
        </references>
      </pivotArea>
    </format>
    <format dxfId="695">
      <pivotArea dataOnly="0" labelOnly="1" outline="0" fieldPosition="0">
        <references count="2">
          <reference field="1" count="1" selected="0">
            <x v="0"/>
          </reference>
          <reference field="2" count="0"/>
        </references>
      </pivotArea>
    </format>
    <format dxfId="696">
      <pivotArea dataOnly="0" labelOnly="1" outline="0" fieldPosition="0">
        <references count="2">
          <reference field="1" count="1" selected="0">
            <x v="1"/>
          </reference>
          <reference field="2" count="6">
            <x v="0"/>
            <x v="1"/>
            <x v="2"/>
            <x v="6"/>
            <x v="1048832"/>
            <x v="1048832"/>
          </reference>
        </references>
      </pivotArea>
    </format>
    <format dxfId="697">
      <pivotArea dataOnly="0" labelOnly="1" outline="0" fieldPosition="0">
        <references count="2">
          <reference field="1" count="1" selected="0">
            <x v="2"/>
          </reference>
          <reference field="2" count="7">
            <x v="0"/>
            <x v="1"/>
            <x v="2"/>
            <x v="4"/>
            <x v="5"/>
            <x v="6"/>
            <x v="1048832"/>
          </reference>
        </references>
      </pivotArea>
    </format>
    <format dxfId="698">
      <pivotArea dataOnly="0" labelOnly="1" outline="0" fieldPosition="0">
        <references count="2">
          <reference field="1" count="1" selected="0">
            <x v="3"/>
          </reference>
          <reference field="2" count="2">
            <x v="3"/>
            <x v="4"/>
          </reference>
        </references>
      </pivotArea>
    </format>
    <format dxfId="699">
      <pivotArea dataOnly="0" labelOnly="1" outline="0" fieldPosition="0">
        <references count="2">
          <reference field="1" count="1" selected="0">
            <x v="4"/>
          </reference>
          <reference field="2" count="7">
            <x v="0"/>
            <x v="1"/>
            <x v="2"/>
            <x v="5"/>
            <x v="6"/>
            <x v="1048832"/>
            <x v="1048832"/>
          </reference>
        </references>
      </pivotArea>
    </format>
    <format dxfId="700">
      <pivotArea dataOnly="0" labelOnly="1" outline="0" fieldPosition="0">
        <references count="2">
          <reference field="1" count="1" selected="0">
            <x v="5"/>
          </reference>
          <reference field="2" count="0"/>
        </references>
      </pivotArea>
    </format>
    <format dxfId="701">
      <pivotArea dataOnly="0" labelOnly="1" outline="0" fieldPosition="0">
        <references count="2">
          <reference field="1" count="1" selected="0">
            <x v="6"/>
          </reference>
          <reference field="2" count="1">
            <x v="4"/>
          </reference>
        </references>
      </pivotArea>
    </format>
    <format dxfId="702">
      <pivotArea dataOnly="0" labelOnly="1" outline="0" fieldPosition="0">
        <references count="2">
          <reference field="1" count="1" selected="0">
            <x v="7"/>
          </reference>
          <reference field="2" count="1">
            <x v="0"/>
          </reference>
        </references>
      </pivotArea>
    </format>
    <format dxfId="7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48832"/>
          </reference>
          <reference field="10" count="2">
            <x v="0"/>
            <x v="1"/>
          </reference>
        </references>
      </pivotArea>
    </format>
    <format dxfId="704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10" count="2">
            <x v="0"/>
            <x v="2"/>
          </reference>
        </references>
      </pivotArea>
    </format>
    <format dxfId="705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10" count="37">
            <x v="11"/>
            <x v="55"/>
            <x v="72"/>
            <x v="85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</reference>
        </references>
      </pivotArea>
    </format>
    <format dxfId="706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"/>
          </reference>
          <reference field="10" count="4">
            <x v="21"/>
            <x v="22"/>
            <x v="24"/>
            <x v="25"/>
          </reference>
        </references>
      </pivotArea>
    </format>
    <format dxfId="7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3"/>
          </reference>
          <reference field="10" count="1">
            <x v="92"/>
          </reference>
        </references>
      </pivotArea>
    </format>
    <format dxfId="70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4"/>
          </reference>
          <reference field="10" count="1">
            <x v="19"/>
          </reference>
        </references>
      </pivotArea>
    </format>
    <format dxfId="70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5"/>
          </reference>
          <reference field="10" count="2">
            <x v="0"/>
            <x v="93"/>
          </reference>
        </references>
      </pivotArea>
    </format>
    <format dxfId="710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6"/>
          </reference>
          <reference field="10" count="1">
            <x v="1048832"/>
          </reference>
        </references>
      </pivotArea>
    </format>
    <format dxfId="7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48832"/>
          </reference>
          <reference field="10" count="3">
            <x v="0"/>
            <x v="1"/>
            <x v="1048832"/>
          </reference>
        </references>
      </pivotArea>
    </format>
    <format dxfId="71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48832"/>
          </reference>
          <reference field="10" count="1">
            <x v="0"/>
          </reference>
        </references>
      </pivotArea>
    </format>
    <format dxfId="713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0"/>
          </reference>
          <reference field="10" count="1">
            <x v="2"/>
          </reference>
        </references>
      </pivotArea>
    </format>
    <format dxfId="714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10" count="9"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1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10" count="1">
            <x v="3"/>
          </reference>
        </references>
      </pivotArea>
    </format>
    <format dxfId="71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6"/>
          </reference>
          <reference field="10" count="1">
            <x v="1048832"/>
          </reference>
        </references>
      </pivotArea>
    </format>
    <format dxfId="71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48832"/>
          </reference>
          <reference field="10" count="2">
            <x v="0"/>
            <x v="1"/>
          </reference>
        </references>
      </pivotArea>
    </format>
    <format dxfId="718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0"/>
          </reference>
          <reference field="10" count="3">
            <x v="0"/>
            <x v="2"/>
            <x v="13"/>
          </reference>
        </references>
      </pivotArea>
    </format>
    <format dxfId="71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"/>
          </reference>
          <reference field="10" count="50"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</reference>
        </references>
      </pivotArea>
    </format>
    <format dxfId="720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"/>
          </reference>
          <reference field="10" count="14"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</reference>
        </references>
      </pivotArea>
    </format>
    <format dxfId="721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2"/>
          </reference>
          <reference field="10" count="7">
            <x v="21"/>
            <x v="22"/>
            <x v="23"/>
            <x v="24"/>
            <x v="25"/>
            <x v="26"/>
            <x v="27"/>
          </reference>
        </references>
      </pivotArea>
    </format>
    <format dxfId="72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"/>
          </reference>
          <reference field="10" count="3">
            <x v="18"/>
            <x v="19"/>
            <x v="20"/>
          </reference>
        </references>
      </pivotArea>
    </format>
    <format dxfId="723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5"/>
          </reference>
          <reference field="10" count="4">
            <x v="0"/>
            <x v="14"/>
            <x v="15"/>
            <x v="16"/>
          </reference>
        </references>
      </pivotArea>
    </format>
    <format dxfId="724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6"/>
          </reference>
          <reference field="10" count="3">
            <x v="0"/>
            <x v="17"/>
            <x v="1048832"/>
          </reference>
        </references>
      </pivotArea>
    </format>
    <format dxfId="72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1048832"/>
          </reference>
          <reference field="10" count="2">
            <x v="1"/>
            <x v="1048832"/>
          </reference>
        </references>
      </pivotArea>
    </format>
    <format dxfId="726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3"/>
          </reference>
          <reference field="10" count="1">
            <x v="92"/>
          </reference>
        </references>
      </pivotArea>
    </format>
    <format dxfId="727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4"/>
          </reference>
          <reference field="10" count="1">
            <x v="19"/>
          </reference>
        </references>
      </pivotArea>
    </format>
    <format dxfId="728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048832"/>
          </reference>
          <reference field="10" count="1">
            <x v="0"/>
          </reference>
        </references>
      </pivotArea>
    </format>
    <format dxfId="729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0"/>
          </reference>
          <reference field="10" count="1">
            <x v="2"/>
          </reference>
        </references>
      </pivotArea>
    </format>
    <format dxfId="730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"/>
          </reference>
          <reference field="10" count="39">
            <x v="4"/>
            <x v="5"/>
            <x v="6"/>
            <x v="7"/>
            <x v="8"/>
            <x v="9"/>
            <x v="10"/>
            <x v="11"/>
            <x v="12"/>
            <x v="31"/>
            <x v="32"/>
            <x v="51"/>
            <x v="52"/>
            <x v="55"/>
            <x v="72"/>
            <x v="85"/>
            <x v="89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</reference>
        </references>
      </pivotArea>
    </format>
    <format dxfId="731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2"/>
          </reference>
          <reference field="10" count="4">
            <x v="22"/>
            <x v="24"/>
            <x v="25"/>
            <x v="27"/>
          </reference>
        </references>
      </pivotArea>
    </format>
    <format dxfId="732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5"/>
          </reference>
          <reference field="10" count="2">
            <x v="0"/>
            <x v="93"/>
          </reference>
        </references>
      </pivotArea>
    </format>
    <format dxfId="733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6"/>
          </reference>
          <reference field="10" count="3">
            <x v="0"/>
            <x v="17"/>
            <x v="1048832"/>
          </reference>
        </references>
      </pivotArea>
    </format>
    <format dxfId="734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048832"/>
          </reference>
          <reference field="10" count="3">
            <x v="0"/>
            <x v="1"/>
            <x v="1048832"/>
          </reference>
        </references>
      </pivotArea>
    </format>
    <format dxfId="735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1048832"/>
          </reference>
          <reference field="10" count="1">
            <x v="0"/>
          </reference>
        </references>
      </pivotArea>
    </format>
    <format dxfId="736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0"/>
          </reference>
          <reference field="10" count="1">
            <x v="2"/>
          </reference>
        </references>
      </pivotArea>
    </format>
    <format dxfId="737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1"/>
          </reference>
          <reference field="10" count="29">
            <x v="11"/>
            <x v="55"/>
            <x v="72"/>
            <x v="85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7"/>
            <x v="108"/>
            <x v="109"/>
            <x v="110"/>
            <x v="111"/>
            <x v="112"/>
            <x v="113"/>
            <x v="114"/>
            <x v="115"/>
            <x v="118"/>
            <x v="119"/>
            <x v="120"/>
            <x v="121"/>
          </reference>
        </references>
      </pivotArea>
    </format>
    <format dxfId="738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2"/>
          </reference>
          <reference field="10" count="4">
            <x v="21"/>
            <x v="22"/>
            <x v="24"/>
            <x v="25"/>
          </reference>
        </references>
      </pivotArea>
    </format>
    <format dxfId="739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3"/>
          </reference>
          <reference field="10" count="1">
            <x v="92"/>
          </reference>
        </references>
      </pivotArea>
    </format>
    <format dxfId="740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"/>
          </reference>
          <reference field="10" count="5">
            <x v="18"/>
            <x v="19"/>
            <x v="20"/>
            <x v="116"/>
            <x v="117"/>
          </reference>
        </references>
      </pivotArea>
    </format>
    <format dxfId="741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5"/>
          </reference>
          <reference field="10" count="2">
            <x v="0"/>
            <x v="93"/>
          </reference>
        </references>
      </pivotArea>
    </format>
    <format dxfId="742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6"/>
          </reference>
          <reference field="10" count="1">
            <x v="1048832"/>
          </reference>
        </references>
      </pivotArea>
    </format>
    <format dxfId="743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1048832"/>
          </reference>
          <reference field="10" count="3">
            <x v="0"/>
            <x v="1"/>
            <x v="1048832"/>
          </reference>
        </references>
      </pivotArea>
    </format>
    <format dxfId="744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4"/>
          </reference>
          <reference field="10" count="1">
            <x v="19"/>
          </reference>
        </references>
      </pivotArea>
    </format>
    <format dxfId="745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0"/>
          </reference>
          <reference field="10" count="1">
            <x v="0"/>
          </reference>
        </references>
      </pivotArea>
    </format>
    <format dxfId="74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8832"/>
          </reference>
          <reference field="6" count="15">
            <x v="363"/>
            <x v="364"/>
            <x v="365"/>
            <x v="366"/>
            <x v="368"/>
            <x v="370"/>
            <x v="371"/>
            <x v="586"/>
            <x v="599"/>
            <x v="600"/>
            <x v="601"/>
            <x v="602"/>
            <x v="603"/>
            <x v="604"/>
            <x v="605"/>
          </reference>
          <reference field="10" count="1" selected="0">
            <x v="0"/>
          </reference>
        </references>
      </pivotArea>
    </format>
    <format dxfId="74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8832"/>
          </reference>
          <reference field="6" count="2">
            <x v="364"/>
            <x v="365"/>
          </reference>
          <reference field="10" count="1" selected="0">
            <x v="1"/>
          </reference>
        </references>
      </pivotArea>
    </format>
    <format dxfId="74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6" count="25"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586"/>
            <x v="587"/>
            <x v="588"/>
            <x v="589"/>
            <x v="590"/>
            <x v="591"/>
          </reference>
          <reference field="10" count="1" selected="0">
            <x v="0"/>
          </reference>
        </references>
      </pivotArea>
    </format>
    <format dxfId="74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6" count="6">
            <x v="363"/>
            <x v="364"/>
            <x v="365"/>
            <x v="368"/>
            <x v="370"/>
            <x v="371"/>
          </reference>
          <reference field="10" count="1" selected="0">
            <x v="2"/>
          </reference>
        </references>
      </pivotArea>
    </format>
    <format dxfId="75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11">
            <x v="363"/>
            <x v="364"/>
            <x v="365"/>
            <x v="366"/>
            <x v="368"/>
            <x v="370"/>
            <x v="371"/>
            <x v="375"/>
            <x v="376"/>
            <x v="378"/>
            <x v="604"/>
          </reference>
          <reference field="10" count="1" selected="0">
            <x v="94"/>
          </reference>
        </references>
      </pivotArea>
    </format>
    <format dxfId="75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6">
            <x v="364"/>
            <x v="365"/>
            <x v="366"/>
            <x v="368"/>
            <x v="370"/>
            <x v="371"/>
          </reference>
          <reference field="10" count="1" selected="0">
            <x v="95"/>
          </reference>
        </references>
      </pivotArea>
    </format>
    <format dxfId="75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5">
            <x v="364"/>
            <x v="365"/>
            <x v="366"/>
            <x v="368"/>
            <x v="370"/>
          </reference>
          <reference field="10" count="1" selected="0">
            <x v="96"/>
          </reference>
        </references>
      </pivotArea>
    </format>
    <format dxfId="75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10">
            <x v="363"/>
            <x v="364"/>
            <x v="365"/>
            <x v="366"/>
            <x v="368"/>
            <x v="370"/>
            <x v="371"/>
            <x v="373"/>
            <x v="381"/>
            <x v="604"/>
          </reference>
          <reference field="10" count="1" selected="0">
            <x v="97"/>
          </reference>
        </references>
      </pivotArea>
    </format>
    <format dxfId="75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5">
            <x v="365"/>
            <x v="366"/>
            <x v="368"/>
            <x v="370"/>
            <x v="371"/>
          </reference>
          <reference field="10" count="1" selected="0">
            <x v="98"/>
          </reference>
        </references>
      </pivotArea>
    </format>
    <format dxfId="75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5">
            <x v="363"/>
            <x v="364"/>
            <x v="365"/>
            <x v="366"/>
            <x v="604"/>
          </reference>
          <reference field="10" count="1" selected="0">
            <x v="99"/>
          </reference>
        </references>
      </pivotArea>
    </format>
    <format dxfId="7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2">
            <x v="365"/>
            <x v="371"/>
          </reference>
          <reference field="10" count="1" selected="0">
            <x v="122"/>
          </reference>
        </references>
      </pivotArea>
    </format>
    <format dxfId="75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3">
            <x v="363"/>
            <x v="364"/>
            <x v="365"/>
          </reference>
          <reference field="10" count="1" selected="0">
            <x v="118"/>
          </reference>
        </references>
      </pivotArea>
    </format>
    <format dxfId="7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15">
            <x v="363"/>
            <x v="364"/>
            <x v="365"/>
            <x v="366"/>
            <x v="370"/>
            <x v="371"/>
            <x v="372"/>
            <x v="373"/>
            <x v="375"/>
            <x v="376"/>
            <x v="378"/>
            <x v="380"/>
            <x v="388"/>
            <x v="586"/>
            <x v="605"/>
          </reference>
          <reference field="10" count="1" selected="0">
            <x v="100"/>
          </reference>
        </references>
      </pivotArea>
    </format>
    <format dxfId="7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7">
            <x v="363"/>
            <x v="364"/>
            <x v="365"/>
            <x v="366"/>
            <x v="368"/>
            <x v="370"/>
            <x v="371"/>
          </reference>
          <reference field="10" count="1" selected="0">
            <x v="101"/>
          </reference>
        </references>
      </pivotArea>
    </format>
    <format dxfId="76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8">
            <x v="363"/>
            <x v="364"/>
            <x v="365"/>
            <x v="366"/>
            <x v="370"/>
            <x v="371"/>
            <x v="375"/>
            <x v="605"/>
          </reference>
          <reference field="10" count="1" selected="0">
            <x v="102"/>
          </reference>
        </references>
      </pivotArea>
    </format>
    <format dxfId="7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3">
            <x v="365"/>
            <x v="370"/>
            <x v="371"/>
          </reference>
          <reference field="10" count="1" selected="0">
            <x v="123"/>
          </reference>
        </references>
      </pivotArea>
    </format>
    <format dxfId="7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8">
            <x v="364"/>
            <x v="365"/>
            <x v="366"/>
            <x v="368"/>
            <x v="370"/>
            <x v="371"/>
            <x v="375"/>
            <x v="380"/>
          </reference>
          <reference field="10" count="1" selected="0">
            <x v="55"/>
          </reference>
        </references>
      </pivotArea>
    </format>
    <format dxfId="76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8">
            <x v="363"/>
            <x v="364"/>
            <x v="365"/>
            <x v="366"/>
            <x v="368"/>
            <x v="370"/>
            <x v="371"/>
            <x v="380"/>
          </reference>
          <reference field="10" count="1" selected="0">
            <x v="103"/>
          </reference>
        </references>
      </pivotArea>
    </format>
    <format dxfId="76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8">
            <x v="363"/>
            <x v="364"/>
            <x v="365"/>
            <x v="366"/>
            <x v="368"/>
            <x v="370"/>
            <x v="371"/>
            <x v="379"/>
          </reference>
          <reference field="10" count="1" selected="0">
            <x v="104"/>
          </reference>
        </references>
      </pivotArea>
    </format>
    <format dxfId="76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3">
            <x v="363"/>
            <x v="364"/>
            <x v="586"/>
          </reference>
          <reference field="10" count="1" selected="0">
            <x v="124"/>
          </reference>
        </references>
      </pivotArea>
    </format>
    <format dxfId="76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4">
            <x v="365"/>
            <x v="366"/>
            <x v="368"/>
            <x v="371"/>
          </reference>
          <reference field="10" count="1" selected="0">
            <x v="105"/>
          </reference>
        </references>
      </pivotArea>
    </format>
    <format dxfId="76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5">
            <x v="364"/>
            <x v="365"/>
            <x v="368"/>
            <x v="370"/>
            <x v="371"/>
          </reference>
          <reference field="10" count="1" selected="0">
            <x v="106"/>
          </reference>
        </references>
      </pivotArea>
    </format>
    <format dxfId="76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3">
            <x v="363"/>
            <x v="364"/>
            <x v="365"/>
          </reference>
          <reference field="10" count="1" selected="0">
            <x v="125"/>
          </reference>
        </references>
      </pivotArea>
    </format>
    <format dxfId="76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4">
            <x v="364"/>
            <x v="365"/>
            <x v="370"/>
            <x v="604"/>
          </reference>
          <reference field="10" count="1" selected="0">
            <x v="126"/>
          </reference>
        </references>
      </pivotArea>
    </format>
    <format dxfId="77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5">
            <x v="365"/>
            <x v="366"/>
            <x v="368"/>
            <x v="370"/>
            <x v="371"/>
          </reference>
          <reference field="10" count="1" selected="0">
            <x v="107"/>
          </reference>
        </references>
      </pivotArea>
    </format>
    <format dxfId="77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7">
            <x v="364"/>
            <x v="365"/>
            <x v="366"/>
            <x v="368"/>
            <x v="370"/>
            <x v="371"/>
            <x v="375"/>
          </reference>
          <reference field="10" count="1" selected="0">
            <x v="108"/>
          </reference>
        </references>
      </pivotArea>
    </format>
    <format dxfId="77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3">
            <x v="363"/>
            <x v="364"/>
            <x v="365"/>
          </reference>
          <reference field="10" count="1" selected="0">
            <x v="119"/>
          </reference>
        </references>
      </pivotArea>
    </format>
    <format dxfId="77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9">
            <x v="363"/>
            <x v="364"/>
            <x v="365"/>
            <x v="366"/>
            <x v="368"/>
            <x v="370"/>
            <x v="371"/>
            <x v="375"/>
            <x v="605"/>
          </reference>
          <reference field="10" count="1" selected="0">
            <x v="109"/>
          </reference>
        </references>
      </pivotArea>
    </format>
    <format dxfId="77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5">
            <x v="364"/>
            <x v="365"/>
            <x v="366"/>
            <x v="368"/>
            <x v="370"/>
          </reference>
          <reference field="10" count="1" selected="0">
            <x v="72"/>
          </reference>
        </references>
      </pivotArea>
    </format>
    <format dxfId="77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7">
            <x v="365"/>
            <x v="366"/>
            <x v="368"/>
            <x v="370"/>
            <x v="372"/>
            <x v="373"/>
            <x v="381"/>
          </reference>
          <reference field="10" count="1" selected="0">
            <x v="110"/>
          </reference>
        </references>
      </pivotArea>
    </format>
    <format dxfId="77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11">
            <x v="363"/>
            <x v="364"/>
            <x v="365"/>
            <x v="366"/>
            <x v="368"/>
            <x v="370"/>
            <x v="371"/>
            <x v="372"/>
            <x v="375"/>
            <x v="376"/>
            <x v="604"/>
          </reference>
          <reference field="10" count="1" selected="0">
            <x v="111"/>
          </reference>
        </references>
      </pivotArea>
    </format>
    <format dxfId="77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9">
            <x v="364"/>
            <x v="365"/>
            <x v="366"/>
            <x v="368"/>
            <x v="370"/>
            <x v="371"/>
            <x v="375"/>
            <x v="376"/>
            <x v="380"/>
          </reference>
          <reference field="10" count="1" selected="0">
            <x v="112"/>
          </reference>
        </references>
      </pivotArea>
    </format>
    <format dxfId="7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5">
            <x v="364"/>
            <x v="365"/>
            <x v="366"/>
            <x v="368"/>
            <x v="370"/>
          </reference>
          <reference field="10" count="1" selected="0">
            <x v="120"/>
          </reference>
        </references>
      </pivotArea>
    </format>
    <format dxfId="7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2">
            <x v="366"/>
            <x v="368"/>
          </reference>
          <reference field="10" count="1" selected="0">
            <x v="113"/>
          </reference>
        </references>
      </pivotArea>
    </format>
    <format dxfId="7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10">
            <x v="364"/>
            <x v="365"/>
            <x v="366"/>
            <x v="370"/>
            <x v="371"/>
            <x v="372"/>
            <x v="373"/>
            <x v="375"/>
            <x v="379"/>
            <x v="380"/>
          </reference>
          <reference field="10" count="1" selected="0">
            <x v="114"/>
          </reference>
        </references>
      </pivotArea>
    </format>
    <format dxfId="7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2">
            <x v="363"/>
            <x v="364"/>
          </reference>
          <reference field="10" count="1" selected="0">
            <x v="127"/>
          </reference>
        </references>
      </pivotArea>
    </format>
    <format dxfId="78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3">
            <x v="363"/>
            <x v="364"/>
            <x v="586"/>
          </reference>
          <reference field="10" count="1" selected="0">
            <x v="128"/>
          </reference>
        </references>
      </pivotArea>
    </format>
    <format dxfId="78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2">
            <x v="366"/>
            <x v="368"/>
          </reference>
          <reference field="10" count="1" selected="0">
            <x v="11"/>
          </reference>
        </references>
      </pivotArea>
    </format>
    <format dxfId="78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7">
            <x v="363"/>
            <x v="364"/>
            <x v="365"/>
            <x v="366"/>
            <x v="368"/>
            <x v="370"/>
            <x v="371"/>
          </reference>
          <reference field="10" count="1" selected="0">
            <x v="85"/>
          </reference>
        </references>
      </pivotArea>
    </format>
    <format dxfId="78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5">
            <x v="364"/>
            <x v="365"/>
            <x v="366"/>
            <x v="370"/>
            <x v="604"/>
          </reference>
          <reference field="10" count="1" selected="0">
            <x v="121"/>
          </reference>
        </references>
      </pivotArea>
    </format>
    <format dxfId="78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6" count="3">
            <x v="366"/>
            <x v="368"/>
            <x v="371"/>
          </reference>
          <reference field="10" count="1" selected="0">
            <x v="115"/>
          </reference>
        </references>
      </pivotArea>
    </format>
    <format dxfId="78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6" count="4">
            <x v="363"/>
            <x v="366"/>
            <x v="368"/>
            <x v="370"/>
          </reference>
          <reference field="10" count="1" selected="0">
            <x v="21"/>
          </reference>
        </references>
      </pivotArea>
    </format>
    <format dxfId="78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6" count="1">
            <x v="368"/>
          </reference>
          <reference field="10" count="1" selected="0">
            <x v="22"/>
          </reference>
        </references>
      </pivotArea>
    </format>
    <format dxfId="78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6" count="2">
            <x v="364"/>
            <x v="365"/>
          </reference>
          <reference field="10" count="1" selected="0">
            <x v="24"/>
          </reference>
        </references>
      </pivotArea>
    </format>
    <format dxfId="79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6" count="4">
            <x v="363"/>
            <x v="364"/>
            <x v="365"/>
            <x v="368"/>
          </reference>
          <reference field="10" count="1" selected="0">
            <x v="25"/>
          </reference>
        </references>
      </pivotArea>
    </format>
    <format dxfId="79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3"/>
          </reference>
          <reference field="6" count="1">
            <x v="598"/>
          </reference>
          <reference field="10" count="1" selected="0">
            <x v="92"/>
          </reference>
        </references>
      </pivotArea>
    </format>
    <format dxfId="79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6" count="2">
            <x v="384"/>
            <x v="385"/>
          </reference>
          <reference field="10" count="1" selected="0">
            <x v="19"/>
          </reference>
        </references>
      </pivotArea>
    </format>
    <format dxfId="79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6" count="15">
            <x v="363"/>
            <x v="364"/>
            <x v="365"/>
            <x v="366"/>
            <x v="368"/>
            <x v="586"/>
            <x v="587"/>
            <x v="588"/>
            <x v="589"/>
            <x v="592"/>
            <x v="593"/>
            <x v="594"/>
            <x v="595"/>
            <x v="596"/>
            <x v="597"/>
          </reference>
          <reference field="10" count="1" selected="0">
            <x v="0"/>
          </reference>
        </references>
      </pivotArea>
    </format>
    <format dxfId="79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6" count="4">
            <x v="364"/>
            <x v="365"/>
            <x v="366"/>
            <x v="368"/>
          </reference>
          <reference field="10" count="1" selected="0">
            <x v="93"/>
          </reference>
        </references>
      </pivotArea>
    </format>
    <format dxfId="79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6" count="17">
            <x v="364"/>
            <x v="365"/>
            <x v="366"/>
            <x v="368"/>
            <x v="370"/>
            <x v="371"/>
            <x v="372"/>
            <x v="373"/>
            <x v="374"/>
            <x v="375"/>
            <x v="376"/>
            <x v="378"/>
            <x v="379"/>
            <x v="380"/>
            <x v="381"/>
            <x v="387"/>
            <x v="388"/>
          </reference>
          <reference field="10" count="1" selected="0">
            <x v="1048832"/>
          </reference>
        </references>
      </pivotArea>
    </format>
    <format dxfId="79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8832"/>
          </reference>
          <reference field="6" count="7">
            <x v="364"/>
            <x v="365"/>
            <x v="366"/>
            <x v="368"/>
            <x v="370"/>
            <x v="371"/>
            <x v="378"/>
          </reference>
          <reference field="10" count="1" selected="0">
            <x v="0"/>
          </reference>
        </references>
      </pivotArea>
    </format>
    <format dxfId="79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8832"/>
          </reference>
          <reference field="6" count="11">
            <x v="364"/>
            <x v="365"/>
            <x v="366"/>
            <x v="368"/>
            <x v="370"/>
            <x v="371"/>
            <x v="375"/>
            <x v="376"/>
            <x v="378"/>
            <x v="604"/>
            <x v="605"/>
          </reference>
          <reference field="10" count="1" selected="0">
            <x v="1"/>
          </reference>
        </references>
      </pivotArea>
    </format>
    <format dxfId="79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48832"/>
          </reference>
          <reference field="6" count="16">
            <x v="363"/>
            <x v="364"/>
            <x v="365"/>
            <x v="366"/>
            <x v="368"/>
            <x v="370"/>
            <x v="371"/>
            <x v="372"/>
            <x v="373"/>
            <x v="374"/>
            <x v="375"/>
            <x v="376"/>
            <x v="378"/>
            <x v="386"/>
            <x v="387"/>
            <x v="388"/>
          </reference>
          <reference field="10" count="1" selected="0">
            <x v="1048832"/>
          </reference>
        </references>
      </pivotArea>
    </format>
    <format dxfId="79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48832"/>
          </reference>
          <reference field="6" count="17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0" count="1" selected="0">
            <x v="0"/>
          </reference>
        </references>
      </pivotArea>
    </format>
    <format dxfId="80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6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0" count="1" selected="0">
            <x v="0"/>
          </reference>
        </references>
      </pivotArea>
    </format>
    <format dxfId="80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6" count="2">
            <x v="1"/>
            <x v="3"/>
          </reference>
          <reference field="10" count="1" selected="0">
            <x v="2"/>
          </reference>
        </references>
      </pivotArea>
    </format>
    <format dxfId="80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6" count="2">
            <x v="6"/>
            <x v="7"/>
          </reference>
          <reference field="10" count="1" selected="0">
            <x v="4"/>
          </reference>
        </references>
      </pivotArea>
    </format>
    <format dxfId="80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6" count="2">
            <x v="5"/>
            <x v="9"/>
          </reference>
          <reference field="10" count="1" selected="0">
            <x v="5"/>
          </reference>
        </references>
      </pivotArea>
    </format>
    <format dxfId="80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6" count="7">
            <x v="0"/>
            <x v="1"/>
            <x v="3"/>
            <x v="5"/>
            <x v="6"/>
            <x v="7"/>
            <x v="9"/>
          </reference>
          <reference field="10" count="1" selected="0">
            <x v="6"/>
          </reference>
        </references>
      </pivotArea>
    </format>
    <format dxfId="80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6" count="3">
            <x v="4"/>
            <x v="5"/>
            <x v="6"/>
          </reference>
          <reference field="10" count="1" selected="0">
            <x v="7"/>
          </reference>
        </references>
      </pivotArea>
    </format>
    <format dxfId="80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6" count="10">
            <x v="0"/>
            <x v="1"/>
            <x v="2"/>
            <x v="3"/>
            <x v="4"/>
            <x v="5"/>
            <x v="6"/>
            <x v="7"/>
            <x v="8"/>
            <x v="11"/>
          </reference>
          <reference field="10" count="1" selected="0">
            <x v="8"/>
          </reference>
        </references>
      </pivotArea>
    </format>
    <format dxfId="80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6" count="3">
            <x v="6"/>
            <x v="7"/>
            <x v="8"/>
          </reference>
          <reference field="10" count="1" selected="0">
            <x v="9"/>
          </reference>
        </references>
      </pivotArea>
    </format>
    <format dxfId="80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6" count="3">
            <x v="6"/>
            <x v="7"/>
            <x v="8"/>
          </reference>
          <reference field="10" count="1" selected="0">
            <x v="10"/>
          </reference>
        </references>
      </pivotArea>
    </format>
    <format dxfId="80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6" count="12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</reference>
          <reference field="10" count="1" selected="0">
            <x v="11"/>
          </reference>
        </references>
      </pivotArea>
    </format>
    <format dxfId="81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6" count="6">
            <x v="2"/>
            <x v="3"/>
            <x v="6"/>
            <x v="7"/>
            <x v="8"/>
            <x v="10"/>
          </reference>
          <reference field="10" count="1" selected="0">
            <x v="12"/>
          </reference>
        </references>
      </pivotArea>
    </format>
    <format dxfId="81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6" count="1">
            <x v="6"/>
          </reference>
          <reference field="10" count="1" selected="0">
            <x v="3"/>
          </reference>
        </references>
      </pivotArea>
    </format>
    <format dxfId="81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6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0" count="1" selected="0">
            <x v="1048832"/>
          </reference>
        </references>
      </pivotArea>
    </format>
    <format dxfId="81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48832"/>
          </reference>
          <reference field="6" count="12">
            <x v="0"/>
            <x v="1"/>
            <x v="2"/>
            <x v="3"/>
            <x v="10"/>
            <x v="11"/>
            <x v="12"/>
            <x v="13"/>
            <x v="14"/>
            <x v="15"/>
            <x v="16"/>
            <x v="17"/>
          </reference>
          <reference field="10" count="1" selected="0">
            <x v="0"/>
          </reference>
        </references>
      </pivotArea>
    </format>
    <format dxfId="81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048832"/>
          </reference>
          <reference field="6" count="3">
            <x v="0"/>
            <x v="3"/>
            <x v="14"/>
          </reference>
          <reference field="10" count="1" selected="0">
            <x v="1"/>
          </reference>
        </references>
      </pivotArea>
    </format>
    <format dxfId="81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0"/>
          </reference>
          <reference field="6" count="50">
            <x v="18"/>
            <x v="19"/>
            <x v="20"/>
            <x v="21"/>
            <x v="25"/>
            <x v="28"/>
            <x v="49"/>
            <x v="59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</reference>
          <reference field="10" count="1" selected="0">
            <x v="0"/>
          </reference>
        </references>
      </pivotArea>
    </format>
    <format dxfId="81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0"/>
          </reference>
          <reference field="6" count="50"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</reference>
          <reference field="10" count="1" selected="0">
            <x v="0"/>
          </reference>
        </references>
      </pivotArea>
    </format>
    <format dxfId="81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0"/>
          </reference>
          <reference field="6" count="16"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</reference>
          <reference field="10" count="1" selected="0">
            <x v="0"/>
          </reference>
        </references>
      </pivotArea>
    </format>
    <format dxfId="81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0"/>
          </reference>
          <reference field="6" count="11">
            <x v="421"/>
            <x v="422"/>
            <x v="423"/>
            <x v="424"/>
            <x v="432"/>
            <x v="433"/>
            <x v="434"/>
            <x v="435"/>
            <x v="447"/>
            <x v="448"/>
            <x v="449"/>
          </reference>
          <reference field="10" count="1" selected="0">
            <x v="13"/>
          </reference>
        </references>
      </pivotArea>
    </format>
    <format dxfId="81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0"/>
          </reference>
          <reference field="6" count="50">
            <x v="21"/>
            <x v="393"/>
            <x v="398"/>
            <x v="399"/>
            <x v="400"/>
            <x v="402"/>
            <x v="406"/>
            <x v="407"/>
            <x v="409"/>
            <x v="410"/>
            <x v="412"/>
            <x v="414"/>
            <x v="416"/>
            <x v="417"/>
            <x v="420"/>
            <x v="421"/>
            <x v="422"/>
            <x v="423"/>
            <x v="424"/>
            <x v="425"/>
            <x v="426"/>
            <x v="427"/>
            <x v="429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3"/>
            <x v="444"/>
            <x v="445"/>
            <x v="446"/>
            <x v="447"/>
            <x v="448"/>
            <x v="449"/>
            <x v="450"/>
            <x v="451"/>
            <x v="452"/>
            <x v="497"/>
            <x v="498"/>
            <x v="499"/>
            <x v="500"/>
            <x v="501"/>
            <x v="502"/>
          </reference>
          <reference field="10" count="1" selected="0">
            <x v="2"/>
          </reference>
        </references>
      </pivotArea>
    </format>
    <format dxfId="82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0"/>
          </reference>
          <reference field="6" count="41"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7"/>
            <x v="478"/>
            <x v="479"/>
            <x v="480"/>
            <x v="481"/>
            <x v="482"/>
            <x v="483"/>
            <x v="484"/>
            <x v="485"/>
            <x v="486"/>
            <x v="488"/>
            <x v="489"/>
            <x v="490"/>
            <x v="491"/>
            <x v="492"/>
            <x v="493"/>
            <x v="494"/>
            <x v="495"/>
            <x v="496"/>
          </reference>
          <reference field="10" count="1" selected="0">
            <x v="2"/>
          </reference>
        </references>
      </pivotArea>
    </format>
    <format dxfId="82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">
            <x v="432"/>
            <x v="443"/>
          </reference>
          <reference field="10" count="1" selected="0">
            <x v="28"/>
          </reference>
        </references>
      </pivotArea>
    </format>
    <format dxfId="82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8">
            <x v="432"/>
            <x v="433"/>
            <x v="434"/>
            <x v="435"/>
            <x v="443"/>
            <x v="444"/>
            <x v="445"/>
            <x v="446"/>
          </reference>
          <reference field="10" count="1" selected="0">
            <x v="29"/>
          </reference>
        </references>
      </pivotArea>
    </format>
    <format dxfId="82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3">
            <x v="407"/>
            <x v="432"/>
            <x v="433"/>
            <x v="434"/>
            <x v="435"/>
            <x v="443"/>
            <x v="444"/>
            <x v="445"/>
            <x v="446"/>
            <x v="454"/>
            <x v="455"/>
            <x v="456"/>
            <x v="457"/>
          </reference>
          <reference field="10" count="1" selected="0">
            <x v="30"/>
          </reference>
        </references>
      </pivotArea>
    </format>
    <format dxfId="82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3">
            <x v="407"/>
            <x v="432"/>
            <x v="433"/>
            <x v="434"/>
            <x v="435"/>
            <x v="443"/>
            <x v="444"/>
            <x v="445"/>
            <x v="446"/>
            <x v="454"/>
            <x v="455"/>
            <x v="456"/>
            <x v="457"/>
          </reference>
          <reference field="10" count="1" selected="0">
            <x v="31"/>
          </reference>
        </references>
      </pivotArea>
    </format>
    <format dxfId="82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4">
            <x v="407"/>
            <x v="432"/>
            <x v="433"/>
            <x v="434"/>
            <x v="435"/>
            <x v="443"/>
            <x v="444"/>
            <x v="445"/>
            <x v="446"/>
            <x v="454"/>
            <x v="455"/>
            <x v="456"/>
            <x v="457"/>
            <x v="458"/>
          </reference>
          <reference field="10" count="1" selected="0">
            <x v="32"/>
          </reference>
        </references>
      </pivotArea>
    </format>
    <format dxfId="82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5">
            <x v="407"/>
            <x v="432"/>
            <x v="433"/>
            <x v="434"/>
            <x v="435"/>
            <x v="443"/>
            <x v="444"/>
            <x v="445"/>
            <x v="446"/>
            <x v="447"/>
            <x v="448"/>
            <x v="449"/>
            <x v="458"/>
            <x v="459"/>
            <x v="460"/>
          </reference>
          <reference field="10" count="1" selected="0">
            <x v="33"/>
          </reference>
        </references>
      </pivotArea>
    </format>
    <format dxfId="82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5">
            <x v="407"/>
            <x v="432"/>
            <x v="433"/>
            <x v="434"/>
            <x v="435"/>
            <x v="443"/>
            <x v="444"/>
            <x v="445"/>
            <x v="446"/>
            <x v="447"/>
            <x v="448"/>
            <x v="449"/>
            <x v="450"/>
            <x v="458"/>
            <x v="459"/>
          </reference>
          <reference field="10" count="1" selected="0">
            <x v="34"/>
          </reference>
        </references>
      </pivotArea>
    </format>
    <format dxfId="82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7">
            <x v="432"/>
            <x v="433"/>
            <x v="434"/>
            <x v="435"/>
            <x v="447"/>
            <x v="448"/>
            <x v="449"/>
          </reference>
          <reference field="10" count="1" selected="0">
            <x v="35"/>
          </reference>
        </references>
      </pivotArea>
    </format>
    <format dxfId="82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34">
            <x v="407"/>
            <x v="420"/>
            <x v="421"/>
            <x v="422"/>
            <x v="423"/>
            <x v="424"/>
            <x v="425"/>
            <x v="431"/>
            <x v="432"/>
            <x v="433"/>
            <x v="434"/>
            <x v="435"/>
            <x v="436"/>
            <x v="437"/>
            <x v="443"/>
            <x v="444"/>
            <x v="445"/>
            <x v="446"/>
            <x v="447"/>
            <x v="448"/>
            <x v="454"/>
            <x v="455"/>
            <x v="456"/>
            <x v="457"/>
            <x v="466"/>
            <x v="467"/>
            <x v="468"/>
            <x v="469"/>
            <x v="470"/>
            <x v="471"/>
            <x v="489"/>
            <x v="490"/>
            <x v="491"/>
            <x v="492"/>
          </reference>
          <reference field="10" count="1" selected="0">
            <x v="36"/>
          </reference>
        </references>
      </pivotArea>
    </format>
    <format dxfId="83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">
            <x v="432"/>
            <x v="443"/>
          </reference>
          <reference field="10" count="1" selected="0">
            <x v="37"/>
          </reference>
        </references>
      </pivotArea>
    </format>
    <format dxfId="83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9">
            <x v="420"/>
            <x v="421"/>
            <x v="422"/>
            <x v="423"/>
            <x v="424"/>
            <x v="432"/>
            <x v="433"/>
            <x v="434"/>
            <x v="435"/>
          </reference>
          <reference field="10" count="1" selected="0">
            <x v="38"/>
          </reference>
        </references>
      </pivotArea>
    </format>
    <format dxfId="83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4">
            <x v="421"/>
            <x v="422"/>
            <x v="423"/>
            <x v="424"/>
            <x v="432"/>
            <x v="433"/>
            <x v="434"/>
            <x v="435"/>
            <x v="436"/>
            <x v="437"/>
            <x v="438"/>
            <x v="447"/>
            <x v="448"/>
            <x v="449"/>
          </reference>
          <reference field="10" count="1" selected="0">
            <x v="39"/>
          </reference>
        </references>
      </pivotArea>
    </format>
    <format dxfId="83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30">
            <x v="407"/>
            <x v="421"/>
            <x v="422"/>
            <x v="423"/>
            <x v="424"/>
            <x v="425"/>
            <x v="426"/>
            <x v="432"/>
            <x v="433"/>
            <x v="434"/>
            <x v="435"/>
            <x v="436"/>
            <x v="437"/>
            <x v="438"/>
            <x v="443"/>
            <x v="444"/>
            <x v="445"/>
            <x v="446"/>
            <x v="447"/>
            <x v="448"/>
            <x v="449"/>
            <x v="454"/>
            <x v="455"/>
            <x v="456"/>
            <x v="457"/>
            <x v="458"/>
            <x v="459"/>
            <x v="460"/>
            <x v="470"/>
            <x v="471"/>
          </reference>
          <reference field="10" count="1" selected="0">
            <x v="40"/>
          </reference>
        </references>
      </pivotArea>
    </format>
    <format dxfId="83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31">
            <x v="407"/>
            <x v="421"/>
            <x v="422"/>
            <x v="423"/>
            <x v="424"/>
            <x v="432"/>
            <x v="433"/>
            <x v="434"/>
            <x v="435"/>
            <x v="436"/>
            <x v="437"/>
            <x v="438"/>
            <x v="447"/>
            <x v="448"/>
            <x v="449"/>
            <x v="454"/>
            <x v="455"/>
            <x v="456"/>
            <x v="457"/>
            <x v="462"/>
            <x v="470"/>
            <x v="471"/>
            <x v="472"/>
            <x v="473"/>
            <x v="477"/>
            <x v="478"/>
            <x v="479"/>
            <x v="480"/>
            <x v="493"/>
            <x v="494"/>
            <x v="495"/>
          </reference>
          <reference field="10" count="1" selected="0">
            <x v="41"/>
          </reference>
        </references>
      </pivotArea>
    </format>
    <format dxfId="83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8">
            <x v="393"/>
            <x v="407"/>
            <x v="421"/>
            <x v="422"/>
            <x v="423"/>
            <x v="424"/>
            <x v="432"/>
            <x v="433"/>
            <x v="434"/>
            <x v="435"/>
            <x v="436"/>
            <x v="437"/>
            <x v="447"/>
            <x v="448"/>
            <x v="449"/>
            <x v="454"/>
            <x v="455"/>
            <x v="456"/>
            <x v="457"/>
            <x v="466"/>
            <x v="467"/>
            <x v="468"/>
            <x v="469"/>
            <x v="470"/>
            <x v="471"/>
            <x v="472"/>
            <x v="481"/>
            <x v="482"/>
          </reference>
          <reference field="10" count="1" selected="0">
            <x v="42"/>
          </reference>
        </references>
      </pivotArea>
    </format>
    <format dxfId="83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5">
            <x v="421"/>
            <x v="422"/>
            <x v="423"/>
            <x v="424"/>
            <x v="432"/>
            <x v="433"/>
            <x v="434"/>
            <x v="435"/>
            <x v="436"/>
            <x v="437"/>
            <x v="438"/>
            <x v="439"/>
            <x v="447"/>
            <x v="448"/>
            <x v="449"/>
          </reference>
          <reference field="10" count="1" selected="0">
            <x v="43"/>
          </reference>
        </references>
      </pivotArea>
    </format>
    <format dxfId="83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3">
            <x v="407"/>
            <x v="421"/>
            <x v="422"/>
            <x v="423"/>
            <x v="424"/>
            <x v="432"/>
            <x v="433"/>
            <x v="434"/>
            <x v="435"/>
            <x v="436"/>
            <x v="437"/>
            <x v="438"/>
            <x v="443"/>
            <x v="444"/>
            <x v="445"/>
            <x v="446"/>
            <x v="447"/>
            <x v="448"/>
            <x v="449"/>
            <x v="458"/>
            <x v="459"/>
            <x v="460"/>
            <x v="461"/>
          </reference>
          <reference field="10" count="1" selected="0">
            <x v="44"/>
          </reference>
        </references>
      </pivotArea>
    </format>
    <format dxfId="83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1">
            <x v="407"/>
            <x v="454"/>
            <x v="455"/>
            <x v="456"/>
            <x v="457"/>
            <x v="463"/>
            <x v="464"/>
            <x v="470"/>
            <x v="471"/>
            <x v="472"/>
            <x v="473"/>
          </reference>
          <reference field="10" count="1" selected="0">
            <x v="45"/>
          </reference>
        </references>
      </pivotArea>
    </format>
    <format dxfId="83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0">
            <x v="421"/>
            <x v="422"/>
            <x v="423"/>
            <x v="424"/>
            <x v="432"/>
            <x v="433"/>
            <x v="434"/>
            <x v="435"/>
            <x v="443"/>
            <x v="454"/>
          </reference>
          <reference field="10" count="1" selected="0">
            <x v="46"/>
          </reference>
        </references>
      </pivotArea>
    </format>
    <format dxfId="84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9">
            <x v="421"/>
            <x v="422"/>
            <x v="423"/>
            <x v="424"/>
            <x v="432"/>
            <x v="433"/>
            <x v="434"/>
            <x v="435"/>
            <x v="443"/>
          </reference>
          <reference field="10" count="1" selected="0">
            <x v="47"/>
          </reference>
        </references>
      </pivotArea>
    </format>
    <format dxfId="84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6">
            <x v="432"/>
            <x v="433"/>
            <x v="434"/>
            <x v="435"/>
            <x v="454"/>
            <x v="455"/>
          </reference>
          <reference field="10" count="1" selected="0">
            <x v="48"/>
          </reference>
        </references>
      </pivotArea>
    </format>
    <format dxfId="84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2">
            <x v="407"/>
            <x v="432"/>
            <x v="433"/>
            <x v="434"/>
            <x v="435"/>
            <x v="443"/>
            <x v="444"/>
            <x v="445"/>
            <x v="446"/>
            <x v="447"/>
            <x v="448"/>
            <x v="449"/>
          </reference>
          <reference field="10" count="1" selected="0">
            <x v="49"/>
          </reference>
        </references>
      </pivotArea>
    </format>
    <format dxfId="84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5">
            <x v="407"/>
            <x v="443"/>
            <x v="444"/>
            <x v="445"/>
            <x v="446"/>
          </reference>
          <reference field="10" count="1" selected="0">
            <x v="50"/>
          </reference>
        </references>
      </pivotArea>
    </format>
    <format dxfId="84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0">
            <x v="421"/>
            <x v="422"/>
            <x v="423"/>
            <x v="424"/>
            <x v="432"/>
            <x v="433"/>
            <x v="434"/>
            <x v="435"/>
            <x v="443"/>
            <x v="444"/>
          </reference>
          <reference field="10" count="1" selected="0">
            <x v="51"/>
          </reference>
        </references>
      </pivotArea>
    </format>
    <format dxfId="84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6">
            <x v="421"/>
            <x v="422"/>
            <x v="423"/>
            <x v="424"/>
            <x v="432"/>
            <x v="433"/>
            <x v="434"/>
            <x v="435"/>
            <x v="436"/>
            <x v="443"/>
            <x v="444"/>
            <x v="445"/>
            <x v="446"/>
            <x v="447"/>
            <x v="454"/>
            <x v="455"/>
            <x v="456"/>
            <x v="457"/>
            <x v="466"/>
            <x v="467"/>
            <x v="468"/>
            <x v="469"/>
            <x v="477"/>
            <x v="478"/>
            <x v="479"/>
            <x v="480"/>
          </reference>
          <reference field="10" count="1" selected="0">
            <x v="52"/>
          </reference>
        </references>
      </pivotArea>
    </format>
    <format dxfId="84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4">
            <x v="432"/>
            <x v="433"/>
            <x v="434"/>
            <x v="443"/>
          </reference>
          <reference field="10" count="1" selected="0">
            <x v="53"/>
          </reference>
        </references>
      </pivotArea>
    </format>
    <format dxfId="84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9">
            <x v="407"/>
            <x v="443"/>
            <x v="444"/>
            <x v="445"/>
            <x v="446"/>
            <x v="451"/>
            <x v="454"/>
            <x v="455"/>
            <x v="456"/>
            <x v="457"/>
            <x v="458"/>
            <x v="459"/>
            <x v="460"/>
            <x v="461"/>
            <x v="463"/>
            <x v="470"/>
            <x v="471"/>
            <x v="472"/>
            <x v="473"/>
          </reference>
          <reference field="10" count="1" selected="0">
            <x v="54"/>
          </reference>
        </references>
      </pivotArea>
    </format>
    <format dxfId="84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4">
            <x v="421"/>
            <x v="422"/>
            <x v="423"/>
            <x v="424"/>
            <x v="432"/>
            <x v="433"/>
            <x v="434"/>
            <x v="435"/>
            <x v="443"/>
            <x v="444"/>
            <x v="445"/>
            <x v="446"/>
            <x v="454"/>
            <x v="455"/>
            <x v="456"/>
            <x v="457"/>
            <x v="466"/>
            <x v="467"/>
            <x v="468"/>
            <x v="469"/>
            <x v="477"/>
            <x v="478"/>
            <x v="479"/>
            <x v="480"/>
          </reference>
          <reference field="10" count="1" selected="0">
            <x v="55"/>
          </reference>
        </references>
      </pivotArea>
    </format>
    <format dxfId="84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0">
            <x v="432"/>
            <x v="433"/>
            <x v="434"/>
            <x v="435"/>
            <x v="443"/>
            <x v="444"/>
            <x v="445"/>
            <x v="446"/>
            <x v="447"/>
            <x v="448"/>
          </reference>
          <reference field="10" count="1" selected="0">
            <x v="56"/>
          </reference>
        </references>
      </pivotArea>
    </format>
    <format dxfId="85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9">
            <x v="421"/>
            <x v="422"/>
            <x v="423"/>
            <x v="424"/>
            <x v="429"/>
            <x v="430"/>
            <x v="432"/>
            <x v="433"/>
            <x v="434"/>
            <x v="435"/>
            <x v="436"/>
            <x v="437"/>
            <x v="438"/>
            <x v="439"/>
            <x v="440"/>
            <x v="447"/>
            <x v="448"/>
            <x v="449"/>
            <x v="450"/>
          </reference>
          <reference field="10" count="1" selected="0">
            <x v="57"/>
          </reference>
        </references>
      </pivotArea>
    </format>
    <format dxfId="85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5">
            <x v="407"/>
            <x v="432"/>
            <x v="433"/>
            <x v="434"/>
            <x v="435"/>
            <x v="443"/>
            <x v="444"/>
            <x v="445"/>
            <x v="446"/>
            <x v="447"/>
            <x v="454"/>
            <x v="455"/>
            <x v="456"/>
            <x v="457"/>
            <x v="458"/>
          </reference>
          <reference field="10" count="1" selected="0">
            <x v="58"/>
          </reference>
        </references>
      </pivotArea>
    </format>
    <format dxfId="85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9">
            <x v="420"/>
            <x v="421"/>
            <x v="422"/>
            <x v="423"/>
            <x v="424"/>
            <x v="432"/>
            <x v="433"/>
            <x v="434"/>
            <x v="477"/>
          </reference>
          <reference field="10" count="1" selected="0">
            <x v="59"/>
          </reference>
        </references>
      </pivotArea>
    </format>
    <format dxfId="85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7">
            <x v="407"/>
            <x v="432"/>
            <x v="433"/>
            <x v="434"/>
            <x v="435"/>
            <x v="443"/>
            <x v="444"/>
            <x v="445"/>
            <x v="446"/>
            <x v="447"/>
            <x v="448"/>
            <x v="454"/>
            <x v="455"/>
            <x v="456"/>
            <x v="457"/>
            <x v="458"/>
            <x v="470"/>
          </reference>
          <reference field="10" count="1" selected="0">
            <x v="60"/>
          </reference>
        </references>
      </pivotArea>
    </format>
    <format dxfId="85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6">
            <x v="407"/>
            <x v="421"/>
            <x v="422"/>
            <x v="423"/>
            <x v="424"/>
            <x v="432"/>
            <x v="433"/>
            <x v="434"/>
            <x v="435"/>
            <x v="436"/>
            <x v="437"/>
            <x v="443"/>
            <x v="444"/>
            <x v="445"/>
            <x v="446"/>
            <x v="447"/>
            <x v="454"/>
            <x v="455"/>
            <x v="456"/>
            <x v="457"/>
            <x v="458"/>
            <x v="466"/>
            <x v="467"/>
            <x v="468"/>
            <x v="469"/>
            <x v="470"/>
          </reference>
          <reference field="10" count="1" selected="0">
            <x v="61"/>
          </reference>
        </references>
      </pivotArea>
    </format>
    <format dxfId="85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5">
            <x v="421"/>
            <x v="422"/>
            <x v="423"/>
            <x v="424"/>
            <x v="432"/>
            <x v="443"/>
            <x v="444"/>
            <x v="445"/>
            <x v="454"/>
            <x v="455"/>
            <x v="466"/>
            <x v="467"/>
            <x v="477"/>
            <x v="489"/>
            <x v="490"/>
          </reference>
          <reference field="10" count="1" selected="0">
            <x v="62"/>
          </reference>
        </references>
      </pivotArea>
    </format>
    <format dxfId="85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4">
            <x v="432"/>
            <x v="433"/>
            <x v="434"/>
            <x v="435"/>
            <x v="443"/>
            <x v="444"/>
            <x v="445"/>
            <x v="446"/>
            <x v="462"/>
            <x v="489"/>
            <x v="490"/>
            <x v="491"/>
            <x v="492"/>
            <x v="493"/>
          </reference>
          <reference field="10" count="1" selected="0">
            <x v="63"/>
          </reference>
        </references>
      </pivotArea>
    </format>
    <format dxfId="85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0">
            <x v="407"/>
            <x v="421"/>
            <x v="422"/>
            <x v="423"/>
            <x v="424"/>
            <x v="432"/>
            <x v="433"/>
            <x v="434"/>
            <x v="435"/>
            <x v="436"/>
            <x v="443"/>
            <x v="444"/>
            <x v="445"/>
            <x v="446"/>
            <x v="447"/>
            <x v="454"/>
            <x v="455"/>
            <x v="456"/>
            <x v="457"/>
            <x v="458"/>
          </reference>
          <reference field="10" count="1" selected="0">
            <x v="64"/>
          </reference>
        </references>
      </pivotArea>
    </format>
    <format dxfId="85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40">
            <x v="393"/>
            <x v="407"/>
            <x v="421"/>
            <x v="422"/>
            <x v="423"/>
            <x v="424"/>
            <x v="425"/>
            <x v="432"/>
            <x v="433"/>
            <x v="434"/>
            <x v="435"/>
            <x v="436"/>
            <x v="437"/>
            <x v="438"/>
            <x v="443"/>
            <x v="444"/>
            <x v="445"/>
            <x v="446"/>
            <x v="447"/>
            <x v="448"/>
            <x v="454"/>
            <x v="455"/>
            <x v="456"/>
            <x v="457"/>
            <x v="458"/>
            <x v="459"/>
            <x v="462"/>
            <x v="466"/>
            <x v="467"/>
            <x v="468"/>
            <x v="469"/>
            <x v="470"/>
            <x v="471"/>
            <x v="481"/>
            <x v="489"/>
            <x v="490"/>
            <x v="491"/>
            <x v="492"/>
            <x v="493"/>
            <x v="494"/>
          </reference>
          <reference field="10" count="1" selected="0">
            <x v="65"/>
          </reference>
        </references>
      </pivotArea>
    </format>
    <format dxfId="85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3">
            <x v="420"/>
            <x v="421"/>
            <x v="422"/>
            <x v="423"/>
            <x v="424"/>
            <x v="432"/>
            <x v="433"/>
            <x v="434"/>
            <x v="435"/>
            <x v="443"/>
            <x v="444"/>
            <x v="454"/>
            <x v="466"/>
          </reference>
          <reference field="10" count="1" selected="0">
            <x v="66"/>
          </reference>
        </references>
      </pivotArea>
    </format>
    <format dxfId="86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3">
            <x v="432"/>
            <x v="443"/>
            <x v="454"/>
          </reference>
          <reference field="10" count="1" selected="0">
            <x v="67"/>
          </reference>
        </references>
      </pivotArea>
    </format>
    <format dxfId="86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5">
            <x v="407"/>
            <x v="421"/>
            <x v="422"/>
            <x v="423"/>
            <x v="424"/>
            <x v="432"/>
            <x v="433"/>
            <x v="434"/>
            <x v="435"/>
            <x v="436"/>
            <x v="437"/>
            <x v="438"/>
            <x v="439"/>
            <x v="440"/>
            <x v="447"/>
            <x v="448"/>
            <x v="449"/>
            <x v="450"/>
            <x v="454"/>
            <x v="455"/>
            <x v="456"/>
            <x v="457"/>
            <x v="458"/>
            <x v="459"/>
            <x v="460"/>
          </reference>
          <reference field="10" count="1" selected="0">
            <x v="68"/>
          </reference>
        </references>
      </pivotArea>
    </format>
    <format dxfId="86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1">
            <x v="421"/>
            <x v="422"/>
            <x v="423"/>
            <x v="424"/>
            <x v="432"/>
            <x v="433"/>
            <x v="434"/>
            <x v="435"/>
            <x v="443"/>
            <x v="447"/>
            <x v="466"/>
          </reference>
          <reference field="10" count="1" selected="0">
            <x v="69"/>
          </reference>
        </references>
      </pivotArea>
    </format>
    <format dxfId="86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3">
            <x v="407"/>
            <x v="432"/>
            <x v="433"/>
            <x v="434"/>
            <x v="435"/>
            <x v="443"/>
            <x v="444"/>
            <x v="445"/>
            <x v="446"/>
            <x v="454"/>
            <x v="455"/>
            <x v="456"/>
            <x v="457"/>
          </reference>
          <reference field="10" count="1" selected="0">
            <x v="70"/>
          </reference>
        </references>
      </pivotArea>
    </format>
    <format dxfId="86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34">
            <x v="407"/>
            <x v="421"/>
            <x v="422"/>
            <x v="423"/>
            <x v="424"/>
            <x v="432"/>
            <x v="433"/>
            <x v="434"/>
            <x v="435"/>
            <x v="436"/>
            <x v="437"/>
            <x v="438"/>
            <x v="439"/>
            <x v="443"/>
            <x v="444"/>
            <x v="445"/>
            <x v="446"/>
            <x v="447"/>
            <x v="448"/>
            <x v="449"/>
            <x v="450"/>
            <x v="454"/>
            <x v="455"/>
            <x v="456"/>
            <x v="457"/>
            <x v="458"/>
            <x v="459"/>
            <x v="460"/>
            <x v="461"/>
            <x v="463"/>
            <x v="470"/>
            <x v="471"/>
            <x v="472"/>
            <x v="473"/>
          </reference>
          <reference field="10" count="1" selected="0">
            <x v="71"/>
          </reference>
        </references>
      </pivotArea>
    </format>
    <format dxfId="86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9">
            <x v="420"/>
            <x v="421"/>
            <x v="422"/>
            <x v="423"/>
            <x v="424"/>
            <x v="432"/>
            <x v="433"/>
            <x v="434"/>
            <x v="435"/>
          </reference>
          <reference field="10" count="1" selected="0">
            <x v="72"/>
          </reference>
        </references>
      </pivotArea>
    </format>
    <format dxfId="86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6">
            <x v="432"/>
            <x v="433"/>
            <x v="434"/>
            <x v="435"/>
            <x v="447"/>
            <x v="448"/>
          </reference>
          <reference field="10" count="1" selected="0">
            <x v="73"/>
          </reference>
        </references>
      </pivotArea>
    </format>
    <format dxfId="86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9">
            <x v="421"/>
            <x v="422"/>
            <x v="423"/>
            <x v="424"/>
            <x v="429"/>
            <x v="432"/>
            <x v="433"/>
            <x v="434"/>
            <x v="435"/>
            <x v="436"/>
            <x v="437"/>
            <x v="438"/>
            <x v="439"/>
            <x v="440"/>
            <x v="441"/>
            <x v="447"/>
            <x v="448"/>
            <x v="449"/>
            <x v="450"/>
          </reference>
          <reference field="10" count="1" selected="0">
            <x v="74"/>
          </reference>
        </references>
      </pivotArea>
    </format>
    <format dxfId="86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3">
            <x v="407"/>
            <x v="421"/>
            <x v="422"/>
            <x v="423"/>
            <x v="424"/>
            <x v="432"/>
            <x v="433"/>
            <x v="434"/>
            <x v="435"/>
            <x v="436"/>
            <x v="437"/>
            <x v="438"/>
            <x v="439"/>
            <x v="443"/>
            <x v="444"/>
            <x v="445"/>
            <x v="446"/>
            <x v="447"/>
            <x v="448"/>
            <x v="449"/>
            <x v="458"/>
            <x v="459"/>
            <x v="460"/>
          </reference>
          <reference field="10" count="1" selected="0">
            <x v="75"/>
          </reference>
        </references>
      </pivotArea>
    </format>
    <format dxfId="86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35">
            <x v="407"/>
            <x v="421"/>
            <x v="422"/>
            <x v="423"/>
            <x v="424"/>
            <x v="425"/>
            <x v="426"/>
            <x v="427"/>
            <x v="429"/>
            <x v="432"/>
            <x v="433"/>
            <x v="434"/>
            <x v="435"/>
            <x v="436"/>
            <x v="437"/>
            <x v="438"/>
            <x v="439"/>
            <x v="443"/>
            <x v="444"/>
            <x v="445"/>
            <x v="446"/>
            <x v="447"/>
            <x v="448"/>
            <x v="449"/>
            <x v="450"/>
            <x v="454"/>
            <x v="455"/>
            <x v="456"/>
            <x v="457"/>
            <x v="458"/>
            <x v="459"/>
            <x v="460"/>
            <x v="470"/>
            <x v="471"/>
            <x v="472"/>
          </reference>
          <reference field="10" count="1" selected="0">
            <x v="76"/>
          </reference>
        </references>
      </pivotArea>
    </format>
    <format dxfId="87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4">
            <x v="420"/>
            <x v="421"/>
            <x v="422"/>
            <x v="423"/>
            <x v="424"/>
            <x v="432"/>
            <x v="433"/>
            <x v="434"/>
            <x v="435"/>
            <x v="436"/>
            <x v="437"/>
            <x v="443"/>
            <x v="444"/>
            <x v="445"/>
            <x v="446"/>
            <x v="447"/>
            <x v="454"/>
            <x v="455"/>
            <x v="456"/>
            <x v="457"/>
            <x v="477"/>
            <x v="478"/>
            <x v="479"/>
            <x v="480"/>
          </reference>
          <reference field="10" count="1" selected="0">
            <x v="77"/>
          </reference>
        </references>
      </pivotArea>
    </format>
    <format dxfId="87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1">
            <x v="407"/>
            <x v="432"/>
            <x v="433"/>
            <x v="434"/>
            <x v="435"/>
            <x v="443"/>
            <x v="444"/>
            <x v="445"/>
            <x v="446"/>
            <x v="447"/>
            <x v="458"/>
          </reference>
          <reference field="10" count="1" selected="0">
            <x v="78"/>
          </reference>
        </references>
      </pivotArea>
    </format>
    <format dxfId="87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8">
            <x v="421"/>
            <x v="422"/>
            <x v="423"/>
            <x v="424"/>
            <x v="432"/>
            <x v="433"/>
            <x v="434"/>
            <x v="435"/>
          </reference>
          <reference field="10" count="1" selected="0">
            <x v="79"/>
          </reference>
        </references>
      </pivotArea>
    </format>
    <format dxfId="87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9">
            <x v="421"/>
            <x v="422"/>
            <x v="423"/>
            <x v="424"/>
            <x v="432"/>
            <x v="433"/>
            <x v="434"/>
            <x v="435"/>
            <x v="443"/>
            <x v="444"/>
            <x v="445"/>
            <x v="454"/>
            <x v="455"/>
            <x v="456"/>
            <x v="457"/>
            <x v="466"/>
            <x v="467"/>
            <x v="468"/>
            <x v="469"/>
          </reference>
          <reference field="10" count="1" selected="0">
            <x v="80"/>
          </reference>
        </references>
      </pivotArea>
    </format>
    <format dxfId="87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9">
            <x v="421"/>
            <x v="422"/>
            <x v="423"/>
            <x v="424"/>
            <x v="432"/>
            <x v="433"/>
            <x v="434"/>
            <x v="435"/>
            <x v="443"/>
            <x v="444"/>
            <x v="445"/>
            <x v="446"/>
            <x v="454"/>
            <x v="455"/>
            <x v="456"/>
            <x v="457"/>
            <x v="466"/>
            <x v="467"/>
            <x v="468"/>
          </reference>
          <reference field="10" count="1" selected="0">
            <x v="81"/>
          </reference>
        </references>
      </pivotArea>
    </format>
    <format dxfId="87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8">
            <x v="393"/>
            <x v="407"/>
            <x v="432"/>
            <x v="433"/>
            <x v="434"/>
            <x v="435"/>
            <x v="443"/>
            <x v="444"/>
            <x v="445"/>
            <x v="446"/>
            <x v="454"/>
            <x v="455"/>
            <x v="456"/>
            <x v="457"/>
            <x v="466"/>
            <x v="467"/>
            <x v="468"/>
            <x v="469"/>
          </reference>
          <reference field="10" count="1" selected="0">
            <x v="82"/>
          </reference>
        </references>
      </pivotArea>
    </format>
    <format dxfId="87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7">
            <x v="421"/>
            <x v="422"/>
            <x v="423"/>
            <x v="424"/>
            <x v="432"/>
            <x v="454"/>
            <x v="477"/>
          </reference>
          <reference field="10" count="1" selected="0">
            <x v="83"/>
          </reference>
        </references>
      </pivotArea>
    </format>
    <format dxfId="87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1">
            <x v="432"/>
          </reference>
          <reference field="10" count="1" selected="0">
            <x v="84"/>
          </reference>
        </references>
      </pivotArea>
    </format>
    <format dxfId="87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8">
            <x v="421"/>
            <x v="422"/>
            <x v="423"/>
            <x v="424"/>
            <x v="432"/>
            <x v="433"/>
            <x v="434"/>
            <x v="435"/>
          </reference>
          <reference field="10" count="1" selected="0">
            <x v="85"/>
          </reference>
        </references>
      </pivotArea>
    </format>
    <format dxfId="87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7">
            <x v="421"/>
            <x v="422"/>
            <x v="423"/>
            <x v="424"/>
            <x v="432"/>
            <x v="433"/>
            <x v="434"/>
          </reference>
          <reference field="10" count="1" selected="0">
            <x v="86"/>
          </reference>
        </references>
      </pivotArea>
    </format>
    <format dxfId="88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4">
            <x v="432"/>
            <x v="433"/>
            <x v="434"/>
            <x v="435"/>
          </reference>
          <reference field="10" count="1" selected="0">
            <x v="87"/>
          </reference>
        </references>
      </pivotArea>
    </format>
    <format dxfId="88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8">
            <x v="432"/>
            <x v="433"/>
            <x v="434"/>
            <x v="435"/>
            <x v="443"/>
            <x v="444"/>
            <x v="445"/>
            <x v="446"/>
          </reference>
          <reference field="10" count="1" selected="0">
            <x v="88"/>
          </reference>
        </references>
      </pivotArea>
    </format>
    <format dxfId="88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9">
            <x v="421"/>
            <x v="422"/>
            <x v="423"/>
            <x v="424"/>
            <x v="432"/>
            <x v="433"/>
            <x v="434"/>
            <x v="435"/>
            <x v="443"/>
          </reference>
          <reference field="10" count="1" selected="0">
            <x v="89"/>
          </reference>
        </references>
      </pivotArea>
    </format>
    <format dxfId="88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3">
            <x v="407"/>
            <x v="421"/>
            <x v="422"/>
            <x v="423"/>
            <x v="424"/>
            <x v="432"/>
            <x v="433"/>
            <x v="434"/>
            <x v="435"/>
            <x v="436"/>
            <x v="443"/>
            <x v="444"/>
            <x v="445"/>
            <x v="446"/>
            <x v="447"/>
            <x v="454"/>
            <x v="455"/>
            <x v="456"/>
            <x v="457"/>
            <x v="458"/>
            <x v="466"/>
            <x v="467"/>
            <x v="468"/>
          </reference>
          <reference field="10" count="1" selected="0">
            <x v="90"/>
          </reference>
        </references>
      </pivotArea>
    </format>
    <format dxfId="88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"/>
          </reference>
          <reference field="6" count="23">
            <x v="407"/>
            <x v="421"/>
            <x v="422"/>
            <x v="423"/>
            <x v="424"/>
            <x v="432"/>
            <x v="433"/>
            <x v="434"/>
            <x v="435"/>
            <x v="436"/>
            <x v="437"/>
            <x v="438"/>
            <x v="439"/>
            <x v="443"/>
            <x v="444"/>
            <x v="445"/>
            <x v="446"/>
            <x v="447"/>
            <x v="448"/>
            <x v="449"/>
            <x v="450"/>
            <x v="458"/>
            <x v="459"/>
          </reference>
          <reference field="10" count="1" selected="0">
            <x v="91"/>
          </reference>
        </references>
      </pivotArea>
    </format>
    <format dxfId="88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2"/>
          </reference>
          <reference field="6" count="1">
            <x v="21"/>
          </reference>
          <reference field="10" count="1" selected="0">
            <x v="21"/>
          </reference>
        </references>
      </pivotArea>
    </format>
    <format dxfId="88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2"/>
          </reference>
          <reference field="6" count="50">
            <x v="63"/>
            <x v="393"/>
            <x v="398"/>
            <x v="399"/>
            <x v="400"/>
            <x v="402"/>
            <x v="405"/>
            <x v="407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4"/>
            <x v="455"/>
            <x v="456"/>
            <x v="499"/>
            <x v="500"/>
            <x v="504"/>
            <x v="508"/>
            <x v="520"/>
          </reference>
          <reference field="10" count="1" selected="0">
            <x v="22"/>
          </reference>
        </references>
      </pivotArea>
    </format>
    <format dxfId="88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2"/>
          </reference>
          <reference field="6" count="36">
            <x v="457"/>
            <x v="458"/>
            <x v="459"/>
            <x v="460"/>
            <x v="461"/>
            <x v="462"/>
            <x v="463"/>
            <x v="464"/>
            <x v="466"/>
            <x v="467"/>
            <x v="468"/>
            <x v="469"/>
            <x v="470"/>
            <x v="471"/>
            <x v="472"/>
            <x v="473"/>
            <x v="474"/>
            <x v="475"/>
            <x v="477"/>
            <x v="478"/>
            <x v="479"/>
            <x v="480"/>
            <x v="481"/>
            <x v="482"/>
            <x v="483"/>
            <x v="484"/>
            <x v="485"/>
            <x v="486"/>
            <x v="489"/>
            <x v="490"/>
            <x v="491"/>
            <x v="492"/>
            <x v="493"/>
            <x v="494"/>
            <x v="495"/>
            <x v="496"/>
          </reference>
          <reference field="10" count="1" selected="0">
            <x v="22"/>
          </reference>
        </references>
      </pivotArea>
    </format>
    <format dxfId="88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2"/>
          </reference>
          <reference field="6" count="37">
            <x v="49"/>
            <x v="393"/>
            <x v="407"/>
            <x v="421"/>
            <x v="422"/>
            <x v="423"/>
            <x v="424"/>
            <x v="443"/>
            <x v="444"/>
            <x v="445"/>
            <x v="446"/>
            <x v="451"/>
            <x v="454"/>
            <x v="455"/>
            <x v="456"/>
            <x v="457"/>
            <x v="458"/>
            <x v="459"/>
            <x v="460"/>
            <x v="461"/>
            <x v="463"/>
            <x v="464"/>
            <x v="466"/>
            <x v="467"/>
            <x v="468"/>
            <x v="469"/>
            <x v="470"/>
            <x v="471"/>
            <x v="472"/>
            <x v="473"/>
            <x v="477"/>
            <x v="478"/>
            <x v="479"/>
            <x v="480"/>
            <x v="481"/>
            <x v="482"/>
            <x v="489"/>
          </reference>
          <reference field="10" count="1" selected="0">
            <x v="23"/>
          </reference>
        </references>
      </pivotArea>
    </format>
    <format dxfId="88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2"/>
          </reference>
          <reference field="6" count="26">
            <x v="407"/>
            <x v="421"/>
            <x v="422"/>
            <x v="423"/>
            <x v="424"/>
            <x v="432"/>
            <x v="433"/>
            <x v="434"/>
            <x v="435"/>
            <x v="447"/>
            <x v="454"/>
            <x v="455"/>
            <x v="456"/>
            <x v="457"/>
            <x v="462"/>
            <x v="463"/>
            <x v="470"/>
            <x v="471"/>
            <x v="472"/>
            <x v="473"/>
            <x v="489"/>
            <x v="490"/>
            <x v="491"/>
            <x v="492"/>
            <x v="493"/>
            <x v="494"/>
          </reference>
          <reference field="10" count="1" selected="0">
            <x v="24"/>
          </reference>
        </references>
      </pivotArea>
    </format>
    <format dxfId="89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2"/>
          </reference>
          <reference field="6" count="50">
            <x v="59"/>
            <x v="393"/>
            <x v="407"/>
            <x v="421"/>
            <x v="422"/>
            <x v="423"/>
            <x v="424"/>
            <x v="425"/>
            <x v="426"/>
            <x v="427"/>
            <x v="432"/>
            <x v="433"/>
            <x v="434"/>
            <x v="435"/>
            <x v="436"/>
            <x v="437"/>
            <x v="438"/>
            <x v="439"/>
            <x v="440"/>
            <x v="441"/>
            <x v="443"/>
            <x v="444"/>
            <x v="445"/>
            <x v="446"/>
            <x v="447"/>
            <x v="448"/>
            <x v="449"/>
            <x v="450"/>
            <x v="451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</reference>
          <reference field="10" count="1" selected="0">
            <x v="25"/>
          </reference>
        </references>
      </pivotArea>
    </format>
    <format dxfId="89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2"/>
          </reference>
          <reference field="6" count="19">
            <x v="475"/>
            <x v="477"/>
            <x v="478"/>
            <x v="479"/>
            <x v="480"/>
            <x v="481"/>
            <x v="482"/>
            <x v="483"/>
            <x v="484"/>
            <x v="485"/>
            <x v="486"/>
            <x v="489"/>
            <x v="490"/>
            <x v="491"/>
            <x v="492"/>
            <x v="493"/>
            <x v="494"/>
            <x v="495"/>
            <x v="496"/>
          </reference>
          <reference field="10" count="1" selected="0">
            <x v="25"/>
          </reference>
        </references>
      </pivotArea>
    </format>
    <format dxfId="89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2"/>
          </reference>
          <reference field="6" count="39">
            <x v="407"/>
            <x v="421"/>
            <x v="422"/>
            <x v="423"/>
            <x v="424"/>
            <x v="432"/>
            <x v="433"/>
            <x v="434"/>
            <x v="435"/>
            <x v="436"/>
            <x v="437"/>
            <x v="438"/>
            <x v="443"/>
            <x v="444"/>
            <x v="445"/>
            <x v="446"/>
            <x v="447"/>
            <x v="448"/>
            <x v="449"/>
            <x v="450"/>
            <x v="454"/>
            <x v="455"/>
            <x v="456"/>
            <x v="457"/>
            <x v="458"/>
            <x v="459"/>
            <x v="460"/>
            <x v="461"/>
            <x v="462"/>
            <x v="470"/>
            <x v="471"/>
            <x v="477"/>
            <x v="478"/>
            <x v="479"/>
            <x v="480"/>
            <x v="489"/>
            <x v="490"/>
            <x v="491"/>
            <x v="492"/>
          </reference>
          <reference field="10" count="1" selected="0">
            <x v="26"/>
          </reference>
        </references>
      </pivotArea>
    </format>
    <format dxfId="89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2"/>
          </reference>
          <reference field="6" count="44">
            <x v="393"/>
            <x v="407"/>
            <x v="420"/>
            <x v="421"/>
            <x v="422"/>
            <x v="423"/>
            <x v="424"/>
            <x v="429"/>
            <x v="432"/>
            <x v="433"/>
            <x v="434"/>
            <x v="435"/>
            <x v="436"/>
            <x v="437"/>
            <x v="438"/>
            <x v="439"/>
            <x v="440"/>
            <x v="443"/>
            <x v="444"/>
            <x v="445"/>
            <x v="446"/>
            <x v="447"/>
            <x v="448"/>
            <x v="449"/>
            <x v="450"/>
            <x v="454"/>
            <x v="455"/>
            <x v="456"/>
            <x v="457"/>
            <x v="458"/>
            <x v="459"/>
            <x v="460"/>
            <x v="461"/>
            <x v="463"/>
            <x v="464"/>
            <x v="466"/>
            <x v="467"/>
            <x v="468"/>
            <x v="469"/>
            <x v="470"/>
            <x v="471"/>
            <x v="472"/>
            <x v="473"/>
            <x v="481"/>
          </reference>
          <reference field="10" count="1" selected="0">
            <x v="27"/>
          </reference>
        </references>
      </pivotArea>
    </format>
    <format dxfId="89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"/>
          </reference>
          <reference field="6" count="1">
            <x v="521"/>
          </reference>
          <reference field="10" count="1" selected="0">
            <x v="18"/>
          </reference>
        </references>
      </pivotArea>
    </format>
    <format dxfId="89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"/>
          </reference>
          <reference field="6" count="3">
            <x v="22"/>
            <x v="23"/>
            <x v="522"/>
          </reference>
          <reference field="10" count="1" selected="0">
            <x v="19"/>
          </reference>
        </references>
      </pivotArea>
    </format>
    <format dxfId="89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"/>
          </reference>
          <reference field="6" count="2">
            <x v="24"/>
            <x v="25"/>
          </reference>
          <reference field="10" count="1" selected="0">
            <x v="20"/>
          </reference>
        </references>
      </pivotArea>
    </format>
    <format dxfId="89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"/>
          </reference>
          <reference field="6" count="50">
            <x v="28"/>
            <x v="49"/>
            <x v="59"/>
            <x v="65"/>
            <x v="116"/>
            <x v="389"/>
            <x v="393"/>
            <x v="398"/>
            <x v="399"/>
            <x v="400"/>
            <x v="402"/>
            <x v="40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99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</reference>
          <reference field="10" count="1" selected="0">
            <x v="0"/>
          </reference>
        </references>
      </pivotArea>
    </format>
    <format dxfId="89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"/>
          </reference>
          <reference field="6" count="50"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9"/>
            <x v="490"/>
            <x v="491"/>
            <x v="518"/>
          </reference>
          <reference field="10" count="1" selected="0">
            <x v="0"/>
          </reference>
        </references>
      </pivotArea>
    </format>
    <format dxfId="89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"/>
          </reference>
          <reference field="6" count="5">
            <x v="492"/>
            <x v="493"/>
            <x v="494"/>
            <x v="495"/>
            <x v="496"/>
          </reference>
          <reference field="10" count="1" selected="0">
            <x v="0"/>
          </reference>
        </references>
      </pivotArea>
    </format>
    <format dxfId="90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"/>
          </reference>
          <reference field="6" count="10">
            <x v="421"/>
            <x v="422"/>
            <x v="423"/>
            <x v="424"/>
            <x v="429"/>
            <x v="430"/>
            <x v="436"/>
            <x v="437"/>
            <x v="438"/>
            <x v="439"/>
          </reference>
          <reference field="10" count="1" selected="0">
            <x v="14"/>
          </reference>
        </references>
      </pivotArea>
    </format>
    <format dxfId="90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"/>
          </reference>
          <reference field="6" count="4">
            <x v="443"/>
            <x v="444"/>
            <x v="445"/>
            <x v="446"/>
          </reference>
          <reference field="10" count="1" selected="0">
            <x v="15"/>
          </reference>
        </references>
      </pivotArea>
    </format>
    <format dxfId="90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5"/>
          </reference>
          <reference field="6" count="1">
            <x v="28"/>
          </reference>
          <reference field="10" count="1" selected="0">
            <x v="16"/>
          </reference>
        </references>
      </pivotArea>
    </format>
    <format dxfId="90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"/>
          </reference>
          <reference field="6" count="50">
            <x v="393"/>
            <x v="399"/>
            <x v="407"/>
            <x v="419"/>
            <x v="421"/>
            <x v="422"/>
            <x v="423"/>
            <x v="424"/>
            <x v="425"/>
            <x v="426"/>
            <x v="427"/>
            <x v="428"/>
            <x v="432"/>
            <x v="433"/>
            <x v="434"/>
            <x v="435"/>
            <x v="436"/>
            <x v="437"/>
            <x v="438"/>
            <x v="439"/>
            <x v="443"/>
            <x v="444"/>
            <x v="445"/>
            <x v="446"/>
            <x v="447"/>
            <x v="448"/>
            <x v="449"/>
            <x v="450"/>
            <x v="454"/>
            <x v="455"/>
            <x v="456"/>
            <x v="457"/>
            <x v="458"/>
            <x v="459"/>
            <x v="460"/>
            <x v="462"/>
            <x v="466"/>
            <x v="467"/>
            <x v="468"/>
            <x v="469"/>
            <x v="470"/>
            <x v="471"/>
            <x v="472"/>
            <x v="473"/>
            <x v="477"/>
            <x v="478"/>
            <x v="479"/>
            <x v="480"/>
            <x v="481"/>
            <x v="482"/>
          </reference>
          <reference field="10" count="1" selected="0">
            <x v="0"/>
          </reference>
        </references>
      </pivotArea>
    </format>
    <format dxfId="90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"/>
          </reference>
          <reference field="6" count="8">
            <x v="483"/>
            <x v="489"/>
            <x v="490"/>
            <x v="491"/>
            <x v="492"/>
            <x v="493"/>
            <x v="494"/>
            <x v="495"/>
          </reference>
          <reference field="10" count="1" selected="0">
            <x v="0"/>
          </reference>
        </references>
      </pivotArea>
    </format>
    <format dxfId="90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"/>
          </reference>
          <reference field="6" count="5">
            <x v="18"/>
            <x v="47"/>
            <x v="153"/>
            <x v="154"/>
            <x v="155"/>
          </reference>
          <reference field="10" count="1" selected="0">
            <x v="1048832"/>
          </reference>
        </references>
      </pivotArea>
    </format>
    <format dxfId="90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"/>
          </reference>
          <reference field="6" count="50">
            <x v="24"/>
            <x v="61"/>
            <x v="62"/>
            <x v="393"/>
            <x v="394"/>
            <x v="396"/>
            <x v="397"/>
            <x v="398"/>
            <x v="399"/>
            <x v="400"/>
            <x v="402"/>
            <x v="405"/>
            <x v="406"/>
            <x v="407"/>
            <x v="408"/>
            <x v="411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99"/>
            <x v="500"/>
            <x v="504"/>
            <x v="508"/>
            <x v="511"/>
            <x v="512"/>
            <x v="514"/>
            <x v="519"/>
          </reference>
          <reference field="10" count="1" selected="0">
            <x v="17"/>
          </reference>
        </references>
      </pivotArea>
    </format>
    <format dxfId="90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"/>
          </reference>
          <reference field="6" count="50"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8"/>
            <x v="489"/>
            <x v="490"/>
            <x v="491"/>
            <x v="492"/>
            <x v="493"/>
          </reference>
          <reference field="10" count="1" selected="0">
            <x v="17"/>
          </reference>
        </references>
      </pivotArea>
    </format>
    <format dxfId="90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6"/>
          </reference>
          <reference field="6" count="3">
            <x v="494"/>
            <x v="495"/>
            <x v="496"/>
          </reference>
          <reference field="10" count="1" selected="0">
            <x v="17"/>
          </reference>
        </references>
      </pivotArea>
    </format>
    <format dxfId="90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48832"/>
          </reference>
          <reference field="6" count="1">
            <x v="18"/>
          </reference>
          <reference field="10" count="1" selected="0">
            <x v="1"/>
          </reference>
        </references>
      </pivotArea>
    </format>
    <format dxfId="91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48832"/>
          </reference>
          <reference field="6" count="50">
            <x v="18"/>
            <x v="19"/>
            <x v="20"/>
            <x v="21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</reference>
          <reference field="10" count="1" selected="0">
            <x v="1048832"/>
          </reference>
        </references>
      </pivotArea>
    </format>
    <format dxfId="91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48832"/>
          </reference>
          <reference field="6" count="50"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540"/>
            <x v="541"/>
            <x v="542"/>
            <x v="543"/>
          </reference>
          <reference field="10" count="1" selected="0">
            <x v="1048832"/>
          </reference>
        </references>
      </pivotArea>
    </format>
    <format dxfId="91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48832"/>
          </reference>
          <reference field="6" count="50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</reference>
          <reference field="10" count="1" selected="0">
            <x v="1048832"/>
          </reference>
        </references>
      </pivotArea>
    </format>
    <format dxfId="91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48832"/>
          </reference>
          <reference field="6" count="3">
            <x v="151"/>
            <x v="152"/>
            <x v="544"/>
          </reference>
          <reference field="10" count="1" selected="0">
            <x v="1048832"/>
          </reference>
        </references>
      </pivotArea>
    </format>
    <format dxfId="91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3"/>
          </reference>
          <reference field="6" count="2">
            <x v="156"/>
            <x v="157"/>
          </reference>
          <reference field="10" count="1" selected="0">
            <x v="92"/>
          </reference>
        </references>
      </pivotArea>
    </format>
    <format dxfId="91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4"/>
          </reference>
          <reference field="6" count="1">
            <x v="156"/>
          </reference>
          <reference field="10" count="1" selected="0">
            <x v="19"/>
          </reference>
        </references>
      </pivotArea>
    </format>
    <format dxfId="91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048832"/>
          </reference>
          <reference field="6" count="3">
            <x v="159"/>
            <x v="160"/>
            <x v="161"/>
          </reference>
          <reference field="10" count="1" selected="0">
            <x v="0"/>
          </reference>
        </references>
      </pivotArea>
    </format>
    <format dxfId="91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0"/>
          </reference>
          <reference field="6" count="3">
            <x v="158"/>
            <x v="545"/>
            <x v="546"/>
          </reference>
          <reference field="10" count="1" selected="0">
            <x v="0"/>
          </reference>
        </references>
      </pivotArea>
    </format>
    <format dxfId="91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0"/>
          </reference>
          <reference field="6" count="2">
            <x v="158"/>
            <x v="546"/>
          </reference>
          <reference field="10" count="1" selected="0">
            <x v="2"/>
          </reference>
        </references>
      </pivotArea>
    </format>
    <format dxfId="91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94"/>
          </reference>
        </references>
      </pivotArea>
    </format>
    <format dxfId="92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60"/>
            <x v="161"/>
          </reference>
          <reference field="10" count="1" selected="0">
            <x v="95"/>
          </reference>
        </references>
      </pivotArea>
    </format>
    <format dxfId="92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1">
            <x v="159"/>
          </reference>
          <reference field="10" count="1" selected="0">
            <x v="96"/>
          </reference>
        </references>
      </pivotArea>
    </format>
    <format dxfId="92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1">
            <x v="160"/>
          </reference>
          <reference field="10" count="1" selected="0">
            <x v="97"/>
          </reference>
        </references>
      </pivotArea>
    </format>
    <format dxfId="92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98"/>
          </reference>
        </references>
      </pivotArea>
    </format>
    <format dxfId="92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60"/>
            <x v="161"/>
          </reference>
          <reference field="10" count="1" selected="0">
            <x v="4"/>
          </reference>
        </references>
      </pivotArea>
    </format>
    <format dxfId="92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99"/>
          </reference>
        </references>
      </pivotArea>
    </format>
    <format dxfId="92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101"/>
          </reference>
        </references>
      </pivotArea>
    </format>
    <format dxfId="92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1">
            <x v="161"/>
          </reference>
          <reference field="10" count="1" selected="0">
            <x v="5"/>
          </reference>
        </references>
      </pivotArea>
    </format>
    <format dxfId="92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1">
            <x v="546"/>
          </reference>
          <reference field="10" count="1" selected="0">
            <x v="51"/>
          </reference>
        </references>
      </pivotArea>
    </format>
    <format dxfId="92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1">
            <x v="160"/>
          </reference>
          <reference field="10" count="1" selected="0">
            <x v="102"/>
          </reference>
        </references>
      </pivotArea>
    </format>
    <format dxfId="93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1">
            <x v="546"/>
          </reference>
          <reference field="10" count="1" selected="0">
            <x v="52"/>
          </reference>
        </references>
      </pivotArea>
    </format>
    <format dxfId="93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1">
            <x v="160"/>
          </reference>
          <reference field="10" count="1" selected="0">
            <x v="55"/>
          </reference>
        </references>
      </pivotArea>
    </format>
    <format dxfId="93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103"/>
          </reference>
        </references>
      </pivotArea>
    </format>
    <format dxfId="93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60"/>
            <x v="161"/>
          </reference>
          <reference field="10" count="1" selected="0">
            <x v="106"/>
          </reference>
        </references>
      </pivotArea>
    </format>
    <format dxfId="93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60"/>
            <x v="161"/>
          </reference>
          <reference field="10" count="1" selected="0">
            <x v="6"/>
          </reference>
        </references>
      </pivotArea>
    </format>
    <format dxfId="93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108"/>
          </reference>
        </references>
      </pivotArea>
    </format>
    <format dxfId="93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60"/>
            <x v="161"/>
          </reference>
          <reference field="10" count="1" selected="0">
            <x v="7"/>
          </reference>
        </references>
      </pivotArea>
    </format>
    <format dxfId="93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72"/>
          </reference>
        </references>
      </pivotArea>
    </format>
    <format dxfId="93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3">
            <x v="159"/>
            <x v="160"/>
            <x v="161"/>
          </reference>
          <reference field="10" count="1" selected="0">
            <x v="110"/>
          </reference>
        </references>
      </pivotArea>
    </format>
    <format dxfId="93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111"/>
          </reference>
        </references>
      </pivotArea>
    </format>
    <format dxfId="94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3">
            <x v="159"/>
            <x v="160"/>
            <x v="161"/>
          </reference>
          <reference field="10" count="1" selected="0">
            <x v="8"/>
          </reference>
        </references>
      </pivotArea>
    </format>
    <format dxfId="94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3">
            <x v="159"/>
            <x v="160"/>
            <x v="161"/>
          </reference>
          <reference field="10" count="1" selected="0">
            <x v="114"/>
          </reference>
        </references>
      </pivotArea>
    </format>
    <format dxfId="94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60"/>
            <x v="161"/>
          </reference>
          <reference field="10" count="1" selected="0">
            <x v="9"/>
          </reference>
        </references>
      </pivotArea>
    </format>
    <format dxfId="94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60"/>
            <x v="161"/>
          </reference>
          <reference field="10" count="1" selected="0">
            <x v="10"/>
          </reference>
        </references>
      </pivotArea>
    </format>
    <format dxfId="94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3">
            <x v="159"/>
            <x v="160"/>
            <x v="161"/>
          </reference>
          <reference field="10" count="1" selected="0">
            <x v="11"/>
          </reference>
        </references>
      </pivotArea>
    </format>
    <format dxfId="94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85"/>
          </reference>
        </references>
      </pivotArea>
    </format>
    <format dxfId="94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59"/>
            <x v="160"/>
          </reference>
          <reference field="10" count="1" selected="0">
            <x v="115"/>
          </reference>
        </references>
      </pivotArea>
    </format>
    <format dxfId="94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1">
            <x v="546"/>
          </reference>
          <reference field="10" count="1" selected="0">
            <x v="89"/>
          </reference>
        </references>
      </pivotArea>
    </format>
    <format dxfId="94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"/>
          </reference>
          <reference field="6" count="2">
            <x v="160"/>
            <x v="161"/>
          </reference>
          <reference field="10" count="1" selected="0">
            <x v="12"/>
          </reference>
        </references>
      </pivotArea>
    </format>
    <format dxfId="94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2"/>
          </reference>
          <reference field="6" count="2">
            <x v="158"/>
            <x v="546"/>
          </reference>
          <reference field="10" count="1" selected="0">
            <x v="22"/>
          </reference>
        </references>
      </pivotArea>
    </format>
    <format dxfId="95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5"/>
          </reference>
          <reference field="6" count="3">
            <x v="158"/>
            <x v="545"/>
            <x v="546"/>
          </reference>
          <reference field="10" count="1" selected="0">
            <x v="0"/>
          </reference>
        </references>
      </pivotArea>
    </format>
    <format dxfId="95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5"/>
          </reference>
          <reference field="6" count="1">
            <x v="160"/>
          </reference>
          <reference field="10" count="1" selected="0">
            <x v="93"/>
          </reference>
        </references>
      </pivotArea>
    </format>
    <format dxfId="95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6"/>
          </reference>
          <reference field="6" count="1">
            <x v="546"/>
          </reference>
          <reference field="10" count="1" selected="0">
            <x v="0"/>
          </reference>
        </references>
      </pivotArea>
    </format>
    <format dxfId="95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6"/>
          </reference>
          <reference field="6" count="3">
            <x v="159"/>
            <x v="160"/>
            <x v="161"/>
          </reference>
          <reference field="10" count="1" selected="0">
            <x v="1048832"/>
          </reference>
        </references>
      </pivotArea>
    </format>
    <format dxfId="95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6"/>
          </reference>
          <reference field="6" count="1">
            <x v="546"/>
          </reference>
          <reference field="10" count="1" selected="0">
            <x v="17"/>
          </reference>
        </references>
      </pivotArea>
    </format>
    <format dxfId="95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048832"/>
          </reference>
          <reference field="6" count="2">
            <x v="159"/>
            <x v="160"/>
          </reference>
          <reference field="10" count="1" selected="0">
            <x v="0"/>
          </reference>
        </references>
      </pivotArea>
    </format>
    <format dxfId="95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048832"/>
          </reference>
          <reference field="6" count="3">
            <x v="159"/>
            <x v="160"/>
            <x v="161"/>
          </reference>
          <reference field="10" count="1" selected="0">
            <x v="1"/>
          </reference>
        </references>
      </pivotArea>
    </format>
    <format dxfId="95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048832"/>
          </reference>
          <reference field="6" count="3">
            <x v="159"/>
            <x v="160"/>
            <x v="161"/>
          </reference>
          <reference field="10" count="1" selected="0">
            <x v="1048832"/>
          </reference>
        </references>
      </pivotArea>
    </format>
    <format dxfId="95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048832"/>
          </reference>
          <reference field="6" count="50">
            <x v="163"/>
            <x v="164"/>
            <x v="165"/>
            <x v="166"/>
            <x v="167"/>
            <x v="168"/>
            <x v="169"/>
            <x v="170"/>
            <x v="217"/>
            <x v="222"/>
            <x v="223"/>
            <x v="224"/>
            <x v="227"/>
            <x v="231"/>
            <x v="232"/>
            <x v="233"/>
            <x v="234"/>
            <x v="235"/>
            <x v="236"/>
            <x v="237"/>
            <x v="238"/>
            <x v="239"/>
            <x v="293"/>
            <x v="298"/>
            <x v="299"/>
            <x v="300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7"/>
            <x v="318"/>
            <x v="319"/>
            <x v="320"/>
            <x v="321"/>
            <x v="322"/>
            <x v="323"/>
            <x v="324"/>
            <x v="559"/>
            <x v="560"/>
            <x v="561"/>
            <x v="562"/>
          </reference>
          <reference field="10" count="1" selected="0">
            <x v="0"/>
          </reference>
        </references>
      </pivotArea>
    </format>
    <format dxfId="95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048832"/>
          </reference>
          <reference field="6" count="50">
            <x v="171"/>
            <x v="172"/>
            <x v="173"/>
            <x v="174"/>
            <x v="175"/>
            <x v="176"/>
            <x v="177"/>
            <x v="178"/>
            <x v="240"/>
            <x v="241"/>
            <x v="245"/>
            <x v="246"/>
            <x v="249"/>
            <x v="250"/>
            <x v="252"/>
            <x v="253"/>
            <x v="254"/>
            <x v="255"/>
            <x v="256"/>
            <x v="325"/>
            <x v="326"/>
            <x v="327"/>
            <x v="328"/>
            <x v="329"/>
            <x v="330"/>
            <x v="331"/>
            <x v="332"/>
            <x v="333"/>
            <x v="334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</reference>
          <reference field="10" count="1" selected="0">
            <x v="0"/>
          </reference>
        </references>
      </pivotArea>
    </format>
    <format dxfId="96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048832"/>
          </reference>
          <reference field="6" count="50"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209"/>
            <x v="215"/>
            <x v="21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9"/>
            <x v="270"/>
            <x v="294"/>
            <x v="295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553"/>
          </reference>
          <reference field="10" count="1" selected="0">
            <x v="0"/>
          </reference>
        </references>
      </pivotArea>
    </format>
    <format dxfId="96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048832"/>
          </reference>
          <reference field="6" count="12">
            <x v="192"/>
            <x v="193"/>
            <x v="194"/>
            <x v="195"/>
            <x v="271"/>
            <x v="272"/>
            <x v="273"/>
            <x v="280"/>
            <x v="353"/>
            <x v="354"/>
            <x v="355"/>
            <x v="584"/>
          </reference>
          <reference field="10" count="1" selected="0">
            <x v="0"/>
          </reference>
        </references>
      </pivotArea>
    </format>
    <format dxfId="96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0"/>
          </reference>
          <reference field="6" count="50"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9"/>
            <x v="255"/>
            <x v="258"/>
            <x v="298"/>
            <x v="300"/>
            <x v="317"/>
            <x v="326"/>
            <x v="328"/>
            <x v="547"/>
          </reference>
          <reference field="10" count="1" selected="0">
            <x v="0"/>
          </reference>
        </references>
      </pivotArea>
    </format>
    <format dxfId="96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0"/>
          </reference>
          <reference field="6" count="5">
            <x v="204"/>
            <x v="205"/>
            <x v="206"/>
            <x v="207"/>
            <x v="208"/>
          </reference>
          <reference field="10" count="1" selected="0">
            <x v="0"/>
          </reference>
        </references>
      </pivotArea>
    </format>
    <format dxfId="96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0"/>
          </reference>
          <reference field="6" count="2">
            <x v="185"/>
            <x v="186"/>
          </reference>
          <reference field="10" count="1" selected="0">
            <x v="2"/>
          </reference>
        </references>
      </pivotArea>
    </format>
    <format dxfId="96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7">
            <x v="184"/>
            <x v="185"/>
            <x v="186"/>
            <x v="190"/>
            <x v="191"/>
            <x v="200"/>
            <x v="204"/>
          </reference>
          <reference field="10" count="1" selected="0">
            <x v="94"/>
          </reference>
        </references>
      </pivotArea>
    </format>
    <format dxfId="96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4">
            <x v="184"/>
            <x v="185"/>
            <x v="186"/>
            <x v="191"/>
          </reference>
          <reference field="10" count="1" selected="0">
            <x v="95"/>
          </reference>
        </references>
      </pivotArea>
    </format>
    <format dxfId="96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4">
            <x v="184"/>
            <x v="185"/>
            <x v="186"/>
            <x v="190"/>
          </reference>
          <reference field="10" count="1" selected="0">
            <x v="96"/>
          </reference>
        </references>
      </pivotArea>
    </format>
    <format dxfId="96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5">
            <x v="184"/>
            <x v="185"/>
            <x v="186"/>
            <x v="190"/>
            <x v="191"/>
          </reference>
          <reference field="10" count="1" selected="0">
            <x v="97"/>
          </reference>
        </references>
      </pivotArea>
    </format>
    <format dxfId="96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5">
            <x v="184"/>
            <x v="185"/>
            <x v="186"/>
            <x v="190"/>
            <x v="191"/>
          </reference>
          <reference field="10" count="1" selected="0">
            <x v="98"/>
          </reference>
        </references>
      </pivotArea>
    </format>
    <format dxfId="97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3">
            <x v="186"/>
            <x v="190"/>
            <x v="191"/>
          </reference>
          <reference field="10" count="1" selected="0">
            <x v="99"/>
          </reference>
        </references>
      </pivotArea>
    </format>
    <format dxfId="97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3">
            <x v="172"/>
            <x v="245"/>
            <x v="246"/>
          </reference>
          <reference field="10" count="1" selected="0">
            <x v="118"/>
          </reference>
        </references>
      </pivotArea>
    </format>
    <format dxfId="97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9">
            <x v="172"/>
            <x v="184"/>
            <x v="185"/>
            <x v="186"/>
            <x v="190"/>
            <x v="191"/>
            <x v="200"/>
            <x v="204"/>
            <x v="561"/>
          </reference>
          <reference field="10" count="1" selected="0">
            <x v="100"/>
          </reference>
        </references>
      </pivotArea>
    </format>
    <format dxfId="97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5">
            <x v="184"/>
            <x v="185"/>
            <x v="186"/>
            <x v="190"/>
            <x v="191"/>
          </reference>
          <reference field="10" count="1" selected="0">
            <x v="101"/>
          </reference>
        </references>
      </pivotArea>
    </format>
    <format dxfId="97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4">
            <x v="184"/>
            <x v="185"/>
            <x v="186"/>
            <x v="200"/>
          </reference>
          <reference field="10" count="1" selected="0">
            <x v="102"/>
          </reference>
        </references>
      </pivotArea>
    </format>
    <format dxfId="97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3">
            <x v="184"/>
            <x v="200"/>
            <x v="204"/>
          </reference>
          <reference field="10" count="1" selected="0">
            <x v="55"/>
          </reference>
        </references>
      </pivotArea>
    </format>
    <format dxfId="97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5">
            <x v="184"/>
            <x v="185"/>
            <x v="186"/>
            <x v="191"/>
            <x v="200"/>
          </reference>
          <reference field="10" count="1" selected="0">
            <x v="103"/>
          </reference>
        </references>
      </pivotArea>
    </format>
    <format dxfId="97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4">
            <x v="184"/>
            <x v="185"/>
            <x v="186"/>
            <x v="191"/>
          </reference>
          <reference field="10" count="1" selected="0">
            <x v="104"/>
          </reference>
        </references>
      </pivotArea>
    </format>
    <format dxfId="97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1">
            <x v="185"/>
          </reference>
          <reference field="10" count="1" selected="0">
            <x v="105"/>
          </reference>
        </references>
      </pivotArea>
    </format>
    <format dxfId="97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1">
            <x v="200"/>
          </reference>
          <reference field="10" count="1" selected="0">
            <x v="107"/>
          </reference>
        </references>
      </pivotArea>
    </format>
    <format dxfId="98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5">
            <x v="184"/>
            <x v="186"/>
            <x v="190"/>
            <x v="191"/>
            <x v="200"/>
          </reference>
          <reference field="10" count="1" selected="0">
            <x v="108"/>
          </reference>
        </references>
      </pivotArea>
    </format>
    <format dxfId="98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2">
            <x v="172"/>
            <x v="246"/>
          </reference>
          <reference field="10" count="1" selected="0">
            <x v="119"/>
          </reference>
        </references>
      </pivotArea>
    </format>
    <format dxfId="98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7">
            <x v="184"/>
            <x v="185"/>
            <x v="186"/>
            <x v="190"/>
            <x v="191"/>
            <x v="200"/>
            <x v="204"/>
          </reference>
          <reference field="10" count="1" selected="0">
            <x v="109"/>
          </reference>
        </references>
      </pivotArea>
    </format>
    <format dxfId="98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5">
            <x v="184"/>
            <x v="185"/>
            <x v="186"/>
            <x v="190"/>
            <x v="191"/>
          </reference>
          <reference field="10" count="1" selected="0">
            <x v="72"/>
          </reference>
        </references>
      </pivotArea>
    </format>
    <format dxfId="98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3">
            <x v="184"/>
            <x v="185"/>
            <x v="186"/>
          </reference>
          <reference field="10" count="1" selected="0">
            <x v="110"/>
          </reference>
        </references>
      </pivotArea>
    </format>
    <format dxfId="98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7">
            <x v="184"/>
            <x v="185"/>
            <x v="186"/>
            <x v="190"/>
            <x v="191"/>
            <x v="200"/>
            <x v="204"/>
          </reference>
          <reference field="10" count="1" selected="0">
            <x v="111"/>
          </reference>
        </references>
      </pivotArea>
    </format>
    <format dxfId="98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6">
            <x v="184"/>
            <x v="185"/>
            <x v="190"/>
            <x v="191"/>
            <x v="200"/>
            <x v="204"/>
          </reference>
          <reference field="10" count="1" selected="0">
            <x v="112"/>
          </reference>
        </references>
      </pivotArea>
    </format>
    <format dxfId="98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1">
            <x v="185"/>
          </reference>
          <reference field="10" count="1" selected="0">
            <x v="120"/>
          </reference>
        </references>
      </pivotArea>
    </format>
    <format dxfId="98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3">
            <x v="184"/>
            <x v="190"/>
            <x v="191"/>
          </reference>
          <reference field="10" count="1" selected="0">
            <x v="113"/>
          </reference>
        </references>
      </pivotArea>
    </format>
    <format dxfId="98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5">
            <x v="184"/>
            <x v="190"/>
            <x v="191"/>
            <x v="200"/>
            <x v="204"/>
          </reference>
          <reference field="10" count="1" selected="0">
            <x v="114"/>
          </reference>
        </references>
      </pivotArea>
    </format>
    <format dxfId="99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3">
            <x v="184"/>
            <x v="186"/>
            <x v="190"/>
          </reference>
          <reference field="10" count="1" selected="0">
            <x v="11"/>
          </reference>
        </references>
      </pivotArea>
    </format>
    <format dxfId="99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5">
            <x v="184"/>
            <x v="185"/>
            <x v="186"/>
            <x v="190"/>
            <x v="191"/>
          </reference>
          <reference field="10" count="1" selected="0">
            <x v="85"/>
          </reference>
        </references>
      </pivotArea>
    </format>
    <format dxfId="99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2">
            <x v="186"/>
            <x v="190"/>
          </reference>
          <reference field="10" count="1" selected="0">
            <x v="121"/>
          </reference>
        </references>
      </pivotArea>
    </format>
    <format dxfId="99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"/>
          </reference>
          <reference field="6" count="1">
            <x v="200"/>
          </reference>
          <reference field="10" count="1" selected="0">
            <x v="115"/>
          </reference>
        </references>
      </pivotArea>
    </format>
    <format dxfId="99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2"/>
          </reference>
          <reference field="6" count="2">
            <x v="186"/>
            <x v="547"/>
          </reference>
          <reference field="10" count="1" selected="0">
            <x v="21"/>
          </reference>
        </references>
      </pivotArea>
    </format>
    <format dxfId="99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2"/>
          </reference>
          <reference field="6" count="2">
            <x v="171"/>
            <x v="238"/>
          </reference>
          <reference field="10" count="1" selected="0">
            <x v="24"/>
          </reference>
        </references>
      </pivotArea>
    </format>
    <format dxfId="99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2"/>
          </reference>
          <reference field="6" count="2">
            <x v="185"/>
            <x v="547"/>
          </reference>
          <reference field="10" count="1" selected="0">
            <x v="25"/>
          </reference>
        </references>
      </pivotArea>
    </format>
    <format dxfId="99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3"/>
          </reference>
          <reference field="6" count="50">
            <x v="166"/>
            <x v="168"/>
            <x v="171"/>
            <x v="172"/>
            <x v="175"/>
            <x v="176"/>
            <x v="177"/>
            <x v="178"/>
            <x v="186"/>
            <x v="187"/>
            <x v="188"/>
            <x v="189"/>
            <x v="194"/>
            <x v="201"/>
            <x v="202"/>
            <x v="209"/>
            <x v="210"/>
            <x v="215"/>
            <x v="216"/>
            <x v="220"/>
            <x v="222"/>
            <x v="232"/>
            <x v="237"/>
            <x v="238"/>
            <x v="239"/>
            <x v="240"/>
            <x v="241"/>
            <x v="249"/>
            <x v="253"/>
            <x v="255"/>
            <x v="256"/>
            <x v="257"/>
            <x v="263"/>
            <x v="264"/>
            <x v="265"/>
            <x v="266"/>
            <x v="272"/>
            <x v="273"/>
            <x v="281"/>
            <x v="292"/>
            <x v="293"/>
            <x v="294"/>
            <x v="295"/>
            <x v="296"/>
            <x v="553"/>
            <x v="554"/>
            <x v="555"/>
            <x v="556"/>
            <x v="557"/>
            <x v="558"/>
          </reference>
          <reference field="10" count="1" selected="0">
            <x v="92"/>
          </reference>
        </references>
      </pivotArea>
    </format>
    <format dxfId="99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3"/>
          </reference>
          <reference field="6" count="2">
            <x v="203"/>
            <x v="297"/>
          </reference>
          <reference field="10" count="1" selected="0">
            <x v="92"/>
          </reference>
        </references>
      </pivotArea>
    </format>
    <format dxfId="99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"/>
          </reference>
          <reference field="6" count="1">
            <x v="549"/>
          </reference>
          <reference field="10" count="1" selected="0">
            <x v="18"/>
          </reference>
        </references>
      </pivotArea>
    </format>
    <format dxfId="100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"/>
          </reference>
          <reference field="6" count="1">
            <x v="550"/>
          </reference>
          <reference field="10" count="1" selected="0">
            <x v="116"/>
          </reference>
        </references>
      </pivotArea>
    </format>
    <format dxfId="100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"/>
          </reference>
          <reference field="6" count="50">
            <x v="165"/>
            <x v="166"/>
            <x v="167"/>
            <x v="168"/>
            <x v="170"/>
            <x v="171"/>
            <x v="172"/>
            <x v="173"/>
            <x v="174"/>
            <x v="175"/>
            <x v="17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92"/>
            <x v="551"/>
            <x v="552"/>
          </reference>
          <reference field="10" count="1" selected="0">
            <x v="19"/>
          </reference>
        </references>
      </pivotArea>
    </format>
    <format dxfId="100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"/>
          </reference>
          <reference field="6" count="50">
            <x v="177"/>
            <x v="178"/>
            <x v="181"/>
            <x v="184"/>
            <x v="187"/>
            <x v="188"/>
            <x v="189"/>
            <x v="190"/>
            <x v="191"/>
            <x v="194"/>
            <x v="196"/>
            <x v="197"/>
            <x v="198"/>
            <x v="199"/>
            <x v="201"/>
            <x v="202"/>
            <x v="209"/>
            <x v="215"/>
            <x v="216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553"/>
          </reference>
          <reference field="10" count="1" selected="0">
            <x v="19"/>
          </reference>
        </references>
      </pivotArea>
    </format>
    <format dxfId="100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"/>
          </reference>
          <reference field="6" count="9">
            <x v="211"/>
            <x v="283"/>
            <x v="284"/>
            <x v="285"/>
            <x v="286"/>
            <x v="287"/>
            <x v="288"/>
            <x v="289"/>
            <x v="290"/>
          </reference>
          <reference field="10" count="1" selected="0">
            <x v="19"/>
          </reference>
        </references>
      </pivotArea>
    </format>
    <format dxfId="100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"/>
          </reference>
          <reference field="6" count="12">
            <x v="170"/>
            <x v="173"/>
            <x v="175"/>
            <x v="184"/>
            <x v="187"/>
            <x v="188"/>
            <x v="201"/>
            <x v="215"/>
            <x v="216"/>
            <x v="246"/>
            <x v="250"/>
            <x v="263"/>
          </reference>
          <reference field="10" count="1" selected="0">
            <x v="117"/>
          </reference>
        </references>
      </pivotArea>
    </format>
    <format dxfId="100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"/>
          </reference>
          <reference field="6" count="2">
            <x v="254"/>
            <x v="291"/>
          </reference>
          <reference field="10" count="1" selected="0">
            <x v="20"/>
          </reference>
        </references>
      </pivotArea>
    </format>
    <format dxfId="100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5"/>
          </reference>
          <reference field="6" count="6">
            <x v="185"/>
            <x v="186"/>
            <x v="190"/>
            <x v="191"/>
            <x v="547"/>
            <x v="548"/>
          </reference>
          <reference field="10" count="1" selected="0">
            <x v="0"/>
          </reference>
        </references>
      </pivotArea>
    </format>
    <format dxfId="100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5"/>
          </reference>
          <reference field="6" count="2">
            <x v="184"/>
            <x v="190"/>
          </reference>
          <reference field="10" count="1" selected="0">
            <x v="93"/>
          </reference>
        </references>
      </pivotArea>
    </format>
    <format dxfId="100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6"/>
          </reference>
          <reference field="6" count="50">
            <x v="163"/>
            <x v="164"/>
            <x v="165"/>
            <x v="166"/>
            <x v="167"/>
            <x v="168"/>
            <x v="169"/>
            <x v="170"/>
            <x v="217"/>
            <x v="222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5"/>
            <x v="293"/>
            <x v="298"/>
            <x v="299"/>
            <x v="300"/>
            <x v="302"/>
            <x v="303"/>
            <x v="304"/>
            <x v="305"/>
            <x v="307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6"/>
            <x v="327"/>
            <x v="328"/>
          </reference>
          <reference field="10" count="1" selected="0">
            <x v="1048832"/>
          </reference>
        </references>
      </pivotArea>
    </format>
    <format dxfId="100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6"/>
          </reference>
          <reference field="6" count="50"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215"/>
            <x v="246"/>
            <x v="249"/>
            <x v="250"/>
            <x v="252"/>
            <x v="253"/>
            <x v="254"/>
            <x v="255"/>
            <x v="256"/>
            <x v="257"/>
            <x v="258"/>
            <x v="259"/>
            <x v="260"/>
            <x v="261"/>
            <x v="329"/>
            <x v="331"/>
            <x v="332"/>
            <x v="333"/>
            <x v="334"/>
            <x v="335"/>
            <x v="336"/>
            <x v="337"/>
            <x v="338"/>
            <x v="339"/>
            <x v="341"/>
            <x v="342"/>
            <x v="344"/>
            <x v="346"/>
            <x v="348"/>
            <x v="349"/>
            <x v="350"/>
            <x v="351"/>
            <x v="352"/>
          </reference>
          <reference field="10" count="1" selected="0">
            <x v="1048832"/>
          </reference>
        </references>
      </pivotArea>
    </format>
    <format dxfId="101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6"/>
          </reference>
          <reference field="6" count="41"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4"/>
            <x v="209"/>
            <x v="210"/>
            <x v="211"/>
            <x v="216"/>
            <x v="262"/>
            <x v="263"/>
            <x v="264"/>
            <x v="265"/>
            <x v="266"/>
            <x v="267"/>
            <x v="269"/>
            <x v="270"/>
            <x v="271"/>
            <x v="272"/>
            <x v="273"/>
            <x v="280"/>
            <x v="281"/>
            <x v="282"/>
            <x v="283"/>
            <x v="294"/>
            <x v="295"/>
            <x v="354"/>
            <x v="355"/>
            <x v="356"/>
            <x v="358"/>
          </reference>
          <reference field="10" count="1" selected="0">
            <x v="1048832"/>
          </reference>
        </references>
      </pivotArea>
    </format>
    <format dxfId="101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048832"/>
          </reference>
          <reference field="6" count="50">
            <x v="165"/>
            <x v="166"/>
            <x v="167"/>
            <x v="168"/>
            <x v="169"/>
            <x v="170"/>
            <x v="171"/>
            <x v="172"/>
            <x v="174"/>
            <x v="175"/>
            <x v="176"/>
            <x v="177"/>
            <x v="184"/>
            <x v="185"/>
            <x v="186"/>
            <x v="187"/>
            <x v="188"/>
            <x v="189"/>
            <x v="190"/>
            <x v="215"/>
            <x v="216"/>
            <x v="223"/>
            <x v="224"/>
            <x v="232"/>
            <x v="235"/>
            <x v="238"/>
            <x v="240"/>
            <x v="241"/>
            <x v="242"/>
            <x v="245"/>
            <x v="246"/>
            <x v="249"/>
            <x v="250"/>
            <x v="255"/>
            <x v="257"/>
            <x v="261"/>
            <x v="263"/>
            <x v="264"/>
            <x v="265"/>
            <x v="266"/>
            <x v="295"/>
            <x v="300"/>
            <x v="301"/>
            <x v="317"/>
            <x v="333"/>
            <x v="337"/>
            <x v="348"/>
            <x v="350"/>
            <x v="351"/>
            <x v="352"/>
          </reference>
          <reference field="10" count="1" selected="0">
            <x v="0"/>
          </reference>
        </references>
      </pivotArea>
    </format>
    <format dxfId="101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048832"/>
          </reference>
          <reference field="6" count="10">
            <x v="191"/>
            <x v="192"/>
            <x v="193"/>
            <x v="209"/>
            <x v="212"/>
            <x v="213"/>
            <x v="214"/>
            <x v="269"/>
            <x v="270"/>
            <x v="271"/>
          </reference>
          <reference field="10" count="1" selected="0">
            <x v="0"/>
          </reference>
        </references>
      </pivotArea>
    </format>
    <format dxfId="101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048832"/>
          </reference>
          <reference field="6" count="28">
            <x v="166"/>
            <x v="168"/>
            <x v="172"/>
            <x v="174"/>
            <x v="179"/>
            <x v="184"/>
            <x v="185"/>
            <x v="186"/>
            <x v="188"/>
            <x v="189"/>
            <x v="190"/>
            <x v="194"/>
            <x v="195"/>
            <x v="196"/>
            <x v="200"/>
            <x v="210"/>
            <x v="246"/>
            <x v="252"/>
            <x v="253"/>
            <x v="261"/>
            <x v="269"/>
            <x v="304"/>
            <x v="309"/>
            <x v="317"/>
            <x v="331"/>
            <x v="333"/>
            <x v="339"/>
            <x v="355"/>
          </reference>
          <reference field="10" count="1" selected="0">
            <x v="1"/>
          </reference>
        </references>
      </pivotArea>
    </format>
    <format dxfId="101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1048832"/>
          </reference>
          <reference field="6" count="36">
            <x v="166"/>
            <x v="167"/>
            <x v="168"/>
            <x v="169"/>
            <x v="170"/>
            <x v="171"/>
            <x v="172"/>
            <x v="173"/>
            <x v="174"/>
            <x v="175"/>
            <x v="177"/>
            <x v="184"/>
            <x v="185"/>
            <x v="186"/>
            <x v="190"/>
            <x v="191"/>
            <x v="204"/>
            <x v="217"/>
            <x v="232"/>
            <x v="233"/>
            <x v="237"/>
            <x v="240"/>
            <x v="241"/>
            <x v="245"/>
            <x v="246"/>
            <x v="249"/>
            <x v="250"/>
            <x v="254"/>
            <x v="263"/>
            <x v="268"/>
            <x v="281"/>
            <x v="293"/>
            <x v="298"/>
            <x v="299"/>
            <x v="300"/>
            <x v="301"/>
          </reference>
          <reference field="10" count="1" selected="0">
            <x v="1048832"/>
          </reference>
        </references>
      </pivotArea>
    </format>
    <format dxfId="1015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4"/>
          </reference>
          <reference field="6" count="3">
            <x v="359"/>
            <x v="360"/>
            <x v="585"/>
          </reference>
          <reference field="10" count="1" selected="0">
            <x v="19"/>
          </reference>
        </references>
      </pivotArea>
    </format>
    <format dxfId="1016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0"/>
          </reference>
          <reference field="6" count="2">
            <x v="361"/>
            <x v="362"/>
          </reference>
          <reference field="10" count="1" selected="0">
            <x v="0"/>
          </reference>
        </references>
      </pivotArea>
    </format>
    <format dxfId="101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586"/>
          </reference>
          <reference field="7" count="1">
            <x v="626"/>
          </reference>
          <reference field="10" count="1" selected="0">
            <x v="0"/>
          </reference>
        </references>
      </pivotArea>
    </format>
    <format dxfId="101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0"/>
          </reference>
        </references>
      </pivotArea>
    </format>
    <format dxfId="101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0"/>
          </reference>
        </references>
      </pivotArea>
    </format>
    <format dxfId="102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599"/>
          </reference>
          <reference field="7" count="1">
            <x v="639"/>
          </reference>
          <reference field="10" count="1" selected="0">
            <x v="0"/>
          </reference>
        </references>
      </pivotArea>
    </format>
    <format dxfId="102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0"/>
          </reference>
          <reference field="7" count="1">
            <x v="640"/>
          </reference>
          <reference field="10" count="1" selected="0">
            <x v="0"/>
          </reference>
        </references>
      </pivotArea>
    </format>
    <format dxfId="102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1"/>
          </reference>
          <reference field="7" count="1">
            <x v="641"/>
          </reference>
          <reference field="10" count="1" selected="0">
            <x v="0"/>
          </reference>
        </references>
      </pivotArea>
    </format>
    <format dxfId="102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2"/>
          </reference>
          <reference field="7" count="1">
            <x v="642"/>
          </reference>
          <reference field="10" count="1" selected="0">
            <x v="0"/>
          </reference>
        </references>
      </pivotArea>
    </format>
    <format dxfId="102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3"/>
          </reference>
          <reference field="7" count="1">
            <x v="643"/>
          </reference>
          <reference field="10" count="1" selected="0">
            <x v="0"/>
          </reference>
        </references>
      </pivotArea>
    </format>
    <format dxfId="102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0"/>
          </reference>
        </references>
      </pivotArea>
    </format>
    <format dxfId="102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0"/>
          </reference>
        </references>
      </pivotArea>
    </format>
    <format dxfId="102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0"/>
          </reference>
        </references>
      </pivotArea>
    </format>
    <format dxfId="102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0"/>
          </reference>
        </references>
      </pivotArea>
    </format>
    <format dxfId="102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4"/>
          </reference>
          <reference field="7" count="1">
            <x v="644"/>
          </reference>
          <reference field="10" count="1" selected="0">
            <x v="0"/>
          </reference>
        </references>
      </pivotArea>
    </format>
    <format dxfId="103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5"/>
          </reference>
          <reference field="7" count="1">
            <x v="645"/>
          </reference>
          <reference field="10" count="1" selected="0">
            <x v="0"/>
          </reference>
        </references>
      </pivotArea>
    </format>
    <format dxfId="103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0"/>
          </reference>
        </references>
      </pivotArea>
    </format>
    <format dxfId="103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"/>
          </reference>
        </references>
      </pivotArea>
    </format>
    <format dxfId="103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"/>
          </reference>
        </references>
      </pivotArea>
    </format>
    <format dxfId="103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586"/>
          </reference>
          <reference field="7" count="1">
            <x v="626"/>
          </reference>
          <reference field="10" count="1" selected="0">
            <x v="0"/>
          </reference>
        </references>
      </pivotArea>
    </format>
    <format dxfId="103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0"/>
          </reference>
        </references>
      </pivotArea>
    </format>
    <format dxfId="103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587"/>
          </reference>
          <reference field="7" count="1">
            <x v="627"/>
          </reference>
          <reference field="10" count="1" selected="0">
            <x v="0"/>
          </reference>
        </references>
      </pivotArea>
    </format>
    <format dxfId="103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588"/>
          </reference>
          <reference field="7" count="1">
            <x v="628"/>
          </reference>
          <reference field="10" count="1" selected="0">
            <x v="0"/>
          </reference>
        </references>
      </pivotArea>
    </format>
    <format dxfId="103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589"/>
          </reference>
          <reference field="7" count="1">
            <x v="629"/>
          </reference>
          <reference field="10" count="1" selected="0">
            <x v="0"/>
          </reference>
        </references>
      </pivotArea>
    </format>
    <format dxfId="103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0"/>
          </reference>
        </references>
      </pivotArea>
    </format>
    <format dxfId="104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590"/>
          </reference>
          <reference field="7" count="1">
            <x v="630"/>
          </reference>
          <reference field="10" count="1" selected="0">
            <x v="0"/>
          </reference>
        </references>
      </pivotArea>
    </format>
    <format dxfId="104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591"/>
          </reference>
          <reference field="7" count="1">
            <x v="631"/>
          </reference>
          <reference field="10" count="1" selected="0">
            <x v="0"/>
          </reference>
        </references>
      </pivotArea>
    </format>
    <format dxfId="104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0"/>
          </reference>
        </references>
      </pivotArea>
    </format>
    <format dxfId="104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0"/>
          </reference>
        </references>
      </pivotArea>
    </format>
    <format dxfId="104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7"/>
          </reference>
          <reference field="7" count="1">
            <x v="401"/>
          </reference>
          <reference field="10" count="1" selected="0">
            <x v="0"/>
          </reference>
        </references>
      </pivotArea>
    </format>
    <format dxfId="104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0"/>
          </reference>
        </references>
      </pivotArea>
    </format>
    <format dxfId="104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9"/>
          </reference>
          <reference field="7" count="1">
            <x v="403"/>
          </reference>
          <reference field="10" count="1" selected="0">
            <x v="0"/>
          </reference>
        </references>
      </pivotArea>
    </format>
    <format dxfId="104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0"/>
          </reference>
        </references>
      </pivotArea>
    </format>
    <format dxfId="104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0"/>
          </reference>
        </references>
      </pivotArea>
    </format>
    <format dxfId="104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2"/>
          </reference>
          <reference field="7" count="1">
            <x v="406"/>
          </reference>
          <reference field="10" count="1" selected="0">
            <x v="0"/>
          </reference>
        </references>
      </pivotArea>
    </format>
    <format dxfId="105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3"/>
          </reference>
          <reference field="7" count="1">
            <x v="407"/>
          </reference>
          <reference field="10" count="1" selected="0">
            <x v="0"/>
          </reference>
        </references>
      </pivotArea>
    </format>
    <format dxfId="105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4"/>
          </reference>
          <reference field="7" count="1">
            <x v="408"/>
          </reference>
          <reference field="10" count="1" selected="0">
            <x v="0"/>
          </reference>
        </references>
      </pivotArea>
    </format>
    <format dxfId="105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0"/>
          </reference>
        </references>
      </pivotArea>
    </format>
    <format dxfId="105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6"/>
          </reference>
          <reference field="7" count="1">
            <x v="410"/>
          </reference>
          <reference field="10" count="1" selected="0">
            <x v="0"/>
          </reference>
        </references>
      </pivotArea>
    </format>
    <format dxfId="105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7"/>
          </reference>
          <reference field="7" count="1">
            <x v="411"/>
          </reference>
          <reference field="10" count="1" selected="0">
            <x v="0"/>
          </reference>
        </references>
      </pivotArea>
    </format>
    <format dxfId="105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8"/>
          </reference>
          <reference field="7" count="1">
            <x v="412"/>
          </reference>
          <reference field="10" count="1" selected="0">
            <x v="0"/>
          </reference>
        </references>
      </pivotArea>
    </format>
    <format dxfId="105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9"/>
          </reference>
          <reference field="7" count="1">
            <x v="413"/>
          </reference>
          <reference field="10" count="1" selected="0">
            <x v="0"/>
          </reference>
        </references>
      </pivotArea>
    </format>
    <format dxfId="105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80"/>
          </reference>
          <reference field="7" count="1">
            <x v="414"/>
          </reference>
          <reference field="10" count="1" selected="0">
            <x v="0"/>
          </reference>
        </references>
      </pivotArea>
    </format>
    <format dxfId="105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81"/>
          </reference>
          <reference field="7" count="1">
            <x v="415"/>
          </reference>
          <reference field="10" count="1" selected="0">
            <x v="0"/>
          </reference>
        </references>
      </pivotArea>
    </format>
    <format dxfId="105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2"/>
          </reference>
        </references>
      </pivotArea>
    </format>
    <format dxfId="106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2"/>
          </reference>
        </references>
      </pivotArea>
    </format>
    <format dxfId="106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2"/>
          </reference>
        </references>
      </pivotArea>
    </format>
    <format dxfId="106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2"/>
          </reference>
        </references>
      </pivotArea>
    </format>
    <format dxfId="106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2"/>
          </reference>
        </references>
      </pivotArea>
    </format>
    <format dxfId="106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2"/>
          </reference>
        </references>
      </pivotArea>
    </format>
    <format dxfId="106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94"/>
          </reference>
        </references>
      </pivotArea>
    </format>
    <format dxfId="106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94"/>
          </reference>
        </references>
      </pivotArea>
    </format>
    <format dxfId="106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94"/>
          </reference>
        </references>
      </pivotArea>
    </format>
    <format dxfId="106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94"/>
          </reference>
        </references>
      </pivotArea>
    </format>
    <format dxfId="106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94"/>
          </reference>
        </references>
      </pivotArea>
    </format>
    <format dxfId="107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94"/>
          </reference>
        </references>
      </pivotArea>
    </format>
    <format dxfId="107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>
            <x v="644"/>
          </reference>
          <reference field="10" count="1" selected="0">
            <x v="94"/>
          </reference>
        </references>
      </pivotArea>
    </format>
    <format dxfId="107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94"/>
          </reference>
        </references>
      </pivotArea>
    </format>
    <format dxfId="107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94"/>
          </reference>
        </references>
      </pivotArea>
    </format>
    <format dxfId="107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6"/>
          </reference>
          <reference field="7" count="1">
            <x v="410"/>
          </reference>
          <reference field="10" count="1" selected="0">
            <x v="94"/>
          </reference>
        </references>
      </pivotArea>
    </format>
    <format dxfId="107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8"/>
          </reference>
          <reference field="7" count="1">
            <x v="412"/>
          </reference>
          <reference field="10" count="1" selected="0">
            <x v="94"/>
          </reference>
        </references>
      </pivotArea>
    </format>
    <format dxfId="107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95"/>
          </reference>
        </references>
      </pivotArea>
    </format>
    <format dxfId="107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95"/>
          </reference>
        </references>
      </pivotArea>
    </format>
    <format dxfId="107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95"/>
          </reference>
        </references>
      </pivotArea>
    </format>
    <format dxfId="107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95"/>
          </reference>
        </references>
      </pivotArea>
    </format>
    <format dxfId="108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95"/>
          </reference>
        </references>
      </pivotArea>
    </format>
    <format dxfId="108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95"/>
          </reference>
        </references>
      </pivotArea>
    </format>
    <format dxfId="108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96"/>
          </reference>
        </references>
      </pivotArea>
    </format>
    <format dxfId="108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96"/>
          </reference>
        </references>
      </pivotArea>
    </format>
    <format dxfId="108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96"/>
          </reference>
        </references>
      </pivotArea>
    </format>
    <format dxfId="108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96"/>
          </reference>
        </references>
      </pivotArea>
    </format>
    <format dxfId="108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96"/>
          </reference>
        </references>
      </pivotArea>
    </format>
    <format dxfId="108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97"/>
          </reference>
        </references>
      </pivotArea>
    </format>
    <format dxfId="108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97"/>
          </reference>
        </references>
      </pivotArea>
    </format>
    <format dxfId="108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97"/>
          </reference>
        </references>
      </pivotArea>
    </format>
    <format dxfId="109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97"/>
          </reference>
        </references>
      </pivotArea>
    </format>
    <format dxfId="109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97"/>
          </reference>
        </references>
      </pivotArea>
    </format>
    <format dxfId="109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97"/>
          </reference>
        </references>
      </pivotArea>
    </format>
    <format dxfId="109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>
            <x v="644"/>
          </reference>
          <reference field="10" count="1" selected="0">
            <x v="97"/>
          </reference>
        </references>
      </pivotArea>
    </format>
    <format dxfId="109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97"/>
          </reference>
        </references>
      </pivotArea>
    </format>
    <format dxfId="109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3"/>
          </reference>
          <reference field="7" count="1">
            <x v="407"/>
          </reference>
          <reference field="10" count="1" selected="0">
            <x v="97"/>
          </reference>
        </references>
      </pivotArea>
    </format>
    <format dxfId="109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1"/>
          </reference>
          <reference field="7" count="1">
            <x v="415"/>
          </reference>
          <reference field="10" count="1" selected="0">
            <x v="97"/>
          </reference>
        </references>
      </pivotArea>
    </format>
    <format dxfId="109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98"/>
          </reference>
        </references>
      </pivotArea>
    </format>
    <format dxfId="109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98"/>
          </reference>
        </references>
      </pivotArea>
    </format>
    <format dxfId="109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98"/>
          </reference>
        </references>
      </pivotArea>
    </format>
    <format dxfId="110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98"/>
          </reference>
        </references>
      </pivotArea>
    </format>
    <format dxfId="110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98"/>
          </reference>
        </references>
      </pivotArea>
    </format>
    <format dxfId="110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99"/>
          </reference>
        </references>
      </pivotArea>
    </format>
    <format dxfId="110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99"/>
          </reference>
        </references>
      </pivotArea>
    </format>
    <format dxfId="110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99"/>
          </reference>
        </references>
      </pivotArea>
    </format>
    <format dxfId="110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99"/>
          </reference>
        </references>
      </pivotArea>
    </format>
    <format dxfId="110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>
            <x v="644"/>
          </reference>
          <reference field="10" count="1" selected="0">
            <x v="99"/>
          </reference>
        </references>
      </pivotArea>
    </format>
    <format dxfId="110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22"/>
          </reference>
        </references>
      </pivotArea>
    </format>
    <format dxfId="110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22"/>
          </reference>
        </references>
      </pivotArea>
    </format>
    <format dxfId="110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18"/>
          </reference>
        </references>
      </pivotArea>
    </format>
    <format dxfId="111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18"/>
          </reference>
        </references>
      </pivotArea>
    </format>
    <format dxfId="111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18"/>
          </reference>
        </references>
      </pivotArea>
    </format>
    <format dxfId="111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586"/>
          </reference>
          <reference field="7" count="1">
            <x v="626"/>
          </reference>
          <reference field="10" count="1" selected="0">
            <x v="100"/>
          </reference>
        </references>
      </pivotArea>
    </format>
    <format dxfId="111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00"/>
          </reference>
        </references>
      </pivotArea>
    </format>
    <format dxfId="111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0"/>
          </reference>
        </references>
      </pivotArea>
    </format>
    <format dxfId="111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0"/>
          </reference>
        </references>
      </pivotArea>
    </format>
    <format dxfId="111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0"/>
          </reference>
        </references>
      </pivotArea>
    </format>
    <format dxfId="111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0"/>
          </reference>
        </references>
      </pivotArea>
    </format>
    <format dxfId="111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5"/>
          </reference>
          <reference field="7" count="1">
            <x v="645"/>
          </reference>
          <reference field="10" count="1" selected="0">
            <x v="100"/>
          </reference>
        </references>
      </pivotArea>
    </format>
    <format dxfId="111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0"/>
          </reference>
        </references>
      </pivotArea>
    </format>
    <format dxfId="112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2"/>
          </reference>
          <reference field="7" count="1">
            <x v="406"/>
          </reference>
          <reference field="10" count="1" selected="0">
            <x v="100"/>
          </reference>
        </references>
      </pivotArea>
    </format>
    <format dxfId="112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3"/>
          </reference>
          <reference field="7" count="1">
            <x v="407"/>
          </reference>
          <reference field="10" count="1" selected="0">
            <x v="100"/>
          </reference>
        </references>
      </pivotArea>
    </format>
    <format dxfId="112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8"/>
          </reference>
          <reference field="7" count="1">
            <x v="422"/>
          </reference>
          <reference field="10" count="1" selected="0">
            <x v="100"/>
          </reference>
        </references>
      </pivotArea>
    </format>
    <format dxfId="112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00"/>
          </reference>
        </references>
      </pivotArea>
    </format>
    <format dxfId="112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6"/>
          </reference>
          <reference field="7" count="1">
            <x v="410"/>
          </reference>
          <reference field="10" count="1" selected="0">
            <x v="100"/>
          </reference>
        </references>
      </pivotArea>
    </format>
    <format dxfId="112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8"/>
          </reference>
          <reference field="7" count="1">
            <x v="412"/>
          </reference>
          <reference field="10" count="1" selected="0">
            <x v="100"/>
          </reference>
        </references>
      </pivotArea>
    </format>
    <format dxfId="112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>
            <x v="414"/>
          </reference>
          <reference field="10" count="1" selected="0">
            <x v="100"/>
          </reference>
        </references>
      </pivotArea>
    </format>
    <format dxfId="112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01"/>
          </reference>
        </references>
      </pivotArea>
    </format>
    <format dxfId="112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1"/>
          </reference>
        </references>
      </pivotArea>
    </format>
    <format dxfId="112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1"/>
          </reference>
        </references>
      </pivotArea>
    </format>
    <format dxfId="113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1"/>
          </reference>
        </references>
      </pivotArea>
    </format>
    <format dxfId="113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1"/>
          </reference>
        </references>
      </pivotArea>
    </format>
    <format dxfId="113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1"/>
          </reference>
        </references>
      </pivotArea>
    </format>
    <format dxfId="113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1"/>
          </reference>
        </references>
      </pivotArea>
    </format>
    <format dxfId="113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02"/>
          </reference>
        </references>
      </pivotArea>
    </format>
    <format dxfId="113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2"/>
          </reference>
        </references>
      </pivotArea>
    </format>
    <format dxfId="113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2"/>
          </reference>
        </references>
      </pivotArea>
    </format>
    <format dxfId="113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2"/>
          </reference>
        </references>
      </pivotArea>
    </format>
    <format dxfId="113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2"/>
          </reference>
        </references>
      </pivotArea>
    </format>
    <format dxfId="113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5"/>
          </reference>
          <reference field="7" count="1">
            <x v="645"/>
          </reference>
          <reference field="10" count="1" selected="0">
            <x v="102"/>
          </reference>
        </references>
      </pivotArea>
    </format>
    <format dxfId="114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2"/>
          </reference>
        </references>
      </pivotArea>
    </format>
    <format dxfId="114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02"/>
          </reference>
        </references>
      </pivotArea>
    </format>
    <format dxfId="114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23"/>
          </reference>
        </references>
      </pivotArea>
    </format>
    <format dxfId="114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23"/>
          </reference>
        </references>
      </pivotArea>
    </format>
    <format dxfId="114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23"/>
          </reference>
        </references>
      </pivotArea>
    </format>
    <format dxfId="114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55"/>
          </reference>
        </references>
      </pivotArea>
    </format>
    <format dxfId="114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55"/>
          </reference>
        </references>
      </pivotArea>
    </format>
    <format dxfId="114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55"/>
          </reference>
        </references>
      </pivotArea>
    </format>
    <format dxfId="114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55"/>
          </reference>
        </references>
      </pivotArea>
    </format>
    <format dxfId="114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55"/>
          </reference>
        </references>
      </pivotArea>
    </format>
    <format dxfId="115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55"/>
          </reference>
        </references>
      </pivotArea>
    </format>
    <format dxfId="115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55"/>
          </reference>
        </references>
      </pivotArea>
    </format>
    <format dxfId="115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>
            <x v="414"/>
          </reference>
          <reference field="10" count="1" selected="0">
            <x v="55"/>
          </reference>
        </references>
      </pivotArea>
    </format>
    <format dxfId="115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03"/>
          </reference>
        </references>
      </pivotArea>
    </format>
    <format dxfId="115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3"/>
          </reference>
        </references>
      </pivotArea>
    </format>
    <format dxfId="115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3"/>
          </reference>
        </references>
      </pivotArea>
    </format>
    <format dxfId="115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3"/>
          </reference>
        </references>
      </pivotArea>
    </format>
    <format dxfId="115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3"/>
          </reference>
        </references>
      </pivotArea>
    </format>
    <format dxfId="115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3"/>
          </reference>
        </references>
      </pivotArea>
    </format>
    <format dxfId="115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3"/>
          </reference>
        </references>
      </pivotArea>
    </format>
    <format dxfId="116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>
            <x v="414"/>
          </reference>
          <reference field="10" count="1" selected="0">
            <x v="103"/>
          </reference>
        </references>
      </pivotArea>
    </format>
    <format dxfId="116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04"/>
          </reference>
        </references>
      </pivotArea>
    </format>
    <format dxfId="116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4"/>
          </reference>
        </references>
      </pivotArea>
    </format>
    <format dxfId="116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4"/>
          </reference>
        </references>
      </pivotArea>
    </format>
    <format dxfId="116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4"/>
          </reference>
        </references>
      </pivotArea>
    </format>
    <format dxfId="116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4"/>
          </reference>
        </references>
      </pivotArea>
    </format>
    <format dxfId="116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4"/>
          </reference>
        </references>
      </pivotArea>
    </format>
    <format dxfId="116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4"/>
          </reference>
        </references>
      </pivotArea>
    </format>
    <format dxfId="116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9"/>
          </reference>
          <reference field="7" count="1">
            <x v="413"/>
          </reference>
          <reference field="10" count="1" selected="0">
            <x v="104"/>
          </reference>
        </references>
      </pivotArea>
    </format>
    <format dxfId="116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586"/>
          </reference>
          <reference field="7" count="1">
            <x v="626"/>
          </reference>
          <reference field="10" count="1" selected="0">
            <x v="124"/>
          </reference>
        </references>
      </pivotArea>
    </format>
    <format dxfId="117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24"/>
          </reference>
        </references>
      </pivotArea>
    </format>
    <format dxfId="117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24"/>
          </reference>
        </references>
      </pivotArea>
    </format>
    <format dxfId="117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5"/>
          </reference>
        </references>
      </pivotArea>
    </format>
    <format dxfId="117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5"/>
          </reference>
        </references>
      </pivotArea>
    </format>
    <format dxfId="117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5"/>
          </reference>
        </references>
      </pivotArea>
    </format>
    <format dxfId="117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5"/>
          </reference>
        </references>
      </pivotArea>
    </format>
    <format dxfId="117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6"/>
          </reference>
        </references>
      </pivotArea>
    </format>
    <format dxfId="117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6"/>
          </reference>
        </references>
      </pivotArea>
    </format>
    <format dxfId="117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6"/>
          </reference>
        </references>
      </pivotArea>
    </format>
    <format dxfId="117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6"/>
          </reference>
        </references>
      </pivotArea>
    </format>
    <format dxfId="118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6"/>
          </reference>
        </references>
      </pivotArea>
    </format>
    <format dxfId="118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25"/>
          </reference>
        </references>
      </pivotArea>
    </format>
    <format dxfId="118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25"/>
          </reference>
        </references>
      </pivotArea>
    </format>
    <format dxfId="118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25"/>
          </reference>
        </references>
      </pivotArea>
    </format>
    <format dxfId="118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26"/>
          </reference>
        </references>
      </pivotArea>
    </format>
    <format dxfId="118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26"/>
          </reference>
        </references>
      </pivotArea>
    </format>
    <format dxfId="118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26"/>
          </reference>
        </references>
      </pivotArea>
    </format>
    <format dxfId="118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>
            <x v="644"/>
          </reference>
          <reference field="10" count="1" selected="0">
            <x v="126"/>
          </reference>
        </references>
      </pivotArea>
    </format>
    <format dxfId="118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7"/>
          </reference>
        </references>
      </pivotArea>
    </format>
    <format dxfId="118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7"/>
          </reference>
        </references>
      </pivotArea>
    </format>
    <format dxfId="119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7"/>
          </reference>
        </references>
      </pivotArea>
    </format>
    <format dxfId="119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7"/>
          </reference>
        </references>
      </pivotArea>
    </format>
    <format dxfId="119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7"/>
          </reference>
        </references>
      </pivotArea>
    </format>
    <format dxfId="119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8"/>
          </reference>
        </references>
      </pivotArea>
    </format>
    <format dxfId="119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8"/>
          </reference>
        </references>
      </pivotArea>
    </format>
    <format dxfId="119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8"/>
          </reference>
        </references>
      </pivotArea>
    </format>
    <format dxfId="119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8"/>
          </reference>
        </references>
      </pivotArea>
    </format>
    <format dxfId="119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8"/>
          </reference>
        </references>
      </pivotArea>
    </format>
    <format dxfId="119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8"/>
          </reference>
        </references>
      </pivotArea>
    </format>
    <format dxfId="119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08"/>
          </reference>
        </references>
      </pivotArea>
    </format>
    <format dxfId="120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19"/>
          </reference>
        </references>
      </pivotArea>
    </format>
    <format dxfId="120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19"/>
          </reference>
        </references>
      </pivotArea>
    </format>
    <format dxfId="120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19"/>
          </reference>
        </references>
      </pivotArea>
    </format>
    <format dxfId="120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09"/>
          </reference>
        </references>
      </pivotArea>
    </format>
    <format dxfId="120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9"/>
          </reference>
        </references>
      </pivotArea>
    </format>
    <format dxfId="120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9"/>
          </reference>
        </references>
      </pivotArea>
    </format>
    <format dxfId="120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9"/>
          </reference>
        </references>
      </pivotArea>
    </format>
    <format dxfId="120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9"/>
          </reference>
        </references>
      </pivotArea>
    </format>
    <format dxfId="120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9"/>
          </reference>
        </references>
      </pivotArea>
    </format>
    <format dxfId="120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5"/>
          </reference>
          <reference field="7" count="1">
            <x v="645"/>
          </reference>
          <reference field="10" count="1" selected="0">
            <x v="109"/>
          </reference>
        </references>
      </pivotArea>
    </format>
    <format dxfId="121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9"/>
          </reference>
        </references>
      </pivotArea>
    </format>
    <format dxfId="121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09"/>
          </reference>
        </references>
      </pivotArea>
    </format>
    <format dxfId="121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72"/>
          </reference>
        </references>
      </pivotArea>
    </format>
    <format dxfId="121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72"/>
          </reference>
        </references>
      </pivotArea>
    </format>
    <format dxfId="121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72"/>
          </reference>
        </references>
      </pivotArea>
    </format>
    <format dxfId="121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72"/>
          </reference>
        </references>
      </pivotArea>
    </format>
    <format dxfId="121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72"/>
          </reference>
        </references>
      </pivotArea>
    </format>
    <format dxfId="121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10"/>
          </reference>
        </references>
      </pivotArea>
    </format>
    <format dxfId="121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10"/>
          </reference>
        </references>
      </pivotArea>
    </format>
    <format dxfId="121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10"/>
          </reference>
        </references>
      </pivotArea>
    </format>
    <format dxfId="122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10"/>
          </reference>
        </references>
      </pivotArea>
    </format>
    <format dxfId="122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2"/>
          </reference>
          <reference field="7" count="1">
            <x v="406"/>
          </reference>
          <reference field="10" count="1" selected="0">
            <x v="110"/>
          </reference>
        </references>
      </pivotArea>
    </format>
    <format dxfId="122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3"/>
          </reference>
          <reference field="7" count="1">
            <x v="407"/>
          </reference>
          <reference field="10" count="1" selected="0">
            <x v="110"/>
          </reference>
        </references>
      </pivotArea>
    </format>
    <format dxfId="122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1"/>
          </reference>
          <reference field="7" count="1">
            <x v="415"/>
          </reference>
          <reference field="10" count="1" selected="0">
            <x v="110"/>
          </reference>
        </references>
      </pivotArea>
    </format>
    <format dxfId="122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11"/>
          </reference>
        </references>
      </pivotArea>
    </format>
    <format dxfId="122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11"/>
          </reference>
        </references>
      </pivotArea>
    </format>
    <format dxfId="122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11"/>
          </reference>
        </references>
      </pivotArea>
    </format>
    <format dxfId="122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11"/>
          </reference>
        </references>
      </pivotArea>
    </format>
    <format dxfId="122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11"/>
          </reference>
        </references>
      </pivotArea>
    </format>
    <format dxfId="122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11"/>
          </reference>
        </references>
      </pivotArea>
    </format>
    <format dxfId="123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>
            <x v="644"/>
          </reference>
          <reference field="10" count="1" selected="0">
            <x v="111"/>
          </reference>
        </references>
      </pivotArea>
    </format>
    <format dxfId="123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11"/>
          </reference>
        </references>
      </pivotArea>
    </format>
    <format dxfId="123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2"/>
          </reference>
          <reference field="7" count="1">
            <x v="406"/>
          </reference>
          <reference field="10" count="1" selected="0">
            <x v="111"/>
          </reference>
        </references>
      </pivotArea>
    </format>
    <format dxfId="123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11"/>
          </reference>
        </references>
      </pivotArea>
    </format>
    <format dxfId="123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6"/>
          </reference>
          <reference field="7" count="1">
            <x v="410"/>
          </reference>
          <reference field="10" count="1" selected="0">
            <x v="111"/>
          </reference>
        </references>
      </pivotArea>
    </format>
    <format dxfId="123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12"/>
          </reference>
        </references>
      </pivotArea>
    </format>
    <format dxfId="123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12"/>
          </reference>
        </references>
      </pivotArea>
    </format>
    <format dxfId="123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12"/>
          </reference>
        </references>
      </pivotArea>
    </format>
    <format dxfId="123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12"/>
          </reference>
        </references>
      </pivotArea>
    </format>
    <format dxfId="123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12"/>
          </reference>
        </references>
      </pivotArea>
    </format>
    <format dxfId="124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12"/>
          </reference>
        </references>
      </pivotArea>
    </format>
    <format dxfId="124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12"/>
          </reference>
        </references>
      </pivotArea>
    </format>
    <format dxfId="124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6"/>
          </reference>
          <reference field="7" count="1">
            <x v="410"/>
          </reference>
          <reference field="10" count="1" selected="0">
            <x v="112"/>
          </reference>
        </references>
      </pivotArea>
    </format>
    <format dxfId="124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>
            <x v="414"/>
          </reference>
          <reference field="10" count="1" selected="0">
            <x v="112"/>
          </reference>
        </references>
      </pivotArea>
    </format>
    <format dxfId="124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20"/>
          </reference>
        </references>
      </pivotArea>
    </format>
    <format dxfId="124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20"/>
          </reference>
        </references>
      </pivotArea>
    </format>
    <format dxfId="124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20"/>
          </reference>
        </references>
      </pivotArea>
    </format>
    <format dxfId="124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20"/>
          </reference>
        </references>
      </pivotArea>
    </format>
    <format dxfId="124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20"/>
          </reference>
        </references>
      </pivotArea>
    </format>
    <format dxfId="124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13"/>
          </reference>
        </references>
      </pivotArea>
    </format>
    <format dxfId="125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13"/>
          </reference>
        </references>
      </pivotArea>
    </format>
    <format dxfId="125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14"/>
          </reference>
        </references>
      </pivotArea>
    </format>
    <format dxfId="125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14"/>
          </reference>
        </references>
      </pivotArea>
    </format>
    <format dxfId="125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14"/>
          </reference>
        </references>
      </pivotArea>
    </format>
    <format dxfId="125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14"/>
          </reference>
        </references>
      </pivotArea>
    </format>
    <format dxfId="125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14"/>
          </reference>
        </references>
      </pivotArea>
    </format>
    <format dxfId="125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2"/>
          </reference>
          <reference field="7" count="1">
            <x v="406"/>
          </reference>
          <reference field="10" count="1" selected="0">
            <x v="114"/>
          </reference>
        </references>
      </pivotArea>
    </format>
    <format dxfId="125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3"/>
          </reference>
          <reference field="7" count="1">
            <x v="407"/>
          </reference>
          <reference field="10" count="1" selected="0">
            <x v="114"/>
          </reference>
        </references>
      </pivotArea>
    </format>
    <format dxfId="125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14"/>
          </reference>
        </references>
      </pivotArea>
    </format>
    <format dxfId="125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9"/>
          </reference>
          <reference field="7" count="1">
            <x v="413"/>
          </reference>
          <reference field="10" count="1" selected="0">
            <x v="114"/>
          </reference>
        </references>
      </pivotArea>
    </format>
    <format dxfId="126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>
            <x v="414"/>
          </reference>
          <reference field="10" count="1" selected="0">
            <x v="114"/>
          </reference>
        </references>
      </pivotArea>
    </format>
    <format dxfId="126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27"/>
          </reference>
        </references>
      </pivotArea>
    </format>
    <format dxfId="126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27"/>
          </reference>
        </references>
      </pivotArea>
    </format>
    <format dxfId="126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586"/>
          </reference>
          <reference field="7" count="1">
            <x v="626"/>
          </reference>
          <reference field="10" count="1" selected="0">
            <x v="128"/>
          </reference>
        </references>
      </pivotArea>
    </format>
    <format dxfId="126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28"/>
          </reference>
        </references>
      </pivotArea>
    </format>
    <format dxfId="126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28"/>
          </reference>
        </references>
      </pivotArea>
    </format>
    <format dxfId="126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1"/>
          </reference>
        </references>
      </pivotArea>
    </format>
    <format dxfId="126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1"/>
          </reference>
        </references>
      </pivotArea>
    </format>
    <format dxfId="126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85"/>
          </reference>
        </references>
      </pivotArea>
    </format>
    <format dxfId="126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85"/>
          </reference>
        </references>
      </pivotArea>
    </format>
    <format dxfId="127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85"/>
          </reference>
        </references>
      </pivotArea>
    </format>
    <format dxfId="127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85"/>
          </reference>
        </references>
      </pivotArea>
    </format>
    <format dxfId="127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85"/>
          </reference>
        </references>
      </pivotArea>
    </format>
    <format dxfId="127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85"/>
          </reference>
        </references>
      </pivotArea>
    </format>
    <format dxfId="127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85"/>
          </reference>
        </references>
      </pivotArea>
    </format>
    <format dxfId="127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21"/>
          </reference>
        </references>
      </pivotArea>
    </format>
    <format dxfId="127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21"/>
          </reference>
        </references>
      </pivotArea>
    </format>
    <format dxfId="127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21"/>
          </reference>
        </references>
      </pivotArea>
    </format>
    <format dxfId="127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21"/>
          </reference>
        </references>
      </pivotArea>
    </format>
    <format dxfId="127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>
            <x v="644"/>
          </reference>
          <reference field="10" count="1" selected="0">
            <x v="121"/>
          </reference>
        </references>
      </pivotArea>
    </format>
    <format dxfId="128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15"/>
          </reference>
        </references>
      </pivotArea>
    </format>
    <format dxfId="128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15"/>
          </reference>
        </references>
      </pivotArea>
    </format>
    <format dxfId="128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15"/>
          </reference>
        </references>
      </pivotArea>
    </format>
    <format dxfId="128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21"/>
          </reference>
        </references>
      </pivotArea>
    </format>
    <format dxfId="128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21"/>
          </reference>
        </references>
      </pivotArea>
    </format>
    <format dxfId="128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21"/>
          </reference>
        </references>
      </pivotArea>
    </format>
    <format dxfId="128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21"/>
          </reference>
        </references>
      </pivotArea>
    </format>
    <format dxfId="128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22"/>
          </reference>
        </references>
      </pivotArea>
    </format>
    <format dxfId="128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24"/>
          </reference>
        </references>
      </pivotArea>
    </format>
    <format dxfId="128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24"/>
          </reference>
        </references>
      </pivotArea>
    </format>
    <format dxfId="129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25"/>
          </reference>
        </references>
      </pivotArea>
    </format>
    <format dxfId="129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25"/>
          </reference>
        </references>
      </pivotArea>
    </format>
    <format dxfId="129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25"/>
          </reference>
        </references>
      </pivotArea>
    </format>
    <format dxfId="129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25"/>
          </reference>
        </references>
      </pivotArea>
    </format>
    <format dxfId="129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3"/>
          </reference>
          <reference field="6" count="1" selected="0">
            <x v="598"/>
          </reference>
          <reference field="7" count="1">
            <x v="638"/>
          </reference>
          <reference field="10" count="1" selected="0">
            <x v="92"/>
          </reference>
        </references>
      </pivotArea>
    </format>
    <format dxfId="129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6" count="1" selected="0">
            <x v="384"/>
          </reference>
          <reference field="7" count="1">
            <x v="418"/>
          </reference>
          <reference field="10" count="1" selected="0">
            <x v="19"/>
          </reference>
        </references>
      </pivotArea>
    </format>
    <format dxfId="129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6" count="1" selected="0">
            <x v="385"/>
          </reference>
          <reference field="7" count="1">
            <x v="419"/>
          </reference>
          <reference field="10" count="1" selected="0">
            <x v="19"/>
          </reference>
        </references>
      </pivotArea>
    </format>
    <format dxfId="129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86"/>
          </reference>
          <reference field="7" count="1">
            <x v="626"/>
          </reference>
          <reference field="10" count="1" selected="0">
            <x v="0"/>
          </reference>
        </references>
      </pivotArea>
    </format>
    <format dxfId="129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2"/>
          </reference>
          <reference field="7" count="1">
            <x v="632"/>
          </reference>
          <reference field="10" count="1" selected="0">
            <x v="0"/>
          </reference>
        </references>
      </pivotArea>
    </format>
    <format dxfId="129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3"/>
          </reference>
          <reference field="7" count="1">
            <x v="633"/>
          </reference>
          <reference field="10" count="1" selected="0">
            <x v="0"/>
          </reference>
        </references>
      </pivotArea>
    </format>
    <format dxfId="130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0"/>
          </reference>
        </references>
      </pivotArea>
    </format>
    <format dxfId="130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4"/>
          </reference>
          <reference field="7" count="1">
            <x v="634"/>
          </reference>
          <reference field="10" count="1" selected="0">
            <x v="0"/>
          </reference>
        </references>
      </pivotArea>
    </format>
    <format dxfId="130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5"/>
          </reference>
          <reference field="7" count="1">
            <x v="635"/>
          </reference>
          <reference field="10" count="1" selected="0">
            <x v="0"/>
          </reference>
        </references>
      </pivotArea>
    </format>
    <format dxfId="130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87"/>
          </reference>
          <reference field="7" count="1">
            <x v="627"/>
          </reference>
          <reference field="10" count="1" selected="0">
            <x v="0"/>
          </reference>
        </references>
      </pivotArea>
    </format>
    <format dxfId="130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88"/>
          </reference>
          <reference field="7" count="1">
            <x v="628"/>
          </reference>
          <reference field="10" count="1" selected="0">
            <x v="0"/>
          </reference>
        </references>
      </pivotArea>
    </format>
    <format dxfId="130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89"/>
          </reference>
          <reference field="7" count="1">
            <x v="629"/>
          </reference>
          <reference field="10" count="1" selected="0">
            <x v="0"/>
          </reference>
        </references>
      </pivotArea>
    </format>
    <format dxfId="130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6"/>
          </reference>
          <reference field="7" count="1">
            <x v="636"/>
          </reference>
          <reference field="10" count="1" selected="0">
            <x v="0"/>
          </reference>
        </references>
      </pivotArea>
    </format>
    <format dxfId="130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7"/>
          </reference>
          <reference field="7" count="1">
            <x v="637"/>
          </reference>
          <reference field="10" count="1" selected="0">
            <x v="0"/>
          </reference>
        </references>
      </pivotArea>
    </format>
    <format dxfId="130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0"/>
          </reference>
        </references>
      </pivotArea>
    </format>
    <format dxfId="130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0"/>
          </reference>
        </references>
      </pivotArea>
    </format>
    <format dxfId="131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0"/>
          </reference>
        </references>
      </pivotArea>
    </format>
    <format dxfId="131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0"/>
          </reference>
        </references>
      </pivotArea>
    </format>
    <format dxfId="131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93"/>
          </reference>
        </references>
      </pivotArea>
    </format>
    <format dxfId="131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93"/>
          </reference>
        </references>
      </pivotArea>
    </format>
    <format dxfId="131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93"/>
          </reference>
        </references>
      </pivotArea>
    </format>
    <format dxfId="131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93"/>
          </reference>
        </references>
      </pivotArea>
    </format>
    <format dxfId="131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48832"/>
          </reference>
        </references>
      </pivotArea>
    </format>
    <format dxfId="131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48832"/>
          </reference>
        </references>
      </pivotArea>
    </format>
    <format dxfId="131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48832"/>
          </reference>
        </references>
      </pivotArea>
    </format>
    <format dxfId="131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48832"/>
          </reference>
        </references>
      </pivotArea>
    </format>
    <format dxfId="132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48832"/>
          </reference>
        </references>
      </pivotArea>
    </format>
    <format dxfId="132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48832"/>
          </reference>
        </references>
      </pivotArea>
    </format>
    <format dxfId="132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2"/>
          </reference>
          <reference field="7" count="1">
            <x v="406"/>
          </reference>
          <reference field="10" count="1" selected="0">
            <x v="1048832"/>
          </reference>
        </references>
      </pivotArea>
    </format>
    <format dxfId="132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3"/>
          </reference>
          <reference field="7" count="1">
            <x v="407"/>
          </reference>
          <reference field="10" count="1" selected="0">
            <x v="1048832"/>
          </reference>
        </references>
      </pivotArea>
    </format>
    <format dxfId="132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87"/>
          </reference>
          <reference field="7" count="1">
            <x v="421"/>
          </reference>
          <reference field="10" count="1" selected="0">
            <x v="1048832"/>
          </reference>
        </references>
      </pivotArea>
    </format>
    <format dxfId="132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4"/>
          </reference>
          <reference field="7" count="1">
            <x v="408"/>
          </reference>
          <reference field="10" count="1" selected="0">
            <x v="1048832"/>
          </reference>
        </references>
      </pivotArea>
    </format>
    <format dxfId="132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88"/>
          </reference>
          <reference field="7" count="1">
            <x v="422"/>
          </reference>
          <reference field="10" count="1" selected="0">
            <x v="1048832"/>
          </reference>
        </references>
      </pivotArea>
    </format>
    <format dxfId="132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048832"/>
          </reference>
        </references>
      </pivotArea>
    </format>
    <format dxfId="132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6"/>
          </reference>
          <reference field="7" count="1">
            <x v="410"/>
          </reference>
          <reference field="10" count="1" selected="0">
            <x v="1048832"/>
          </reference>
        </references>
      </pivotArea>
    </format>
    <format dxfId="132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8"/>
          </reference>
          <reference field="7" count="1">
            <x v="412"/>
          </reference>
          <reference field="10" count="1" selected="0">
            <x v="1048832"/>
          </reference>
        </references>
      </pivotArea>
    </format>
    <format dxfId="133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9"/>
          </reference>
          <reference field="7" count="1">
            <x v="413"/>
          </reference>
          <reference field="10" count="1" selected="0">
            <x v="1048832"/>
          </reference>
        </references>
      </pivotArea>
    </format>
    <format dxfId="133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80"/>
          </reference>
          <reference field="7" count="1">
            <x v="414"/>
          </reference>
          <reference field="10" count="1" selected="0">
            <x v="1048832"/>
          </reference>
        </references>
      </pivotArea>
    </format>
    <format dxfId="133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6" count="1" selected="0">
            <x v="381"/>
          </reference>
          <reference field="7" count="1">
            <x v="415"/>
          </reference>
          <reference field="10" count="1" selected="0">
            <x v="1048832"/>
          </reference>
        </references>
      </pivotArea>
    </format>
    <format dxfId="133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0"/>
          </reference>
        </references>
      </pivotArea>
    </format>
    <format dxfId="133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0"/>
          </reference>
        </references>
      </pivotArea>
    </format>
    <format dxfId="133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0"/>
          </reference>
        </references>
      </pivotArea>
    </format>
    <format dxfId="133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0"/>
          </reference>
        </references>
      </pivotArea>
    </format>
    <format dxfId="133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0"/>
          </reference>
        </references>
      </pivotArea>
    </format>
    <format dxfId="133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0"/>
          </reference>
        </references>
      </pivotArea>
    </format>
    <format dxfId="133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8"/>
          </reference>
          <reference field="7" count="1">
            <x v="412"/>
          </reference>
          <reference field="10" count="1" selected="0">
            <x v="0"/>
          </reference>
        </references>
      </pivotArea>
    </format>
    <format dxfId="134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"/>
          </reference>
        </references>
      </pivotArea>
    </format>
    <format dxfId="134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"/>
          </reference>
        </references>
      </pivotArea>
    </format>
    <format dxfId="134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"/>
          </reference>
        </references>
      </pivotArea>
    </format>
    <format dxfId="134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"/>
          </reference>
        </references>
      </pivotArea>
    </format>
    <format dxfId="134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"/>
          </reference>
        </references>
      </pivotArea>
    </format>
    <format dxfId="134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4"/>
          </reference>
          <reference field="7" count="1">
            <x v="644"/>
          </reference>
          <reference field="10" count="1" selected="0">
            <x v="1"/>
          </reference>
        </references>
      </pivotArea>
    </format>
    <format dxfId="134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5"/>
          </reference>
          <reference field="7" count="1">
            <x v="645"/>
          </reference>
          <reference field="10" count="1" selected="0">
            <x v="1"/>
          </reference>
        </references>
      </pivotArea>
    </format>
    <format dxfId="134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"/>
          </reference>
        </references>
      </pivotArea>
    </format>
    <format dxfId="134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"/>
          </reference>
        </references>
      </pivotArea>
    </format>
    <format dxfId="134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6"/>
          </reference>
          <reference field="7" count="1">
            <x v="410"/>
          </reference>
          <reference field="10" count="1" selected="0">
            <x v="1"/>
          </reference>
        </references>
      </pivotArea>
    </format>
    <format dxfId="135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8"/>
          </reference>
          <reference field="7" count="1">
            <x v="412"/>
          </reference>
          <reference field="10" count="1" selected="0">
            <x v="1"/>
          </reference>
        </references>
      </pivotArea>
    </format>
    <format dxfId="135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3"/>
          </reference>
          <reference field="7" count="1">
            <x v="397"/>
          </reference>
          <reference field="10" count="1" selected="0">
            <x v="1048832"/>
          </reference>
        </references>
      </pivotArea>
    </format>
    <format dxfId="135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>
            <x v="398"/>
          </reference>
          <reference field="10" count="1" selected="0">
            <x v="1048832"/>
          </reference>
        </references>
      </pivotArea>
    </format>
    <format dxfId="135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>
            <x v="399"/>
          </reference>
          <reference field="10" count="1" selected="0">
            <x v="1048832"/>
          </reference>
        </references>
      </pivotArea>
    </format>
    <format dxfId="135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6"/>
          </reference>
          <reference field="7" count="1">
            <x v="400"/>
          </reference>
          <reference field="10" count="1" selected="0">
            <x v="1048832"/>
          </reference>
        </references>
      </pivotArea>
    </format>
    <format dxfId="135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8"/>
          </reference>
          <reference field="7" count="1">
            <x v="402"/>
          </reference>
          <reference field="10" count="1" selected="0">
            <x v="1048832"/>
          </reference>
        </references>
      </pivotArea>
    </format>
    <format dxfId="135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0"/>
          </reference>
          <reference field="7" count="1">
            <x v="404"/>
          </reference>
          <reference field="10" count="1" selected="0">
            <x v="1048832"/>
          </reference>
        </references>
      </pivotArea>
    </format>
    <format dxfId="1357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1"/>
          </reference>
          <reference field="7" count="1">
            <x v="405"/>
          </reference>
          <reference field="10" count="1" selected="0">
            <x v="1048832"/>
          </reference>
        </references>
      </pivotArea>
    </format>
    <format dxfId="1358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2"/>
          </reference>
          <reference field="7" count="1">
            <x v="406"/>
          </reference>
          <reference field="10" count="1" selected="0">
            <x v="1048832"/>
          </reference>
        </references>
      </pivotArea>
    </format>
    <format dxfId="1359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3"/>
          </reference>
          <reference field="7" count="1">
            <x v="407"/>
          </reference>
          <reference field="10" count="1" selected="0">
            <x v="1048832"/>
          </reference>
        </references>
      </pivotArea>
    </format>
    <format dxfId="1360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86"/>
          </reference>
          <reference field="7" count="1">
            <x v="420"/>
          </reference>
          <reference field="10" count="1" selected="0">
            <x v="1048832"/>
          </reference>
        </references>
      </pivotArea>
    </format>
    <format dxfId="1361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87"/>
          </reference>
          <reference field="7" count="1">
            <x v="421"/>
          </reference>
          <reference field="10" count="1" selected="0">
            <x v="1048832"/>
          </reference>
        </references>
      </pivotArea>
    </format>
    <format dxfId="136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4"/>
          </reference>
          <reference field="7" count="1">
            <x v="408"/>
          </reference>
          <reference field="10" count="1" selected="0">
            <x v="1048832"/>
          </reference>
        </references>
      </pivotArea>
    </format>
    <format dxfId="136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88"/>
          </reference>
          <reference field="7" count="1">
            <x v="422"/>
          </reference>
          <reference field="10" count="1" selected="0">
            <x v="1048832"/>
          </reference>
        </references>
      </pivotArea>
    </format>
    <format dxfId="1364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5"/>
          </reference>
          <reference field="7" count="1">
            <x v="409"/>
          </reference>
          <reference field="10" count="1" selected="0">
            <x v="1048832"/>
          </reference>
        </references>
      </pivotArea>
    </format>
    <format dxfId="1365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6"/>
          </reference>
          <reference field="7" count="1">
            <x v="410"/>
          </reference>
          <reference field="10" count="1" selected="0">
            <x v="1048832"/>
          </reference>
        </references>
      </pivotArea>
    </format>
    <format dxfId="136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8"/>
          </reference>
          <reference field="7" count="1">
            <x v="412"/>
          </reference>
          <reference field="10" count="1" selected="0">
            <x v="1048832"/>
          </reference>
        </references>
      </pivotArea>
    </format>
    <format dxfId="136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9"/>
          </reference>
          <reference field="7" count="1">
            <x v="9"/>
          </reference>
          <reference field="10" count="1" selected="0">
            <x v="0"/>
          </reference>
        </references>
      </pivotArea>
    </format>
    <format dxfId="136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0"/>
          </reference>
          <reference field="7" count="1">
            <x v="0"/>
          </reference>
          <reference field="10" count="1" selected="0">
            <x v="0"/>
          </reference>
        </references>
      </pivotArea>
    </format>
    <format dxfId="136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"/>
          </reference>
          <reference field="7" count="1">
            <x v="1"/>
          </reference>
          <reference field="10" count="1" selected="0">
            <x v="0"/>
          </reference>
        </references>
      </pivotArea>
    </format>
    <format dxfId="137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2"/>
          </reference>
          <reference field="7" count="1">
            <x v="2"/>
          </reference>
          <reference field="10" count="1" selected="0">
            <x v="0"/>
          </reference>
        </references>
      </pivotArea>
    </format>
    <format dxfId="137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0"/>
          </reference>
        </references>
      </pivotArea>
    </format>
    <format dxfId="137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0"/>
          </reference>
          <reference field="7" count="1">
            <x v="10"/>
          </reference>
          <reference field="10" count="1" selected="0">
            <x v="0"/>
          </reference>
        </references>
      </pivotArea>
    </format>
    <format dxfId="137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1"/>
          </reference>
          <reference field="7" count="1">
            <x v="11"/>
          </reference>
          <reference field="10" count="1" selected="0">
            <x v="0"/>
          </reference>
        </references>
      </pivotArea>
    </format>
    <format dxfId="137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2"/>
          </reference>
          <reference field="7" count="1">
            <x v="12"/>
          </reference>
          <reference field="10" count="1" selected="0">
            <x v="0"/>
          </reference>
        </references>
      </pivotArea>
    </format>
    <format dxfId="137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3"/>
          </reference>
          <reference field="7" count="1">
            <x v="13"/>
          </reference>
          <reference field="10" count="1" selected="0">
            <x v="0"/>
          </reference>
        </references>
      </pivotArea>
    </format>
    <format dxfId="137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4"/>
          </reference>
          <reference field="7" count="1">
            <x v="14"/>
          </reference>
          <reference field="10" count="1" selected="0">
            <x v="0"/>
          </reference>
        </references>
      </pivotArea>
    </format>
    <format dxfId="137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5"/>
          </reference>
          <reference field="7" count="1">
            <x v="15"/>
          </reference>
          <reference field="10" count="1" selected="0">
            <x v="0"/>
          </reference>
        </references>
      </pivotArea>
    </format>
    <format dxfId="137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6"/>
          </reference>
          <reference field="7" count="1">
            <x v="16"/>
          </reference>
          <reference field="10" count="1" selected="0">
            <x v="0"/>
          </reference>
        </references>
      </pivotArea>
    </format>
    <format dxfId="137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7"/>
          </reference>
          <reference field="7" count="1">
            <x v="17"/>
          </reference>
          <reference field="10" count="1" selected="0">
            <x v="0"/>
          </reference>
        </references>
      </pivotArea>
    </format>
    <format dxfId="138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5"/>
          </reference>
          <reference field="7" count="1">
            <x v="5"/>
          </reference>
          <reference field="10" count="1" selected="0">
            <x v="0"/>
          </reference>
        </references>
      </pivotArea>
    </format>
    <format dxfId="138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0"/>
          </reference>
        </references>
      </pivotArea>
    </format>
    <format dxfId="138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0"/>
          </reference>
        </references>
      </pivotArea>
    </format>
    <format dxfId="138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8"/>
          </reference>
          <reference field="7" count="1">
            <x v="8"/>
          </reference>
          <reference field="10" count="1" selected="0">
            <x v="0"/>
          </reference>
        </references>
      </pivotArea>
    </format>
    <format dxfId="138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9"/>
          </reference>
          <reference field="7" count="1">
            <x v="9"/>
          </reference>
          <reference field="10" count="1" selected="0">
            <x v="0"/>
          </reference>
        </references>
      </pivotArea>
    </format>
    <format dxfId="138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0"/>
          </reference>
          <reference field="7" count="1">
            <x v="0"/>
          </reference>
          <reference field="10" count="1" selected="0">
            <x v="0"/>
          </reference>
        </references>
      </pivotArea>
    </format>
    <format dxfId="138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1"/>
          </reference>
          <reference field="7" count="1">
            <x v="1"/>
          </reference>
          <reference field="10" count="1" selected="0">
            <x v="0"/>
          </reference>
        </references>
      </pivotArea>
    </format>
    <format dxfId="138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2"/>
          </reference>
          <reference field="7" count="1">
            <x v="2"/>
          </reference>
          <reference field="10" count="1" selected="0">
            <x v="0"/>
          </reference>
        </references>
      </pivotArea>
    </format>
    <format dxfId="138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0"/>
          </reference>
        </references>
      </pivotArea>
    </format>
    <format dxfId="138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4"/>
          </reference>
          <reference field="7" count="1">
            <x v="4"/>
          </reference>
          <reference field="10" count="1" selected="0">
            <x v="0"/>
          </reference>
        </references>
      </pivotArea>
    </format>
    <format dxfId="139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5"/>
          </reference>
          <reference field="7" count="1">
            <x v="5"/>
          </reference>
          <reference field="10" count="1" selected="0">
            <x v="0"/>
          </reference>
        </references>
      </pivotArea>
    </format>
    <format dxfId="139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0"/>
          </reference>
        </references>
      </pivotArea>
    </format>
    <format dxfId="139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0"/>
          </reference>
        </references>
      </pivotArea>
    </format>
    <format dxfId="139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8"/>
          </reference>
          <reference field="7" count="1">
            <x v="8"/>
          </reference>
          <reference field="10" count="1" selected="0">
            <x v="0"/>
          </reference>
        </references>
      </pivotArea>
    </format>
    <format dxfId="139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1"/>
          </reference>
          <reference field="7" count="1">
            <x v="1"/>
          </reference>
          <reference field="10" count="1" selected="0">
            <x v="2"/>
          </reference>
        </references>
      </pivotArea>
    </format>
    <format dxfId="139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2"/>
          </reference>
        </references>
      </pivotArea>
    </format>
    <format dxfId="139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4"/>
          </reference>
        </references>
      </pivotArea>
    </format>
    <format dxfId="139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4"/>
          </reference>
        </references>
      </pivotArea>
    </format>
    <format dxfId="139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9"/>
          </reference>
          <reference field="7" count="1">
            <x v="9"/>
          </reference>
          <reference field="10" count="1" selected="0">
            <x v="5"/>
          </reference>
        </references>
      </pivotArea>
    </format>
    <format dxfId="139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>
            <x v="5"/>
          </reference>
          <reference field="10" count="1" selected="0">
            <x v="5"/>
          </reference>
        </references>
      </pivotArea>
    </format>
    <format dxfId="140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9"/>
          </reference>
          <reference field="7" count="1">
            <x v="9"/>
          </reference>
          <reference field="10" count="1" selected="0">
            <x v="6"/>
          </reference>
        </references>
      </pivotArea>
    </format>
    <format dxfId="140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0"/>
          </reference>
          <reference field="7" count="1">
            <x v="0"/>
          </reference>
          <reference field="10" count="1" selected="0">
            <x v="6"/>
          </reference>
        </references>
      </pivotArea>
    </format>
    <format dxfId="140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1"/>
          </reference>
          <reference field="7" count="1">
            <x v="1"/>
          </reference>
          <reference field="10" count="1" selected="0">
            <x v="6"/>
          </reference>
        </references>
      </pivotArea>
    </format>
    <format dxfId="140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6"/>
          </reference>
        </references>
      </pivotArea>
    </format>
    <format dxfId="140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>
            <x v="5"/>
          </reference>
          <reference field="10" count="1" selected="0">
            <x v="6"/>
          </reference>
        </references>
      </pivotArea>
    </format>
    <format dxfId="140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6"/>
          </reference>
        </references>
      </pivotArea>
    </format>
    <format dxfId="140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6"/>
          </reference>
        </references>
      </pivotArea>
    </format>
    <format dxfId="140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4"/>
          </reference>
          <reference field="7" count="1">
            <x v="4"/>
          </reference>
          <reference field="10" count="1" selected="0">
            <x v="7"/>
          </reference>
        </references>
      </pivotArea>
    </format>
    <format dxfId="140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>
            <x v="5"/>
          </reference>
          <reference field="10" count="1" selected="0">
            <x v="7"/>
          </reference>
        </references>
      </pivotArea>
    </format>
    <format dxfId="140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7"/>
          </reference>
        </references>
      </pivotArea>
    </format>
    <format dxfId="141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0"/>
          </reference>
          <reference field="7" count="1">
            <x v="0"/>
          </reference>
          <reference field="10" count="1" selected="0">
            <x v="8"/>
          </reference>
        </references>
      </pivotArea>
    </format>
    <format dxfId="141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1"/>
          </reference>
          <reference field="7" count="1">
            <x v="1"/>
          </reference>
          <reference field="10" count="1" selected="0">
            <x v="8"/>
          </reference>
        </references>
      </pivotArea>
    </format>
    <format dxfId="141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2"/>
          </reference>
          <reference field="7" count="1">
            <x v="2"/>
          </reference>
          <reference field="10" count="1" selected="0">
            <x v="8"/>
          </reference>
        </references>
      </pivotArea>
    </format>
    <format dxfId="141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8"/>
          </reference>
        </references>
      </pivotArea>
    </format>
    <format dxfId="141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11"/>
          </reference>
          <reference field="7" count="1">
            <x v="11"/>
          </reference>
          <reference field="10" count="1" selected="0">
            <x v="8"/>
          </reference>
        </references>
      </pivotArea>
    </format>
    <format dxfId="141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4"/>
          </reference>
          <reference field="7" count="1">
            <x v="4"/>
          </reference>
          <reference field="10" count="1" selected="0">
            <x v="8"/>
          </reference>
        </references>
      </pivotArea>
    </format>
    <format dxfId="141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>
            <x v="5"/>
          </reference>
          <reference field="10" count="1" selected="0">
            <x v="8"/>
          </reference>
        </references>
      </pivotArea>
    </format>
    <format dxfId="141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8"/>
          </reference>
        </references>
      </pivotArea>
    </format>
    <format dxfId="141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8"/>
          </reference>
        </references>
      </pivotArea>
    </format>
    <format dxfId="141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>
            <x v="8"/>
          </reference>
          <reference field="10" count="1" selected="0">
            <x v="8"/>
          </reference>
        </references>
      </pivotArea>
    </format>
    <format dxfId="142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9"/>
          </reference>
        </references>
      </pivotArea>
    </format>
    <format dxfId="142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9"/>
          </reference>
        </references>
      </pivotArea>
    </format>
    <format dxfId="142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>
            <x v="8"/>
          </reference>
          <reference field="10" count="1" selected="0">
            <x v="9"/>
          </reference>
        </references>
      </pivotArea>
    </format>
    <format dxfId="142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10"/>
          </reference>
        </references>
      </pivotArea>
    </format>
    <format dxfId="142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10"/>
          </reference>
        </references>
      </pivotArea>
    </format>
    <format dxfId="142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>
            <x v="8"/>
          </reference>
          <reference field="10" count="1" selected="0">
            <x v="10"/>
          </reference>
        </references>
      </pivotArea>
    </format>
    <format dxfId="142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9"/>
          </reference>
          <reference field="7" count="1">
            <x v="9"/>
          </reference>
          <reference field="10" count="1" selected="0">
            <x v="11"/>
          </reference>
        </references>
      </pivotArea>
    </format>
    <format dxfId="142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0"/>
          </reference>
          <reference field="7" count="1">
            <x v="0"/>
          </reference>
          <reference field="10" count="1" selected="0">
            <x v="11"/>
          </reference>
        </references>
      </pivotArea>
    </format>
    <format dxfId="142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1"/>
          </reference>
          <reference field="7" count="1">
            <x v="1"/>
          </reference>
          <reference field="10" count="1" selected="0">
            <x v="11"/>
          </reference>
        </references>
      </pivotArea>
    </format>
    <format dxfId="142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2"/>
          </reference>
          <reference field="7" count="1">
            <x v="2"/>
          </reference>
          <reference field="10" count="1" selected="0">
            <x v="11"/>
          </reference>
        </references>
      </pivotArea>
    </format>
    <format dxfId="143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11"/>
          </reference>
        </references>
      </pivotArea>
    </format>
    <format dxfId="143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11"/>
          </reference>
          <reference field="7" count="1">
            <x v="11"/>
          </reference>
          <reference field="10" count="1" selected="0">
            <x v="11"/>
          </reference>
        </references>
      </pivotArea>
    </format>
    <format dxfId="143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12"/>
          </reference>
          <reference field="7" count="1">
            <x v="12"/>
          </reference>
          <reference field="10" count="1" selected="0">
            <x v="11"/>
          </reference>
        </references>
      </pivotArea>
    </format>
    <format dxfId="143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4"/>
          </reference>
          <reference field="7" count="1">
            <x v="4"/>
          </reference>
          <reference field="10" count="1" selected="0">
            <x v="11"/>
          </reference>
        </references>
      </pivotArea>
    </format>
    <format dxfId="143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>
            <x v="5"/>
          </reference>
          <reference field="10" count="1" selected="0">
            <x v="11"/>
          </reference>
        </references>
      </pivotArea>
    </format>
    <format dxfId="143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11"/>
          </reference>
        </references>
      </pivotArea>
    </format>
    <format dxfId="143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11"/>
          </reference>
        </references>
      </pivotArea>
    </format>
    <format dxfId="143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>
            <x v="8"/>
          </reference>
          <reference field="10" count="1" selected="0">
            <x v="11"/>
          </reference>
        </references>
      </pivotArea>
    </format>
    <format dxfId="143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2"/>
          </reference>
          <reference field="7" count="1">
            <x v="2"/>
          </reference>
          <reference field="10" count="1" selected="0">
            <x v="12"/>
          </reference>
        </references>
      </pivotArea>
    </format>
    <format dxfId="143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12"/>
          </reference>
        </references>
      </pivotArea>
    </format>
    <format dxfId="144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10"/>
          </reference>
          <reference field="7" count="1">
            <x v="10"/>
          </reference>
          <reference field="10" count="1" selected="0">
            <x v="12"/>
          </reference>
        </references>
      </pivotArea>
    </format>
    <format dxfId="144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12"/>
          </reference>
        </references>
      </pivotArea>
    </format>
    <format dxfId="144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12"/>
          </reference>
        </references>
      </pivotArea>
    </format>
    <format dxfId="144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>
            <x v="8"/>
          </reference>
          <reference field="10" count="1" selected="0">
            <x v="12"/>
          </reference>
        </references>
      </pivotArea>
    </format>
    <format dxfId="144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3"/>
          </reference>
        </references>
      </pivotArea>
    </format>
    <format dxfId="144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9"/>
          </reference>
          <reference field="7" count="1">
            <x v="9"/>
          </reference>
          <reference field="10" count="1" selected="0">
            <x v="1048832"/>
          </reference>
        </references>
      </pivotArea>
    </format>
    <format dxfId="144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0"/>
          </reference>
          <reference field="7" count="1">
            <x v="0"/>
          </reference>
          <reference field="10" count="1" selected="0">
            <x v="1048832"/>
          </reference>
        </references>
      </pivotArea>
    </format>
    <format dxfId="144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1"/>
          </reference>
          <reference field="7" count="1">
            <x v="1"/>
          </reference>
          <reference field="10" count="1" selected="0">
            <x v="1048832"/>
          </reference>
        </references>
      </pivotArea>
    </format>
    <format dxfId="144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2"/>
          </reference>
          <reference field="7" count="1">
            <x v="2"/>
          </reference>
          <reference field="10" count="1" selected="0">
            <x v="1048832"/>
          </reference>
        </references>
      </pivotArea>
    </format>
    <format dxfId="144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1048832"/>
          </reference>
        </references>
      </pivotArea>
    </format>
    <format dxfId="145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10"/>
          </reference>
          <reference field="7" count="1">
            <x v="10"/>
          </reference>
          <reference field="10" count="1" selected="0">
            <x v="1048832"/>
          </reference>
        </references>
      </pivotArea>
    </format>
    <format dxfId="145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11"/>
          </reference>
          <reference field="7" count="1">
            <x v="11"/>
          </reference>
          <reference field="10" count="1" selected="0">
            <x v="1048832"/>
          </reference>
        </references>
      </pivotArea>
    </format>
    <format dxfId="145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12"/>
          </reference>
          <reference field="7" count="1">
            <x v="12"/>
          </reference>
          <reference field="10" count="1" selected="0">
            <x v="1048832"/>
          </reference>
        </references>
      </pivotArea>
    </format>
    <format dxfId="145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13"/>
          </reference>
          <reference field="7" count="1">
            <x v="13"/>
          </reference>
          <reference field="10" count="1" selected="0">
            <x v="1048832"/>
          </reference>
        </references>
      </pivotArea>
    </format>
    <format dxfId="145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14"/>
          </reference>
          <reference field="7" count="1">
            <x v="14"/>
          </reference>
          <reference field="10" count="1" selected="0">
            <x v="1048832"/>
          </reference>
        </references>
      </pivotArea>
    </format>
    <format dxfId="145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15"/>
          </reference>
          <reference field="7" count="1">
            <x v="15"/>
          </reference>
          <reference field="10" count="1" selected="0">
            <x v="1048832"/>
          </reference>
        </references>
      </pivotArea>
    </format>
    <format dxfId="145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16"/>
          </reference>
          <reference field="7" count="1">
            <x v="16"/>
          </reference>
          <reference field="10" count="1" selected="0">
            <x v="1048832"/>
          </reference>
        </references>
      </pivotArea>
    </format>
    <format dxfId="145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17"/>
          </reference>
          <reference field="7" count="1">
            <x v="17"/>
          </reference>
          <reference field="10" count="1" selected="0">
            <x v="1048832"/>
          </reference>
        </references>
      </pivotArea>
    </format>
    <format dxfId="145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4"/>
          </reference>
          <reference field="7" count="1">
            <x v="4"/>
          </reference>
          <reference field="10" count="1" selected="0">
            <x v="1048832"/>
          </reference>
        </references>
      </pivotArea>
    </format>
    <format dxfId="145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5"/>
          </reference>
          <reference field="7" count="1">
            <x v="5"/>
          </reference>
          <reference field="10" count="1" selected="0">
            <x v="1048832"/>
          </reference>
        </references>
      </pivotArea>
    </format>
    <format dxfId="146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6"/>
          </reference>
          <reference field="7" count="1">
            <x v="6"/>
          </reference>
          <reference field="10" count="1" selected="0">
            <x v="1048832"/>
          </reference>
        </references>
      </pivotArea>
    </format>
    <format dxfId="146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7"/>
          </reference>
          <reference field="7" count="1">
            <x v="7"/>
          </reference>
          <reference field="10" count="1" selected="0">
            <x v="1048832"/>
          </reference>
        </references>
      </pivotArea>
    </format>
    <format dxfId="146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6" count="1" selected="0">
            <x v="8"/>
          </reference>
          <reference field="7" count="1">
            <x v="8"/>
          </reference>
          <reference field="10" count="1" selected="0">
            <x v="1048832"/>
          </reference>
        </references>
      </pivotArea>
    </format>
    <format dxfId="146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0"/>
          </reference>
          <reference field="7" count="1">
            <x v="0"/>
          </reference>
          <reference field="10" count="1" selected="0">
            <x v="0"/>
          </reference>
        </references>
      </pivotArea>
    </format>
    <format dxfId="146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"/>
          </reference>
          <reference field="7" count="1">
            <x v="1"/>
          </reference>
          <reference field="10" count="1" selected="0">
            <x v="0"/>
          </reference>
        </references>
      </pivotArea>
    </format>
    <format dxfId="146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2"/>
          </reference>
          <reference field="7" count="1">
            <x v="2"/>
          </reference>
          <reference field="10" count="1" selected="0">
            <x v="0"/>
          </reference>
        </references>
      </pivotArea>
    </format>
    <format dxfId="146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0"/>
          </reference>
        </references>
      </pivotArea>
    </format>
    <format dxfId="146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0"/>
          </reference>
          <reference field="7" count="1">
            <x v="10"/>
          </reference>
          <reference field="10" count="1" selected="0">
            <x v="0"/>
          </reference>
        </references>
      </pivotArea>
    </format>
    <format dxfId="1468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1"/>
          </reference>
          <reference field="7" count="1">
            <x v="11"/>
          </reference>
          <reference field="10" count="1" selected="0">
            <x v="0"/>
          </reference>
        </references>
      </pivotArea>
    </format>
    <format dxfId="146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2"/>
          </reference>
          <reference field="7" count="1">
            <x v="12"/>
          </reference>
          <reference field="10" count="1" selected="0">
            <x v="0"/>
          </reference>
        </references>
      </pivotArea>
    </format>
    <format dxfId="1470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3"/>
          </reference>
          <reference field="7" count="1">
            <x v="13"/>
          </reference>
          <reference field="10" count="1" selected="0">
            <x v="0"/>
          </reference>
        </references>
      </pivotArea>
    </format>
    <format dxfId="147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4"/>
          </reference>
          <reference field="7" count="1">
            <x v="14"/>
          </reference>
          <reference field="10" count="1" selected="0">
            <x v="0"/>
          </reference>
        </references>
      </pivotArea>
    </format>
    <format dxfId="147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5"/>
          </reference>
          <reference field="7" count="1">
            <x v="15"/>
          </reference>
          <reference field="10" count="1" selected="0">
            <x v="0"/>
          </reference>
        </references>
      </pivotArea>
    </format>
    <format dxfId="1473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6"/>
          </reference>
          <reference field="7" count="1">
            <x v="16"/>
          </reference>
          <reference field="10" count="1" selected="0">
            <x v="0"/>
          </reference>
        </references>
      </pivotArea>
    </format>
    <format dxfId="147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7"/>
          </reference>
          <reference field="7" count="1">
            <x v="17"/>
          </reference>
          <reference field="10" count="1" selected="0">
            <x v="0"/>
          </reference>
        </references>
      </pivotArea>
    </format>
    <format dxfId="147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0"/>
          </reference>
          <reference field="7" count="1">
            <x v="0"/>
          </reference>
          <reference field="10" count="1" selected="0">
            <x v="1"/>
          </reference>
        </references>
      </pivotArea>
    </format>
    <format dxfId="147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3"/>
          </reference>
          <reference field="7" count="1">
            <x v="3"/>
          </reference>
          <reference field="10" count="1" selected="0">
            <x v="1"/>
          </reference>
        </references>
      </pivotArea>
    </format>
    <format dxfId="147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4"/>
          </reference>
          <reference field="7" count="1">
            <x v="14"/>
          </reference>
          <reference field="10" count="1" selected="0">
            <x v="1"/>
          </reference>
        </references>
      </pivotArea>
    </format>
    <format dxfId="14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28"/>
          </reference>
          <reference field="7" count="1">
            <x v="30"/>
          </reference>
          <reference field="10" count="1" selected="0">
            <x v="0"/>
          </reference>
        </references>
      </pivotArea>
    </format>
    <format dxfId="14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89"/>
          </reference>
          <reference field="7" count="1">
            <x v="423"/>
          </reference>
          <reference field="10" count="1" selected="0">
            <x v="0"/>
          </reference>
        </references>
      </pivotArea>
    </format>
    <format dxfId="14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0"/>
          </reference>
          <reference field="7" count="1">
            <x v="424"/>
          </reference>
          <reference field="10" count="1" selected="0">
            <x v="0"/>
          </reference>
        </references>
      </pivotArea>
    </format>
    <format dxfId="14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1"/>
          </reference>
          <reference field="7" count="1">
            <x v="425"/>
          </reference>
          <reference field="10" count="1" selected="0">
            <x v="0"/>
          </reference>
        </references>
      </pivotArea>
    </format>
    <format dxfId="14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18"/>
          </reference>
          <reference field="7" count="2">
            <x v="18"/>
            <x v="19"/>
          </reference>
          <reference field="10" count="1" selected="0">
            <x v="0"/>
          </reference>
        </references>
      </pivotArea>
    </format>
    <format dxfId="14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19"/>
          </reference>
          <reference field="7" count="1">
            <x v="20"/>
          </reference>
          <reference field="10" count="1" selected="0">
            <x v="0"/>
          </reference>
        </references>
      </pivotArea>
    </format>
    <format dxfId="14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2"/>
          </reference>
          <reference field="7" count="1">
            <x v="426"/>
          </reference>
          <reference field="10" count="1" selected="0">
            <x v="0"/>
          </reference>
        </references>
      </pivotArea>
    </format>
    <format dxfId="14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0"/>
          </reference>
        </references>
      </pivotArea>
    </format>
    <format dxfId="14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4"/>
          </reference>
          <reference field="7" count="1">
            <x v="428"/>
          </reference>
          <reference field="10" count="1" selected="0">
            <x v="0"/>
          </reference>
        </references>
      </pivotArea>
    </format>
    <format dxfId="14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25"/>
          </reference>
          <reference field="7" count="1">
            <x v="26"/>
          </reference>
          <reference field="10" count="1" selected="0">
            <x v="0"/>
          </reference>
        </references>
      </pivotArea>
    </format>
    <format dxfId="14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20"/>
          </reference>
          <reference field="7" count="1">
            <x v="21"/>
          </reference>
          <reference field="10" count="1" selected="0">
            <x v="0"/>
          </reference>
        </references>
      </pivotArea>
    </format>
    <format dxfId="14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21"/>
          </reference>
          <reference field="7" count="1">
            <x v="22"/>
          </reference>
          <reference field="10" count="1" selected="0">
            <x v="0"/>
          </reference>
        </references>
      </pivotArea>
    </format>
    <format dxfId="14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5"/>
          </reference>
          <reference field="7" count="1">
            <x v="429"/>
          </reference>
          <reference field="10" count="1" selected="0">
            <x v="0"/>
          </reference>
        </references>
      </pivotArea>
    </format>
    <format dxfId="14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"/>
          </reference>
          <reference field="7" count="1">
            <x v="61"/>
          </reference>
          <reference field="10" count="1" selected="0">
            <x v="0"/>
          </reference>
        </references>
      </pivotArea>
    </format>
    <format dxfId="14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6"/>
          </reference>
          <reference field="7" count="1">
            <x v="430"/>
          </reference>
          <reference field="10" count="1" selected="0">
            <x v="0"/>
          </reference>
        </references>
      </pivotArea>
    </format>
    <format dxfId="14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7"/>
          </reference>
          <reference field="7" count="1">
            <x v="431"/>
          </reference>
          <reference field="10" count="1" selected="0">
            <x v="0"/>
          </reference>
        </references>
      </pivotArea>
    </format>
    <format dxfId="14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8"/>
          </reference>
          <reference field="7" count="1">
            <x v="432"/>
          </reference>
          <reference field="10" count="1" selected="0">
            <x v="0"/>
          </reference>
        </references>
      </pivotArea>
    </format>
    <format dxfId="14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9"/>
          </reference>
          <reference field="7" count="1">
            <x v="433"/>
          </reference>
          <reference field="10" count="1" selected="0">
            <x v="0"/>
          </reference>
        </references>
      </pivotArea>
    </format>
    <format dxfId="14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0"/>
          </reference>
          <reference field="7" count="1">
            <x v="434"/>
          </reference>
          <reference field="10" count="1" selected="0">
            <x v="0"/>
          </reference>
        </references>
      </pivotArea>
    </format>
    <format dxfId="14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59"/>
          </reference>
          <reference field="7" count="1">
            <x v="75"/>
          </reference>
          <reference field="10" count="1" selected="0">
            <x v="0"/>
          </reference>
        </references>
      </pivotArea>
    </format>
    <format dxfId="14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1"/>
          </reference>
          <reference field="7" count="1">
            <x v="435"/>
          </reference>
          <reference field="10" count="1" selected="0">
            <x v="0"/>
          </reference>
        </references>
      </pivotArea>
    </format>
    <format dxfId="14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2"/>
          </reference>
          <reference field="7" count="1">
            <x v="436"/>
          </reference>
          <reference field="10" count="1" selected="0">
            <x v="0"/>
          </reference>
        </references>
      </pivotArea>
    </format>
    <format dxfId="15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3"/>
          </reference>
          <reference field="7" count="1">
            <x v="437"/>
          </reference>
          <reference field="10" count="1" selected="0">
            <x v="0"/>
          </reference>
        </references>
      </pivotArea>
    </format>
    <format dxfId="15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4"/>
          </reference>
          <reference field="7" count="1">
            <x v="438"/>
          </reference>
          <reference field="10" count="1" selected="0">
            <x v="0"/>
          </reference>
        </references>
      </pivotArea>
    </format>
    <format dxfId="15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5"/>
          </reference>
          <reference field="7" count="1">
            <x v="439"/>
          </reference>
          <reference field="10" count="1" selected="0">
            <x v="0"/>
          </reference>
        </references>
      </pivotArea>
    </format>
    <format dxfId="15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6"/>
          </reference>
          <reference field="7" count="1">
            <x v="440"/>
          </reference>
          <reference field="10" count="1" selected="0">
            <x v="0"/>
          </reference>
        </references>
      </pivotArea>
    </format>
    <format dxfId="15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0"/>
          </reference>
        </references>
      </pivotArea>
    </format>
    <format dxfId="15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8"/>
          </reference>
          <reference field="7" count="1">
            <x v="442"/>
          </reference>
          <reference field="10" count="1" selected="0">
            <x v="0"/>
          </reference>
        </references>
      </pivotArea>
    </format>
    <format dxfId="15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9"/>
          </reference>
          <reference field="7" count="1">
            <x v="443"/>
          </reference>
          <reference field="10" count="1" selected="0">
            <x v="0"/>
          </reference>
        </references>
      </pivotArea>
    </format>
    <format dxfId="15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0"/>
          </reference>
          <reference field="7" count="1">
            <x v="444"/>
          </reference>
          <reference field="10" count="1" selected="0">
            <x v="0"/>
          </reference>
        </references>
      </pivotArea>
    </format>
    <format dxfId="15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1"/>
          </reference>
          <reference field="7" count="1">
            <x v="445"/>
          </reference>
          <reference field="10" count="1" selected="0">
            <x v="0"/>
          </reference>
        </references>
      </pivotArea>
    </format>
    <format dxfId="15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2"/>
          </reference>
          <reference field="7" count="1">
            <x v="446"/>
          </reference>
          <reference field="10" count="1" selected="0">
            <x v="0"/>
          </reference>
        </references>
      </pivotArea>
    </format>
    <format dxfId="15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3"/>
          </reference>
          <reference field="7" count="1">
            <x v="447"/>
          </reference>
          <reference field="10" count="1" selected="0">
            <x v="0"/>
          </reference>
        </references>
      </pivotArea>
    </format>
    <format dxfId="15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4"/>
          </reference>
          <reference field="7" count="1">
            <x v="448"/>
          </reference>
          <reference field="10" count="1" selected="0">
            <x v="0"/>
          </reference>
        </references>
      </pivotArea>
    </format>
    <format dxfId="15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5"/>
          </reference>
          <reference field="7" count="1">
            <x v="449"/>
          </reference>
          <reference field="10" count="1" selected="0">
            <x v="0"/>
          </reference>
        </references>
      </pivotArea>
    </format>
    <format dxfId="15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6"/>
          </reference>
          <reference field="7" count="1">
            <x v="450"/>
          </reference>
          <reference field="10" count="1" selected="0">
            <x v="0"/>
          </reference>
        </references>
      </pivotArea>
    </format>
    <format dxfId="15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7"/>
          </reference>
          <reference field="7" count="1">
            <x v="451"/>
          </reference>
          <reference field="10" count="1" selected="0">
            <x v="0"/>
          </reference>
        </references>
      </pivotArea>
    </format>
    <format dxfId="15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8"/>
          </reference>
          <reference field="7" count="1">
            <x v="452"/>
          </reference>
          <reference field="10" count="1" selected="0">
            <x v="0"/>
          </reference>
        </references>
      </pivotArea>
    </format>
    <format dxfId="15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9"/>
          </reference>
          <reference field="7" count="1">
            <x v="453"/>
          </reference>
          <reference field="10" count="1" selected="0">
            <x v="0"/>
          </reference>
        </references>
      </pivotArea>
    </format>
    <format dxfId="15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0"/>
          </reference>
        </references>
      </pivotArea>
    </format>
    <format dxfId="15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0"/>
          </reference>
        </references>
      </pivotArea>
    </format>
    <format dxfId="15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0"/>
          </reference>
        </references>
      </pivotArea>
    </format>
    <format dxfId="15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0"/>
          </reference>
        </references>
      </pivotArea>
    </format>
    <format dxfId="15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0"/>
          </reference>
        </references>
      </pivotArea>
    </format>
    <format dxfId="15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0"/>
          </reference>
        </references>
      </pivotArea>
    </format>
    <format dxfId="15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6"/>
          </reference>
          <reference field="7" count="1">
            <x v="460"/>
          </reference>
          <reference field="10" count="1" selected="0">
            <x v="0"/>
          </reference>
        </references>
      </pivotArea>
    </format>
    <format dxfId="15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7"/>
          </reference>
          <reference field="7" count="1">
            <x v="461"/>
          </reference>
          <reference field="10" count="1" selected="0">
            <x v="0"/>
          </reference>
        </references>
      </pivotArea>
    </format>
    <format dxfId="15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8"/>
          </reference>
          <reference field="7" count="1">
            <x v="462"/>
          </reference>
          <reference field="10" count="1" selected="0">
            <x v="0"/>
          </reference>
        </references>
      </pivotArea>
    </format>
    <format dxfId="15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0"/>
          </reference>
        </references>
      </pivotArea>
    </format>
    <format dxfId="15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0"/>
          </reference>
          <reference field="7" count="1">
            <x v="464"/>
          </reference>
          <reference field="10" count="1" selected="0">
            <x v="0"/>
          </reference>
        </references>
      </pivotArea>
    </format>
    <format dxfId="15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1"/>
          </reference>
          <reference field="7" count="1">
            <x v="465"/>
          </reference>
          <reference field="10" count="1" selected="0">
            <x v="0"/>
          </reference>
        </references>
      </pivotArea>
    </format>
    <format dxfId="15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0"/>
          </reference>
        </references>
      </pivotArea>
    </format>
    <format dxfId="15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0"/>
          </reference>
        </references>
      </pivotArea>
    </format>
    <format dxfId="15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0"/>
          </reference>
        </references>
      </pivotArea>
    </format>
    <format dxfId="15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0"/>
          </reference>
        </references>
      </pivotArea>
    </format>
    <format dxfId="15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0"/>
          </reference>
        </references>
      </pivotArea>
    </format>
    <format dxfId="15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0"/>
          </reference>
        </references>
      </pivotArea>
    </format>
    <format dxfId="15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0"/>
          </reference>
        </references>
      </pivotArea>
    </format>
    <format dxfId="15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0"/>
          </reference>
        </references>
      </pivotArea>
    </format>
    <format dxfId="15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0"/>
          </reference>
        </references>
      </pivotArea>
    </format>
    <format dxfId="15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1"/>
          </reference>
          <reference field="7" count="1">
            <x v="475"/>
          </reference>
          <reference field="10" count="1" selected="0">
            <x v="0"/>
          </reference>
        </references>
      </pivotArea>
    </format>
    <format dxfId="15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2"/>
          </reference>
          <reference field="7" count="1">
            <x v="476"/>
          </reference>
          <reference field="10" count="1" selected="0">
            <x v="0"/>
          </reference>
        </references>
      </pivotArea>
    </format>
    <format dxfId="15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0"/>
          </reference>
        </references>
      </pivotArea>
    </format>
    <format dxfId="15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0"/>
          </reference>
        </references>
      </pivotArea>
    </format>
    <format dxfId="15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0"/>
          </reference>
        </references>
      </pivotArea>
    </format>
    <format dxfId="15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0"/>
          </reference>
        </references>
      </pivotArea>
    </format>
    <format dxfId="15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0"/>
          </reference>
        </references>
      </pivotArea>
    </format>
    <format dxfId="15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0"/>
          </reference>
        </references>
      </pivotArea>
    </format>
    <format dxfId="15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0"/>
          </reference>
        </references>
      </pivotArea>
    </format>
    <format dxfId="15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0"/>
          </reference>
        </references>
      </pivotArea>
    </format>
    <format dxfId="15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1"/>
          </reference>
          <reference field="7" count="1">
            <x v="485"/>
          </reference>
          <reference field="10" count="1" selected="0">
            <x v="0"/>
          </reference>
        </references>
      </pivotArea>
    </format>
    <format dxfId="15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2"/>
          </reference>
          <reference field="7" count="1">
            <x v="486"/>
          </reference>
          <reference field="10" count="1" selected="0">
            <x v="0"/>
          </reference>
        </references>
      </pivotArea>
    </format>
    <format dxfId="15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3"/>
          </reference>
          <reference field="7" count="1">
            <x v="487"/>
          </reference>
          <reference field="10" count="1" selected="0">
            <x v="0"/>
          </reference>
        </references>
      </pivotArea>
    </format>
    <format dxfId="15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0"/>
          </reference>
        </references>
      </pivotArea>
    </format>
    <format dxfId="15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0"/>
          </reference>
        </references>
      </pivotArea>
    </format>
    <format dxfId="15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0"/>
          </reference>
        </references>
      </pivotArea>
    </format>
    <format dxfId="15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0"/>
          </reference>
        </references>
      </pivotArea>
    </format>
    <format dxfId="15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0"/>
          </reference>
        </references>
      </pivotArea>
    </format>
    <format dxfId="15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0"/>
          </reference>
        </references>
      </pivotArea>
    </format>
    <format dxfId="15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0"/>
          </reference>
        </references>
      </pivotArea>
    </format>
    <format dxfId="15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0"/>
          </reference>
        </references>
      </pivotArea>
    </format>
    <format dxfId="15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0"/>
          </reference>
        </references>
      </pivotArea>
    </format>
    <format dxfId="15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0"/>
          </reference>
        </references>
      </pivotArea>
    </format>
    <format dxfId="15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4"/>
          </reference>
          <reference field="7" count="1">
            <x v="498"/>
          </reference>
          <reference field="10" count="1" selected="0">
            <x v="0"/>
          </reference>
        </references>
      </pivotArea>
    </format>
    <format dxfId="15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5"/>
          </reference>
          <reference field="7" count="1">
            <x v="499"/>
          </reference>
          <reference field="10" count="1" selected="0">
            <x v="0"/>
          </reference>
        </references>
      </pivotArea>
    </format>
    <format dxfId="15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0"/>
          </reference>
        </references>
      </pivotArea>
    </format>
    <format dxfId="15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0"/>
          </reference>
        </references>
      </pivotArea>
    </format>
    <format dxfId="15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0"/>
          </reference>
        </references>
      </pivotArea>
    </format>
    <format dxfId="15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0"/>
          </reference>
        </references>
      </pivotArea>
    </format>
    <format dxfId="15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0"/>
          </reference>
        </references>
      </pivotArea>
    </format>
    <format dxfId="15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0"/>
          </reference>
        </references>
      </pivotArea>
    </format>
    <format dxfId="15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0"/>
          </reference>
        </references>
      </pivotArea>
    </format>
    <format dxfId="15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0"/>
          </reference>
        </references>
      </pivotArea>
    </format>
    <format dxfId="15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4"/>
          </reference>
          <reference field="7" count="1">
            <x v="508"/>
          </reference>
          <reference field="10" count="1" selected="0">
            <x v="0"/>
          </reference>
        </references>
      </pivotArea>
    </format>
    <format dxfId="15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5"/>
          </reference>
          <reference field="7" count="1">
            <x v="509"/>
          </reference>
          <reference field="10" count="1" selected="0">
            <x v="0"/>
          </reference>
        </references>
      </pivotArea>
    </format>
    <format dxfId="15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6"/>
          </reference>
          <reference field="7" count="1">
            <x v="510"/>
          </reference>
          <reference field="10" count="1" selected="0">
            <x v="0"/>
          </reference>
        </references>
      </pivotArea>
    </format>
    <format dxfId="15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0"/>
          </reference>
        </references>
      </pivotArea>
    </format>
    <format dxfId="15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0"/>
          </reference>
        </references>
      </pivotArea>
    </format>
    <format dxfId="15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0"/>
          </reference>
        </references>
      </pivotArea>
    </format>
    <format dxfId="15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0"/>
          </reference>
        </references>
      </pivotArea>
    </format>
    <format dxfId="15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0"/>
          </reference>
        </references>
      </pivotArea>
    </format>
    <format dxfId="15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2"/>
          </reference>
          <reference field="7" count="1">
            <x v="516"/>
          </reference>
          <reference field="10" count="1" selected="0">
            <x v="0"/>
          </reference>
        </references>
      </pivotArea>
    </format>
    <format dxfId="15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3"/>
          </reference>
          <reference field="7" count="1">
            <x v="517"/>
          </reference>
          <reference field="10" count="1" selected="0">
            <x v="0"/>
          </reference>
        </references>
      </pivotArea>
    </format>
    <format dxfId="15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4"/>
          </reference>
          <reference field="7" count="1">
            <x v="518"/>
          </reference>
          <reference field="10" count="1" selected="0">
            <x v="0"/>
          </reference>
        </references>
      </pivotArea>
    </format>
    <format dxfId="15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5"/>
          </reference>
          <reference field="7" count="1">
            <x v="519"/>
          </reference>
          <reference field="10" count="1" selected="0">
            <x v="0"/>
          </reference>
        </references>
      </pivotArea>
    </format>
    <format dxfId="15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6"/>
          </reference>
          <reference field="7" count="1">
            <x v="520"/>
          </reference>
          <reference field="10" count="1" selected="0">
            <x v="0"/>
          </reference>
        </references>
      </pivotArea>
    </format>
    <format dxfId="15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7"/>
          </reference>
          <reference field="7" count="1">
            <x v="521"/>
          </reference>
          <reference field="10" count="1" selected="0">
            <x v="0"/>
          </reference>
        </references>
      </pivotArea>
    </format>
    <format dxfId="15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8"/>
          </reference>
          <reference field="7" count="1">
            <x v="522"/>
          </reference>
          <reference field="10" count="1" selected="0">
            <x v="0"/>
          </reference>
        </references>
      </pivotArea>
    </format>
    <format dxfId="15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0"/>
          </reference>
        </references>
      </pivotArea>
    </format>
    <format dxfId="15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0"/>
          </reference>
        </references>
      </pivotArea>
    </format>
    <format dxfId="15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0"/>
          </reference>
        </references>
      </pivotArea>
    </format>
    <format dxfId="15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0"/>
          </reference>
        </references>
      </pivotArea>
    </format>
    <format dxfId="15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0"/>
          </reference>
        </references>
      </pivotArea>
    </format>
    <format dxfId="15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0"/>
          </reference>
        </references>
      </pivotArea>
    </format>
    <format dxfId="15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5"/>
          </reference>
          <reference field="7" count="1">
            <x v="529"/>
          </reference>
          <reference field="10" count="1" selected="0">
            <x v="0"/>
          </reference>
        </references>
      </pivotArea>
    </format>
    <format dxfId="15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6"/>
          </reference>
          <reference field="7" count="1">
            <x v="530"/>
          </reference>
          <reference field="10" count="1" selected="0">
            <x v="0"/>
          </reference>
        </references>
      </pivotArea>
    </format>
    <format dxfId="15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13"/>
          </reference>
        </references>
      </pivotArea>
    </format>
    <format dxfId="15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13"/>
          </reference>
        </references>
      </pivotArea>
    </format>
    <format dxfId="15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13"/>
          </reference>
        </references>
      </pivotArea>
    </format>
    <format dxfId="15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13"/>
          </reference>
        </references>
      </pivotArea>
    </format>
    <format dxfId="15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13"/>
          </reference>
        </references>
      </pivotArea>
    </format>
    <format dxfId="15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13"/>
          </reference>
        </references>
      </pivotArea>
    </format>
    <format dxfId="16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13"/>
          </reference>
        </references>
      </pivotArea>
    </format>
    <format dxfId="16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13"/>
          </reference>
        </references>
      </pivotArea>
    </format>
    <format dxfId="16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13"/>
          </reference>
        </references>
      </pivotArea>
    </format>
    <format dxfId="16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13"/>
          </reference>
        </references>
      </pivotArea>
    </format>
    <format dxfId="16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13"/>
          </reference>
        </references>
      </pivotArea>
    </format>
    <format dxfId="16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7"/>
          </reference>
          <reference field="7" count="1">
            <x v="531"/>
          </reference>
          <reference field="10" count="1" selected="0">
            <x v="2"/>
          </reference>
        </references>
      </pivotArea>
    </format>
    <format dxfId="16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8"/>
          </reference>
          <reference field="7" count="1">
            <x v="532"/>
          </reference>
          <reference field="10" count="1" selected="0">
            <x v="2"/>
          </reference>
        </references>
      </pivotArea>
    </format>
    <format dxfId="16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2"/>
          </reference>
        </references>
      </pivotArea>
    </format>
    <format dxfId="16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21"/>
          </reference>
          <reference field="7" count="1">
            <x v="22"/>
          </reference>
          <reference field="10" count="1" selected="0">
            <x v="2"/>
          </reference>
        </references>
      </pivotArea>
    </format>
    <format dxfId="16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8"/>
          </reference>
          <reference field="7" count="1">
            <x v="432"/>
          </reference>
          <reference field="10" count="1" selected="0">
            <x v="2"/>
          </reference>
        </references>
      </pivotArea>
    </format>
    <format dxfId="16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9"/>
          </reference>
          <reference field="7" count="1">
            <x v="533"/>
          </reference>
          <reference field="10" count="1" selected="0">
            <x v="2"/>
          </reference>
        </references>
      </pivotArea>
    </format>
    <format dxfId="16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9"/>
          </reference>
          <reference field="7" count="1">
            <x v="433"/>
          </reference>
          <reference field="10" count="1" selected="0">
            <x v="2"/>
          </reference>
        </references>
      </pivotArea>
    </format>
    <format dxfId="16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0"/>
          </reference>
          <reference field="7" count="1">
            <x v="434"/>
          </reference>
          <reference field="10" count="1" selected="0">
            <x v="2"/>
          </reference>
        </references>
      </pivotArea>
    </format>
    <format dxfId="16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500"/>
          </reference>
          <reference field="7" count="1">
            <x v="534"/>
          </reference>
          <reference field="10" count="1" selected="0">
            <x v="2"/>
          </reference>
        </references>
      </pivotArea>
    </format>
    <format dxfId="16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2"/>
          </reference>
          <reference field="7" count="1">
            <x v="436"/>
          </reference>
          <reference field="10" count="1" selected="0">
            <x v="2"/>
          </reference>
        </references>
      </pivotArea>
    </format>
    <format dxfId="16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501"/>
          </reference>
          <reference field="7" count="1">
            <x v="535"/>
          </reference>
          <reference field="10" count="1" selected="0">
            <x v="2"/>
          </reference>
        </references>
      </pivotArea>
    </format>
    <format dxfId="16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6"/>
          </reference>
          <reference field="7" count="1">
            <x v="440"/>
          </reference>
          <reference field="10" count="1" selected="0">
            <x v="2"/>
          </reference>
        </references>
      </pivotArea>
    </format>
    <format dxfId="16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2"/>
          </reference>
        </references>
      </pivotArea>
    </format>
    <format dxfId="16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9"/>
          </reference>
          <reference field="7" count="1">
            <x v="443"/>
          </reference>
          <reference field="10" count="1" selected="0">
            <x v="2"/>
          </reference>
        </references>
      </pivotArea>
    </format>
    <format dxfId="16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0"/>
          </reference>
          <reference field="7" count="1">
            <x v="444"/>
          </reference>
          <reference field="10" count="1" selected="0">
            <x v="2"/>
          </reference>
        </references>
      </pivotArea>
    </format>
    <format dxfId="16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2"/>
          </reference>
          <reference field="7" count="1">
            <x v="446"/>
          </reference>
          <reference field="10" count="1" selected="0">
            <x v="2"/>
          </reference>
        </references>
      </pivotArea>
    </format>
    <format dxfId="16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502"/>
          </reference>
          <reference field="7" count="1">
            <x v="536"/>
          </reference>
          <reference field="10" count="1" selected="0">
            <x v="2"/>
          </reference>
        </references>
      </pivotArea>
    </format>
    <format dxfId="16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4"/>
          </reference>
          <reference field="7" count="1">
            <x v="448"/>
          </reference>
          <reference field="10" count="1" selected="0">
            <x v="2"/>
          </reference>
        </references>
      </pivotArea>
    </format>
    <format dxfId="16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6"/>
          </reference>
          <reference field="7" count="1">
            <x v="450"/>
          </reference>
          <reference field="10" count="1" selected="0">
            <x v="2"/>
          </reference>
        </references>
      </pivotArea>
    </format>
    <format dxfId="16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7"/>
          </reference>
          <reference field="7" count="1">
            <x v="451"/>
          </reference>
          <reference field="10" count="1" selected="0">
            <x v="2"/>
          </reference>
        </references>
      </pivotArea>
    </format>
    <format dxfId="16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2"/>
          </reference>
        </references>
      </pivotArea>
    </format>
    <format dxfId="16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2"/>
          </reference>
        </references>
      </pivotArea>
    </format>
    <format dxfId="16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2"/>
          </reference>
        </references>
      </pivotArea>
    </format>
    <format dxfId="16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2"/>
          </reference>
        </references>
      </pivotArea>
    </format>
    <format dxfId="16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2"/>
          </reference>
        </references>
      </pivotArea>
    </format>
    <format dxfId="16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2"/>
          </reference>
        </references>
      </pivotArea>
    </format>
    <format dxfId="16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6"/>
          </reference>
          <reference field="7" count="1">
            <x v="460"/>
          </reference>
          <reference field="10" count="1" selected="0">
            <x v="2"/>
          </reference>
        </references>
      </pivotArea>
    </format>
    <format dxfId="16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7"/>
          </reference>
          <reference field="7" count="1">
            <x v="461"/>
          </reference>
          <reference field="10" count="1" selected="0">
            <x v="2"/>
          </reference>
        </references>
      </pivotArea>
    </format>
    <format dxfId="16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2"/>
          </reference>
        </references>
      </pivotArea>
    </format>
    <format dxfId="16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1"/>
          </reference>
          <reference field="7" count="1">
            <x v="465"/>
          </reference>
          <reference field="10" count="1" selected="0">
            <x v="2"/>
          </reference>
        </references>
      </pivotArea>
    </format>
    <format dxfId="16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2"/>
          </reference>
        </references>
      </pivotArea>
    </format>
    <format dxfId="16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2"/>
          </reference>
        </references>
      </pivotArea>
    </format>
    <format dxfId="16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2"/>
          </reference>
        </references>
      </pivotArea>
    </format>
    <format dxfId="16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2"/>
          </reference>
        </references>
      </pivotArea>
    </format>
    <format dxfId="16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2"/>
          </reference>
        </references>
      </pivotArea>
    </format>
    <format dxfId="16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2"/>
          </reference>
        </references>
      </pivotArea>
    </format>
    <format dxfId="16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2"/>
          </reference>
        </references>
      </pivotArea>
    </format>
    <format dxfId="16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2"/>
          </reference>
        </references>
      </pivotArea>
    </format>
    <format dxfId="16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2"/>
          </reference>
        </references>
      </pivotArea>
    </format>
    <format dxfId="16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1"/>
          </reference>
          <reference field="7" count="1">
            <x v="475"/>
          </reference>
          <reference field="10" count="1" selected="0">
            <x v="2"/>
          </reference>
        </references>
      </pivotArea>
    </format>
    <format dxfId="16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2"/>
          </reference>
        </references>
      </pivotArea>
    </format>
    <format dxfId="16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2"/>
          </reference>
        </references>
      </pivotArea>
    </format>
    <format dxfId="16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2"/>
          </reference>
        </references>
      </pivotArea>
    </format>
    <format dxfId="16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2"/>
          </reference>
        </references>
      </pivotArea>
    </format>
    <format dxfId="16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2"/>
          </reference>
        </references>
      </pivotArea>
    </format>
    <format dxfId="16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2"/>
          </reference>
        </references>
      </pivotArea>
    </format>
    <format dxfId="16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2"/>
          </reference>
        </references>
      </pivotArea>
    </format>
    <format dxfId="16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2"/>
          </reference>
        </references>
      </pivotArea>
    </format>
    <format dxfId="16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1"/>
          </reference>
          <reference field="7" count="1">
            <x v="485"/>
          </reference>
          <reference field="10" count="1" selected="0">
            <x v="2"/>
          </reference>
        </references>
      </pivotArea>
    </format>
    <format dxfId="16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2"/>
          </reference>
          <reference field="7" count="1">
            <x v="486"/>
          </reference>
          <reference field="10" count="1" selected="0">
            <x v="2"/>
          </reference>
        </references>
      </pivotArea>
    </format>
    <format dxfId="16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3"/>
          </reference>
          <reference field="7" count="1">
            <x v="487"/>
          </reference>
          <reference field="10" count="1" selected="0">
            <x v="2"/>
          </reference>
        </references>
      </pivotArea>
    </format>
    <format dxfId="16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2"/>
          </reference>
        </references>
      </pivotArea>
    </format>
    <format dxfId="16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2"/>
          </reference>
        </references>
      </pivotArea>
    </format>
    <format dxfId="16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2"/>
          </reference>
        </references>
      </pivotArea>
    </format>
    <format dxfId="16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2"/>
          </reference>
        </references>
      </pivotArea>
    </format>
    <format dxfId="16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2"/>
          </reference>
        </references>
      </pivotArea>
    </format>
    <format dxfId="16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2"/>
          </reference>
        </references>
      </pivotArea>
    </format>
    <format dxfId="16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2"/>
          </reference>
        </references>
      </pivotArea>
    </format>
    <format dxfId="16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2"/>
          </reference>
        </references>
      </pivotArea>
    </format>
    <format dxfId="16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2"/>
          </reference>
        </references>
      </pivotArea>
    </format>
    <format dxfId="16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2"/>
          </reference>
        </references>
      </pivotArea>
    </format>
    <format dxfId="16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4"/>
          </reference>
          <reference field="7" count="1">
            <x v="498"/>
          </reference>
          <reference field="10" count="1" selected="0">
            <x v="2"/>
          </reference>
        </references>
      </pivotArea>
    </format>
    <format dxfId="16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5"/>
          </reference>
          <reference field="7" count="1">
            <x v="499"/>
          </reference>
          <reference field="10" count="1" selected="0">
            <x v="2"/>
          </reference>
        </references>
      </pivotArea>
    </format>
    <format dxfId="16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2"/>
          </reference>
        </references>
      </pivotArea>
    </format>
    <format dxfId="16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2"/>
          </reference>
        </references>
      </pivotArea>
    </format>
    <format dxfId="16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2"/>
          </reference>
        </references>
      </pivotArea>
    </format>
    <format dxfId="16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2"/>
          </reference>
        </references>
      </pivotArea>
    </format>
    <format dxfId="16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2"/>
          </reference>
        </references>
      </pivotArea>
    </format>
    <format dxfId="16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2"/>
          </reference>
        </references>
      </pivotArea>
    </format>
    <format dxfId="16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2"/>
          </reference>
        </references>
      </pivotArea>
    </format>
    <format dxfId="16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2"/>
          </reference>
        </references>
      </pivotArea>
    </format>
    <format dxfId="16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4"/>
          </reference>
          <reference field="7" count="1">
            <x v="508"/>
          </reference>
          <reference field="10" count="1" selected="0">
            <x v="2"/>
          </reference>
        </references>
      </pivotArea>
    </format>
    <format dxfId="16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2"/>
          </reference>
        </references>
      </pivotArea>
    </format>
    <format dxfId="16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2"/>
          </reference>
        </references>
      </pivotArea>
    </format>
    <format dxfId="16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2"/>
          </reference>
        </references>
      </pivotArea>
    </format>
    <format dxfId="16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2"/>
          </reference>
        </references>
      </pivotArea>
    </format>
    <format dxfId="16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2"/>
          </reference>
        </references>
      </pivotArea>
    </format>
    <format dxfId="16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2"/>
          </reference>
          <reference field="7" count="1">
            <x v="516"/>
          </reference>
          <reference field="10" count="1" selected="0">
            <x v="2"/>
          </reference>
        </references>
      </pivotArea>
    </format>
    <format dxfId="16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3"/>
          </reference>
          <reference field="7" count="1">
            <x v="517"/>
          </reference>
          <reference field="10" count="1" selected="0">
            <x v="2"/>
          </reference>
        </references>
      </pivotArea>
    </format>
    <format dxfId="16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4"/>
          </reference>
          <reference field="7" count="1">
            <x v="518"/>
          </reference>
          <reference field="10" count="1" selected="0">
            <x v="2"/>
          </reference>
        </references>
      </pivotArea>
    </format>
    <format dxfId="16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5"/>
          </reference>
          <reference field="7" count="1">
            <x v="519"/>
          </reference>
          <reference field="10" count="1" selected="0">
            <x v="2"/>
          </reference>
        </references>
      </pivotArea>
    </format>
    <format dxfId="16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6"/>
          </reference>
          <reference field="7" count="1">
            <x v="520"/>
          </reference>
          <reference field="10" count="1" selected="0">
            <x v="2"/>
          </reference>
        </references>
      </pivotArea>
    </format>
    <format dxfId="16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8"/>
          </reference>
          <reference field="7" count="1">
            <x v="522"/>
          </reference>
          <reference field="10" count="1" selected="0">
            <x v="2"/>
          </reference>
        </references>
      </pivotArea>
    </format>
    <format dxfId="16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2"/>
          </reference>
        </references>
      </pivotArea>
    </format>
    <format dxfId="16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2"/>
          </reference>
        </references>
      </pivotArea>
    </format>
    <format dxfId="16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2"/>
          </reference>
        </references>
      </pivotArea>
    </format>
    <format dxfId="16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2"/>
          </reference>
        </references>
      </pivotArea>
    </format>
    <format dxfId="16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2"/>
          </reference>
        </references>
      </pivotArea>
    </format>
    <format dxfId="16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2"/>
          </reference>
        </references>
      </pivotArea>
    </format>
    <format dxfId="16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5"/>
          </reference>
          <reference field="7" count="1">
            <x v="529"/>
          </reference>
          <reference field="10" count="1" selected="0">
            <x v="2"/>
          </reference>
        </references>
      </pivotArea>
    </format>
    <format dxfId="16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6"/>
          </reference>
          <reference field="7" count="1">
            <x v="530"/>
          </reference>
          <reference field="10" count="1" selected="0">
            <x v="2"/>
          </reference>
        </references>
      </pivotArea>
    </format>
    <format dxfId="16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28"/>
          </reference>
        </references>
      </pivotArea>
    </format>
    <format dxfId="16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28"/>
          </reference>
        </references>
      </pivotArea>
    </format>
    <format dxfId="16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29"/>
          </reference>
        </references>
      </pivotArea>
    </format>
    <format dxfId="16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29"/>
          </reference>
        </references>
      </pivotArea>
    </format>
    <format dxfId="17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29"/>
          </reference>
        </references>
      </pivotArea>
    </format>
    <format dxfId="17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29"/>
          </reference>
        </references>
      </pivotArea>
    </format>
    <format dxfId="17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29"/>
          </reference>
        </references>
      </pivotArea>
    </format>
    <format dxfId="17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29"/>
          </reference>
        </references>
      </pivotArea>
    </format>
    <format dxfId="17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29"/>
          </reference>
        </references>
      </pivotArea>
    </format>
    <format dxfId="17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29"/>
          </reference>
        </references>
      </pivotArea>
    </format>
    <format dxfId="17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30"/>
          </reference>
        </references>
      </pivotArea>
    </format>
    <format dxfId="17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0"/>
          </reference>
        </references>
      </pivotArea>
    </format>
    <format dxfId="17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30"/>
          </reference>
        </references>
      </pivotArea>
    </format>
    <format dxfId="17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30"/>
          </reference>
        </references>
      </pivotArea>
    </format>
    <format dxfId="17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30"/>
          </reference>
        </references>
      </pivotArea>
    </format>
    <format dxfId="17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30"/>
          </reference>
        </references>
      </pivotArea>
    </format>
    <format dxfId="17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30"/>
          </reference>
        </references>
      </pivotArea>
    </format>
    <format dxfId="17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30"/>
          </reference>
        </references>
      </pivotArea>
    </format>
    <format dxfId="17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30"/>
          </reference>
        </references>
      </pivotArea>
    </format>
    <format dxfId="17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30"/>
          </reference>
        </references>
      </pivotArea>
    </format>
    <format dxfId="17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30"/>
          </reference>
        </references>
      </pivotArea>
    </format>
    <format dxfId="17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30"/>
          </reference>
        </references>
      </pivotArea>
    </format>
    <format dxfId="17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30"/>
          </reference>
        </references>
      </pivotArea>
    </format>
    <format dxfId="17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31"/>
          </reference>
        </references>
      </pivotArea>
    </format>
    <format dxfId="17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1"/>
          </reference>
        </references>
      </pivotArea>
    </format>
    <format dxfId="17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31"/>
          </reference>
        </references>
      </pivotArea>
    </format>
    <format dxfId="17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31"/>
          </reference>
        </references>
      </pivotArea>
    </format>
    <format dxfId="17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31"/>
          </reference>
        </references>
      </pivotArea>
    </format>
    <format dxfId="17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31"/>
          </reference>
        </references>
      </pivotArea>
    </format>
    <format dxfId="17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31"/>
          </reference>
        </references>
      </pivotArea>
    </format>
    <format dxfId="17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31"/>
          </reference>
        </references>
      </pivotArea>
    </format>
    <format dxfId="17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31"/>
          </reference>
        </references>
      </pivotArea>
    </format>
    <format dxfId="17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31"/>
          </reference>
        </references>
      </pivotArea>
    </format>
    <format dxfId="17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31"/>
          </reference>
        </references>
      </pivotArea>
    </format>
    <format dxfId="17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31"/>
          </reference>
        </references>
      </pivotArea>
    </format>
    <format dxfId="17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31"/>
          </reference>
        </references>
      </pivotArea>
    </format>
    <format dxfId="17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32"/>
          </reference>
        </references>
      </pivotArea>
    </format>
    <format dxfId="17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2"/>
          </reference>
        </references>
      </pivotArea>
    </format>
    <format dxfId="17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32"/>
          </reference>
        </references>
      </pivotArea>
    </format>
    <format dxfId="17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32"/>
          </reference>
        </references>
      </pivotArea>
    </format>
    <format dxfId="17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32"/>
          </reference>
        </references>
      </pivotArea>
    </format>
    <format dxfId="17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32"/>
          </reference>
        </references>
      </pivotArea>
    </format>
    <format dxfId="17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32"/>
          </reference>
        </references>
      </pivotArea>
    </format>
    <format dxfId="17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32"/>
          </reference>
        </references>
      </pivotArea>
    </format>
    <format dxfId="17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32"/>
          </reference>
        </references>
      </pivotArea>
    </format>
    <format dxfId="17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32"/>
          </reference>
        </references>
      </pivotArea>
    </format>
    <format dxfId="17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32"/>
          </reference>
        </references>
      </pivotArea>
    </format>
    <format dxfId="17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32"/>
          </reference>
        </references>
      </pivotArea>
    </format>
    <format dxfId="17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32"/>
          </reference>
        </references>
      </pivotArea>
    </format>
    <format dxfId="17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32"/>
          </reference>
        </references>
      </pivotArea>
    </format>
    <format dxfId="17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33"/>
          </reference>
        </references>
      </pivotArea>
    </format>
    <format dxfId="17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3"/>
          </reference>
        </references>
      </pivotArea>
    </format>
    <format dxfId="17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33"/>
          </reference>
        </references>
      </pivotArea>
    </format>
    <format dxfId="17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33"/>
          </reference>
        </references>
      </pivotArea>
    </format>
    <format dxfId="17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33"/>
          </reference>
        </references>
      </pivotArea>
    </format>
    <format dxfId="17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33"/>
          </reference>
        </references>
      </pivotArea>
    </format>
    <format dxfId="17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33"/>
          </reference>
        </references>
      </pivotArea>
    </format>
    <format dxfId="17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33"/>
          </reference>
        </references>
      </pivotArea>
    </format>
    <format dxfId="17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33"/>
          </reference>
        </references>
      </pivotArea>
    </format>
    <format dxfId="17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33"/>
          </reference>
        </references>
      </pivotArea>
    </format>
    <format dxfId="17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33"/>
          </reference>
        </references>
      </pivotArea>
    </format>
    <format dxfId="17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33"/>
          </reference>
        </references>
      </pivotArea>
    </format>
    <format dxfId="17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33"/>
          </reference>
        </references>
      </pivotArea>
    </format>
    <format dxfId="17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33"/>
          </reference>
        </references>
      </pivotArea>
    </format>
    <format dxfId="17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33"/>
          </reference>
        </references>
      </pivotArea>
    </format>
    <format dxfId="17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34"/>
          </reference>
        </references>
      </pivotArea>
    </format>
    <format dxfId="17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4"/>
          </reference>
        </references>
      </pivotArea>
    </format>
    <format dxfId="17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34"/>
          </reference>
        </references>
      </pivotArea>
    </format>
    <format dxfId="17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34"/>
          </reference>
        </references>
      </pivotArea>
    </format>
    <format dxfId="17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34"/>
          </reference>
        </references>
      </pivotArea>
    </format>
    <format dxfId="17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34"/>
          </reference>
        </references>
      </pivotArea>
    </format>
    <format dxfId="17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34"/>
          </reference>
        </references>
      </pivotArea>
    </format>
    <format dxfId="17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34"/>
          </reference>
        </references>
      </pivotArea>
    </format>
    <format dxfId="17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34"/>
          </reference>
        </references>
      </pivotArea>
    </format>
    <format dxfId="17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34"/>
          </reference>
        </references>
      </pivotArea>
    </format>
    <format dxfId="17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34"/>
          </reference>
        </references>
      </pivotArea>
    </format>
    <format dxfId="17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34"/>
          </reference>
        </references>
      </pivotArea>
    </format>
    <format dxfId="17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34"/>
          </reference>
        </references>
      </pivotArea>
    </format>
    <format dxfId="17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34"/>
          </reference>
        </references>
      </pivotArea>
    </format>
    <format dxfId="17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34"/>
          </reference>
        </references>
      </pivotArea>
    </format>
    <format dxfId="17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5"/>
          </reference>
        </references>
      </pivotArea>
    </format>
    <format dxfId="17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35"/>
          </reference>
        </references>
      </pivotArea>
    </format>
    <format dxfId="17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35"/>
          </reference>
        </references>
      </pivotArea>
    </format>
    <format dxfId="17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35"/>
          </reference>
        </references>
      </pivotArea>
    </format>
    <format dxfId="17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35"/>
          </reference>
        </references>
      </pivotArea>
    </format>
    <format dxfId="17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35"/>
          </reference>
        </references>
      </pivotArea>
    </format>
    <format dxfId="17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35"/>
          </reference>
        </references>
      </pivotArea>
    </format>
    <format dxfId="17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36"/>
          </reference>
        </references>
      </pivotArea>
    </format>
    <format dxfId="17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36"/>
          </reference>
        </references>
      </pivotArea>
    </format>
    <format dxfId="17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36"/>
          </reference>
        </references>
      </pivotArea>
    </format>
    <format dxfId="17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36"/>
          </reference>
        </references>
      </pivotArea>
    </format>
    <format dxfId="17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36"/>
          </reference>
        </references>
      </pivotArea>
    </format>
    <format dxfId="17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36"/>
          </reference>
        </references>
      </pivotArea>
    </format>
    <format dxfId="17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36"/>
          </reference>
        </references>
      </pivotArea>
    </format>
    <format dxfId="17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1"/>
          </reference>
          <reference field="7" count="1">
            <x v="465"/>
          </reference>
          <reference field="10" count="1" selected="0">
            <x v="36"/>
          </reference>
        </references>
      </pivotArea>
    </format>
    <format dxfId="17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6"/>
          </reference>
        </references>
      </pivotArea>
    </format>
    <format dxfId="17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36"/>
          </reference>
        </references>
      </pivotArea>
    </format>
    <format dxfId="17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36"/>
          </reference>
        </references>
      </pivotArea>
    </format>
    <format dxfId="17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36"/>
          </reference>
        </references>
      </pivotArea>
    </format>
    <format dxfId="17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36"/>
          </reference>
        </references>
      </pivotArea>
    </format>
    <format dxfId="17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36"/>
          </reference>
        </references>
      </pivotArea>
    </format>
    <format dxfId="17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36"/>
          </reference>
        </references>
      </pivotArea>
    </format>
    <format dxfId="17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36"/>
          </reference>
        </references>
      </pivotArea>
    </format>
    <format dxfId="17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36"/>
          </reference>
        </references>
      </pivotArea>
    </format>
    <format dxfId="18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36"/>
          </reference>
        </references>
      </pivotArea>
    </format>
    <format dxfId="18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36"/>
          </reference>
        </references>
      </pivotArea>
    </format>
    <format dxfId="18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36"/>
          </reference>
        </references>
      </pivotArea>
    </format>
    <format dxfId="18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36"/>
          </reference>
        </references>
      </pivotArea>
    </format>
    <format dxfId="18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36"/>
          </reference>
        </references>
      </pivotArea>
    </format>
    <format dxfId="18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36"/>
          </reference>
        </references>
      </pivotArea>
    </format>
    <format dxfId="18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36"/>
          </reference>
        </references>
      </pivotArea>
    </format>
    <format dxfId="18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36"/>
          </reference>
        </references>
      </pivotArea>
    </format>
    <format dxfId="18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36"/>
          </reference>
        </references>
      </pivotArea>
    </format>
    <format dxfId="18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36"/>
          </reference>
        </references>
      </pivotArea>
    </format>
    <format dxfId="18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36"/>
          </reference>
        </references>
      </pivotArea>
    </format>
    <format dxfId="18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36"/>
          </reference>
        </references>
      </pivotArea>
    </format>
    <format dxfId="18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36"/>
          </reference>
        </references>
      </pivotArea>
    </format>
    <format dxfId="18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36"/>
          </reference>
        </references>
      </pivotArea>
    </format>
    <format dxfId="18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36"/>
          </reference>
        </references>
      </pivotArea>
    </format>
    <format dxfId="18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36"/>
          </reference>
        </references>
      </pivotArea>
    </format>
    <format dxfId="18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36"/>
          </reference>
        </references>
      </pivotArea>
    </format>
    <format dxfId="18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7"/>
          </reference>
        </references>
      </pivotArea>
    </format>
    <format dxfId="18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37"/>
          </reference>
        </references>
      </pivotArea>
    </format>
    <format dxfId="18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38"/>
          </reference>
        </references>
      </pivotArea>
    </format>
    <format dxfId="18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38"/>
          </reference>
        </references>
      </pivotArea>
    </format>
    <format dxfId="18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38"/>
          </reference>
        </references>
      </pivotArea>
    </format>
    <format dxfId="18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38"/>
          </reference>
        </references>
      </pivotArea>
    </format>
    <format dxfId="18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38"/>
          </reference>
        </references>
      </pivotArea>
    </format>
    <format dxfId="18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8"/>
          </reference>
        </references>
      </pivotArea>
    </format>
    <format dxfId="18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38"/>
          </reference>
        </references>
      </pivotArea>
    </format>
    <format dxfId="18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38"/>
          </reference>
        </references>
      </pivotArea>
    </format>
    <format dxfId="18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38"/>
          </reference>
        </references>
      </pivotArea>
    </format>
    <format dxfId="18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39"/>
          </reference>
        </references>
      </pivotArea>
    </format>
    <format dxfId="18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39"/>
          </reference>
        </references>
      </pivotArea>
    </format>
    <format dxfId="18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39"/>
          </reference>
        </references>
      </pivotArea>
    </format>
    <format dxfId="18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39"/>
          </reference>
        </references>
      </pivotArea>
    </format>
    <format dxfId="18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39"/>
          </reference>
        </references>
      </pivotArea>
    </format>
    <format dxfId="18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39"/>
          </reference>
        </references>
      </pivotArea>
    </format>
    <format dxfId="18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39"/>
          </reference>
        </references>
      </pivotArea>
    </format>
    <format dxfId="18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39"/>
          </reference>
        </references>
      </pivotArea>
    </format>
    <format dxfId="18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39"/>
          </reference>
        </references>
      </pivotArea>
    </format>
    <format dxfId="18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39"/>
          </reference>
        </references>
      </pivotArea>
    </format>
    <format dxfId="18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39"/>
          </reference>
        </references>
      </pivotArea>
    </format>
    <format dxfId="18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39"/>
          </reference>
        </references>
      </pivotArea>
    </format>
    <format dxfId="18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39"/>
          </reference>
        </references>
      </pivotArea>
    </format>
    <format dxfId="18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39"/>
          </reference>
        </references>
      </pivotArea>
    </format>
    <format dxfId="18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40"/>
          </reference>
        </references>
      </pivotArea>
    </format>
    <format dxfId="18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40"/>
          </reference>
        </references>
      </pivotArea>
    </format>
    <format dxfId="18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40"/>
          </reference>
        </references>
      </pivotArea>
    </format>
    <format dxfId="18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40"/>
          </reference>
        </references>
      </pivotArea>
    </format>
    <format dxfId="18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40"/>
          </reference>
        </references>
      </pivotArea>
    </format>
    <format dxfId="18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40"/>
          </reference>
        </references>
      </pivotArea>
    </format>
    <format dxfId="18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6"/>
          </reference>
          <reference field="7" count="1">
            <x v="460"/>
          </reference>
          <reference field="10" count="1" selected="0">
            <x v="40"/>
          </reference>
        </references>
      </pivotArea>
    </format>
    <format dxfId="18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40"/>
          </reference>
        </references>
      </pivotArea>
    </format>
    <format dxfId="18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40"/>
          </reference>
        </references>
      </pivotArea>
    </format>
    <format dxfId="18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40"/>
          </reference>
        </references>
      </pivotArea>
    </format>
    <format dxfId="18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40"/>
          </reference>
        </references>
      </pivotArea>
    </format>
    <format dxfId="18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40"/>
          </reference>
        </references>
      </pivotArea>
    </format>
    <format dxfId="18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40"/>
          </reference>
        </references>
      </pivotArea>
    </format>
    <format dxfId="18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40"/>
          </reference>
        </references>
      </pivotArea>
    </format>
    <format dxfId="18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40"/>
          </reference>
        </references>
      </pivotArea>
    </format>
    <format dxfId="18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40"/>
          </reference>
        </references>
      </pivotArea>
    </format>
    <format dxfId="18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40"/>
          </reference>
        </references>
      </pivotArea>
    </format>
    <format dxfId="18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40"/>
          </reference>
        </references>
      </pivotArea>
    </format>
    <format dxfId="18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40"/>
          </reference>
        </references>
      </pivotArea>
    </format>
    <format dxfId="18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40"/>
          </reference>
        </references>
      </pivotArea>
    </format>
    <format dxfId="18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40"/>
          </reference>
        </references>
      </pivotArea>
    </format>
    <format dxfId="18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40"/>
          </reference>
        </references>
      </pivotArea>
    </format>
    <format dxfId="18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40"/>
          </reference>
        </references>
      </pivotArea>
    </format>
    <format dxfId="18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40"/>
          </reference>
        </references>
      </pivotArea>
    </format>
    <format dxfId="18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40"/>
          </reference>
        </references>
      </pivotArea>
    </format>
    <format dxfId="18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40"/>
          </reference>
        </references>
      </pivotArea>
    </format>
    <format dxfId="18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40"/>
          </reference>
        </references>
      </pivotArea>
    </format>
    <format dxfId="18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40"/>
          </reference>
        </references>
      </pivotArea>
    </format>
    <format dxfId="18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40"/>
          </reference>
        </references>
      </pivotArea>
    </format>
    <format dxfId="18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40"/>
          </reference>
        </references>
      </pivotArea>
    </format>
    <format dxfId="18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41"/>
          </reference>
        </references>
      </pivotArea>
    </format>
    <format dxfId="18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41"/>
          </reference>
        </references>
      </pivotArea>
    </format>
    <format dxfId="18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41"/>
          </reference>
        </references>
      </pivotArea>
    </format>
    <format dxfId="18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41"/>
          </reference>
        </references>
      </pivotArea>
    </format>
    <format dxfId="18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41"/>
          </reference>
        </references>
      </pivotArea>
    </format>
    <format dxfId="18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41"/>
          </reference>
        </references>
      </pivotArea>
    </format>
    <format dxfId="18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41"/>
          </reference>
        </references>
      </pivotArea>
    </format>
    <format dxfId="18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41"/>
          </reference>
        </references>
      </pivotArea>
    </format>
    <format dxfId="18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41"/>
          </reference>
        </references>
      </pivotArea>
    </format>
    <format dxfId="18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41"/>
          </reference>
        </references>
      </pivotArea>
    </format>
    <format dxfId="18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41"/>
          </reference>
        </references>
      </pivotArea>
    </format>
    <format dxfId="18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41"/>
          </reference>
        </references>
      </pivotArea>
    </format>
    <format dxfId="18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41"/>
          </reference>
        </references>
      </pivotArea>
    </format>
    <format dxfId="18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41"/>
          </reference>
        </references>
      </pivotArea>
    </format>
    <format dxfId="18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41"/>
          </reference>
        </references>
      </pivotArea>
    </format>
    <format dxfId="18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41"/>
          </reference>
        </references>
      </pivotArea>
    </format>
    <format dxfId="18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41"/>
          </reference>
        </references>
      </pivotArea>
    </format>
    <format dxfId="18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41"/>
          </reference>
        </references>
      </pivotArea>
    </format>
    <format dxfId="18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41"/>
          </reference>
        </references>
      </pivotArea>
    </format>
    <format dxfId="18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41"/>
          </reference>
        </references>
      </pivotArea>
    </format>
    <format dxfId="18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41"/>
          </reference>
        </references>
      </pivotArea>
    </format>
    <format dxfId="18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41"/>
          </reference>
        </references>
      </pivotArea>
    </format>
    <format dxfId="18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41"/>
          </reference>
        </references>
      </pivotArea>
    </format>
    <format dxfId="18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41"/>
          </reference>
        </references>
      </pivotArea>
    </format>
    <format dxfId="18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41"/>
          </reference>
        </references>
      </pivotArea>
    </format>
    <format dxfId="18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41"/>
          </reference>
        </references>
      </pivotArea>
    </format>
    <format dxfId="18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41"/>
          </reference>
        </references>
      </pivotArea>
    </format>
    <format dxfId="18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41"/>
          </reference>
        </references>
      </pivotArea>
    </format>
    <format dxfId="19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41"/>
          </reference>
        </references>
      </pivotArea>
    </format>
    <format dxfId="19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41"/>
          </reference>
        </references>
      </pivotArea>
    </format>
    <format dxfId="19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5"/>
          </reference>
          <reference field="7" count="1">
            <x v="529"/>
          </reference>
          <reference field="10" count="1" selected="0">
            <x v="41"/>
          </reference>
        </references>
      </pivotArea>
    </format>
    <format dxfId="19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42"/>
          </reference>
        </references>
      </pivotArea>
    </format>
    <format dxfId="19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42"/>
          </reference>
        </references>
      </pivotArea>
    </format>
    <format dxfId="19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42"/>
          </reference>
        </references>
      </pivotArea>
    </format>
    <format dxfId="19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42"/>
          </reference>
        </references>
      </pivotArea>
    </format>
    <format dxfId="19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42"/>
          </reference>
        </references>
      </pivotArea>
    </format>
    <format dxfId="19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42"/>
          </reference>
        </references>
      </pivotArea>
    </format>
    <format dxfId="19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42"/>
          </reference>
        </references>
      </pivotArea>
    </format>
    <format dxfId="19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42"/>
          </reference>
        </references>
      </pivotArea>
    </format>
    <format dxfId="19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42"/>
          </reference>
        </references>
      </pivotArea>
    </format>
    <format dxfId="19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42"/>
          </reference>
        </references>
      </pivotArea>
    </format>
    <format dxfId="19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42"/>
          </reference>
        </references>
      </pivotArea>
    </format>
    <format dxfId="19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42"/>
          </reference>
        </references>
      </pivotArea>
    </format>
    <format dxfId="19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42"/>
          </reference>
        </references>
      </pivotArea>
    </format>
    <format dxfId="19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42"/>
          </reference>
        </references>
      </pivotArea>
    </format>
    <format dxfId="19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42"/>
          </reference>
        </references>
      </pivotArea>
    </format>
    <format dxfId="19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42"/>
          </reference>
        </references>
      </pivotArea>
    </format>
    <format dxfId="19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42"/>
          </reference>
        </references>
      </pivotArea>
    </format>
    <format dxfId="19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42"/>
          </reference>
        </references>
      </pivotArea>
    </format>
    <format dxfId="19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42"/>
          </reference>
        </references>
      </pivotArea>
    </format>
    <format dxfId="19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42"/>
          </reference>
        </references>
      </pivotArea>
    </format>
    <format dxfId="19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42"/>
          </reference>
        </references>
      </pivotArea>
    </format>
    <format dxfId="19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42"/>
          </reference>
        </references>
      </pivotArea>
    </format>
    <format dxfId="19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42"/>
          </reference>
        </references>
      </pivotArea>
    </format>
    <format dxfId="19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42"/>
          </reference>
        </references>
      </pivotArea>
    </format>
    <format dxfId="19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42"/>
          </reference>
        </references>
      </pivotArea>
    </format>
    <format dxfId="19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42"/>
          </reference>
        </references>
      </pivotArea>
    </format>
    <format dxfId="19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42"/>
          </reference>
        </references>
      </pivotArea>
    </format>
    <format dxfId="19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2"/>
          </reference>
          <reference field="7" count="1">
            <x v="516"/>
          </reference>
          <reference field="10" count="1" selected="0">
            <x v="42"/>
          </reference>
        </references>
      </pivotArea>
    </format>
    <format dxfId="19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43"/>
          </reference>
        </references>
      </pivotArea>
    </format>
    <format dxfId="19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43"/>
          </reference>
        </references>
      </pivotArea>
    </format>
    <format dxfId="19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43"/>
          </reference>
        </references>
      </pivotArea>
    </format>
    <format dxfId="19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43"/>
          </reference>
        </references>
      </pivotArea>
    </format>
    <format dxfId="19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43"/>
          </reference>
        </references>
      </pivotArea>
    </format>
    <format dxfId="19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43"/>
          </reference>
        </references>
      </pivotArea>
    </format>
    <format dxfId="19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43"/>
          </reference>
        </references>
      </pivotArea>
    </format>
    <format dxfId="19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43"/>
          </reference>
        </references>
      </pivotArea>
    </format>
    <format dxfId="19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43"/>
          </reference>
        </references>
      </pivotArea>
    </format>
    <format dxfId="19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43"/>
          </reference>
        </references>
      </pivotArea>
    </format>
    <format dxfId="19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43"/>
          </reference>
        </references>
      </pivotArea>
    </format>
    <format dxfId="19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43"/>
          </reference>
        </references>
      </pivotArea>
    </format>
    <format dxfId="19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43"/>
          </reference>
        </references>
      </pivotArea>
    </format>
    <format dxfId="19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43"/>
          </reference>
        </references>
      </pivotArea>
    </format>
    <format dxfId="19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43"/>
          </reference>
        </references>
      </pivotArea>
    </format>
    <format dxfId="19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44"/>
          </reference>
        </references>
      </pivotArea>
    </format>
    <format dxfId="19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44"/>
          </reference>
        </references>
      </pivotArea>
    </format>
    <format dxfId="19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44"/>
          </reference>
        </references>
      </pivotArea>
    </format>
    <format dxfId="19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44"/>
          </reference>
        </references>
      </pivotArea>
    </format>
    <format dxfId="19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44"/>
          </reference>
        </references>
      </pivotArea>
    </format>
    <format dxfId="19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44"/>
          </reference>
        </references>
      </pivotArea>
    </format>
    <format dxfId="19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44"/>
          </reference>
        </references>
      </pivotArea>
    </format>
    <format dxfId="19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44"/>
          </reference>
        </references>
      </pivotArea>
    </format>
    <format dxfId="19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44"/>
          </reference>
        </references>
      </pivotArea>
    </format>
    <format dxfId="19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44"/>
          </reference>
        </references>
      </pivotArea>
    </format>
    <format dxfId="19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44"/>
          </reference>
        </references>
      </pivotArea>
    </format>
    <format dxfId="19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44"/>
          </reference>
        </references>
      </pivotArea>
    </format>
    <format dxfId="19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44"/>
          </reference>
        </references>
      </pivotArea>
    </format>
    <format dxfId="19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44"/>
          </reference>
        </references>
      </pivotArea>
    </format>
    <format dxfId="19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44"/>
          </reference>
        </references>
      </pivotArea>
    </format>
    <format dxfId="19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44"/>
          </reference>
        </references>
      </pivotArea>
    </format>
    <format dxfId="19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44"/>
          </reference>
        </references>
      </pivotArea>
    </format>
    <format dxfId="19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44"/>
          </reference>
        </references>
      </pivotArea>
    </format>
    <format dxfId="19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44"/>
          </reference>
        </references>
      </pivotArea>
    </format>
    <format dxfId="19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44"/>
          </reference>
        </references>
      </pivotArea>
    </format>
    <format dxfId="19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44"/>
          </reference>
        </references>
      </pivotArea>
    </format>
    <format dxfId="19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44"/>
          </reference>
        </references>
      </pivotArea>
    </format>
    <format dxfId="19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44"/>
          </reference>
        </references>
      </pivotArea>
    </format>
    <format dxfId="19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45"/>
          </reference>
        </references>
      </pivotArea>
    </format>
    <format dxfId="19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45"/>
          </reference>
        </references>
      </pivotArea>
    </format>
    <format dxfId="19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45"/>
          </reference>
        </references>
      </pivotArea>
    </format>
    <format dxfId="19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45"/>
          </reference>
        </references>
      </pivotArea>
    </format>
    <format dxfId="19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45"/>
          </reference>
        </references>
      </pivotArea>
    </format>
    <format dxfId="19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45"/>
          </reference>
        </references>
      </pivotArea>
    </format>
    <format dxfId="19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4"/>
          </reference>
          <reference field="7" count="1">
            <x v="498"/>
          </reference>
          <reference field="10" count="1" selected="0">
            <x v="45"/>
          </reference>
        </references>
      </pivotArea>
    </format>
    <format dxfId="19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45"/>
          </reference>
        </references>
      </pivotArea>
    </format>
    <format dxfId="19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45"/>
          </reference>
        </references>
      </pivotArea>
    </format>
    <format dxfId="19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45"/>
          </reference>
        </references>
      </pivotArea>
    </format>
    <format dxfId="19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45"/>
          </reference>
        </references>
      </pivotArea>
    </format>
    <format dxfId="19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46"/>
          </reference>
        </references>
      </pivotArea>
    </format>
    <format dxfId="19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46"/>
          </reference>
        </references>
      </pivotArea>
    </format>
    <format dxfId="19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46"/>
          </reference>
        </references>
      </pivotArea>
    </format>
    <format dxfId="19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46"/>
          </reference>
        </references>
      </pivotArea>
    </format>
    <format dxfId="19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46"/>
          </reference>
        </references>
      </pivotArea>
    </format>
    <format dxfId="19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46"/>
          </reference>
        </references>
      </pivotArea>
    </format>
    <format dxfId="19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46"/>
          </reference>
        </references>
      </pivotArea>
    </format>
    <format dxfId="19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46"/>
          </reference>
        </references>
      </pivotArea>
    </format>
    <format dxfId="19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46"/>
          </reference>
        </references>
      </pivotArea>
    </format>
    <format dxfId="19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46"/>
          </reference>
        </references>
      </pivotArea>
    </format>
    <format dxfId="19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47"/>
          </reference>
        </references>
      </pivotArea>
    </format>
    <format dxfId="19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47"/>
          </reference>
        </references>
      </pivotArea>
    </format>
    <format dxfId="19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47"/>
          </reference>
        </references>
      </pivotArea>
    </format>
    <format dxfId="19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47"/>
          </reference>
        </references>
      </pivotArea>
    </format>
    <format dxfId="19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47"/>
          </reference>
        </references>
      </pivotArea>
    </format>
    <format dxfId="19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47"/>
          </reference>
        </references>
      </pivotArea>
    </format>
    <format dxfId="19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47"/>
          </reference>
        </references>
      </pivotArea>
    </format>
    <format dxfId="19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47"/>
          </reference>
        </references>
      </pivotArea>
    </format>
    <format dxfId="19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47"/>
          </reference>
        </references>
      </pivotArea>
    </format>
    <format dxfId="19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48"/>
          </reference>
        </references>
      </pivotArea>
    </format>
    <format dxfId="20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48"/>
          </reference>
        </references>
      </pivotArea>
    </format>
    <format dxfId="20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48"/>
          </reference>
        </references>
      </pivotArea>
    </format>
    <format dxfId="20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48"/>
          </reference>
        </references>
      </pivotArea>
    </format>
    <format dxfId="20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48"/>
          </reference>
        </references>
      </pivotArea>
    </format>
    <format dxfId="20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48"/>
          </reference>
        </references>
      </pivotArea>
    </format>
    <format dxfId="20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49"/>
          </reference>
        </references>
      </pivotArea>
    </format>
    <format dxfId="20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49"/>
          </reference>
        </references>
      </pivotArea>
    </format>
    <format dxfId="20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49"/>
          </reference>
        </references>
      </pivotArea>
    </format>
    <format dxfId="20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49"/>
          </reference>
        </references>
      </pivotArea>
    </format>
    <format dxfId="20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49"/>
          </reference>
        </references>
      </pivotArea>
    </format>
    <format dxfId="20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49"/>
          </reference>
        </references>
      </pivotArea>
    </format>
    <format dxfId="20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49"/>
          </reference>
        </references>
      </pivotArea>
    </format>
    <format dxfId="20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49"/>
          </reference>
        </references>
      </pivotArea>
    </format>
    <format dxfId="20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49"/>
          </reference>
        </references>
      </pivotArea>
    </format>
    <format dxfId="20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49"/>
          </reference>
        </references>
      </pivotArea>
    </format>
    <format dxfId="20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49"/>
          </reference>
        </references>
      </pivotArea>
    </format>
    <format dxfId="20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49"/>
          </reference>
        </references>
      </pivotArea>
    </format>
    <format dxfId="20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50"/>
          </reference>
        </references>
      </pivotArea>
    </format>
    <format dxfId="20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50"/>
          </reference>
        </references>
      </pivotArea>
    </format>
    <format dxfId="20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50"/>
          </reference>
        </references>
      </pivotArea>
    </format>
    <format dxfId="20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50"/>
          </reference>
        </references>
      </pivotArea>
    </format>
    <format dxfId="20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50"/>
          </reference>
        </references>
      </pivotArea>
    </format>
    <format dxfId="20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51"/>
          </reference>
        </references>
      </pivotArea>
    </format>
    <format dxfId="20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51"/>
          </reference>
        </references>
      </pivotArea>
    </format>
    <format dxfId="20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51"/>
          </reference>
        </references>
      </pivotArea>
    </format>
    <format dxfId="20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51"/>
          </reference>
        </references>
      </pivotArea>
    </format>
    <format dxfId="20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51"/>
          </reference>
        </references>
      </pivotArea>
    </format>
    <format dxfId="20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51"/>
          </reference>
        </references>
      </pivotArea>
    </format>
    <format dxfId="20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51"/>
          </reference>
        </references>
      </pivotArea>
    </format>
    <format dxfId="20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51"/>
          </reference>
        </references>
      </pivotArea>
    </format>
    <format dxfId="20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51"/>
          </reference>
        </references>
      </pivotArea>
    </format>
    <format dxfId="20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51"/>
          </reference>
        </references>
      </pivotArea>
    </format>
    <format dxfId="20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52"/>
          </reference>
        </references>
      </pivotArea>
    </format>
    <format dxfId="20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52"/>
          </reference>
        </references>
      </pivotArea>
    </format>
    <format dxfId="20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52"/>
          </reference>
        </references>
      </pivotArea>
    </format>
    <format dxfId="20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52"/>
          </reference>
        </references>
      </pivotArea>
    </format>
    <format dxfId="20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52"/>
          </reference>
        </references>
      </pivotArea>
    </format>
    <format dxfId="20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52"/>
          </reference>
        </references>
      </pivotArea>
    </format>
    <format dxfId="20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52"/>
          </reference>
        </references>
      </pivotArea>
    </format>
    <format dxfId="20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52"/>
          </reference>
        </references>
      </pivotArea>
    </format>
    <format dxfId="20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52"/>
          </reference>
        </references>
      </pivotArea>
    </format>
    <format dxfId="20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52"/>
          </reference>
        </references>
      </pivotArea>
    </format>
    <format dxfId="20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52"/>
          </reference>
        </references>
      </pivotArea>
    </format>
    <format dxfId="20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52"/>
          </reference>
        </references>
      </pivotArea>
    </format>
    <format dxfId="20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52"/>
          </reference>
        </references>
      </pivotArea>
    </format>
    <format dxfId="20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52"/>
          </reference>
        </references>
      </pivotArea>
    </format>
    <format dxfId="20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52"/>
          </reference>
        </references>
      </pivotArea>
    </format>
    <format dxfId="20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52"/>
          </reference>
        </references>
      </pivotArea>
    </format>
    <format dxfId="20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52"/>
          </reference>
        </references>
      </pivotArea>
    </format>
    <format dxfId="20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52"/>
          </reference>
        </references>
      </pivotArea>
    </format>
    <format dxfId="20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52"/>
          </reference>
        </references>
      </pivotArea>
    </format>
    <format dxfId="20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52"/>
          </reference>
        </references>
      </pivotArea>
    </format>
    <format dxfId="20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52"/>
          </reference>
        </references>
      </pivotArea>
    </format>
    <format dxfId="20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52"/>
          </reference>
        </references>
      </pivotArea>
    </format>
    <format dxfId="20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52"/>
          </reference>
        </references>
      </pivotArea>
    </format>
    <format dxfId="20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52"/>
          </reference>
        </references>
      </pivotArea>
    </format>
    <format dxfId="20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52"/>
          </reference>
        </references>
      </pivotArea>
    </format>
    <format dxfId="20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52"/>
          </reference>
        </references>
      </pivotArea>
    </format>
    <format dxfId="20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53"/>
          </reference>
        </references>
      </pivotArea>
    </format>
    <format dxfId="20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53"/>
          </reference>
        </references>
      </pivotArea>
    </format>
    <format dxfId="20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53"/>
          </reference>
        </references>
      </pivotArea>
    </format>
    <format dxfId="20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53"/>
          </reference>
        </references>
      </pivotArea>
    </format>
    <format dxfId="20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54"/>
          </reference>
        </references>
      </pivotArea>
    </format>
    <format dxfId="20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54"/>
          </reference>
        </references>
      </pivotArea>
    </format>
    <format dxfId="20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54"/>
          </reference>
        </references>
      </pivotArea>
    </format>
    <format dxfId="20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54"/>
          </reference>
        </references>
      </pivotArea>
    </format>
    <format dxfId="20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54"/>
          </reference>
        </references>
      </pivotArea>
    </format>
    <format dxfId="20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1"/>
          </reference>
          <reference field="7" count="1">
            <x v="485"/>
          </reference>
          <reference field="10" count="1" selected="0">
            <x v="54"/>
          </reference>
        </references>
      </pivotArea>
    </format>
    <format dxfId="20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54"/>
          </reference>
        </references>
      </pivotArea>
    </format>
    <format dxfId="20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54"/>
          </reference>
        </references>
      </pivotArea>
    </format>
    <format dxfId="20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54"/>
          </reference>
        </references>
      </pivotArea>
    </format>
    <format dxfId="20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54"/>
          </reference>
        </references>
      </pivotArea>
    </format>
    <format dxfId="20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54"/>
          </reference>
        </references>
      </pivotArea>
    </format>
    <format dxfId="20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54"/>
          </reference>
        </references>
      </pivotArea>
    </format>
    <format dxfId="20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54"/>
          </reference>
        </references>
      </pivotArea>
    </format>
    <format dxfId="20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54"/>
          </reference>
        </references>
      </pivotArea>
    </format>
    <format dxfId="20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54"/>
          </reference>
        </references>
      </pivotArea>
    </format>
    <format dxfId="20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54"/>
          </reference>
        </references>
      </pivotArea>
    </format>
    <format dxfId="20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54"/>
          </reference>
        </references>
      </pivotArea>
    </format>
    <format dxfId="20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54"/>
          </reference>
        </references>
      </pivotArea>
    </format>
    <format dxfId="20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54"/>
          </reference>
        </references>
      </pivotArea>
    </format>
    <format dxfId="20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55"/>
          </reference>
        </references>
      </pivotArea>
    </format>
    <format dxfId="20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55"/>
          </reference>
        </references>
      </pivotArea>
    </format>
    <format dxfId="20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55"/>
          </reference>
        </references>
      </pivotArea>
    </format>
    <format dxfId="20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55"/>
          </reference>
        </references>
      </pivotArea>
    </format>
    <format dxfId="20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55"/>
          </reference>
        </references>
      </pivotArea>
    </format>
    <format dxfId="20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55"/>
          </reference>
        </references>
      </pivotArea>
    </format>
    <format dxfId="20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55"/>
          </reference>
        </references>
      </pivotArea>
    </format>
    <format dxfId="20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55"/>
          </reference>
        </references>
      </pivotArea>
    </format>
    <format dxfId="20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55"/>
          </reference>
        </references>
      </pivotArea>
    </format>
    <format dxfId="20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55"/>
          </reference>
        </references>
      </pivotArea>
    </format>
    <format dxfId="20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55"/>
          </reference>
        </references>
      </pivotArea>
    </format>
    <format dxfId="20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55"/>
          </reference>
        </references>
      </pivotArea>
    </format>
    <format dxfId="20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55"/>
          </reference>
        </references>
      </pivotArea>
    </format>
    <format dxfId="20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55"/>
          </reference>
        </references>
      </pivotArea>
    </format>
    <format dxfId="20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55"/>
          </reference>
        </references>
      </pivotArea>
    </format>
    <format dxfId="20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55"/>
          </reference>
        </references>
      </pivotArea>
    </format>
    <format dxfId="20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55"/>
          </reference>
        </references>
      </pivotArea>
    </format>
    <format dxfId="20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55"/>
          </reference>
        </references>
      </pivotArea>
    </format>
    <format dxfId="20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55"/>
          </reference>
        </references>
      </pivotArea>
    </format>
    <format dxfId="21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55"/>
          </reference>
        </references>
      </pivotArea>
    </format>
    <format dxfId="21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55"/>
          </reference>
        </references>
      </pivotArea>
    </format>
    <format dxfId="21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55"/>
          </reference>
        </references>
      </pivotArea>
    </format>
    <format dxfId="21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55"/>
          </reference>
        </references>
      </pivotArea>
    </format>
    <format dxfId="21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55"/>
          </reference>
        </references>
      </pivotArea>
    </format>
    <format dxfId="21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56"/>
          </reference>
        </references>
      </pivotArea>
    </format>
    <format dxfId="21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56"/>
          </reference>
        </references>
      </pivotArea>
    </format>
    <format dxfId="21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56"/>
          </reference>
        </references>
      </pivotArea>
    </format>
    <format dxfId="21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56"/>
          </reference>
        </references>
      </pivotArea>
    </format>
    <format dxfId="21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56"/>
          </reference>
        </references>
      </pivotArea>
    </format>
    <format dxfId="21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56"/>
          </reference>
        </references>
      </pivotArea>
    </format>
    <format dxfId="21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56"/>
          </reference>
        </references>
      </pivotArea>
    </format>
    <format dxfId="21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56"/>
          </reference>
        </references>
      </pivotArea>
    </format>
    <format dxfId="21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56"/>
          </reference>
        </references>
      </pivotArea>
    </format>
    <format dxfId="21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56"/>
          </reference>
        </references>
      </pivotArea>
    </format>
    <format dxfId="21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57"/>
          </reference>
        </references>
      </pivotArea>
    </format>
    <format dxfId="21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57"/>
          </reference>
        </references>
      </pivotArea>
    </format>
    <format dxfId="21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57"/>
          </reference>
        </references>
      </pivotArea>
    </format>
    <format dxfId="21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57"/>
          </reference>
        </references>
      </pivotArea>
    </format>
    <format dxfId="21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57"/>
          </reference>
        </references>
      </pivotArea>
    </format>
    <format dxfId="21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0"/>
          </reference>
          <reference field="7" count="1">
            <x v="464"/>
          </reference>
          <reference field="10" count="1" selected="0">
            <x v="57"/>
          </reference>
        </references>
      </pivotArea>
    </format>
    <format dxfId="21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57"/>
          </reference>
        </references>
      </pivotArea>
    </format>
    <format dxfId="21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57"/>
          </reference>
        </references>
      </pivotArea>
    </format>
    <format dxfId="21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57"/>
          </reference>
        </references>
      </pivotArea>
    </format>
    <format dxfId="21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57"/>
          </reference>
        </references>
      </pivotArea>
    </format>
    <format dxfId="21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57"/>
          </reference>
        </references>
      </pivotArea>
    </format>
    <format dxfId="21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57"/>
          </reference>
        </references>
      </pivotArea>
    </format>
    <format dxfId="21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57"/>
          </reference>
        </references>
      </pivotArea>
    </format>
    <format dxfId="21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57"/>
          </reference>
        </references>
      </pivotArea>
    </format>
    <format dxfId="21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57"/>
          </reference>
        </references>
      </pivotArea>
    </format>
    <format dxfId="21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57"/>
          </reference>
        </references>
      </pivotArea>
    </format>
    <format dxfId="21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57"/>
          </reference>
        </references>
      </pivotArea>
    </format>
    <format dxfId="21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57"/>
          </reference>
        </references>
      </pivotArea>
    </format>
    <format dxfId="21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57"/>
          </reference>
        </references>
      </pivotArea>
    </format>
    <format dxfId="21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58"/>
          </reference>
        </references>
      </pivotArea>
    </format>
    <format dxfId="21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58"/>
          </reference>
        </references>
      </pivotArea>
    </format>
    <format dxfId="21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58"/>
          </reference>
        </references>
      </pivotArea>
    </format>
    <format dxfId="21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58"/>
          </reference>
        </references>
      </pivotArea>
    </format>
    <format dxfId="21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58"/>
          </reference>
        </references>
      </pivotArea>
    </format>
    <format dxfId="21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58"/>
          </reference>
        </references>
      </pivotArea>
    </format>
    <format dxfId="21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58"/>
          </reference>
        </references>
      </pivotArea>
    </format>
    <format dxfId="21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58"/>
          </reference>
        </references>
      </pivotArea>
    </format>
    <format dxfId="21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58"/>
          </reference>
        </references>
      </pivotArea>
    </format>
    <format dxfId="21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58"/>
          </reference>
        </references>
      </pivotArea>
    </format>
    <format dxfId="21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58"/>
          </reference>
        </references>
      </pivotArea>
    </format>
    <format dxfId="21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58"/>
          </reference>
        </references>
      </pivotArea>
    </format>
    <format dxfId="21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58"/>
          </reference>
        </references>
      </pivotArea>
    </format>
    <format dxfId="21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58"/>
          </reference>
        </references>
      </pivotArea>
    </format>
    <format dxfId="21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58"/>
          </reference>
        </references>
      </pivotArea>
    </format>
    <format dxfId="21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59"/>
          </reference>
        </references>
      </pivotArea>
    </format>
    <format dxfId="21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59"/>
          </reference>
        </references>
      </pivotArea>
    </format>
    <format dxfId="21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59"/>
          </reference>
        </references>
      </pivotArea>
    </format>
    <format dxfId="21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59"/>
          </reference>
        </references>
      </pivotArea>
    </format>
    <format dxfId="21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59"/>
          </reference>
        </references>
      </pivotArea>
    </format>
    <format dxfId="21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59"/>
          </reference>
        </references>
      </pivotArea>
    </format>
    <format dxfId="21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59"/>
          </reference>
        </references>
      </pivotArea>
    </format>
    <format dxfId="21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59"/>
          </reference>
        </references>
      </pivotArea>
    </format>
    <format dxfId="21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59"/>
          </reference>
        </references>
      </pivotArea>
    </format>
    <format dxfId="21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60"/>
          </reference>
        </references>
      </pivotArea>
    </format>
    <format dxfId="21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0"/>
          </reference>
        </references>
      </pivotArea>
    </format>
    <format dxfId="21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60"/>
          </reference>
        </references>
      </pivotArea>
    </format>
    <format dxfId="21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60"/>
          </reference>
        </references>
      </pivotArea>
    </format>
    <format dxfId="21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60"/>
          </reference>
        </references>
      </pivotArea>
    </format>
    <format dxfId="21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60"/>
          </reference>
        </references>
      </pivotArea>
    </format>
    <format dxfId="21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60"/>
          </reference>
        </references>
      </pivotArea>
    </format>
    <format dxfId="21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60"/>
          </reference>
        </references>
      </pivotArea>
    </format>
    <format dxfId="21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60"/>
          </reference>
        </references>
      </pivotArea>
    </format>
    <format dxfId="21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60"/>
          </reference>
        </references>
      </pivotArea>
    </format>
    <format dxfId="21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60"/>
          </reference>
        </references>
      </pivotArea>
    </format>
    <format dxfId="21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60"/>
          </reference>
        </references>
      </pivotArea>
    </format>
    <format dxfId="21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60"/>
          </reference>
        </references>
      </pivotArea>
    </format>
    <format dxfId="21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60"/>
          </reference>
        </references>
      </pivotArea>
    </format>
    <format dxfId="21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60"/>
          </reference>
        </references>
      </pivotArea>
    </format>
    <format dxfId="21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60"/>
          </reference>
        </references>
      </pivotArea>
    </format>
    <format dxfId="21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60"/>
          </reference>
        </references>
      </pivotArea>
    </format>
    <format dxfId="21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61"/>
          </reference>
        </references>
      </pivotArea>
    </format>
    <format dxfId="21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61"/>
          </reference>
        </references>
      </pivotArea>
    </format>
    <format dxfId="21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61"/>
          </reference>
        </references>
      </pivotArea>
    </format>
    <format dxfId="21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61"/>
          </reference>
        </references>
      </pivotArea>
    </format>
    <format dxfId="21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61"/>
          </reference>
        </references>
      </pivotArea>
    </format>
    <format dxfId="21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1"/>
          </reference>
        </references>
      </pivotArea>
    </format>
    <format dxfId="21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61"/>
          </reference>
        </references>
      </pivotArea>
    </format>
    <format dxfId="21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61"/>
          </reference>
        </references>
      </pivotArea>
    </format>
    <format dxfId="21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61"/>
          </reference>
        </references>
      </pivotArea>
    </format>
    <format dxfId="21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61"/>
          </reference>
        </references>
      </pivotArea>
    </format>
    <format dxfId="21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61"/>
          </reference>
        </references>
      </pivotArea>
    </format>
    <format dxfId="21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61"/>
          </reference>
        </references>
      </pivotArea>
    </format>
    <format dxfId="21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61"/>
          </reference>
        </references>
      </pivotArea>
    </format>
    <format dxfId="21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61"/>
          </reference>
        </references>
      </pivotArea>
    </format>
    <format dxfId="21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61"/>
          </reference>
        </references>
      </pivotArea>
    </format>
    <format dxfId="21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61"/>
          </reference>
        </references>
      </pivotArea>
    </format>
    <format dxfId="21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61"/>
          </reference>
        </references>
      </pivotArea>
    </format>
    <format dxfId="21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61"/>
          </reference>
        </references>
      </pivotArea>
    </format>
    <format dxfId="21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61"/>
          </reference>
        </references>
      </pivotArea>
    </format>
    <format dxfId="21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61"/>
          </reference>
        </references>
      </pivotArea>
    </format>
    <format dxfId="21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61"/>
          </reference>
        </references>
      </pivotArea>
    </format>
    <format dxfId="21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61"/>
          </reference>
        </references>
      </pivotArea>
    </format>
    <format dxfId="21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61"/>
          </reference>
        </references>
      </pivotArea>
    </format>
    <format dxfId="21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61"/>
          </reference>
        </references>
      </pivotArea>
    </format>
    <format dxfId="21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61"/>
          </reference>
        </references>
      </pivotArea>
    </format>
    <format dxfId="22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61"/>
          </reference>
        </references>
      </pivotArea>
    </format>
    <format dxfId="22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62"/>
          </reference>
        </references>
      </pivotArea>
    </format>
    <format dxfId="22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62"/>
          </reference>
        </references>
      </pivotArea>
    </format>
    <format dxfId="22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62"/>
          </reference>
        </references>
      </pivotArea>
    </format>
    <format dxfId="22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62"/>
          </reference>
        </references>
      </pivotArea>
    </format>
    <format dxfId="22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2"/>
          </reference>
        </references>
      </pivotArea>
    </format>
    <format dxfId="22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62"/>
          </reference>
        </references>
      </pivotArea>
    </format>
    <format dxfId="22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62"/>
          </reference>
        </references>
      </pivotArea>
    </format>
    <format dxfId="22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62"/>
          </reference>
        </references>
      </pivotArea>
    </format>
    <format dxfId="22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62"/>
          </reference>
        </references>
      </pivotArea>
    </format>
    <format dxfId="22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62"/>
          </reference>
        </references>
      </pivotArea>
    </format>
    <format dxfId="22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62"/>
          </reference>
        </references>
      </pivotArea>
    </format>
    <format dxfId="22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62"/>
          </reference>
        </references>
      </pivotArea>
    </format>
    <format dxfId="22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62"/>
          </reference>
        </references>
      </pivotArea>
    </format>
    <format dxfId="22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62"/>
          </reference>
        </references>
      </pivotArea>
    </format>
    <format dxfId="22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62"/>
          </reference>
        </references>
      </pivotArea>
    </format>
    <format dxfId="22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3"/>
          </reference>
        </references>
      </pivotArea>
    </format>
    <format dxfId="22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63"/>
          </reference>
        </references>
      </pivotArea>
    </format>
    <format dxfId="22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63"/>
          </reference>
        </references>
      </pivotArea>
    </format>
    <format dxfId="22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63"/>
          </reference>
        </references>
      </pivotArea>
    </format>
    <format dxfId="22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63"/>
          </reference>
        </references>
      </pivotArea>
    </format>
    <format dxfId="22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63"/>
          </reference>
        </references>
      </pivotArea>
    </format>
    <format dxfId="22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63"/>
          </reference>
        </references>
      </pivotArea>
    </format>
    <format dxfId="22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63"/>
          </reference>
        </references>
      </pivotArea>
    </format>
    <format dxfId="22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63"/>
          </reference>
        </references>
      </pivotArea>
    </format>
    <format dxfId="22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63"/>
          </reference>
        </references>
      </pivotArea>
    </format>
    <format dxfId="22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63"/>
          </reference>
        </references>
      </pivotArea>
    </format>
    <format dxfId="22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63"/>
          </reference>
        </references>
      </pivotArea>
    </format>
    <format dxfId="22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63"/>
          </reference>
        </references>
      </pivotArea>
    </format>
    <format dxfId="22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63"/>
          </reference>
        </references>
      </pivotArea>
    </format>
    <format dxfId="22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64"/>
          </reference>
        </references>
      </pivotArea>
    </format>
    <format dxfId="22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64"/>
          </reference>
        </references>
      </pivotArea>
    </format>
    <format dxfId="22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64"/>
          </reference>
        </references>
      </pivotArea>
    </format>
    <format dxfId="22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64"/>
          </reference>
        </references>
      </pivotArea>
    </format>
    <format dxfId="22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64"/>
          </reference>
        </references>
      </pivotArea>
    </format>
    <format dxfId="22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4"/>
          </reference>
        </references>
      </pivotArea>
    </format>
    <format dxfId="22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64"/>
          </reference>
        </references>
      </pivotArea>
    </format>
    <format dxfId="22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64"/>
          </reference>
        </references>
      </pivotArea>
    </format>
    <format dxfId="22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64"/>
          </reference>
        </references>
      </pivotArea>
    </format>
    <format dxfId="22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64"/>
          </reference>
        </references>
      </pivotArea>
    </format>
    <format dxfId="22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64"/>
          </reference>
        </references>
      </pivotArea>
    </format>
    <format dxfId="22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64"/>
          </reference>
        </references>
      </pivotArea>
    </format>
    <format dxfId="22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64"/>
          </reference>
        </references>
      </pivotArea>
    </format>
    <format dxfId="22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64"/>
          </reference>
        </references>
      </pivotArea>
    </format>
    <format dxfId="22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64"/>
          </reference>
        </references>
      </pivotArea>
    </format>
    <format dxfId="22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64"/>
          </reference>
        </references>
      </pivotArea>
    </format>
    <format dxfId="22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64"/>
          </reference>
        </references>
      </pivotArea>
    </format>
    <format dxfId="22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64"/>
          </reference>
        </references>
      </pivotArea>
    </format>
    <format dxfId="22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64"/>
          </reference>
        </references>
      </pivotArea>
    </format>
    <format dxfId="22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64"/>
          </reference>
        </references>
      </pivotArea>
    </format>
    <format dxfId="22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65"/>
          </reference>
        </references>
      </pivotArea>
    </format>
    <format dxfId="22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65"/>
          </reference>
        </references>
      </pivotArea>
    </format>
    <format dxfId="22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65"/>
          </reference>
        </references>
      </pivotArea>
    </format>
    <format dxfId="22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65"/>
          </reference>
        </references>
      </pivotArea>
    </format>
    <format dxfId="22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65"/>
          </reference>
        </references>
      </pivotArea>
    </format>
    <format dxfId="22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65"/>
          </reference>
        </references>
      </pivotArea>
    </format>
    <format dxfId="22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65"/>
          </reference>
        </references>
      </pivotArea>
    </format>
    <format dxfId="22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5"/>
          </reference>
        </references>
      </pivotArea>
    </format>
    <format dxfId="22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65"/>
          </reference>
        </references>
      </pivotArea>
    </format>
    <format dxfId="22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65"/>
          </reference>
        </references>
      </pivotArea>
    </format>
    <format dxfId="22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65"/>
          </reference>
        </references>
      </pivotArea>
    </format>
    <format dxfId="22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65"/>
          </reference>
        </references>
      </pivotArea>
    </format>
    <format dxfId="22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65"/>
          </reference>
        </references>
      </pivotArea>
    </format>
    <format dxfId="22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65"/>
          </reference>
        </references>
      </pivotArea>
    </format>
    <format dxfId="22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65"/>
          </reference>
        </references>
      </pivotArea>
    </format>
    <format dxfId="22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65"/>
          </reference>
        </references>
      </pivotArea>
    </format>
    <format dxfId="22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65"/>
          </reference>
        </references>
      </pivotArea>
    </format>
    <format dxfId="22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65"/>
          </reference>
        </references>
      </pivotArea>
    </format>
    <format dxfId="22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65"/>
          </reference>
        </references>
      </pivotArea>
    </format>
    <format dxfId="22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65"/>
          </reference>
        </references>
      </pivotArea>
    </format>
    <format dxfId="22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65"/>
          </reference>
        </references>
      </pivotArea>
    </format>
    <format dxfId="22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65"/>
          </reference>
        </references>
      </pivotArea>
    </format>
    <format dxfId="22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65"/>
          </reference>
        </references>
      </pivotArea>
    </format>
    <format dxfId="22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65"/>
          </reference>
        </references>
      </pivotArea>
    </format>
    <format dxfId="22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65"/>
          </reference>
        </references>
      </pivotArea>
    </format>
    <format dxfId="22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65"/>
          </reference>
        </references>
      </pivotArea>
    </format>
    <format dxfId="22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65"/>
          </reference>
        </references>
      </pivotArea>
    </format>
    <format dxfId="22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65"/>
          </reference>
        </references>
      </pivotArea>
    </format>
    <format dxfId="22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65"/>
          </reference>
        </references>
      </pivotArea>
    </format>
    <format dxfId="22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65"/>
          </reference>
        </references>
      </pivotArea>
    </format>
    <format dxfId="22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65"/>
          </reference>
        </references>
      </pivotArea>
    </format>
    <format dxfId="22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65"/>
          </reference>
        </references>
      </pivotArea>
    </format>
    <format dxfId="22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65"/>
          </reference>
        </references>
      </pivotArea>
    </format>
    <format dxfId="22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65"/>
          </reference>
        </references>
      </pivotArea>
    </format>
    <format dxfId="22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65"/>
          </reference>
        </references>
      </pivotArea>
    </format>
    <format dxfId="22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65"/>
          </reference>
        </references>
      </pivotArea>
    </format>
    <format dxfId="22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65"/>
          </reference>
        </references>
      </pivotArea>
    </format>
    <format dxfId="22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65"/>
          </reference>
        </references>
      </pivotArea>
    </format>
    <format dxfId="22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65"/>
          </reference>
        </references>
      </pivotArea>
    </format>
    <format dxfId="22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65"/>
          </reference>
        </references>
      </pivotArea>
    </format>
    <format dxfId="22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66"/>
          </reference>
        </references>
      </pivotArea>
    </format>
    <format dxfId="22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66"/>
          </reference>
        </references>
      </pivotArea>
    </format>
    <format dxfId="22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66"/>
          </reference>
        </references>
      </pivotArea>
    </format>
    <format dxfId="22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66"/>
          </reference>
        </references>
      </pivotArea>
    </format>
    <format dxfId="22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66"/>
          </reference>
        </references>
      </pivotArea>
    </format>
    <format dxfId="22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6"/>
          </reference>
        </references>
      </pivotArea>
    </format>
    <format dxfId="22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66"/>
          </reference>
        </references>
      </pivotArea>
    </format>
    <format dxfId="22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66"/>
          </reference>
        </references>
      </pivotArea>
    </format>
    <format dxfId="22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66"/>
          </reference>
        </references>
      </pivotArea>
    </format>
    <format dxfId="22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66"/>
          </reference>
        </references>
      </pivotArea>
    </format>
    <format dxfId="23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66"/>
          </reference>
        </references>
      </pivotArea>
    </format>
    <format dxfId="23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66"/>
          </reference>
        </references>
      </pivotArea>
    </format>
    <format dxfId="23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66"/>
          </reference>
        </references>
      </pivotArea>
    </format>
    <format dxfId="23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7"/>
          </reference>
        </references>
      </pivotArea>
    </format>
    <format dxfId="23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67"/>
          </reference>
        </references>
      </pivotArea>
    </format>
    <format dxfId="23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67"/>
          </reference>
        </references>
      </pivotArea>
    </format>
    <format dxfId="23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68"/>
          </reference>
        </references>
      </pivotArea>
    </format>
    <format dxfId="23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68"/>
          </reference>
        </references>
      </pivotArea>
    </format>
    <format dxfId="23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68"/>
          </reference>
        </references>
      </pivotArea>
    </format>
    <format dxfId="23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68"/>
          </reference>
        </references>
      </pivotArea>
    </format>
    <format dxfId="23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68"/>
          </reference>
        </references>
      </pivotArea>
    </format>
    <format dxfId="23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8"/>
          </reference>
        </references>
      </pivotArea>
    </format>
    <format dxfId="23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68"/>
          </reference>
        </references>
      </pivotArea>
    </format>
    <format dxfId="23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68"/>
          </reference>
        </references>
      </pivotArea>
    </format>
    <format dxfId="23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68"/>
          </reference>
        </references>
      </pivotArea>
    </format>
    <format dxfId="23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68"/>
          </reference>
        </references>
      </pivotArea>
    </format>
    <format dxfId="23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68"/>
          </reference>
        </references>
      </pivotArea>
    </format>
    <format dxfId="23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68"/>
          </reference>
        </references>
      </pivotArea>
    </format>
    <format dxfId="23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68"/>
          </reference>
        </references>
      </pivotArea>
    </format>
    <format dxfId="23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68"/>
          </reference>
        </references>
      </pivotArea>
    </format>
    <format dxfId="23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68"/>
          </reference>
        </references>
      </pivotArea>
    </format>
    <format dxfId="23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68"/>
          </reference>
        </references>
      </pivotArea>
    </format>
    <format dxfId="23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68"/>
          </reference>
        </references>
      </pivotArea>
    </format>
    <format dxfId="23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68"/>
          </reference>
        </references>
      </pivotArea>
    </format>
    <format dxfId="23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68"/>
          </reference>
        </references>
      </pivotArea>
    </format>
    <format dxfId="23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68"/>
          </reference>
        </references>
      </pivotArea>
    </format>
    <format dxfId="23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68"/>
          </reference>
        </references>
      </pivotArea>
    </format>
    <format dxfId="23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68"/>
          </reference>
        </references>
      </pivotArea>
    </format>
    <format dxfId="23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68"/>
          </reference>
        </references>
      </pivotArea>
    </format>
    <format dxfId="23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68"/>
          </reference>
        </references>
      </pivotArea>
    </format>
    <format dxfId="23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68"/>
          </reference>
        </references>
      </pivotArea>
    </format>
    <format dxfId="23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69"/>
          </reference>
        </references>
      </pivotArea>
    </format>
    <format dxfId="23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69"/>
          </reference>
        </references>
      </pivotArea>
    </format>
    <format dxfId="23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69"/>
          </reference>
        </references>
      </pivotArea>
    </format>
    <format dxfId="23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69"/>
          </reference>
        </references>
      </pivotArea>
    </format>
    <format dxfId="23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69"/>
          </reference>
        </references>
      </pivotArea>
    </format>
    <format dxfId="23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69"/>
          </reference>
        </references>
      </pivotArea>
    </format>
    <format dxfId="23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69"/>
          </reference>
        </references>
      </pivotArea>
    </format>
    <format dxfId="23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69"/>
          </reference>
        </references>
      </pivotArea>
    </format>
    <format dxfId="23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69"/>
          </reference>
        </references>
      </pivotArea>
    </format>
    <format dxfId="23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69"/>
          </reference>
        </references>
      </pivotArea>
    </format>
    <format dxfId="23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69"/>
          </reference>
        </references>
      </pivotArea>
    </format>
    <format dxfId="23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70"/>
          </reference>
        </references>
      </pivotArea>
    </format>
    <format dxfId="23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0"/>
          </reference>
        </references>
      </pivotArea>
    </format>
    <format dxfId="23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0"/>
          </reference>
        </references>
      </pivotArea>
    </format>
    <format dxfId="23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0"/>
          </reference>
        </references>
      </pivotArea>
    </format>
    <format dxfId="23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0"/>
          </reference>
        </references>
      </pivotArea>
    </format>
    <format dxfId="23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70"/>
          </reference>
        </references>
      </pivotArea>
    </format>
    <format dxfId="23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70"/>
          </reference>
        </references>
      </pivotArea>
    </format>
    <format dxfId="23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70"/>
          </reference>
        </references>
      </pivotArea>
    </format>
    <format dxfId="23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70"/>
          </reference>
        </references>
      </pivotArea>
    </format>
    <format dxfId="23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70"/>
          </reference>
        </references>
      </pivotArea>
    </format>
    <format dxfId="23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70"/>
          </reference>
        </references>
      </pivotArea>
    </format>
    <format dxfId="23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70"/>
          </reference>
        </references>
      </pivotArea>
    </format>
    <format dxfId="23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70"/>
          </reference>
        </references>
      </pivotArea>
    </format>
    <format dxfId="23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71"/>
          </reference>
        </references>
      </pivotArea>
    </format>
    <format dxfId="23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71"/>
          </reference>
        </references>
      </pivotArea>
    </format>
    <format dxfId="23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71"/>
          </reference>
        </references>
      </pivotArea>
    </format>
    <format dxfId="23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71"/>
          </reference>
        </references>
      </pivotArea>
    </format>
    <format dxfId="23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71"/>
          </reference>
        </references>
      </pivotArea>
    </format>
    <format dxfId="23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1"/>
          </reference>
        </references>
      </pivotArea>
    </format>
    <format dxfId="23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1"/>
          </reference>
        </references>
      </pivotArea>
    </format>
    <format dxfId="23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1"/>
          </reference>
        </references>
      </pivotArea>
    </format>
    <format dxfId="23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1"/>
          </reference>
        </references>
      </pivotArea>
    </format>
    <format dxfId="23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71"/>
          </reference>
        </references>
      </pivotArea>
    </format>
    <format dxfId="23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71"/>
          </reference>
        </references>
      </pivotArea>
    </format>
    <format dxfId="23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71"/>
          </reference>
        </references>
      </pivotArea>
    </format>
    <format dxfId="23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71"/>
          </reference>
        </references>
      </pivotArea>
    </format>
    <format dxfId="23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71"/>
          </reference>
        </references>
      </pivotArea>
    </format>
    <format dxfId="23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71"/>
          </reference>
        </references>
      </pivotArea>
    </format>
    <format dxfId="23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71"/>
          </reference>
        </references>
      </pivotArea>
    </format>
    <format dxfId="23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71"/>
          </reference>
        </references>
      </pivotArea>
    </format>
    <format dxfId="23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71"/>
          </reference>
        </references>
      </pivotArea>
    </format>
    <format dxfId="23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71"/>
          </reference>
        </references>
      </pivotArea>
    </format>
    <format dxfId="23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71"/>
          </reference>
        </references>
      </pivotArea>
    </format>
    <format dxfId="23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71"/>
          </reference>
        </references>
      </pivotArea>
    </format>
    <format dxfId="23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71"/>
          </reference>
        </references>
      </pivotArea>
    </format>
    <format dxfId="23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71"/>
          </reference>
        </references>
      </pivotArea>
    </format>
    <format dxfId="23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71"/>
          </reference>
        </references>
      </pivotArea>
    </format>
    <format dxfId="23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71"/>
          </reference>
        </references>
      </pivotArea>
    </format>
    <format dxfId="23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71"/>
          </reference>
        </references>
      </pivotArea>
    </format>
    <format dxfId="23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71"/>
          </reference>
        </references>
      </pivotArea>
    </format>
    <format dxfId="23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71"/>
          </reference>
        </references>
      </pivotArea>
    </format>
    <format dxfId="23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71"/>
          </reference>
        </references>
      </pivotArea>
    </format>
    <format dxfId="23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71"/>
          </reference>
        </references>
      </pivotArea>
    </format>
    <format dxfId="23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71"/>
          </reference>
        </references>
      </pivotArea>
    </format>
    <format dxfId="23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71"/>
          </reference>
        </references>
      </pivotArea>
    </format>
    <format dxfId="23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71"/>
          </reference>
        </references>
      </pivotArea>
    </format>
    <format dxfId="23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71"/>
          </reference>
        </references>
      </pivotArea>
    </format>
    <format dxfId="23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72"/>
          </reference>
        </references>
      </pivotArea>
    </format>
    <format dxfId="23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72"/>
          </reference>
        </references>
      </pivotArea>
    </format>
    <format dxfId="23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72"/>
          </reference>
        </references>
      </pivotArea>
    </format>
    <format dxfId="23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72"/>
          </reference>
        </references>
      </pivotArea>
    </format>
    <format dxfId="23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72"/>
          </reference>
        </references>
      </pivotArea>
    </format>
    <format dxfId="23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2"/>
          </reference>
        </references>
      </pivotArea>
    </format>
    <format dxfId="23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2"/>
          </reference>
        </references>
      </pivotArea>
    </format>
    <format dxfId="23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2"/>
          </reference>
        </references>
      </pivotArea>
    </format>
    <format dxfId="23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2"/>
          </reference>
        </references>
      </pivotArea>
    </format>
    <format dxfId="23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3"/>
          </reference>
        </references>
      </pivotArea>
    </format>
    <format dxfId="23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3"/>
          </reference>
        </references>
      </pivotArea>
    </format>
    <format dxfId="24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3"/>
          </reference>
        </references>
      </pivotArea>
    </format>
    <format dxfId="24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3"/>
          </reference>
        </references>
      </pivotArea>
    </format>
    <format dxfId="24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73"/>
          </reference>
        </references>
      </pivotArea>
    </format>
    <format dxfId="24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73"/>
          </reference>
        </references>
      </pivotArea>
    </format>
    <format dxfId="24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74"/>
          </reference>
        </references>
      </pivotArea>
    </format>
    <format dxfId="24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74"/>
          </reference>
        </references>
      </pivotArea>
    </format>
    <format dxfId="24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74"/>
          </reference>
        </references>
      </pivotArea>
    </format>
    <format dxfId="24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74"/>
          </reference>
        </references>
      </pivotArea>
    </format>
    <format dxfId="24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74"/>
          </reference>
        </references>
      </pivotArea>
    </format>
    <format dxfId="24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4"/>
          </reference>
        </references>
      </pivotArea>
    </format>
    <format dxfId="24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4"/>
          </reference>
        </references>
      </pivotArea>
    </format>
    <format dxfId="24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4"/>
          </reference>
        </references>
      </pivotArea>
    </format>
    <format dxfId="24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4"/>
          </reference>
        </references>
      </pivotArea>
    </format>
    <format dxfId="24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74"/>
          </reference>
        </references>
      </pivotArea>
    </format>
    <format dxfId="24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74"/>
          </reference>
        </references>
      </pivotArea>
    </format>
    <format dxfId="24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74"/>
          </reference>
        </references>
      </pivotArea>
    </format>
    <format dxfId="24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74"/>
          </reference>
        </references>
      </pivotArea>
    </format>
    <format dxfId="24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74"/>
          </reference>
        </references>
      </pivotArea>
    </format>
    <format dxfId="24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1"/>
          </reference>
          <reference field="7" count="1">
            <x v="475"/>
          </reference>
          <reference field="10" count="1" selected="0">
            <x v="74"/>
          </reference>
        </references>
      </pivotArea>
    </format>
    <format dxfId="24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74"/>
          </reference>
        </references>
      </pivotArea>
    </format>
    <format dxfId="24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74"/>
          </reference>
        </references>
      </pivotArea>
    </format>
    <format dxfId="24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74"/>
          </reference>
        </references>
      </pivotArea>
    </format>
    <format dxfId="24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74"/>
          </reference>
        </references>
      </pivotArea>
    </format>
    <format dxfId="24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75"/>
          </reference>
        </references>
      </pivotArea>
    </format>
    <format dxfId="24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75"/>
          </reference>
        </references>
      </pivotArea>
    </format>
    <format dxfId="24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75"/>
          </reference>
        </references>
      </pivotArea>
    </format>
    <format dxfId="24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75"/>
          </reference>
        </references>
      </pivotArea>
    </format>
    <format dxfId="24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75"/>
          </reference>
        </references>
      </pivotArea>
    </format>
    <format dxfId="24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5"/>
          </reference>
        </references>
      </pivotArea>
    </format>
    <format dxfId="24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5"/>
          </reference>
        </references>
      </pivotArea>
    </format>
    <format dxfId="24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5"/>
          </reference>
        </references>
      </pivotArea>
    </format>
    <format dxfId="24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5"/>
          </reference>
        </references>
      </pivotArea>
    </format>
    <format dxfId="24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75"/>
          </reference>
        </references>
      </pivotArea>
    </format>
    <format dxfId="24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75"/>
          </reference>
        </references>
      </pivotArea>
    </format>
    <format dxfId="24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75"/>
          </reference>
        </references>
      </pivotArea>
    </format>
    <format dxfId="24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75"/>
          </reference>
        </references>
      </pivotArea>
    </format>
    <format dxfId="24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75"/>
          </reference>
        </references>
      </pivotArea>
    </format>
    <format dxfId="24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75"/>
          </reference>
        </references>
      </pivotArea>
    </format>
    <format dxfId="24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75"/>
          </reference>
        </references>
      </pivotArea>
    </format>
    <format dxfId="24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75"/>
          </reference>
        </references>
      </pivotArea>
    </format>
    <format dxfId="24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75"/>
          </reference>
        </references>
      </pivotArea>
    </format>
    <format dxfId="24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75"/>
          </reference>
        </references>
      </pivotArea>
    </format>
    <format dxfId="24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75"/>
          </reference>
        </references>
      </pivotArea>
    </format>
    <format dxfId="24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75"/>
          </reference>
        </references>
      </pivotArea>
    </format>
    <format dxfId="24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75"/>
          </reference>
        </references>
      </pivotArea>
    </format>
    <format dxfId="24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75"/>
          </reference>
        </references>
      </pivotArea>
    </format>
    <format dxfId="24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76"/>
          </reference>
        </references>
      </pivotArea>
    </format>
    <format dxfId="24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76"/>
          </reference>
        </references>
      </pivotArea>
    </format>
    <format dxfId="24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76"/>
          </reference>
        </references>
      </pivotArea>
    </format>
    <format dxfId="24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76"/>
          </reference>
        </references>
      </pivotArea>
    </format>
    <format dxfId="24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76"/>
          </reference>
        </references>
      </pivotArea>
    </format>
    <format dxfId="24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76"/>
          </reference>
        </references>
      </pivotArea>
    </format>
    <format dxfId="24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6"/>
          </reference>
          <reference field="7" count="1">
            <x v="460"/>
          </reference>
          <reference field="10" count="1" selected="0">
            <x v="76"/>
          </reference>
        </references>
      </pivotArea>
    </format>
    <format dxfId="24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7"/>
          </reference>
          <reference field="7" count="1">
            <x v="461"/>
          </reference>
          <reference field="10" count="1" selected="0">
            <x v="76"/>
          </reference>
        </references>
      </pivotArea>
    </format>
    <format dxfId="24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76"/>
          </reference>
        </references>
      </pivotArea>
    </format>
    <format dxfId="24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6"/>
          </reference>
        </references>
      </pivotArea>
    </format>
    <format dxfId="24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6"/>
          </reference>
        </references>
      </pivotArea>
    </format>
    <format dxfId="24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6"/>
          </reference>
        </references>
      </pivotArea>
    </format>
    <format dxfId="24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6"/>
          </reference>
        </references>
      </pivotArea>
    </format>
    <format dxfId="24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76"/>
          </reference>
        </references>
      </pivotArea>
    </format>
    <format dxfId="24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76"/>
          </reference>
        </references>
      </pivotArea>
    </format>
    <format dxfId="24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76"/>
          </reference>
        </references>
      </pivotArea>
    </format>
    <format dxfId="24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76"/>
          </reference>
        </references>
      </pivotArea>
    </format>
    <format dxfId="24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76"/>
          </reference>
        </references>
      </pivotArea>
    </format>
    <format dxfId="24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76"/>
          </reference>
        </references>
      </pivotArea>
    </format>
    <format dxfId="24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76"/>
          </reference>
        </references>
      </pivotArea>
    </format>
    <format dxfId="24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76"/>
          </reference>
        </references>
      </pivotArea>
    </format>
    <format dxfId="24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76"/>
          </reference>
        </references>
      </pivotArea>
    </format>
    <format dxfId="24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76"/>
          </reference>
        </references>
      </pivotArea>
    </format>
    <format dxfId="24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76"/>
          </reference>
        </references>
      </pivotArea>
    </format>
    <format dxfId="24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76"/>
          </reference>
        </references>
      </pivotArea>
    </format>
    <format dxfId="24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76"/>
          </reference>
        </references>
      </pivotArea>
    </format>
    <format dxfId="24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76"/>
          </reference>
        </references>
      </pivotArea>
    </format>
    <format dxfId="24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76"/>
          </reference>
        </references>
      </pivotArea>
    </format>
    <format dxfId="24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76"/>
          </reference>
        </references>
      </pivotArea>
    </format>
    <format dxfId="24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76"/>
          </reference>
        </references>
      </pivotArea>
    </format>
    <format dxfId="24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76"/>
          </reference>
        </references>
      </pivotArea>
    </format>
    <format dxfId="24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76"/>
          </reference>
        </references>
      </pivotArea>
    </format>
    <format dxfId="24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76"/>
          </reference>
        </references>
      </pivotArea>
    </format>
    <format dxfId="24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76"/>
          </reference>
        </references>
      </pivotArea>
    </format>
    <format dxfId="24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76"/>
          </reference>
        </references>
      </pivotArea>
    </format>
    <format dxfId="24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77"/>
          </reference>
        </references>
      </pivotArea>
    </format>
    <format dxfId="24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77"/>
          </reference>
        </references>
      </pivotArea>
    </format>
    <format dxfId="24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77"/>
          </reference>
        </references>
      </pivotArea>
    </format>
    <format dxfId="24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77"/>
          </reference>
        </references>
      </pivotArea>
    </format>
    <format dxfId="24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77"/>
          </reference>
        </references>
      </pivotArea>
    </format>
    <format dxfId="24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7"/>
          </reference>
        </references>
      </pivotArea>
    </format>
    <format dxfId="24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7"/>
          </reference>
        </references>
      </pivotArea>
    </format>
    <format dxfId="24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7"/>
          </reference>
        </references>
      </pivotArea>
    </format>
    <format dxfId="24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7"/>
          </reference>
        </references>
      </pivotArea>
    </format>
    <format dxfId="24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77"/>
          </reference>
        </references>
      </pivotArea>
    </format>
    <format dxfId="24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77"/>
          </reference>
        </references>
      </pivotArea>
    </format>
    <format dxfId="24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77"/>
          </reference>
        </references>
      </pivotArea>
    </format>
    <format dxfId="24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77"/>
          </reference>
        </references>
      </pivotArea>
    </format>
    <format dxfId="24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77"/>
          </reference>
        </references>
      </pivotArea>
    </format>
    <format dxfId="24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77"/>
          </reference>
        </references>
      </pivotArea>
    </format>
    <format dxfId="24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77"/>
          </reference>
        </references>
      </pivotArea>
    </format>
    <format dxfId="24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77"/>
          </reference>
        </references>
      </pivotArea>
    </format>
    <format dxfId="24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77"/>
          </reference>
        </references>
      </pivotArea>
    </format>
    <format dxfId="24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77"/>
          </reference>
        </references>
      </pivotArea>
    </format>
    <format dxfId="25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77"/>
          </reference>
        </references>
      </pivotArea>
    </format>
    <format dxfId="25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77"/>
          </reference>
        </references>
      </pivotArea>
    </format>
    <format dxfId="25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77"/>
          </reference>
        </references>
      </pivotArea>
    </format>
    <format dxfId="25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77"/>
          </reference>
        </references>
      </pivotArea>
    </format>
    <format dxfId="25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77"/>
          </reference>
        </references>
      </pivotArea>
    </format>
    <format dxfId="25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78"/>
          </reference>
        </references>
      </pivotArea>
    </format>
    <format dxfId="25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8"/>
          </reference>
        </references>
      </pivotArea>
    </format>
    <format dxfId="25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8"/>
          </reference>
        </references>
      </pivotArea>
    </format>
    <format dxfId="25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8"/>
          </reference>
        </references>
      </pivotArea>
    </format>
    <format dxfId="25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8"/>
          </reference>
        </references>
      </pivotArea>
    </format>
    <format dxfId="25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78"/>
          </reference>
        </references>
      </pivotArea>
    </format>
    <format dxfId="25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78"/>
          </reference>
        </references>
      </pivotArea>
    </format>
    <format dxfId="25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78"/>
          </reference>
        </references>
      </pivotArea>
    </format>
    <format dxfId="25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78"/>
          </reference>
        </references>
      </pivotArea>
    </format>
    <format dxfId="25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78"/>
          </reference>
        </references>
      </pivotArea>
    </format>
    <format dxfId="25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78"/>
          </reference>
        </references>
      </pivotArea>
    </format>
    <format dxfId="25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79"/>
          </reference>
        </references>
      </pivotArea>
    </format>
    <format dxfId="25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79"/>
          </reference>
        </references>
      </pivotArea>
    </format>
    <format dxfId="25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79"/>
          </reference>
        </references>
      </pivotArea>
    </format>
    <format dxfId="25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79"/>
          </reference>
        </references>
      </pivotArea>
    </format>
    <format dxfId="25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79"/>
          </reference>
        </references>
      </pivotArea>
    </format>
    <format dxfId="25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79"/>
          </reference>
        </references>
      </pivotArea>
    </format>
    <format dxfId="25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79"/>
          </reference>
        </references>
      </pivotArea>
    </format>
    <format dxfId="25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79"/>
          </reference>
        </references>
      </pivotArea>
    </format>
    <format dxfId="25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80"/>
          </reference>
        </references>
      </pivotArea>
    </format>
    <format dxfId="25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80"/>
          </reference>
        </references>
      </pivotArea>
    </format>
    <format dxfId="25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80"/>
          </reference>
        </references>
      </pivotArea>
    </format>
    <format dxfId="25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80"/>
          </reference>
        </references>
      </pivotArea>
    </format>
    <format dxfId="25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0"/>
          </reference>
        </references>
      </pivotArea>
    </format>
    <format dxfId="25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80"/>
          </reference>
        </references>
      </pivotArea>
    </format>
    <format dxfId="25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80"/>
          </reference>
        </references>
      </pivotArea>
    </format>
    <format dxfId="25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80"/>
          </reference>
        </references>
      </pivotArea>
    </format>
    <format dxfId="25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80"/>
          </reference>
        </references>
      </pivotArea>
    </format>
    <format dxfId="25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80"/>
          </reference>
        </references>
      </pivotArea>
    </format>
    <format dxfId="25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80"/>
          </reference>
        </references>
      </pivotArea>
    </format>
    <format dxfId="25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80"/>
          </reference>
        </references>
      </pivotArea>
    </format>
    <format dxfId="25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80"/>
          </reference>
        </references>
      </pivotArea>
    </format>
    <format dxfId="25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80"/>
          </reference>
        </references>
      </pivotArea>
    </format>
    <format dxfId="25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80"/>
          </reference>
        </references>
      </pivotArea>
    </format>
    <format dxfId="25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80"/>
          </reference>
        </references>
      </pivotArea>
    </format>
    <format dxfId="25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80"/>
          </reference>
        </references>
      </pivotArea>
    </format>
    <format dxfId="25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80"/>
          </reference>
        </references>
      </pivotArea>
    </format>
    <format dxfId="25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80"/>
          </reference>
        </references>
      </pivotArea>
    </format>
    <format dxfId="25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81"/>
          </reference>
        </references>
      </pivotArea>
    </format>
    <format dxfId="25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81"/>
          </reference>
        </references>
      </pivotArea>
    </format>
    <format dxfId="25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81"/>
          </reference>
        </references>
      </pivotArea>
    </format>
    <format dxfId="25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81"/>
          </reference>
        </references>
      </pivotArea>
    </format>
    <format dxfId="25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1"/>
          </reference>
        </references>
      </pivotArea>
    </format>
    <format dxfId="25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81"/>
          </reference>
        </references>
      </pivotArea>
    </format>
    <format dxfId="25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81"/>
          </reference>
        </references>
      </pivotArea>
    </format>
    <format dxfId="25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81"/>
          </reference>
        </references>
      </pivotArea>
    </format>
    <format dxfId="25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81"/>
          </reference>
        </references>
      </pivotArea>
    </format>
    <format dxfId="25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81"/>
          </reference>
        </references>
      </pivotArea>
    </format>
    <format dxfId="25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81"/>
          </reference>
        </references>
      </pivotArea>
    </format>
    <format dxfId="25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81"/>
          </reference>
        </references>
      </pivotArea>
    </format>
    <format dxfId="25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81"/>
          </reference>
        </references>
      </pivotArea>
    </format>
    <format dxfId="25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81"/>
          </reference>
        </references>
      </pivotArea>
    </format>
    <format dxfId="25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81"/>
          </reference>
        </references>
      </pivotArea>
    </format>
    <format dxfId="25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81"/>
          </reference>
        </references>
      </pivotArea>
    </format>
    <format dxfId="25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81"/>
          </reference>
        </references>
      </pivotArea>
    </format>
    <format dxfId="25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81"/>
          </reference>
        </references>
      </pivotArea>
    </format>
    <format dxfId="25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81"/>
          </reference>
        </references>
      </pivotArea>
    </format>
    <format dxfId="25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82"/>
          </reference>
        </references>
      </pivotArea>
    </format>
    <format dxfId="25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82"/>
          </reference>
        </references>
      </pivotArea>
    </format>
    <format dxfId="25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2"/>
          </reference>
        </references>
      </pivotArea>
    </format>
    <format dxfId="25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82"/>
          </reference>
        </references>
      </pivotArea>
    </format>
    <format dxfId="25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82"/>
          </reference>
        </references>
      </pivotArea>
    </format>
    <format dxfId="25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82"/>
          </reference>
        </references>
      </pivotArea>
    </format>
    <format dxfId="25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82"/>
          </reference>
        </references>
      </pivotArea>
    </format>
    <format dxfId="25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82"/>
          </reference>
        </references>
      </pivotArea>
    </format>
    <format dxfId="25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82"/>
          </reference>
        </references>
      </pivotArea>
    </format>
    <format dxfId="25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82"/>
          </reference>
        </references>
      </pivotArea>
    </format>
    <format dxfId="25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82"/>
          </reference>
        </references>
      </pivotArea>
    </format>
    <format dxfId="25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82"/>
          </reference>
        </references>
      </pivotArea>
    </format>
    <format dxfId="25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82"/>
          </reference>
        </references>
      </pivotArea>
    </format>
    <format dxfId="25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82"/>
          </reference>
        </references>
      </pivotArea>
    </format>
    <format dxfId="25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82"/>
          </reference>
        </references>
      </pivotArea>
    </format>
    <format dxfId="25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82"/>
          </reference>
        </references>
      </pivotArea>
    </format>
    <format dxfId="25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82"/>
          </reference>
        </references>
      </pivotArea>
    </format>
    <format dxfId="25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82"/>
          </reference>
        </references>
      </pivotArea>
    </format>
    <format dxfId="25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83"/>
          </reference>
        </references>
      </pivotArea>
    </format>
    <format dxfId="25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83"/>
          </reference>
        </references>
      </pivotArea>
    </format>
    <format dxfId="25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83"/>
          </reference>
        </references>
      </pivotArea>
    </format>
    <format dxfId="25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83"/>
          </reference>
        </references>
      </pivotArea>
    </format>
    <format dxfId="25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3"/>
          </reference>
        </references>
      </pivotArea>
    </format>
    <format dxfId="25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83"/>
          </reference>
        </references>
      </pivotArea>
    </format>
    <format dxfId="25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83"/>
          </reference>
        </references>
      </pivotArea>
    </format>
    <format dxfId="25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4"/>
          </reference>
        </references>
      </pivotArea>
    </format>
    <format dxfId="25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85"/>
          </reference>
        </references>
      </pivotArea>
    </format>
    <format dxfId="25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85"/>
          </reference>
        </references>
      </pivotArea>
    </format>
    <format dxfId="25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85"/>
          </reference>
        </references>
      </pivotArea>
    </format>
    <format dxfId="25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85"/>
          </reference>
        </references>
      </pivotArea>
    </format>
    <format dxfId="25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5"/>
          </reference>
        </references>
      </pivotArea>
    </format>
    <format dxfId="25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85"/>
          </reference>
        </references>
      </pivotArea>
    </format>
    <format dxfId="25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85"/>
          </reference>
        </references>
      </pivotArea>
    </format>
    <format dxfId="25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85"/>
          </reference>
        </references>
      </pivotArea>
    </format>
    <format dxfId="25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86"/>
          </reference>
        </references>
      </pivotArea>
    </format>
    <format dxfId="25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86"/>
          </reference>
        </references>
      </pivotArea>
    </format>
    <format dxfId="25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86"/>
          </reference>
        </references>
      </pivotArea>
    </format>
    <format dxfId="25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86"/>
          </reference>
        </references>
      </pivotArea>
    </format>
    <format dxfId="26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6"/>
          </reference>
        </references>
      </pivotArea>
    </format>
    <format dxfId="26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86"/>
          </reference>
        </references>
      </pivotArea>
    </format>
    <format dxfId="26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86"/>
          </reference>
        </references>
      </pivotArea>
    </format>
    <format dxfId="26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7"/>
          </reference>
        </references>
      </pivotArea>
    </format>
    <format dxfId="26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87"/>
          </reference>
        </references>
      </pivotArea>
    </format>
    <format dxfId="26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87"/>
          </reference>
        </references>
      </pivotArea>
    </format>
    <format dxfId="26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87"/>
          </reference>
        </references>
      </pivotArea>
    </format>
    <format dxfId="26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8"/>
          </reference>
        </references>
      </pivotArea>
    </format>
    <format dxfId="26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88"/>
          </reference>
        </references>
      </pivotArea>
    </format>
    <format dxfId="26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88"/>
          </reference>
        </references>
      </pivotArea>
    </format>
    <format dxfId="26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88"/>
          </reference>
        </references>
      </pivotArea>
    </format>
    <format dxfId="26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88"/>
          </reference>
        </references>
      </pivotArea>
    </format>
    <format dxfId="26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88"/>
          </reference>
        </references>
      </pivotArea>
    </format>
    <format dxfId="26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88"/>
          </reference>
        </references>
      </pivotArea>
    </format>
    <format dxfId="26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88"/>
          </reference>
        </references>
      </pivotArea>
    </format>
    <format dxfId="26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89"/>
          </reference>
        </references>
      </pivotArea>
    </format>
    <format dxfId="26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89"/>
          </reference>
        </references>
      </pivotArea>
    </format>
    <format dxfId="26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89"/>
          </reference>
        </references>
      </pivotArea>
    </format>
    <format dxfId="26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89"/>
          </reference>
        </references>
      </pivotArea>
    </format>
    <format dxfId="26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89"/>
          </reference>
        </references>
      </pivotArea>
    </format>
    <format dxfId="26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89"/>
          </reference>
        </references>
      </pivotArea>
    </format>
    <format dxfId="26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89"/>
          </reference>
        </references>
      </pivotArea>
    </format>
    <format dxfId="26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89"/>
          </reference>
        </references>
      </pivotArea>
    </format>
    <format dxfId="26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89"/>
          </reference>
        </references>
      </pivotArea>
    </format>
    <format dxfId="26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90"/>
          </reference>
        </references>
      </pivotArea>
    </format>
    <format dxfId="26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90"/>
          </reference>
        </references>
      </pivotArea>
    </format>
    <format dxfId="26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90"/>
          </reference>
        </references>
      </pivotArea>
    </format>
    <format dxfId="26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90"/>
          </reference>
        </references>
      </pivotArea>
    </format>
    <format dxfId="26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90"/>
          </reference>
        </references>
      </pivotArea>
    </format>
    <format dxfId="26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90"/>
          </reference>
        </references>
      </pivotArea>
    </format>
    <format dxfId="26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90"/>
          </reference>
        </references>
      </pivotArea>
    </format>
    <format dxfId="26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90"/>
          </reference>
        </references>
      </pivotArea>
    </format>
    <format dxfId="26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90"/>
          </reference>
        </references>
      </pivotArea>
    </format>
    <format dxfId="26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90"/>
          </reference>
        </references>
      </pivotArea>
    </format>
    <format dxfId="26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90"/>
          </reference>
        </references>
      </pivotArea>
    </format>
    <format dxfId="26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90"/>
          </reference>
        </references>
      </pivotArea>
    </format>
    <format dxfId="26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90"/>
          </reference>
        </references>
      </pivotArea>
    </format>
    <format dxfId="26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90"/>
          </reference>
        </references>
      </pivotArea>
    </format>
    <format dxfId="26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90"/>
          </reference>
        </references>
      </pivotArea>
    </format>
    <format dxfId="26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90"/>
          </reference>
        </references>
      </pivotArea>
    </format>
    <format dxfId="26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90"/>
          </reference>
        </references>
      </pivotArea>
    </format>
    <format dxfId="26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90"/>
          </reference>
        </references>
      </pivotArea>
    </format>
    <format dxfId="26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90"/>
          </reference>
        </references>
      </pivotArea>
    </format>
    <format dxfId="26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90"/>
          </reference>
        </references>
      </pivotArea>
    </format>
    <format dxfId="26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90"/>
          </reference>
        </references>
      </pivotArea>
    </format>
    <format dxfId="26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90"/>
          </reference>
        </references>
      </pivotArea>
    </format>
    <format dxfId="26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90"/>
          </reference>
        </references>
      </pivotArea>
    </format>
    <format dxfId="26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91"/>
          </reference>
        </references>
      </pivotArea>
    </format>
    <format dxfId="26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91"/>
          </reference>
        </references>
      </pivotArea>
    </format>
    <format dxfId="26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91"/>
          </reference>
        </references>
      </pivotArea>
    </format>
    <format dxfId="26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91"/>
          </reference>
        </references>
      </pivotArea>
    </format>
    <format dxfId="26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91"/>
          </reference>
        </references>
      </pivotArea>
    </format>
    <format dxfId="26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91"/>
          </reference>
        </references>
      </pivotArea>
    </format>
    <format dxfId="26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91"/>
          </reference>
        </references>
      </pivotArea>
    </format>
    <format dxfId="26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91"/>
          </reference>
        </references>
      </pivotArea>
    </format>
    <format dxfId="26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91"/>
          </reference>
        </references>
      </pivotArea>
    </format>
    <format dxfId="26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91"/>
          </reference>
        </references>
      </pivotArea>
    </format>
    <format dxfId="26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91"/>
          </reference>
        </references>
      </pivotArea>
    </format>
    <format dxfId="26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91"/>
          </reference>
        </references>
      </pivotArea>
    </format>
    <format dxfId="26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91"/>
          </reference>
        </references>
      </pivotArea>
    </format>
    <format dxfId="26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91"/>
          </reference>
        </references>
      </pivotArea>
    </format>
    <format dxfId="26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91"/>
          </reference>
        </references>
      </pivotArea>
    </format>
    <format dxfId="26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91"/>
          </reference>
        </references>
      </pivotArea>
    </format>
    <format dxfId="26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91"/>
          </reference>
        </references>
      </pivotArea>
    </format>
    <format dxfId="26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91"/>
          </reference>
        </references>
      </pivotArea>
    </format>
    <format dxfId="26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91"/>
          </reference>
        </references>
      </pivotArea>
    </format>
    <format dxfId="26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91"/>
          </reference>
        </references>
      </pivotArea>
    </format>
    <format dxfId="26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91"/>
          </reference>
        </references>
      </pivotArea>
    </format>
    <format dxfId="26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91"/>
          </reference>
        </references>
      </pivotArea>
    </format>
    <format dxfId="26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91"/>
          </reference>
        </references>
      </pivotArea>
    </format>
    <format dxfId="26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21"/>
          </reference>
          <reference field="7" count="1">
            <x v="22"/>
          </reference>
          <reference field="10" count="1" selected="0">
            <x v="21"/>
          </reference>
        </references>
      </pivotArea>
    </format>
    <format dxfId="26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504"/>
          </reference>
          <reference field="7" count="1">
            <x v="538"/>
          </reference>
          <reference field="10" count="1" selected="0">
            <x v="22"/>
          </reference>
        </references>
      </pivotArea>
    </format>
    <format dxfId="26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22"/>
          </reference>
        </references>
      </pivotArea>
    </format>
    <format dxfId="26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8"/>
          </reference>
          <reference field="7" count="1">
            <x v="432"/>
          </reference>
          <reference field="10" count="1" selected="0">
            <x v="22"/>
          </reference>
        </references>
      </pivotArea>
    </format>
    <format dxfId="26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9"/>
          </reference>
          <reference field="7" count="1">
            <x v="533"/>
          </reference>
          <reference field="10" count="1" selected="0">
            <x v="22"/>
          </reference>
        </references>
      </pivotArea>
    </format>
    <format dxfId="26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9"/>
          </reference>
          <reference field="7" count="1">
            <x v="433"/>
          </reference>
          <reference field="10" count="1" selected="0">
            <x v="22"/>
          </reference>
        </references>
      </pivotArea>
    </format>
    <format dxfId="26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0"/>
          </reference>
          <reference field="7" count="1">
            <x v="434"/>
          </reference>
          <reference field="10" count="1" selected="0">
            <x v="22"/>
          </reference>
        </references>
      </pivotArea>
    </format>
    <format dxfId="26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508"/>
          </reference>
          <reference field="7" count="1">
            <x v="542"/>
          </reference>
          <reference field="10" count="1" selected="0">
            <x v="22"/>
          </reference>
        </references>
      </pivotArea>
    </format>
    <format dxfId="26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500"/>
          </reference>
          <reference field="7" count="1">
            <x v="534"/>
          </reference>
          <reference field="10" count="1" selected="0">
            <x v="22"/>
          </reference>
        </references>
      </pivotArea>
    </format>
    <format dxfId="26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2"/>
          </reference>
          <reference field="7" count="1">
            <x v="436"/>
          </reference>
          <reference field="10" count="1" selected="0">
            <x v="22"/>
          </reference>
        </references>
      </pivotArea>
    </format>
    <format dxfId="26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5"/>
          </reference>
          <reference field="7" count="1">
            <x v="439"/>
          </reference>
          <reference field="10" count="1" selected="0">
            <x v="22"/>
          </reference>
        </references>
      </pivotArea>
    </format>
    <format dxfId="26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22"/>
          </reference>
        </references>
      </pivotArea>
    </format>
    <format dxfId="26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63"/>
          </reference>
          <reference field="7" count="1">
            <x v="80"/>
          </reference>
          <reference field="10" count="1" selected="0">
            <x v="22"/>
          </reference>
        </references>
      </pivotArea>
    </format>
    <format dxfId="26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520"/>
          </reference>
          <reference field="7" count="1">
            <x v="554"/>
          </reference>
          <reference field="10" count="1" selected="0">
            <x v="22"/>
          </reference>
        </references>
      </pivotArea>
    </format>
    <format dxfId="26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19"/>
          </reference>
          <reference field="7" count="1">
            <x v="453"/>
          </reference>
          <reference field="10" count="1" selected="0">
            <x v="22"/>
          </reference>
        </references>
      </pivotArea>
    </format>
    <format dxfId="26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22"/>
          </reference>
        </references>
      </pivotArea>
    </format>
    <format dxfId="26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22"/>
          </reference>
        </references>
      </pivotArea>
    </format>
    <format dxfId="26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22"/>
          </reference>
        </references>
      </pivotArea>
    </format>
    <format dxfId="26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22"/>
          </reference>
        </references>
      </pivotArea>
    </format>
    <format dxfId="26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22"/>
          </reference>
        </references>
      </pivotArea>
    </format>
    <format dxfId="26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22"/>
          </reference>
        </references>
      </pivotArea>
    </format>
    <format dxfId="26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6"/>
          </reference>
          <reference field="7" count="1">
            <x v="460"/>
          </reference>
          <reference field="10" count="1" selected="0">
            <x v="22"/>
          </reference>
        </references>
      </pivotArea>
    </format>
    <format dxfId="26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7"/>
          </reference>
          <reference field="7" count="1">
            <x v="461"/>
          </reference>
          <reference field="10" count="1" selected="0">
            <x v="22"/>
          </reference>
        </references>
      </pivotArea>
    </format>
    <format dxfId="26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8"/>
          </reference>
          <reference field="7" count="1">
            <x v="462"/>
          </reference>
          <reference field="10" count="1" selected="0">
            <x v="22"/>
          </reference>
        </references>
      </pivotArea>
    </format>
    <format dxfId="26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22"/>
          </reference>
        </references>
      </pivotArea>
    </format>
    <format dxfId="26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0"/>
          </reference>
          <reference field="7" count="1">
            <x v="464"/>
          </reference>
          <reference field="10" count="1" selected="0">
            <x v="22"/>
          </reference>
        </references>
      </pivotArea>
    </format>
    <format dxfId="26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1"/>
          </reference>
          <reference field="7" count="1">
            <x v="465"/>
          </reference>
          <reference field="10" count="1" selected="0">
            <x v="22"/>
          </reference>
        </references>
      </pivotArea>
    </format>
    <format dxfId="26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22"/>
          </reference>
        </references>
      </pivotArea>
    </format>
    <format dxfId="26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22"/>
          </reference>
        </references>
      </pivotArea>
    </format>
    <format dxfId="26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22"/>
          </reference>
        </references>
      </pivotArea>
    </format>
    <format dxfId="27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22"/>
          </reference>
        </references>
      </pivotArea>
    </format>
    <format dxfId="27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22"/>
          </reference>
        </references>
      </pivotArea>
    </format>
    <format dxfId="27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22"/>
          </reference>
        </references>
      </pivotArea>
    </format>
    <format dxfId="27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22"/>
          </reference>
        </references>
      </pivotArea>
    </format>
    <format dxfId="27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22"/>
          </reference>
        </references>
      </pivotArea>
    </format>
    <format dxfId="27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22"/>
          </reference>
        </references>
      </pivotArea>
    </format>
    <format dxfId="27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1"/>
          </reference>
          <reference field="7" count="1">
            <x v="475"/>
          </reference>
          <reference field="10" count="1" selected="0">
            <x v="22"/>
          </reference>
        </references>
      </pivotArea>
    </format>
    <format dxfId="27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2"/>
          </reference>
          <reference field="7" count="1">
            <x v="476"/>
          </reference>
          <reference field="10" count="1" selected="0">
            <x v="22"/>
          </reference>
        </references>
      </pivotArea>
    </format>
    <format dxfId="27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22"/>
          </reference>
        </references>
      </pivotArea>
    </format>
    <format dxfId="27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22"/>
          </reference>
        </references>
      </pivotArea>
    </format>
    <format dxfId="27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22"/>
          </reference>
        </references>
      </pivotArea>
    </format>
    <format dxfId="27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22"/>
          </reference>
        </references>
      </pivotArea>
    </format>
    <format dxfId="27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22"/>
          </reference>
        </references>
      </pivotArea>
    </format>
    <format dxfId="27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22"/>
          </reference>
        </references>
      </pivotArea>
    </format>
    <format dxfId="27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22"/>
          </reference>
        </references>
      </pivotArea>
    </format>
    <format dxfId="27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22"/>
          </reference>
        </references>
      </pivotArea>
    </format>
    <format dxfId="27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1"/>
          </reference>
          <reference field="7" count="1">
            <x v="485"/>
          </reference>
          <reference field="10" count="1" selected="0">
            <x v="22"/>
          </reference>
        </references>
      </pivotArea>
    </format>
    <format dxfId="27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2"/>
          </reference>
          <reference field="7" count="1">
            <x v="486"/>
          </reference>
          <reference field="10" count="1" selected="0">
            <x v="22"/>
          </reference>
        </references>
      </pivotArea>
    </format>
    <format dxfId="27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22"/>
          </reference>
        </references>
      </pivotArea>
    </format>
    <format dxfId="27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22"/>
          </reference>
        </references>
      </pivotArea>
    </format>
    <format dxfId="27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22"/>
          </reference>
        </references>
      </pivotArea>
    </format>
    <format dxfId="27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22"/>
          </reference>
        </references>
      </pivotArea>
    </format>
    <format dxfId="27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22"/>
          </reference>
        </references>
      </pivotArea>
    </format>
    <format dxfId="27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22"/>
          </reference>
        </references>
      </pivotArea>
    </format>
    <format dxfId="27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22"/>
          </reference>
        </references>
      </pivotArea>
    </format>
    <format dxfId="27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22"/>
          </reference>
        </references>
      </pivotArea>
    </format>
    <format dxfId="27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22"/>
          </reference>
        </references>
      </pivotArea>
    </format>
    <format dxfId="27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22"/>
          </reference>
        </references>
      </pivotArea>
    </format>
    <format dxfId="27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4"/>
          </reference>
          <reference field="7" count="1">
            <x v="498"/>
          </reference>
          <reference field="10" count="1" selected="0">
            <x v="22"/>
          </reference>
        </references>
      </pivotArea>
    </format>
    <format dxfId="27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22"/>
          </reference>
        </references>
      </pivotArea>
    </format>
    <format dxfId="27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22"/>
          </reference>
        </references>
      </pivotArea>
    </format>
    <format dxfId="27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22"/>
          </reference>
        </references>
      </pivotArea>
    </format>
    <format dxfId="27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22"/>
          </reference>
        </references>
      </pivotArea>
    </format>
    <format dxfId="27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22"/>
          </reference>
        </references>
      </pivotArea>
    </format>
    <format dxfId="27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22"/>
          </reference>
        </references>
      </pivotArea>
    </format>
    <format dxfId="27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22"/>
          </reference>
        </references>
      </pivotArea>
    </format>
    <format dxfId="27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22"/>
          </reference>
        </references>
      </pivotArea>
    </format>
    <format dxfId="27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4"/>
          </reference>
          <reference field="7" count="1">
            <x v="508"/>
          </reference>
          <reference field="10" count="1" selected="0">
            <x v="22"/>
          </reference>
        </references>
      </pivotArea>
    </format>
    <format dxfId="27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5"/>
          </reference>
          <reference field="7" count="1">
            <x v="509"/>
          </reference>
          <reference field="10" count="1" selected="0">
            <x v="22"/>
          </reference>
        </references>
      </pivotArea>
    </format>
    <format dxfId="27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22"/>
          </reference>
        </references>
      </pivotArea>
    </format>
    <format dxfId="27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22"/>
          </reference>
        </references>
      </pivotArea>
    </format>
    <format dxfId="27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22"/>
          </reference>
        </references>
      </pivotArea>
    </format>
    <format dxfId="27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22"/>
          </reference>
        </references>
      </pivotArea>
    </format>
    <format dxfId="27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22"/>
          </reference>
        </references>
      </pivotArea>
    </format>
    <format dxfId="27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2"/>
          </reference>
          <reference field="7" count="1">
            <x v="516"/>
          </reference>
          <reference field="10" count="1" selected="0">
            <x v="22"/>
          </reference>
        </references>
      </pivotArea>
    </format>
    <format dxfId="27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3"/>
          </reference>
          <reference field="7" count="1">
            <x v="517"/>
          </reference>
          <reference field="10" count="1" selected="0">
            <x v="22"/>
          </reference>
        </references>
      </pivotArea>
    </format>
    <format dxfId="27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4"/>
          </reference>
          <reference field="7" count="1">
            <x v="518"/>
          </reference>
          <reference field="10" count="1" selected="0">
            <x v="22"/>
          </reference>
        </references>
      </pivotArea>
    </format>
    <format dxfId="27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5"/>
          </reference>
          <reference field="7" count="1">
            <x v="519"/>
          </reference>
          <reference field="10" count="1" selected="0">
            <x v="22"/>
          </reference>
        </references>
      </pivotArea>
    </format>
    <format dxfId="27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6"/>
          </reference>
          <reference field="7" count="1">
            <x v="520"/>
          </reference>
          <reference field="10" count="1" selected="0">
            <x v="22"/>
          </reference>
        </references>
      </pivotArea>
    </format>
    <format dxfId="27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22"/>
          </reference>
        </references>
      </pivotArea>
    </format>
    <format dxfId="27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22"/>
          </reference>
        </references>
      </pivotArea>
    </format>
    <format dxfId="27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22"/>
          </reference>
        </references>
      </pivotArea>
    </format>
    <format dxfId="27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22"/>
          </reference>
        </references>
      </pivotArea>
    </format>
    <format dxfId="27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22"/>
          </reference>
        </references>
      </pivotArea>
    </format>
    <format dxfId="27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22"/>
          </reference>
        </references>
      </pivotArea>
    </format>
    <format dxfId="27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5"/>
          </reference>
          <reference field="7" count="1">
            <x v="529"/>
          </reference>
          <reference field="10" count="1" selected="0">
            <x v="22"/>
          </reference>
        </references>
      </pivotArea>
    </format>
    <format dxfId="27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6"/>
          </reference>
          <reference field="7" count="1">
            <x v="530"/>
          </reference>
          <reference field="10" count="1" selected="0">
            <x v="22"/>
          </reference>
        </references>
      </pivotArea>
    </format>
    <format dxfId="27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23"/>
          </reference>
        </references>
      </pivotArea>
    </format>
    <format dxfId="27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"/>
          </reference>
          <reference field="7" count="1">
            <x v="61"/>
          </reference>
          <reference field="10" count="1" selected="0">
            <x v="23"/>
          </reference>
        </references>
      </pivotArea>
    </format>
    <format dxfId="27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23"/>
          </reference>
        </references>
      </pivotArea>
    </format>
    <format dxfId="27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23"/>
          </reference>
        </references>
      </pivotArea>
    </format>
    <format dxfId="27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23"/>
          </reference>
        </references>
      </pivotArea>
    </format>
    <format dxfId="27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23"/>
          </reference>
        </references>
      </pivotArea>
    </format>
    <format dxfId="27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23"/>
          </reference>
        </references>
      </pivotArea>
    </format>
    <format dxfId="27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23"/>
          </reference>
        </references>
      </pivotArea>
    </format>
    <format dxfId="27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23"/>
          </reference>
        </references>
      </pivotArea>
    </format>
    <format dxfId="27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23"/>
          </reference>
        </references>
      </pivotArea>
    </format>
    <format dxfId="27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23"/>
          </reference>
        </references>
      </pivotArea>
    </format>
    <format dxfId="27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1"/>
          </reference>
          <reference field="7" count="1">
            <x v="485"/>
          </reference>
          <reference field="10" count="1" selected="0">
            <x v="23"/>
          </reference>
        </references>
      </pivotArea>
    </format>
    <format dxfId="27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23"/>
          </reference>
        </references>
      </pivotArea>
    </format>
    <format dxfId="27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23"/>
          </reference>
        </references>
      </pivotArea>
    </format>
    <format dxfId="27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23"/>
          </reference>
        </references>
      </pivotArea>
    </format>
    <format dxfId="27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23"/>
          </reference>
        </references>
      </pivotArea>
    </format>
    <format dxfId="27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23"/>
          </reference>
        </references>
      </pivotArea>
    </format>
    <format dxfId="27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23"/>
          </reference>
        </references>
      </pivotArea>
    </format>
    <format dxfId="27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23"/>
          </reference>
        </references>
      </pivotArea>
    </format>
    <format dxfId="27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23"/>
          </reference>
        </references>
      </pivotArea>
    </format>
    <format dxfId="27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23"/>
          </reference>
        </references>
      </pivotArea>
    </format>
    <format dxfId="27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4"/>
          </reference>
          <reference field="7" count="1">
            <x v="498"/>
          </reference>
          <reference field="10" count="1" selected="0">
            <x v="23"/>
          </reference>
        </references>
      </pivotArea>
    </format>
    <format dxfId="27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23"/>
          </reference>
        </references>
      </pivotArea>
    </format>
    <format dxfId="27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23"/>
          </reference>
        </references>
      </pivotArea>
    </format>
    <format dxfId="27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23"/>
          </reference>
        </references>
      </pivotArea>
    </format>
    <format dxfId="27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23"/>
          </reference>
        </references>
      </pivotArea>
    </format>
    <format dxfId="27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23"/>
          </reference>
        </references>
      </pivotArea>
    </format>
    <format dxfId="27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23"/>
          </reference>
        </references>
      </pivotArea>
    </format>
    <format dxfId="27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23"/>
          </reference>
        </references>
      </pivotArea>
    </format>
    <format dxfId="27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23"/>
          </reference>
        </references>
      </pivotArea>
    </format>
    <format dxfId="27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23"/>
          </reference>
        </references>
      </pivotArea>
    </format>
    <format dxfId="27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23"/>
          </reference>
        </references>
      </pivotArea>
    </format>
    <format dxfId="27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23"/>
          </reference>
        </references>
      </pivotArea>
    </format>
    <format dxfId="27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23"/>
          </reference>
        </references>
      </pivotArea>
    </format>
    <format dxfId="27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23"/>
          </reference>
        </references>
      </pivotArea>
    </format>
    <format dxfId="27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2"/>
          </reference>
          <reference field="7" count="1">
            <x v="516"/>
          </reference>
          <reference field="10" count="1" selected="0">
            <x v="23"/>
          </reference>
        </references>
      </pivotArea>
    </format>
    <format dxfId="27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23"/>
          </reference>
        </references>
      </pivotArea>
    </format>
    <format dxfId="27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24"/>
          </reference>
        </references>
      </pivotArea>
    </format>
    <format dxfId="27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24"/>
          </reference>
        </references>
      </pivotArea>
    </format>
    <format dxfId="27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24"/>
          </reference>
        </references>
      </pivotArea>
    </format>
    <format dxfId="27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24"/>
          </reference>
        </references>
      </pivotArea>
    </format>
    <format dxfId="27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24"/>
          </reference>
        </references>
      </pivotArea>
    </format>
    <format dxfId="27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24"/>
          </reference>
        </references>
      </pivotArea>
    </format>
    <format dxfId="28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24"/>
          </reference>
        </references>
      </pivotArea>
    </format>
    <format dxfId="28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24"/>
          </reference>
        </references>
      </pivotArea>
    </format>
    <format dxfId="28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24"/>
          </reference>
        </references>
      </pivotArea>
    </format>
    <format dxfId="28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24"/>
          </reference>
        </references>
      </pivotArea>
    </format>
    <format dxfId="28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24"/>
          </reference>
        </references>
      </pivotArea>
    </format>
    <format dxfId="28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24"/>
          </reference>
        </references>
      </pivotArea>
    </format>
    <format dxfId="28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24"/>
          </reference>
        </references>
      </pivotArea>
    </format>
    <format dxfId="28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24"/>
          </reference>
        </references>
      </pivotArea>
    </format>
    <format dxfId="28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24"/>
          </reference>
        </references>
      </pivotArea>
    </format>
    <format dxfId="28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24"/>
          </reference>
        </references>
      </pivotArea>
    </format>
    <format dxfId="28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24"/>
          </reference>
        </references>
      </pivotArea>
    </format>
    <format dxfId="28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24"/>
          </reference>
        </references>
      </pivotArea>
    </format>
    <format dxfId="28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24"/>
          </reference>
        </references>
      </pivotArea>
    </format>
    <format dxfId="28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24"/>
          </reference>
        </references>
      </pivotArea>
    </format>
    <format dxfId="28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24"/>
          </reference>
        </references>
      </pivotArea>
    </format>
    <format dxfId="28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24"/>
          </reference>
        </references>
      </pivotArea>
    </format>
    <format dxfId="28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24"/>
          </reference>
        </references>
      </pivotArea>
    </format>
    <format dxfId="28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24"/>
          </reference>
        </references>
      </pivotArea>
    </format>
    <format dxfId="28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24"/>
          </reference>
        </references>
      </pivotArea>
    </format>
    <format dxfId="28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24"/>
          </reference>
        </references>
      </pivotArea>
    </format>
    <format dxfId="28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25"/>
          </reference>
        </references>
      </pivotArea>
    </format>
    <format dxfId="28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59"/>
          </reference>
          <reference field="7" count="1">
            <x v="75"/>
          </reference>
          <reference field="10" count="1" selected="0">
            <x v="25"/>
          </reference>
        </references>
      </pivotArea>
    </format>
    <format dxfId="28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25"/>
          </reference>
        </references>
      </pivotArea>
    </format>
    <format dxfId="28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25"/>
          </reference>
        </references>
      </pivotArea>
    </format>
    <format dxfId="28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25"/>
          </reference>
        </references>
      </pivotArea>
    </format>
    <format dxfId="28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25"/>
          </reference>
        </references>
      </pivotArea>
    </format>
    <format dxfId="28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25"/>
          </reference>
        </references>
      </pivotArea>
    </format>
    <format dxfId="28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25"/>
          </reference>
        </references>
      </pivotArea>
    </format>
    <format dxfId="28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6"/>
          </reference>
          <reference field="7" count="1">
            <x v="460"/>
          </reference>
          <reference field="10" count="1" selected="0">
            <x v="25"/>
          </reference>
        </references>
      </pivotArea>
    </format>
    <format dxfId="28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7"/>
          </reference>
          <reference field="7" count="1">
            <x v="461"/>
          </reference>
          <reference field="10" count="1" selected="0">
            <x v="25"/>
          </reference>
        </references>
      </pivotArea>
    </format>
    <format dxfId="28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25"/>
          </reference>
        </references>
      </pivotArea>
    </format>
    <format dxfId="28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25"/>
          </reference>
        </references>
      </pivotArea>
    </format>
    <format dxfId="28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25"/>
          </reference>
        </references>
      </pivotArea>
    </format>
    <format dxfId="28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25"/>
          </reference>
        </references>
      </pivotArea>
    </format>
    <format dxfId="28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25"/>
          </reference>
        </references>
      </pivotArea>
    </format>
    <format dxfId="28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25"/>
          </reference>
        </references>
      </pivotArea>
    </format>
    <format dxfId="28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25"/>
          </reference>
        </references>
      </pivotArea>
    </format>
    <format dxfId="28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25"/>
          </reference>
        </references>
      </pivotArea>
    </format>
    <format dxfId="28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25"/>
          </reference>
        </references>
      </pivotArea>
    </format>
    <format dxfId="28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1"/>
          </reference>
          <reference field="7" count="1">
            <x v="475"/>
          </reference>
          <reference field="10" count="1" selected="0">
            <x v="25"/>
          </reference>
        </references>
      </pivotArea>
    </format>
    <format dxfId="28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25"/>
          </reference>
        </references>
      </pivotArea>
    </format>
    <format dxfId="28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25"/>
          </reference>
        </references>
      </pivotArea>
    </format>
    <format dxfId="28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25"/>
          </reference>
        </references>
      </pivotArea>
    </format>
    <format dxfId="28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25"/>
          </reference>
        </references>
      </pivotArea>
    </format>
    <format dxfId="28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25"/>
          </reference>
        </references>
      </pivotArea>
    </format>
    <format dxfId="28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25"/>
          </reference>
        </references>
      </pivotArea>
    </format>
    <format dxfId="28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25"/>
          </reference>
        </references>
      </pivotArea>
    </format>
    <format dxfId="28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25"/>
          </reference>
        </references>
      </pivotArea>
    </format>
    <format dxfId="28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1"/>
          </reference>
          <reference field="7" count="1">
            <x v="485"/>
          </reference>
          <reference field="10" count="1" selected="0">
            <x v="25"/>
          </reference>
        </references>
      </pivotArea>
    </format>
    <format dxfId="28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25"/>
          </reference>
        </references>
      </pivotArea>
    </format>
    <format dxfId="28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25"/>
          </reference>
        </references>
      </pivotArea>
    </format>
    <format dxfId="28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25"/>
          </reference>
        </references>
      </pivotArea>
    </format>
    <format dxfId="28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25"/>
          </reference>
        </references>
      </pivotArea>
    </format>
    <format dxfId="28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25"/>
          </reference>
        </references>
      </pivotArea>
    </format>
    <format dxfId="28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25"/>
          </reference>
        </references>
      </pivotArea>
    </format>
    <format dxfId="28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25"/>
          </reference>
        </references>
      </pivotArea>
    </format>
    <format dxfId="28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25"/>
          </reference>
        </references>
      </pivotArea>
    </format>
    <format dxfId="28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25"/>
          </reference>
        </references>
      </pivotArea>
    </format>
    <format dxfId="28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25"/>
          </reference>
        </references>
      </pivotArea>
    </format>
    <format dxfId="28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4"/>
          </reference>
          <reference field="7" count="1">
            <x v="498"/>
          </reference>
          <reference field="10" count="1" selected="0">
            <x v="25"/>
          </reference>
        </references>
      </pivotArea>
    </format>
    <format dxfId="28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5"/>
          </reference>
          <reference field="7" count="1">
            <x v="499"/>
          </reference>
          <reference field="10" count="1" selected="0">
            <x v="25"/>
          </reference>
        </references>
      </pivotArea>
    </format>
    <format dxfId="28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25"/>
          </reference>
        </references>
      </pivotArea>
    </format>
    <format dxfId="28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25"/>
          </reference>
        </references>
      </pivotArea>
    </format>
    <format dxfId="28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25"/>
          </reference>
        </references>
      </pivotArea>
    </format>
    <format dxfId="28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25"/>
          </reference>
        </references>
      </pivotArea>
    </format>
    <format dxfId="28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25"/>
          </reference>
        </references>
      </pivotArea>
    </format>
    <format dxfId="28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25"/>
          </reference>
        </references>
      </pivotArea>
    </format>
    <format dxfId="28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25"/>
          </reference>
        </references>
      </pivotArea>
    </format>
    <format dxfId="28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25"/>
          </reference>
        </references>
      </pivotArea>
    </format>
    <format dxfId="28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4"/>
          </reference>
          <reference field="7" count="1">
            <x v="508"/>
          </reference>
          <reference field="10" count="1" selected="0">
            <x v="25"/>
          </reference>
        </references>
      </pivotArea>
    </format>
    <format dxfId="28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5"/>
          </reference>
          <reference field="7" count="1">
            <x v="509"/>
          </reference>
          <reference field="10" count="1" selected="0">
            <x v="25"/>
          </reference>
        </references>
      </pivotArea>
    </format>
    <format dxfId="28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25"/>
          </reference>
        </references>
      </pivotArea>
    </format>
    <format dxfId="28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25"/>
          </reference>
        </references>
      </pivotArea>
    </format>
    <format dxfId="28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25"/>
          </reference>
        </references>
      </pivotArea>
    </format>
    <format dxfId="28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25"/>
          </reference>
        </references>
      </pivotArea>
    </format>
    <format dxfId="28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25"/>
          </reference>
        </references>
      </pivotArea>
    </format>
    <format dxfId="28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2"/>
          </reference>
          <reference field="7" count="1">
            <x v="516"/>
          </reference>
          <reference field="10" count="1" selected="0">
            <x v="25"/>
          </reference>
        </references>
      </pivotArea>
    </format>
    <format dxfId="28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3"/>
          </reference>
          <reference field="7" count="1">
            <x v="517"/>
          </reference>
          <reference field="10" count="1" selected="0">
            <x v="25"/>
          </reference>
        </references>
      </pivotArea>
    </format>
    <format dxfId="28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4"/>
          </reference>
          <reference field="7" count="1">
            <x v="518"/>
          </reference>
          <reference field="10" count="1" selected="0">
            <x v="25"/>
          </reference>
        </references>
      </pivotArea>
    </format>
    <format dxfId="28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5"/>
          </reference>
          <reference field="7" count="1">
            <x v="519"/>
          </reference>
          <reference field="10" count="1" selected="0">
            <x v="25"/>
          </reference>
        </references>
      </pivotArea>
    </format>
    <format dxfId="28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6"/>
          </reference>
          <reference field="7" count="1">
            <x v="520"/>
          </reference>
          <reference field="10" count="1" selected="0">
            <x v="25"/>
          </reference>
        </references>
      </pivotArea>
    </format>
    <format dxfId="28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25"/>
          </reference>
        </references>
      </pivotArea>
    </format>
    <format dxfId="28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25"/>
          </reference>
        </references>
      </pivotArea>
    </format>
    <format dxfId="28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25"/>
          </reference>
        </references>
      </pivotArea>
    </format>
    <format dxfId="28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25"/>
          </reference>
        </references>
      </pivotArea>
    </format>
    <format dxfId="28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25"/>
          </reference>
        </references>
      </pivotArea>
    </format>
    <format dxfId="28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25"/>
          </reference>
        </references>
      </pivotArea>
    </format>
    <format dxfId="28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5"/>
          </reference>
          <reference field="7" count="1">
            <x v="529"/>
          </reference>
          <reference field="10" count="1" selected="0">
            <x v="25"/>
          </reference>
        </references>
      </pivotArea>
    </format>
    <format dxfId="28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6"/>
          </reference>
          <reference field="7" count="1">
            <x v="530"/>
          </reference>
          <reference field="10" count="1" selected="0">
            <x v="25"/>
          </reference>
        </references>
      </pivotArea>
    </format>
    <format dxfId="28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26"/>
          </reference>
        </references>
      </pivotArea>
    </format>
    <format dxfId="28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26"/>
          </reference>
        </references>
      </pivotArea>
    </format>
    <format dxfId="28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26"/>
          </reference>
        </references>
      </pivotArea>
    </format>
    <format dxfId="28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26"/>
          </reference>
        </references>
      </pivotArea>
    </format>
    <format dxfId="28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26"/>
          </reference>
        </references>
      </pivotArea>
    </format>
    <format dxfId="28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26"/>
          </reference>
        </references>
      </pivotArea>
    </format>
    <format dxfId="28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26"/>
          </reference>
        </references>
      </pivotArea>
    </format>
    <format dxfId="28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26"/>
          </reference>
        </references>
      </pivotArea>
    </format>
    <format dxfId="28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26"/>
          </reference>
        </references>
      </pivotArea>
    </format>
    <format dxfId="28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26"/>
          </reference>
        </references>
      </pivotArea>
    </format>
    <format dxfId="28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26"/>
          </reference>
        </references>
      </pivotArea>
    </format>
    <format dxfId="29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26"/>
          </reference>
        </references>
      </pivotArea>
    </format>
    <format dxfId="29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26"/>
          </reference>
        </references>
      </pivotArea>
    </format>
    <format dxfId="29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26"/>
          </reference>
        </references>
      </pivotArea>
    </format>
    <format dxfId="29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26"/>
          </reference>
        </references>
      </pivotArea>
    </format>
    <format dxfId="29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26"/>
          </reference>
        </references>
      </pivotArea>
    </format>
    <format dxfId="29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26"/>
          </reference>
        </references>
      </pivotArea>
    </format>
    <format dxfId="29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26"/>
          </reference>
        </references>
      </pivotArea>
    </format>
    <format dxfId="29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26"/>
          </reference>
        </references>
      </pivotArea>
    </format>
    <format dxfId="29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26"/>
          </reference>
        </references>
      </pivotArea>
    </format>
    <format dxfId="29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26"/>
          </reference>
        </references>
      </pivotArea>
    </format>
    <format dxfId="29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26"/>
          </reference>
        </references>
      </pivotArea>
    </format>
    <format dxfId="29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26"/>
          </reference>
        </references>
      </pivotArea>
    </format>
    <format dxfId="29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26"/>
          </reference>
        </references>
      </pivotArea>
    </format>
    <format dxfId="29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26"/>
          </reference>
        </references>
      </pivotArea>
    </format>
    <format dxfId="29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26"/>
          </reference>
        </references>
      </pivotArea>
    </format>
    <format dxfId="29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26"/>
          </reference>
        </references>
      </pivotArea>
    </format>
    <format dxfId="29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26"/>
          </reference>
        </references>
      </pivotArea>
    </format>
    <format dxfId="29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26"/>
          </reference>
        </references>
      </pivotArea>
    </format>
    <format dxfId="29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26"/>
          </reference>
        </references>
      </pivotArea>
    </format>
    <format dxfId="29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26"/>
          </reference>
        </references>
      </pivotArea>
    </format>
    <format dxfId="29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26"/>
          </reference>
        </references>
      </pivotArea>
    </format>
    <format dxfId="29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26"/>
          </reference>
        </references>
      </pivotArea>
    </format>
    <format dxfId="29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26"/>
          </reference>
        </references>
      </pivotArea>
    </format>
    <format dxfId="29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26"/>
          </reference>
        </references>
      </pivotArea>
    </format>
    <format dxfId="29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26"/>
          </reference>
        </references>
      </pivotArea>
    </format>
    <format dxfId="29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26"/>
          </reference>
        </references>
      </pivotArea>
    </format>
    <format dxfId="29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26"/>
          </reference>
        </references>
      </pivotArea>
    </format>
    <format dxfId="29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26"/>
          </reference>
        </references>
      </pivotArea>
    </format>
    <format dxfId="29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27"/>
          </reference>
        </references>
      </pivotArea>
    </format>
    <format dxfId="29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27"/>
          </reference>
        </references>
      </pivotArea>
    </format>
    <format dxfId="29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27"/>
          </reference>
        </references>
      </pivotArea>
    </format>
    <format dxfId="29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27"/>
          </reference>
        </references>
      </pivotArea>
    </format>
    <format dxfId="29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27"/>
          </reference>
        </references>
      </pivotArea>
    </format>
    <format dxfId="29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27"/>
          </reference>
        </references>
      </pivotArea>
    </format>
    <format dxfId="29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27"/>
          </reference>
        </references>
      </pivotArea>
    </format>
    <format dxfId="29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27"/>
          </reference>
        </references>
      </pivotArea>
    </format>
    <format dxfId="29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27"/>
          </reference>
        </references>
      </pivotArea>
    </format>
    <format dxfId="29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27"/>
          </reference>
        </references>
      </pivotArea>
    </format>
    <format dxfId="29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27"/>
          </reference>
        </references>
      </pivotArea>
    </format>
    <format dxfId="29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27"/>
          </reference>
        </references>
      </pivotArea>
    </format>
    <format dxfId="29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27"/>
          </reference>
        </references>
      </pivotArea>
    </format>
    <format dxfId="29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27"/>
          </reference>
        </references>
      </pivotArea>
    </format>
    <format dxfId="29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27"/>
          </reference>
        </references>
      </pivotArea>
    </format>
    <format dxfId="29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27"/>
          </reference>
        </references>
      </pivotArea>
    </format>
    <format dxfId="29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27"/>
          </reference>
        </references>
      </pivotArea>
    </format>
    <format dxfId="29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27"/>
          </reference>
        </references>
      </pivotArea>
    </format>
    <format dxfId="29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27"/>
          </reference>
        </references>
      </pivotArea>
    </format>
    <format dxfId="29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27"/>
          </reference>
        </references>
      </pivotArea>
    </format>
    <format dxfId="29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27"/>
          </reference>
        </references>
      </pivotArea>
    </format>
    <format dxfId="29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27"/>
          </reference>
        </references>
      </pivotArea>
    </format>
    <format dxfId="29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27"/>
          </reference>
        </references>
      </pivotArea>
    </format>
    <format dxfId="29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27"/>
          </reference>
        </references>
      </pivotArea>
    </format>
    <format dxfId="29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27"/>
          </reference>
        </references>
      </pivotArea>
    </format>
    <format dxfId="29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27"/>
          </reference>
        </references>
      </pivotArea>
    </format>
    <format dxfId="29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27"/>
          </reference>
        </references>
      </pivotArea>
    </format>
    <format dxfId="29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27"/>
          </reference>
        </references>
      </pivotArea>
    </format>
    <format dxfId="29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27"/>
          </reference>
        </references>
      </pivotArea>
    </format>
    <format dxfId="29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27"/>
          </reference>
        </references>
      </pivotArea>
    </format>
    <format dxfId="29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27"/>
          </reference>
        </references>
      </pivotArea>
    </format>
    <format dxfId="29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27"/>
          </reference>
        </references>
      </pivotArea>
    </format>
    <format dxfId="29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27"/>
          </reference>
        </references>
      </pivotArea>
    </format>
    <format dxfId="29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27"/>
          </reference>
        </references>
      </pivotArea>
    </format>
    <format dxfId="29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4"/>
          </reference>
          <reference field="7" count="1">
            <x v="498"/>
          </reference>
          <reference field="10" count="1" selected="0">
            <x v="27"/>
          </reference>
        </references>
      </pivotArea>
    </format>
    <format dxfId="29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27"/>
          </reference>
        </references>
      </pivotArea>
    </format>
    <format dxfId="29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27"/>
          </reference>
        </references>
      </pivotArea>
    </format>
    <format dxfId="29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27"/>
          </reference>
        </references>
      </pivotArea>
    </format>
    <format dxfId="29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27"/>
          </reference>
        </references>
      </pivotArea>
    </format>
    <format dxfId="29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27"/>
          </reference>
        </references>
      </pivotArea>
    </format>
    <format dxfId="29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27"/>
          </reference>
        </references>
      </pivotArea>
    </format>
    <format dxfId="29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27"/>
          </reference>
        </references>
      </pivotArea>
    </format>
    <format dxfId="29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27"/>
          </reference>
        </references>
      </pivotArea>
    </format>
    <format dxfId="29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27"/>
          </reference>
        </references>
      </pivotArea>
    </format>
    <format dxfId="29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4"/>
          </reference>
          <reference field="6" count="1" selected="0">
            <x v="521"/>
          </reference>
          <reference field="7" count="1">
            <x v="555"/>
          </reference>
          <reference field="10" count="1" selected="0">
            <x v="18"/>
          </reference>
        </references>
      </pivotArea>
    </format>
    <format dxfId="29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4"/>
          </reference>
          <reference field="6" count="1" selected="0">
            <x v="22"/>
          </reference>
          <reference field="7" count="1">
            <x v="23"/>
          </reference>
          <reference field="10" count="1" selected="0">
            <x v="19"/>
          </reference>
        </references>
      </pivotArea>
    </format>
    <format dxfId="29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4"/>
          </reference>
          <reference field="6" count="1" selected="0">
            <x v="522"/>
          </reference>
          <reference field="7" count="1">
            <x v="556"/>
          </reference>
          <reference field="10" count="1" selected="0">
            <x v="19"/>
          </reference>
        </references>
      </pivotArea>
    </format>
    <format dxfId="29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4"/>
          </reference>
          <reference field="6" count="1" selected="0">
            <x v="23"/>
          </reference>
          <reference field="7" count="1">
            <x v="24"/>
          </reference>
          <reference field="10" count="1" selected="0">
            <x v="19"/>
          </reference>
        </references>
      </pivotArea>
    </format>
    <format dxfId="29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4"/>
          </reference>
          <reference field="6" count="1" selected="0">
            <x v="24"/>
          </reference>
          <reference field="7" count="1">
            <x v="25"/>
          </reference>
          <reference field="10" count="1" selected="0">
            <x v="20"/>
          </reference>
        </references>
      </pivotArea>
    </format>
    <format dxfId="29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4"/>
          </reference>
          <reference field="6" count="1" selected="0">
            <x v="25"/>
          </reference>
          <reference field="7" count="1">
            <x v="26"/>
          </reference>
          <reference field="10" count="1" selected="0">
            <x v="20"/>
          </reference>
        </references>
      </pivotArea>
    </format>
    <format dxfId="29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28"/>
          </reference>
          <reference field="7" count="1">
            <x v="30"/>
          </reference>
          <reference field="10" count="1" selected="0">
            <x v="0"/>
          </reference>
        </references>
      </pivotArea>
    </format>
    <format dxfId="29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3"/>
          </reference>
          <reference field="7" count="1">
            <x v="537"/>
          </reference>
          <reference field="10" count="1" selected="0">
            <x v="0"/>
          </reference>
        </references>
      </pivotArea>
    </format>
    <format dxfId="29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389"/>
          </reference>
          <reference field="7" count="1">
            <x v="423"/>
          </reference>
          <reference field="10" count="1" selected="0">
            <x v="0"/>
          </reference>
        </references>
      </pivotArea>
    </format>
    <format dxfId="29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4"/>
          </reference>
          <reference field="7" count="1">
            <x v="538"/>
          </reference>
          <reference field="10" count="1" selected="0">
            <x v="0"/>
          </reference>
        </references>
      </pivotArea>
    </format>
    <format dxfId="29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0"/>
          </reference>
        </references>
      </pivotArea>
    </format>
    <format dxfId="29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"/>
          </reference>
          <reference field="7" count="1">
            <x v="61"/>
          </reference>
          <reference field="10" count="1" selected="0">
            <x v="0"/>
          </reference>
        </references>
      </pivotArea>
    </format>
    <format dxfId="29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398"/>
          </reference>
          <reference field="7" count="1">
            <x v="432"/>
          </reference>
          <reference field="10" count="1" selected="0">
            <x v="0"/>
          </reference>
        </references>
      </pivotArea>
    </format>
    <format dxfId="29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9"/>
          </reference>
          <reference field="7" count="1">
            <x v="533"/>
          </reference>
          <reference field="10" count="1" selected="0">
            <x v="0"/>
          </reference>
        </references>
      </pivotArea>
    </format>
    <format dxfId="29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399"/>
          </reference>
          <reference field="7" count="1">
            <x v="433"/>
          </reference>
          <reference field="10" count="1" selected="0">
            <x v="0"/>
          </reference>
        </references>
      </pivotArea>
    </format>
    <format dxfId="29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00"/>
          </reference>
          <reference field="7" count="1">
            <x v="434"/>
          </reference>
          <reference field="10" count="1" selected="0">
            <x v="0"/>
          </reference>
        </references>
      </pivotArea>
    </format>
    <format dxfId="29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5"/>
          </reference>
          <reference field="7" count="1">
            <x v="539"/>
          </reference>
          <reference field="10" count="1" selected="0">
            <x v="0"/>
          </reference>
        </references>
      </pivotArea>
    </format>
    <format dxfId="29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6"/>
          </reference>
          <reference field="7" count="1">
            <x v="540"/>
          </reference>
          <reference field="10" count="1" selected="0">
            <x v="0"/>
          </reference>
        </references>
      </pivotArea>
    </format>
    <format dxfId="29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7"/>
          </reference>
          <reference field="7" count="1">
            <x v="541"/>
          </reference>
          <reference field="10" count="1" selected="0">
            <x v="0"/>
          </reference>
        </references>
      </pivotArea>
    </format>
    <format dxfId="29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8"/>
          </reference>
          <reference field="7" count="1">
            <x v="542"/>
          </reference>
          <reference field="10" count="1" selected="0">
            <x v="0"/>
          </reference>
        </references>
      </pivotArea>
    </format>
    <format dxfId="29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9"/>
          </reference>
          <reference field="7" count="1">
            <x v="75"/>
          </reference>
          <reference field="10" count="1" selected="0">
            <x v="0"/>
          </reference>
        </references>
      </pivotArea>
    </format>
    <format dxfId="29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9"/>
          </reference>
          <reference field="7" count="1">
            <x v="543"/>
          </reference>
          <reference field="10" count="1" selected="0">
            <x v="0"/>
          </reference>
        </references>
      </pivotArea>
    </format>
    <format dxfId="29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02"/>
          </reference>
          <reference field="7" count="1">
            <x v="436"/>
          </reference>
          <reference field="10" count="1" selected="0">
            <x v="0"/>
          </reference>
        </references>
      </pivotArea>
    </format>
    <format dxfId="29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0"/>
          </reference>
          <reference field="7" count="1">
            <x v="544"/>
          </reference>
          <reference field="10" count="1" selected="0">
            <x v="0"/>
          </reference>
        </references>
      </pivotArea>
    </format>
    <format dxfId="29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1"/>
          </reference>
          <reference field="7" count="1">
            <x v="545"/>
          </reference>
          <reference field="10" count="1" selected="0">
            <x v="0"/>
          </reference>
        </references>
      </pivotArea>
    </format>
    <format dxfId="29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0"/>
          </reference>
        </references>
      </pivotArea>
    </format>
    <format dxfId="29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65"/>
          </reference>
          <reference field="7" count="1">
            <x v="83"/>
          </reference>
          <reference field="10" count="1" selected="0">
            <x v="0"/>
          </reference>
        </references>
      </pivotArea>
    </format>
    <format dxfId="29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2"/>
          </reference>
          <reference field="7" count="1">
            <x v="546"/>
          </reference>
          <reference field="10" count="1" selected="0">
            <x v="0"/>
          </reference>
        </references>
      </pivotArea>
    </format>
    <format dxfId="30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18"/>
          </reference>
          <reference field="7" count="1">
            <x v="452"/>
          </reference>
          <reference field="10" count="1" selected="0">
            <x v="0"/>
          </reference>
        </references>
      </pivotArea>
    </format>
    <format dxfId="30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3"/>
          </reference>
          <reference field="7" count="1">
            <x v="547"/>
          </reference>
          <reference field="10" count="1" selected="0">
            <x v="0"/>
          </reference>
        </references>
      </pivotArea>
    </format>
    <format dxfId="30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19"/>
          </reference>
          <reference field="7" count="1">
            <x v="453"/>
          </reference>
          <reference field="10" count="1" selected="0">
            <x v="0"/>
          </reference>
        </references>
      </pivotArea>
    </format>
    <format dxfId="30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4"/>
          </reference>
          <reference field="7" count="1">
            <x v="548"/>
          </reference>
          <reference field="10" count="1" selected="0">
            <x v="0"/>
          </reference>
        </references>
      </pivotArea>
    </format>
    <format dxfId="30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0"/>
          </reference>
        </references>
      </pivotArea>
    </format>
    <format dxfId="30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0"/>
          </reference>
        </references>
      </pivotArea>
    </format>
    <format dxfId="30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0"/>
          </reference>
        </references>
      </pivotArea>
    </format>
    <format dxfId="30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0"/>
          </reference>
        </references>
      </pivotArea>
    </format>
    <format dxfId="30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0"/>
          </reference>
        </references>
      </pivotArea>
    </format>
    <format dxfId="30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0"/>
          </reference>
        </references>
      </pivotArea>
    </format>
    <format dxfId="30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6"/>
          </reference>
          <reference field="7" count="1">
            <x v="460"/>
          </reference>
          <reference field="10" count="1" selected="0">
            <x v="0"/>
          </reference>
        </references>
      </pivotArea>
    </format>
    <format dxfId="30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7"/>
          </reference>
          <reference field="7" count="1">
            <x v="461"/>
          </reference>
          <reference field="10" count="1" selected="0">
            <x v="0"/>
          </reference>
        </references>
      </pivotArea>
    </format>
    <format dxfId="30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8"/>
          </reference>
          <reference field="7" count="1">
            <x v="462"/>
          </reference>
          <reference field="10" count="1" selected="0">
            <x v="0"/>
          </reference>
        </references>
      </pivotArea>
    </format>
    <format dxfId="30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5"/>
          </reference>
          <reference field="7" count="1">
            <x v="549"/>
          </reference>
          <reference field="10" count="1" selected="0">
            <x v="0"/>
          </reference>
        </references>
      </pivotArea>
    </format>
    <format dxfId="30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0"/>
          </reference>
        </references>
      </pivotArea>
    </format>
    <format dxfId="30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0"/>
          </reference>
          <reference field="7" count="1">
            <x v="464"/>
          </reference>
          <reference field="10" count="1" selected="0">
            <x v="0"/>
          </reference>
        </references>
      </pivotArea>
    </format>
    <format dxfId="30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1"/>
          </reference>
          <reference field="7" count="1">
            <x v="465"/>
          </reference>
          <reference field="10" count="1" selected="0">
            <x v="0"/>
          </reference>
        </references>
      </pivotArea>
    </format>
    <format dxfId="30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0"/>
          </reference>
        </references>
      </pivotArea>
    </format>
    <format dxfId="30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0"/>
          </reference>
        </references>
      </pivotArea>
    </format>
    <format dxfId="30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0"/>
          </reference>
        </references>
      </pivotArea>
    </format>
    <format dxfId="30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0"/>
          </reference>
        </references>
      </pivotArea>
    </format>
    <format dxfId="30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0"/>
          </reference>
        </references>
      </pivotArea>
    </format>
    <format dxfId="30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0"/>
          </reference>
        </references>
      </pivotArea>
    </format>
    <format dxfId="30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0"/>
          </reference>
        </references>
      </pivotArea>
    </format>
    <format dxfId="30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0"/>
          </reference>
        </references>
      </pivotArea>
    </format>
    <format dxfId="30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116"/>
          </reference>
          <reference field="7" count="1">
            <x v="143"/>
          </reference>
          <reference field="10" count="1" selected="0">
            <x v="0"/>
          </reference>
        </references>
      </pivotArea>
    </format>
    <format dxfId="30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6"/>
          </reference>
          <reference field="7" count="1">
            <x v="550"/>
          </reference>
          <reference field="10" count="1" selected="0">
            <x v="0"/>
          </reference>
        </references>
      </pivotArea>
    </format>
    <format dxfId="30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7"/>
          </reference>
          <reference field="7" count="1">
            <x v="551"/>
          </reference>
          <reference field="10" count="1" selected="0">
            <x v="0"/>
          </reference>
        </references>
      </pivotArea>
    </format>
    <format dxfId="30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0"/>
          </reference>
        </references>
      </pivotArea>
    </format>
    <format dxfId="30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1"/>
          </reference>
          <reference field="7" count="1">
            <x v="475"/>
          </reference>
          <reference field="10" count="1" selected="0">
            <x v="0"/>
          </reference>
        </references>
      </pivotArea>
    </format>
    <format dxfId="30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2"/>
          </reference>
          <reference field="7" count="1">
            <x v="476"/>
          </reference>
          <reference field="10" count="1" selected="0">
            <x v="0"/>
          </reference>
        </references>
      </pivotArea>
    </format>
    <format dxfId="30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0"/>
          </reference>
        </references>
      </pivotArea>
    </format>
    <format dxfId="30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0"/>
          </reference>
        </references>
      </pivotArea>
    </format>
    <format dxfId="30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0"/>
          </reference>
        </references>
      </pivotArea>
    </format>
    <format dxfId="30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0"/>
          </reference>
        </references>
      </pivotArea>
    </format>
    <format dxfId="30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0"/>
          </reference>
        </references>
      </pivotArea>
    </format>
    <format dxfId="30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0"/>
          </reference>
        </references>
      </pivotArea>
    </format>
    <format dxfId="30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0"/>
          </reference>
        </references>
      </pivotArea>
    </format>
    <format dxfId="30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0"/>
          </reference>
        </references>
      </pivotArea>
    </format>
    <format dxfId="30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8"/>
          </reference>
          <reference field="7" count="1">
            <x v="552"/>
          </reference>
          <reference field="10" count="1" selected="0">
            <x v="0"/>
          </reference>
        </references>
      </pivotArea>
    </format>
    <format dxfId="30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1"/>
          </reference>
          <reference field="7" count="1">
            <x v="485"/>
          </reference>
          <reference field="10" count="1" selected="0">
            <x v="0"/>
          </reference>
        </references>
      </pivotArea>
    </format>
    <format dxfId="30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2"/>
          </reference>
          <reference field="7" count="1">
            <x v="486"/>
          </reference>
          <reference field="10" count="1" selected="0">
            <x v="0"/>
          </reference>
        </references>
      </pivotArea>
    </format>
    <format dxfId="30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3"/>
          </reference>
          <reference field="7" count="1">
            <x v="487"/>
          </reference>
          <reference field="10" count="1" selected="0">
            <x v="0"/>
          </reference>
        </references>
      </pivotArea>
    </format>
    <format dxfId="30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0"/>
          </reference>
        </references>
      </pivotArea>
    </format>
    <format dxfId="30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0"/>
          </reference>
        </references>
      </pivotArea>
    </format>
    <format dxfId="30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0"/>
          </reference>
        </references>
      </pivotArea>
    </format>
    <format dxfId="30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0"/>
          </reference>
        </references>
      </pivotArea>
    </format>
    <format dxfId="30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0"/>
          </reference>
        </references>
      </pivotArea>
    </format>
    <format dxfId="30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0"/>
          </reference>
        </references>
      </pivotArea>
    </format>
    <format dxfId="30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0"/>
          </reference>
        </references>
      </pivotArea>
    </format>
    <format dxfId="30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0"/>
          </reference>
        </references>
      </pivotArea>
    </format>
    <format dxfId="30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0"/>
          </reference>
        </references>
      </pivotArea>
    </format>
    <format dxfId="30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0"/>
          </reference>
        </references>
      </pivotArea>
    </format>
    <format dxfId="30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4"/>
          </reference>
          <reference field="7" count="1">
            <x v="498"/>
          </reference>
          <reference field="10" count="1" selected="0">
            <x v="0"/>
          </reference>
        </references>
      </pivotArea>
    </format>
    <format dxfId="30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0"/>
          </reference>
        </references>
      </pivotArea>
    </format>
    <format dxfId="30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0"/>
          </reference>
        </references>
      </pivotArea>
    </format>
    <format dxfId="30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0"/>
          </reference>
        </references>
      </pivotArea>
    </format>
    <format dxfId="30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0"/>
          </reference>
        </references>
      </pivotArea>
    </format>
    <format dxfId="30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0"/>
          </reference>
        </references>
      </pivotArea>
    </format>
    <format dxfId="30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0"/>
          </reference>
        </references>
      </pivotArea>
    </format>
    <format dxfId="30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0"/>
          </reference>
        </references>
      </pivotArea>
    </format>
    <format dxfId="30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0"/>
          </reference>
        </references>
      </pivotArea>
    </format>
    <format dxfId="30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4"/>
          </reference>
          <reference field="7" count="1">
            <x v="508"/>
          </reference>
          <reference field="10" count="1" selected="0">
            <x v="0"/>
          </reference>
        </references>
      </pivotArea>
    </format>
    <format dxfId="30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5"/>
          </reference>
          <reference field="7" count="1">
            <x v="509"/>
          </reference>
          <reference field="10" count="1" selected="0">
            <x v="0"/>
          </reference>
        </references>
      </pivotArea>
    </format>
    <format dxfId="30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6"/>
          </reference>
          <reference field="7" count="1">
            <x v="510"/>
          </reference>
          <reference field="10" count="1" selected="0">
            <x v="0"/>
          </reference>
        </references>
      </pivotArea>
    </format>
    <format dxfId="30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0"/>
          </reference>
        </references>
      </pivotArea>
    </format>
    <format dxfId="30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0"/>
          </reference>
        </references>
      </pivotArea>
    </format>
    <format dxfId="30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0"/>
          </reference>
        </references>
      </pivotArea>
    </format>
    <format dxfId="30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0"/>
          </reference>
        </references>
      </pivotArea>
    </format>
    <format dxfId="30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0"/>
          </reference>
        </references>
      </pivotArea>
    </format>
    <format dxfId="30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2"/>
          </reference>
          <reference field="7" count="1">
            <x v="516"/>
          </reference>
          <reference field="10" count="1" selected="0">
            <x v="0"/>
          </reference>
        </references>
      </pivotArea>
    </format>
    <format dxfId="30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3"/>
          </reference>
          <reference field="7" count="1">
            <x v="517"/>
          </reference>
          <reference field="10" count="1" selected="0">
            <x v="0"/>
          </reference>
        </references>
      </pivotArea>
    </format>
    <format dxfId="30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4"/>
          </reference>
          <reference field="7" count="1">
            <x v="518"/>
          </reference>
          <reference field="10" count="1" selected="0">
            <x v="0"/>
          </reference>
        </references>
      </pivotArea>
    </format>
    <format dxfId="30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5"/>
          </reference>
          <reference field="7" count="1">
            <x v="519"/>
          </reference>
          <reference field="10" count="1" selected="0">
            <x v="0"/>
          </reference>
        </references>
      </pivotArea>
    </format>
    <format dxfId="30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6"/>
          </reference>
          <reference field="7" count="1">
            <x v="520"/>
          </reference>
          <reference field="10" count="1" selected="0">
            <x v="0"/>
          </reference>
        </references>
      </pivotArea>
    </format>
    <format dxfId="30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0"/>
          </reference>
        </references>
      </pivotArea>
    </format>
    <format dxfId="30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0"/>
          </reference>
        </references>
      </pivotArea>
    </format>
    <format dxfId="30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0"/>
          </reference>
        </references>
      </pivotArea>
    </format>
    <format dxfId="30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0"/>
          </reference>
        </references>
      </pivotArea>
    </format>
    <format dxfId="30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0"/>
          </reference>
        </references>
      </pivotArea>
    </format>
    <format dxfId="30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0"/>
          </reference>
        </references>
      </pivotArea>
    </format>
    <format dxfId="30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5"/>
          </reference>
          <reference field="7" count="1">
            <x v="529"/>
          </reference>
          <reference field="10" count="1" selected="0">
            <x v="0"/>
          </reference>
        </references>
      </pivotArea>
    </format>
    <format dxfId="30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6"/>
          </reference>
          <reference field="7" count="1">
            <x v="530"/>
          </reference>
          <reference field="10" count="1" selected="0">
            <x v="0"/>
          </reference>
        </references>
      </pivotArea>
    </format>
    <format dxfId="30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14"/>
          </reference>
        </references>
      </pivotArea>
    </format>
    <format dxfId="30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14"/>
          </reference>
        </references>
      </pivotArea>
    </format>
    <format dxfId="30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14"/>
          </reference>
        </references>
      </pivotArea>
    </format>
    <format dxfId="30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14"/>
          </reference>
        </references>
      </pivotArea>
    </format>
    <format dxfId="30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14"/>
          </reference>
        </references>
      </pivotArea>
    </format>
    <format dxfId="30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0"/>
          </reference>
          <reference field="7" count="1">
            <x v="464"/>
          </reference>
          <reference field="10" count="1" selected="0">
            <x v="14"/>
          </reference>
        </references>
      </pivotArea>
    </format>
    <format dxfId="30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14"/>
          </reference>
        </references>
      </pivotArea>
    </format>
    <format dxfId="30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14"/>
          </reference>
        </references>
      </pivotArea>
    </format>
    <format dxfId="30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14"/>
          </reference>
        </references>
      </pivotArea>
    </format>
    <format dxfId="30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14"/>
          </reference>
        </references>
      </pivotArea>
    </format>
    <format dxfId="30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15"/>
          </reference>
        </references>
      </pivotArea>
    </format>
    <format dxfId="30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15"/>
          </reference>
        </references>
      </pivotArea>
    </format>
    <format dxfId="30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15"/>
          </reference>
        </references>
      </pivotArea>
    </format>
    <format dxfId="30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15"/>
          </reference>
        </references>
      </pivotArea>
    </format>
    <format dxfId="30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5"/>
          </reference>
          <reference field="6" count="1" selected="0">
            <x v="28"/>
          </reference>
          <reference field="7" count="1">
            <x v="30"/>
          </reference>
          <reference field="10" count="1" selected="0">
            <x v="16"/>
          </reference>
        </references>
      </pivotArea>
    </format>
    <format dxfId="30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0"/>
          </reference>
        </references>
      </pivotArea>
    </format>
    <format dxfId="30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9"/>
          </reference>
          <reference field="7" count="1">
            <x v="433"/>
          </reference>
          <reference field="10" count="1" selected="0">
            <x v="0"/>
          </reference>
        </references>
      </pivotArea>
    </format>
    <format dxfId="31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0"/>
          </reference>
        </references>
      </pivotArea>
    </format>
    <format dxfId="31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9"/>
          </reference>
          <reference field="7" count="1">
            <x v="453"/>
          </reference>
          <reference field="10" count="1" selected="0">
            <x v="0"/>
          </reference>
        </references>
      </pivotArea>
    </format>
    <format dxfId="31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0"/>
          </reference>
        </references>
      </pivotArea>
    </format>
    <format dxfId="31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0"/>
          </reference>
        </references>
      </pivotArea>
    </format>
    <format dxfId="31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0"/>
          </reference>
        </references>
      </pivotArea>
    </format>
    <format dxfId="31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0"/>
          </reference>
        </references>
      </pivotArea>
    </format>
    <format dxfId="31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0"/>
          </reference>
        </references>
      </pivotArea>
    </format>
    <format dxfId="31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6"/>
          </reference>
          <reference field="7" count="1">
            <x v="460"/>
          </reference>
          <reference field="10" count="1" selected="0">
            <x v="0"/>
          </reference>
        </references>
      </pivotArea>
    </format>
    <format dxfId="31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7"/>
          </reference>
          <reference field="7" count="1">
            <x v="461"/>
          </reference>
          <reference field="10" count="1" selected="0">
            <x v="0"/>
          </reference>
        </references>
      </pivotArea>
    </format>
    <format dxfId="31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8"/>
          </reference>
          <reference field="7" count="1">
            <x v="462"/>
          </reference>
          <reference field="10" count="1" selected="0">
            <x v="0"/>
          </reference>
        </references>
      </pivotArea>
    </format>
    <format dxfId="31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0"/>
          </reference>
        </references>
      </pivotArea>
    </format>
    <format dxfId="31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0"/>
          </reference>
        </references>
      </pivotArea>
    </format>
    <format dxfId="31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0"/>
          </reference>
        </references>
      </pivotArea>
    </format>
    <format dxfId="31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0"/>
          </reference>
        </references>
      </pivotArea>
    </format>
    <format dxfId="31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0"/>
          </reference>
        </references>
      </pivotArea>
    </format>
    <format dxfId="31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0"/>
          </reference>
        </references>
      </pivotArea>
    </format>
    <format dxfId="31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0"/>
          </reference>
        </references>
      </pivotArea>
    </format>
    <format dxfId="31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0"/>
          </reference>
        </references>
      </pivotArea>
    </format>
    <format dxfId="31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0"/>
          </reference>
        </references>
      </pivotArea>
    </format>
    <format dxfId="31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0"/>
          </reference>
        </references>
      </pivotArea>
    </format>
    <format dxfId="31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0"/>
          </reference>
        </references>
      </pivotArea>
    </format>
    <format dxfId="31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0"/>
          </reference>
        </references>
      </pivotArea>
    </format>
    <format dxfId="31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0"/>
          </reference>
        </references>
      </pivotArea>
    </format>
    <format dxfId="31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0"/>
          </reference>
        </references>
      </pivotArea>
    </format>
    <format dxfId="31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0"/>
          </reference>
        </references>
      </pivotArea>
    </format>
    <format dxfId="31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0"/>
          </reference>
        </references>
      </pivotArea>
    </format>
    <format dxfId="31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0"/>
          </reference>
        </references>
      </pivotArea>
    </format>
    <format dxfId="31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0"/>
          </reference>
        </references>
      </pivotArea>
    </format>
    <format dxfId="31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0"/>
          </reference>
        </references>
      </pivotArea>
    </format>
    <format dxfId="31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0"/>
          </reference>
        </references>
      </pivotArea>
    </format>
    <format dxfId="31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0"/>
          </reference>
        </references>
      </pivotArea>
    </format>
    <format dxfId="31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0"/>
          </reference>
        </references>
      </pivotArea>
    </format>
    <format dxfId="31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0"/>
          </reference>
        </references>
      </pivotArea>
    </format>
    <format dxfId="31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0"/>
          </reference>
        </references>
      </pivotArea>
    </format>
    <format dxfId="31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0"/>
          </reference>
        </references>
      </pivotArea>
    </format>
    <format dxfId="31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0"/>
          </reference>
        </references>
      </pivotArea>
    </format>
    <format dxfId="31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0"/>
          </reference>
        </references>
      </pivotArea>
    </format>
    <format dxfId="31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0"/>
          </reference>
        </references>
      </pivotArea>
    </format>
    <format dxfId="31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0"/>
          </reference>
        </references>
      </pivotArea>
    </format>
    <format dxfId="31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0"/>
          </reference>
        </references>
      </pivotArea>
    </format>
    <format dxfId="31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0"/>
          </reference>
        </references>
      </pivotArea>
    </format>
    <format dxfId="31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0"/>
          </reference>
        </references>
      </pivotArea>
    </format>
    <format dxfId="31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0"/>
          </reference>
        </references>
      </pivotArea>
    </format>
    <format dxfId="31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0"/>
          </reference>
        </references>
      </pivotArea>
    </format>
    <format dxfId="31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0"/>
          </reference>
        </references>
      </pivotArea>
    </format>
    <format dxfId="31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0"/>
          </reference>
        </references>
      </pivotArea>
    </format>
    <format dxfId="31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0"/>
          </reference>
        </references>
      </pivotArea>
    </format>
    <format dxfId="31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2"/>
          </reference>
          <reference field="7" count="1">
            <x v="516"/>
          </reference>
          <reference field="10" count="1" selected="0">
            <x v="0"/>
          </reference>
        </references>
      </pivotArea>
    </format>
    <format dxfId="31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3"/>
          </reference>
          <reference field="7" count="1">
            <x v="517"/>
          </reference>
          <reference field="10" count="1" selected="0">
            <x v="0"/>
          </reference>
        </references>
      </pivotArea>
    </format>
    <format dxfId="31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0"/>
          </reference>
        </references>
      </pivotArea>
    </format>
    <format dxfId="31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0"/>
          </reference>
        </references>
      </pivotArea>
    </format>
    <format dxfId="31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0"/>
          </reference>
        </references>
      </pivotArea>
    </format>
    <format dxfId="31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0"/>
          </reference>
        </references>
      </pivotArea>
    </format>
    <format dxfId="31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0"/>
          </reference>
        </references>
      </pivotArea>
    </format>
    <format dxfId="31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0"/>
          </reference>
        </references>
      </pivotArea>
    </format>
    <format dxfId="31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5"/>
          </reference>
          <reference field="7" count="1">
            <x v="529"/>
          </reference>
          <reference field="10" count="1" selected="0">
            <x v="0"/>
          </reference>
        </references>
      </pivotArea>
    </format>
    <format dxfId="31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153"/>
          </reference>
          <reference field="7" count="1">
            <x v="189"/>
          </reference>
          <reference field="10" count="1" selected="0">
            <x v="1048832"/>
          </reference>
        </references>
      </pivotArea>
    </format>
    <format dxfId="31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154"/>
          </reference>
          <reference field="7" count="1">
            <x v="190"/>
          </reference>
          <reference field="10" count="1" selected="0">
            <x v="1048832"/>
          </reference>
        </references>
      </pivotArea>
    </format>
    <format dxfId="31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18"/>
          </reference>
          <reference field="7" count="2">
            <x v="18"/>
            <x v="19"/>
          </reference>
          <reference field="10" count="1" selected="0">
            <x v="1048832"/>
          </reference>
        </references>
      </pivotArea>
    </format>
    <format dxfId="31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"/>
          </reference>
          <reference field="7" count="1">
            <x v="57"/>
          </reference>
          <reference field="10" count="1" selected="0">
            <x v="1048832"/>
          </reference>
        </references>
      </pivotArea>
    </format>
    <format dxfId="31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155"/>
          </reference>
          <reference field="7" count="1">
            <x v="191"/>
          </reference>
          <reference field="10" count="1" selected="0">
            <x v="1048832"/>
          </reference>
        </references>
      </pivotArea>
    </format>
    <format dxfId="31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24"/>
          </reference>
          <reference field="7" count="1">
            <x v="25"/>
          </reference>
          <reference field="10" count="1" selected="0">
            <x v="17"/>
          </reference>
        </references>
      </pivotArea>
    </format>
    <format dxfId="31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504"/>
          </reference>
          <reference field="7" count="1">
            <x v="538"/>
          </reference>
          <reference field="10" count="1" selected="0">
            <x v="17"/>
          </reference>
        </references>
      </pivotArea>
    </format>
    <format dxfId="31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3"/>
          </reference>
          <reference field="7" count="1">
            <x v="427"/>
          </reference>
          <reference field="10" count="1" selected="0">
            <x v="17"/>
          </reference>
        </references>
      </pivotArea>
    </format>
    <format dxfId="31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4"/>
          </reference>
          <reference field="7" count="1">
            <x v="428"/>
          </reference>
          <reference field="10" count="1" selected="0">
            <x v="17"/>
          </reference>
        </references>
      </pivotArea>
    </format>
    <format dxfId="31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6"/>
          </reference>
          <reference field="7" count="1">
            <x v="430"/>
          </reference>
          <reference field="10" count="1" selected="0">
            <x v="17"/>
          </reference>
        </references>
      </pivotArea>
    </format>
    <format dxfId="31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519"/>
          </reference>
          <reference field="7" count="1">
            <x v="553"/>
          </reference>
          <reference field="10" count="1" selected="0">
            <x v="17"/>
          </reference>
        </references>
      </pivotArea>
    </format>
    <format dxfId="31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7"/>
          </reference>
          <reference field="7" count="1">
            <x v="431"/>
          </reference>
          <reference field="10" count="1" selected="0">
            <x v="17"/>
          </reference>
        </references>
      </pivotArea>
    </format>
    <format dxfId="31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8"/>
          </reference>
          <reference field="7" count="1">
            <x v="432"/>
          </reference>
          <reference field="10" count="1" selected="0">
            <x v="17"/>
          </reference>
        </references>
      </pivotArea>
    </format>
    <format dxfId="31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9"/>
          </reference>
          <reference field="7" count="1">
            <x v="533"/>
          </reference>
          <reference field="10" count="1" selected="0">
            <x v="17"/>
          </reference>
        </references>
      </pivotArea>
    </format>
    <format dxfId="31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9"/>
          </reference>
          <reference field="7" count="1">
            <x v="433"/>
          </reference>
          <reference field="10" count="1" selected="0">
            <x v="17"/>
          </reference>
        </references>
      </pivotArea>
    </format>
    <format dxfId="31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0"/>
          </reference>
          <reference field="7" count="1">
            <x v="434"/>
          </reference>
          <reference field="10" count="1" selected="0">
            <x v="17"/>
          </reference>
        </references>
      </pivotArea>
    </format>
    <format dxfId="31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508"/>
          </reference>
          <reference field="7" count="1">
            <x v="542"/>
          </reference>
          <reference field="10" count="1" selected="0">
            <x v="17"/>
          </reference>
        </references>
      </pivotArea>
    </format>
    <format dxfId="31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500"/>
          </reference>
          <reference field="7" count="1">
            <x v="534"/>
          </reference>
          <reference field="10" count="1" selected="0">
            <x v="17"/>
          </reference>
        </references>
      </pivotArea>
    </format>
    <format dxfId="31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2"/>
          </reference>
          <reference field="7" count="1">
            <x v="436"/>
          </reference>
          <reference field="10" count="1" selected="0">
            <x v="17"/>
          </reference>
        </references>
      </pivotArea>
    </format>
    <format dxfId="31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61"/>
          </reference>
          <reference field="7" count="1">
            <x v="78"/>
          </reference>
          <reference field="10" count="1" selected="0">
            <x v="17"/>
          </reference>
        </references>
      </pivotArea>
    </format>
    <format dxfId="31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511"/>
          </reference>
          <reference field="7" count="1">
            <x v="545"/>
          </reference>
          <reference field="10" count="1" selected="0">
            <x v="17"/>
          </reference>
        </references>
      </pivotArea>
    </format>
    <format dxfId="31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62"/>
          </reference>
          <reference field="7" count="1">
            <x v="79"/>
          </reference>
          <reference field="10" count="1" selected="0">
            <x v="17"/>
          </reference>
        </references>
      </pivotArea>
    </format>
    <format dxfId="31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5"/>
          </reference>
          <reference field="7" count="1">
            <x v="439"/>
          </reference>
          <reference field="10" count="1" selected="0">
            <x v="17"/>
          </reference>
        </references>
      </pivotArea>
    </format>
    <format dxfId="31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6"/>
          </reference>
          <reference field="7" count="1">
            <x v="440"/>
          </reference>
          <reference field="10" count="1" selected="0">
            <x v="17"/>
          </reference>
        </references>
      </pivotArea>
    </format>
    <format dxfId="31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7"/>
          </reference>
          <reference field="7" count="1">
            <x v="441"/>
          </reference>
          <reference field="10" count="1" selected="0">
            <x v="17"/>
          </reference>
        </references>
      </pivotArea>
    </format>
    <format dxfId="31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512"/>
          </reference>
          <reference field="7" count="1">
            <x v="546"/>
          </reference>
          <reference field="10" count="1" selected="0">
            <x v="17"/>
          </reference>
        </references>
      </pivotArea>
    </format>
    <format dxfId="31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8"/>
          </reference>
          <reference field="7" count="1">
            <x v="442"/>
          </reference>
          <reference field="10" count="1" selected="0">
            <x v="17"/>
          </reference>
        </references>
      </pivotArea>
    </format>
    <format dxfId="31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1"/>
          </reference>
          <reference field="7" count="1">
            <x v="445"/>
          </reference>
          <reference field="10" count="1" selected="0">
            <x v="17"/>
          </reference>
        </references>
      </pivotArea>
    </format>
    <format dxfId="31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7"/>
          </reference>
          <reference field="7" count="1">
            <x v="451"/>
          </reference>
          <reference field="10" count="1" selected="0">
            <x v="17"/>
          </reference>
        </references>
      </pivotArea>
    </format>
    <format dxfId="31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8"/>
          </reference>
          <reference field="7" count="1">
            <x v="452"/>
          </reference>
          <reference field="10" count="1" selected="0">
            <x v="17"/>
          </reference>
        </references>
      </pivotArea>
    </format>
    <format dxfId="31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9"/>
          </reference>
          <reference field="7" count="1">
            <x v="453"/>
          </reference>
          <reference field="10" count="1" selected="0">
            <x v="17"/>
          </reference>
        </references>
      </pivotArea>
    </format>
    <format dxfId="31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514"/>
          </reference>
          <reference field="7" count="1">
            <x v="548"/>
          </reference>
          <reference field="10" count="1" selected="0">
            <x v="17"/>
          </reference>
        </references>
      </pivotArea>
    </format>
    <format dxfId="31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0"/>
          </reference>
          <reference field="7" count="1">
            <x v="454"/>
          </reference>
          <reference field="10" count="1" selected="0">
            <x v="17"/>
          </reference>
        </references>
      </pivotArea>
    </format>
    <format dxfId="31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1"/>
          </reference>
          <reference field="7" count="1">
            <x v="455"/>
          </reference>
          <reference field="10" count="1" selected="0">
            <x v="17"/>
          </reference>
        </references>
      </pivotArea>
    </format>
    <format dxfId="31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2"/>
          </reference>
          <reference field="7" count="1">
            <x v="456"/>
          </reference>
          <reference field="10" count="1" selected="0">
            <x v="17"/>
          </reference>
        </references>
      </pivotArea>
    </format>
    <format dxfId="31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3"/>
          </reference>
          <reference field="7" count="1">
            <x v="457"/>
          </reference>
          <reference field="10" count="1" selected="0">
            <x v="17"/>
          </reference>
        </references>
      </pivotArea>
    </format>
    <format dxfId="31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4"/>
          </reference>
          <reference field="7" count="1">
            <x v="458"/>
          </reference>
          <reference field="10" count="1" selected="0">
            <x v="17"/>
          </reference>
        </references>
      </pivotArea>
    </format>
    <format dxfId="31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5"/>
          </reference>
          <reference field="7" count="1">
            <x v="459"/>
          </reference>
          <reference field="10" count="1" selected="0">
            <x v="17"/>
          </reference>
        </references>
      </pivotArea>
    </format>
    <format dxfId="31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6"/>
          </reference>
          <reference field="7" count="1">
            <x v="460"/>
          </reference>
          <reference field="10" count="1" selected="0">
            <x v="17"/>
          </reference>
        </references>
      </pivotArea>
    </format>
    <format dxfId="31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7"/>
          </reference>
          <reference field="7" count="1">
            <x v="461"/>
          </reference>
          <reference field="10" count="1" selected="0">
            <x v="17"/>
          </reference>
        </references>
      </pivotArea>
    </format>
    <format dxfId="31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8"/>
          </reference>
          <reference field="7" count="1">
            <x v="462"/>
          </reference>
          <reference field="10" count="1" selected="0">
            <x v="17"/>
          </reference>
        </references>
      </pivotArea>
    </format>
    <format dxfId="31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9"/>
          </reference>
          <reference field="7" count="1">
            <x v="463"/>
          </reference>
          <reference field="10" count="1" selected="0">
            <x v="17"/>
          </reference>
        </references>
      </pivotArea>
    </format>
    <format dxfId="31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0"/>
          </reference>
          <reference field="7" count="1">
            <x v="464"/>
          </reference>
          <reference field="10" count="1" selected="0">
            <x v="17"/>
          </reference>
        </references>
      </pivotArea>
    </format>
    <format dxfId="31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1"/>
          </reference>
          <reference field="7" count="1">
            <x v="465"/>
          </reference>
          <reference field="10" count="1" selected="0">
            <x v="17"/>
          </reference>
        </references>
      </pivotArea>
    </format>
    <format dxfId="32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2"/>
          </reference>
          <reference field="7" count="1">
            <x v="466"/>
          </reference>
          <reference field="10" count="1" selected="0">
            <x v="17"/>
          </reference>
        </references>
      </pivotArea>
    </format>
    <format dxfId="32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3"/>
          </reference>
          <reference field="7" count="1">
            <x v="467"/>
          </reference>
          <reference field="10" count="1" selected="0">
            <x v="17"/>
          </reference>
        </references>
      </pivotArea>
    </format>
    <format dxfId="32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4"/>
          </reference>
          <reference field="7" count="1">
            <x v="468"/>
          </reference>
          <reference field="10" count="1" selected="0">
            <x v="17"/>
          </reference>
        </references>
      </pivotArea>
    </format>
    <format dxfId="32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5"/>
          </reference>
          <reference field="7" count="1">
            <x v="469"/>
          </reference>
          <reference field="10" count="1" selected="0">
            <x v="17"/>
          </reference>
        </references>
      </pivotArea>
    </format>
    <format dxfId="32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6"/>
          </reference>
          <reference field="7" count="1">
            <x v="470"/>
          </reference>
          <reference field="10" count="1" selected="0">
            <x v="17"/>
          </reference>
        </references>
      </pivotArea>
    </format>
    <format dxfId="32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7"/>
          </reference>
          <reference field="7" count="1">
            <x v="471"/>
          </reference>
          <reference field="10" count="1" selected="0">
            <x v="17"/>
          </reference>
        </references>
      </pivotArea>
    </format>
    <format dxfId="32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8"/>
          </reference>
          <reference field="7" count="1">
            <x v="472"/>
          </reference>
          <reference field="10" count="1" selected="0">
            <x v="17"/>
          </reference>
        </references>
      </pivotArea>
    </format>
    <format dxfId="32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9"/>
          </reference>
          <reference field="7" count="1">
            <x v="473"/>
          </reference>
          <reference field="10" count="1" selected="0">
            <x v="17"/>
          </reference>
        </references>
      </pivotArea>
    </format>
    <format dxfId="32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0"/>
          </reference>
          <reference field="7" count="1">
            <x v="474"/>
          </reference>
          <reference field="10" count="1" selected="0">
            <x v="17"/>
          </reference>
        </references>
      </pivotArea>
    </format>
    <format dxfId="32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1"/>
          </reference>
          <reference field="7" count="1">
            <x v="475"/>
          </reference>
          <reference field="10" count="1" selected="0">
            <x v="17"/>
          </reference>
        </references>
      </pivotArea>
    </format>
    <format dxfId="32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2"/>
          </reference>
          <reference field="7" count="1">
            <x v="476"/>
          </reference>
          <reference field="10" count="1" selected="0">
            <x v="17"/>
          </reference>
        </references>
      </pivotArea>
    </format>
    <format dxfId="32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3"/>
          </reference>
          <reference field="7" count="1">
            <x v="477"/>
          </reference>
          <reference field="10" count="1" selected="0">
            <x v="17"/>
          </reference>
        </references>
      </pivotArea>
    </format>
    <format dxfId="32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4"/>
          </reference>
          <reference field="7" count="1">
            <x v="478"/>
          </reference>
          <reference field="10" count="1" selected="0">
            <x v="17"/>
          </reference>
        </references>
      </pivotArea>
    </format>
    <format dxfId="32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5"/>
          </reference>
          <reference field="7" count="1">
            <x v="479"/>
          </reference>
          <reference field="10" count="1" selected="0">
            <x v="17"/>
          </reference>
        </references>
      </pivotArea>
    </format>
    <format dxfId="32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6"/>
          </reference>
          <reference field="7" count="1">
            <x v="480"/>
          </reference>
          <reference field="10" count="1" selected="0">
            <x v="17"/>
          </reference>
        </references>
      </pivotArea>
    </format>
    <format dxfId="32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7"/>
          </reference>
          <reference field="7" count="1">
            <x v="481"/>
          </reference>
          <reference field="10" count="1" selected="0">
            <x v="17"/>
          </reference>
        </references>
      </pivotArea>
    </format>
    <format dxfId="32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8"/>
          </reference>
          <reference field="7" count="1">
            <x v="482"/>
          </reference>
          <reference field="10" count="1" selected="0">
            <x v="17"/>
          </reference>
        </references>
      </pivotArea>
    </format>
    <format dxfId="32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9"/>
          </reference>
          <reference field="7" count="1">
            <x v="483"/>
          </reference>
          <reference field="10" count="1" selected="0">
            <x v="17"/>
          </reference>
        </references>
      </pivotArea>
    </format>
    <format dxfId="32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0"/>
          </reference>
          <reference field="7" count="1">
            <x v="484"/>
          </reference>
          <reference field="10" count="1" selected="0">
            <x v="17"/>
          </reference>
        </references>
      </pivotArea>
    </format>
    <format dxfId="32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1"/>
          </reference>
          <reference field="7" count="1">
            <x v="485"/>
          </reference>
          <reference field="10" count="1" selected="0">
            <x v="17"/>
          </reference>
        </references>
      </pivotArea>
    </format>
    <format dxfId="32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2"/>
          </reference>
          <reference field="7" count="1">
            <x v="486"/>
          </reference>
          <reference field="10" count="1" selected="0">
            <x v="17"/>
          </reference>
        </references>
      </pivotArea>
    </format>
    <format dxfId="32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3"/>
          </reference>
          <reference field="7" count="1">
            <x v="487"/>
          </reference>
          <reference field="10" count="1" selected="0">
            <x v="17"/>
          </reference>
        </references>
      </pivotArea>
    </format>
    <format dxfId="32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4"/>
          </reference>
          <reference field="7" count="1">
            <x v="488"/>
          </reference>
          <reference field="10" count="1" selected="0">
            <x v="17"/>
          </reference>
        </references>
      </pivotArea>
    </format>
    <format dxfId="32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5"/>
          </reference>
          <reference field="7" count="1">
            <x v="489"/>
          </reference>
          <reference field="10" count="1" selected="0">
            <x v="17"/>
          </reference>
        </references>
      </pivotArea>
    </format>
    <format dxfId="32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6"/>
          </reference>
          <reference field="7" count="1">
            <x v="490"/>
          </reference>
          <reference field="10" count="1" selected="0">
            <x v="17"/>
          </reference>
        </references>
      </pivotArea>
    </format>
    <format dxfId="32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7"/>
          </reference>
          <reference field="7" count="1">
            <x v="491"/>
          </reference>
          <reference field="10" count="1" selected="0">
            <x v="17"/>
          </reference>
        </references>
      </pivotArea>
    </format>
    <format dxfId="32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8"/>
          </reference>
          <reference field="7" count="1">
            <x v="492"/>
          </reference>
          <reference field="10" count="1" selected="0">
            <x v="17"/>
          </reference>
        </references>
      </pivotArea>
    </format>
    <format dxfId="32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9"/>
          </reference>
          <reference field="7" count="1">
            <x v="493"/>
          </reference>
          <reference field="10" count="1" selected="0">
            <x v="17"/>
          </reference>
        </references>
      </pivotArea>
    </format>
    <format dxfId="32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0"/>
          </reference>
          <reference field="7" count="1">
            <x v="494"/>
          </reference>
          <reference field="10" count="1" selected="0">
            <x v="17"/>
          </reference>
        </references>
      </pivotArea>
    </format>
    <format dxfId="32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1"/>
          </reference>
          <reference field="7" count="1">
            <x v="495"/>
          </reference>
          <reference field="10" count="1" selected="0">
            <x v="17"/>
          </reference>
        </references>
      </pivotArea>
    </format>
    <format dxfId="32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2"/>
          </reference>
          <reference field="7" count="1">
            <x v="496"/>
          </reference>
          <reference field="10" count="1" selected="0">
            <x v="17"/>
          </reference>
        </references>
      </pivotArea>
    </format>
    <format dxfId="32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3"/>
          </reference>
          <reference field="7" count="1">
            <x v="497"/>
          </reference>
          <reference field="10" count="1" selected="0">
            <x v="17"/>
          </reference>
        </references>
      </pivotArea>
    </format>
    <format dxfId="32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4"/>
          </reference>
          <reference field="7" count="1">
            <x v="498"/>
          </reference>
          <reference field="10" count="1" selected="0">
            <x v="17"/>
          </reference>
        </references>
      </pivotArea>
    </format>
    <format dxfId="32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5"/>
          </reference>
          <reference field="7" count="1">
            <x v="499"/>
          </reference>
          <reference field="10" count="1" selected="0">
            <x v="17"/>
          </reference>
        </references>
      </pivotArea>
    </format>
    <format dxfId="32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6"/>
          </reference>
          <reference field="7" count="1">
            <x v="500"/>
          </reference>
          <reference field="10" count="1" selected="0">
            <x v="17"/>
          </reference>
        </references>
      </pivotArea>
    </format>
    <format dxfId="32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7"/>
          </reference>
          <reference field="7" count="1">
            <x v="501"/>
          </reference>
          <reference field="10" count="1" selected="0">
            <x v="17"/>
          </reference>
        </references>
      </pivotArea>
    </format>
    <format dxfId="32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8"/>
          </reference>
          <reference field="7" count="1">
            <x v="502"/>
          </reference>
          <reference field="10" count="1" selected="0">
            <x v="17"/>
          </reference>
        </references>
      </pivotArea>
    </format>
    <format dxfId="32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9"/>
          </reference>
          <reference field="7" count="1">
            <x v="503"/>
          </reference>
          <reference field="10" count="1" selected="0">
            <x v="17"/>
          </reference>
        </references>
      </pivotArea>
    </format>
    <format dxfId="32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0"/>
          </reference>
          <reference field="7" count="1">
            <x v="504"/>
          </reference>
          <reference field="10" count="1" selected="0">
            <x v="17"/>
          </reference>
        </references>
      </pivotArea>
    </format>
    <format dxfId="32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1"/>
          </reference>
          <reference field="7" count="1">
            <x v="505"/>
          </reference>
          <reference field="10" count="1" selected="0">
            <x v="17"/>
          </reference>
        </references>
      </pivotArea>
    </format>
    <format dxfId="32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2"/>
          </reference>
          <reference field="7" count="1">
            <x v="506"/>
          </reference>
          <reference field="10" count="1" selected="0">
            <x v="17"/>
          </reference>
        </references>
      </pivotArea>
    </format>
    <format dxfId="32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3"/>
          </reference>
          <reference field="7" count="1">
            <x v="507"/>
          </reference>
          <reference field="10" count="1" selected="0">
            <x v="17"/>
          </reference>
        </references>
      </pivotArea>
    </format>
    <format dxfId="32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4"/>
          </reference>
          <reference field="7" count="1">
            <x v="508"/>
          </reference>
          <reference field="10" count="1" selected="0">
            <x v="17"/>
          </reference>
        </references>
      </pivotArea>
    </format>
    <format dxfId="32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5"/>
          </reference>
          <reference field="7" count="1">
            <x v="509"/>
          </reference>
          <reference field="10" count="1" selected="0">
            <x v="17"/>
          </reference>
        </references>
      </pivotArea>
    </format>
    <format dxfId="32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6"/>
          </reference>
          <reference field="7" count="1">
            <x v="510"/>
          </reference>
          <reference field="10" count="1" selected="0">
            <x v="17"/>
          </reference>
        </references>
      </pivotArea>
    </format>
    <format dxfId="32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7"/>
          </reference>
          <reference field="7" count="1">
            <x v="511"/>
          </reference>
          <reference field="10" count="1" selected="0">
            <x v="17"/>
          </reference>
        </references>
      </pivotArea>
    </format>
    <format dxfId="32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8"/>
          </reference>
          <reference field="7" count="1">
            <x v="512"/>
          </reference>
          <reference field="10" count="1" selected="0">
            <x v="17"/>
          </reference>
        </references>
      </pivotArea>
    </format>
    <format dxfId="32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9"/>
          </reference>
          <reference field="7" count="1">
            <x v="513"/>
          </reference>
          <reference field="10" count="1" selected="0">
            <x v="17"/>
          </reference>
        </references>
      </pivotArea>
    </format>
    <format dxfId="32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0"/>
          </reference>
          <reference field="7" count="1">
            <x v="514"/>
          </reference>
          <reference field="10" count="1" selected="0">
            <x v="17"/>
          </reference>
        </references>
      </pivotArea>
    </format>
    <format dxfId="32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1"/>
          </reference>
          <reference field="7" count="1">
            <x v="515"/>
          </reference>
          <reference field="10" count="1" selected="0">
            <x v="17"/>
          </reference>
        </references>
      </pivotArea>
    </format>
    <format dxfId="32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2"/>
          </reference>
          <reference field="7" count="1">
            <x v="516"/>
          </reference>
          <reference field="10" count="1" selected="0">
            <x v="17"/>
          </reference>
        </references>
      </pivotArea>
    </format>
    <format dxfId="32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3"/>
          </reference>
          <reference field="7" count="1">
            <x v="517"/>
          </reference>
          <reference field="10" count="1" selected="0">
            <x v="17"/>
          </reference>
        </references>
      </pivotArea>
    </format>
    <format dxfId="32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4"/>
          </reference>
          <reference field="7" count="1">
            <x v="518"/>
          </reference>
          <reference field="10" count="1" selected="0">
            <x v="17"/>
          </reference>
        </references>
      </pivotArea>
    </format>
    <format dxfId="32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5"/>
          </reference>
          <reference field="7" count="1">
            <x v="519"/>
          </reference>
          <reference field="10" count="1" selected="0">
            <x v="17"/>
          </reference>
        </references>
      </pivotArea>
    </format>
    <format dxfId="32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6"/>
          </reference>
          <reference field="7" count="1">
            <x v="520"/>
          </reference>
          <reference field="10" count="1" selected="0">
            <x v="17"/>
          </reference>
        </references>
      </pivotArea>
    </format>
    <format dxfId="32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8"/>
          </reference>
          <reference field="7" count="1">
            <x v="522"/>
          </reference>
          <reference field="10" count="1" selected="0">
            <x v="17"/>
          </reference>
        </references>
      </pivotArea>
    </format>
    <format dxfId="32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9"/>
          </reference>
          <reference field="7" count="1">
            <x v="523"/>
          </reference>
          <reference field="10" count="1" selected="0">
            <x v="17"/>
          </reference>
        </references>
      </pivotArea>
    </format>
    <format dxfId="32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0"/>
          </reference>
          <reference field="7" count="1">
            <x v="524"/>
          </reference>
          <reference field="10" count="1" selected="0">
            <x v="17"/>
          </reference>
        </references>
      </pivotArea>
    </format>
    <format dxfId="32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1"/>
          </reference>
          <reference field="7" count="1">
            <x v="525"/>
          </reference>
          <reference field="10" count="1" selected="0">
            <x v="17"/>
          </reference>
        </references>
      </pivotArea>
    </format>
    <format dxfId="32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2"/>
          </reference>
          <reference field="7" count="1">
            <x v="526"/>
          </reference>
          <reference field="10" count="1" selected="0">
            <x v="17"/>
          </reference>
        </references>
      </pivotArea>
    </format>
    <format dxfId="32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3"/>
          </reference>
          <reference field="7" count="1">
            <x v="527"/>
          </reference>
          <reference field="10" count="1" selected="0">
            <x v="17"/>
          </reference>
        </references>
      </pivotArea>
    </format>
    <format dxfId="32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4"/>
          </reference>
          <reference field="7" count="1">
            <x v="528"/>
          </reference>
          <reference field="10" count="1" selected="0">
            <x v="17"/>
          </reference>
        </references>
      </pivotArea>
    </format>
    <format dxfId="32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5"/>
          </reference>
          <reference field="7" count="1">
            <x v="529"/>
          </reference>
          <reference field="10" count="1" selected="0">
            <x v="17"/>
          </reference>
        </references>
      </pivotArea>
    </format>
    <format dxfId="32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6"/>
          </reference>
          <reference field="7" count="1">
            <x v="530"/>
          </reference>
          <reference field="10" count="1" selected="0">
            <x v="17"/>
          </reference>
        </references>
      </pivotArea>
    </format>
    <format dxfId="32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8"/>
          </reference>
          <reference field="7" count="1">
            <x v="19"/>
          </reference>
          <reference field="10" count="1" selected="0">
            <x v="1"/>
          </reference>
        </references>
      </pivotArea>
    </format>
    <format dxfId="32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6"/>
          </reference>
          <reference field="7" count="2">
            <x v="27"/>
            <x v="28"/>
          </reference>
          <reference field="10" count="1" selected="0">
            <x v="1048832"/>
          </reference>
        </references>
      </pivotArea>
    </format>
    <format dxfId="32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7"/>
          </reference>
          <reference field="7" count="1">
            <x v="29"/>
          </reference>
          <reference field="10" count="1" selected="0">
            <x v="1048832"/>
          </reference>
        </references>
      </pivotArea>
    </format>
    <format dxfId="32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8"/>
          </reference>
          <reference field="7" count="1">
            <x v="30"/>
          </reference>
          <reference field="10" count="1" selected="0">
            <x v="1048832"/>
          </reference>
        </references>
      </pivotArea>
    </format>
    <format dxfId="32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9"/>
          </reference>
          <reference field="7" count="1">
            <x v="31"/>
          </reference>
          <reference field="10" count="1" selected="0">
            <x v="1048832"/>
          </reference>
        </references>
      </pivotArea>
    </format>
    <format dxfId="32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0"/>
          </reference>
          <reference field="7" count="1">
            <x v="32"/>
          </reference>
          <reference field="10" count="1" selected="0">
            <x v="1048832"/>
          </reference>
        </references>
      </pivotArea>
    </format>
    <format dxfId="32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1"/>
          </reference>
          <reference field="7" count="1">
            <x v="33"/>
          </reference>
          <reference field="10" count="1" selected="0">
            <x v="1048832"/>
          </reference>
        </references>
      </pivotArea>
    </format>
    <format dxfId="32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2"/>
          </reference>
          <reference field="7" count="1">
            <x v="34"/>
          </reference>
          <reference field="10" count="1" selected="0">
            <x v="1048832"/>
          </reference>
        </references>
      </pivotArea>
    </format>
    <format dxfId="32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3"/>
          </reference>
          <reference field="7" count="1">
            <x v="557"/>
          </reference>
          <reference field="10" count="1" selected="0">
            <x v="1048832"/>
          </reference>
        </references>
      </pivotArea>
    </format>
    <format dxfId="32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3"/>
          </reference>
          <reference field="7" count="2">
            <x v="35"/>
            <x v="36"/>
          </reference>
          <reference field="10" count="1" selected="0">
            <x v="1048832"/>
          </reference>
        </references>
      </pivotArea>
    </format>
    <format dxfId="32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4"/>
          </reference>
          <reference field="7" count="1">
            <x v="37"/>
          </reference>
          <reference field="10" count="1" selected="0">
            <x v="1048832"/>
          </reference>
        </references>
      </pivotArea>
    </format>
    <format dxfId="32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5"/>
          </reference>
          <reference field="7" count="1">
            <x v="38"/>
          </reference>
          <reference field="10" count="1" selected="0">
            <x v="1048832"/>
          </reference>
        </references>
      </pivotArea>
    </format>
    <format dxfId="32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6"/>
          </reference>
          <reference field="7" count="2">
            <x v="39"/>
            <x v="40"/>
          </reference>
          <reference field="10" count="1" selected="0">
            <x v="1048832"/>
          </reference>
        </references>
      </pivotArea>
    </format>
    <format dxfId="32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7"/>
          </reference>
          <reference field="7" count="1">
            <x v="41"/>
          </reference>
          <reference field="10" count="1" selected="0">
            <x v="1048832"/>
          </reference>
        </references>
      </pivotArea>
    </format>
    <format dxfId="32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8"/>
          </reference>
          <reference field="7" count="1">
            <x v="42"/>
          </reference>
          <reference field="10" count="1" selected="0">
            <x v="1048832"/>
          </reference>
        </references>
      </pivotArea>
    </format>
    <format dxfId="32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4"/>
          </reference>
          <reference field="7" count="1">
            <x v="558"/>
          </reference>
          <reference field="10" count="1" selected="0">
            <x v="1048832"/>
          </reference>
        </references>
      </pivotArea>
    </format>
    <format dxfId="32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9"/>
          </reference>
          <reference field="7" count="2">
            <x v="43"/>
            <x v="44"/>
          </reference>
          <reference field="10" count="1" selected="0">
            <x v="1048832"/>
          </reference>
        </references>
      </pivotArea>
    </format>
    <format dxfId="32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0"/>
          </reference>
          <reference field="7" count="1">
            <x v="45"/>
          </reference>
          <reference field="10" count="1" selected="0">
            <x v="1048832"/>
          </reference>
        </references>
      </pivotArea>
    </format>
    <format dxfId="32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8"/>
          </reference>
          <reference field="7" count="1">
            <x v="19"/>
          </reference>
          <reference field="10" count="1" selected="0">
            <x v="1048832"/>
          </reference>
        </references>
      </pivotArea>
    </format>
    <format dxfId="32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9"/>
          </reference>
          <reference field="7" count="2">
            <x v="20"/>
            <x v="46"/>
          </reference>
          <reference field="10" count="1" selected="0">
            <x v="1048832"/>
          </reference>
        </references>
      </pivotArea>
    </format>
    <format dxfId="32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5"/>
          </reference>
          <reference field="7" count="1">
            <x v="559"/>
          </reference>
          <reference field="10" count="1" selected="0">
            <x v="1048832"/>
          </reference>
        </references>
      </pivotArea>
    </format>
    <format dxfId="32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1"/>
          </reference>
          <reference field="7" count="1">
            <x v="47"/>
          </reference>
          <reference field="10" count="1" selected="0">
            <x v="1048832"/>
          </reference>
        </references>
      </pivotArea>
    </format>
    <format dxfId="32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2"/>
          </reference>
          <reference field="7" count="1">
            <x v="49"/>
          </reference>
          <reference field="10" count="1" selected="0">
            <x v="1048832"/>
          </reference>
        </references>
      </pivotArea>
    </format>
    <format dxfId="32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6"/>
          </reference>
          <reference field="7" count="1">
            <x v="560"/>
          </reference>
          <reference field="10" count="1" selected="0">
            <x v="1048832"/>
          </reference>
        </references>
      </pivotArea>
    </format>
    <format dxfId="32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3"/>
          </reference>
          <reference field="7" count="2">
            <x v="50"/>
            <x v="51"/>
          </reference>
          <reference field="10" count="1" selected="0">
            <x v="1048832"/>
          </reference>
        </references>
      </pivotArea>
    </format>
    <format dxfId="32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4"/>
          </reference>
          <reference field="7" count="1">
            <x v="52"/>
          </reference>
          <reference field="10" count="1" selected="0">
            <x v="1048832"/>
          </reference>
        </references>
      </pivotArea>
    </format>
    <format dxfId="32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7"/>
          </reference>
          <reference field="7" count="1">
            <x v="561"/>
          </reference>
          <reference field="10" count="1" selected="0">
            <x v="1048832"/>
          </reference>
        </references>
      </pivotArea>
    </format>
    <format dxfId="32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8"/>
          </reference>
          <reference field="7" count="1">
            <x v="562"/>
          </reference>
          <reference field="10" count="1" selected="0">
            <x v="1048832"/>
          </reference>
        </references>
      </pivotArea>
    </format>
    <format dxfId="32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9"/>
          </reference>
          <reference field="7" count="1">
            <x v="563"/>
          </reference>
          <reference field="10" count="1" selected="0">
            <x v="1048832"/>
          </reference>
        </references>
      </pivotArea>
    </format>
    <format dxfId="32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5"/>
          </reference>
          <reference field="7" count="2">
            <x v="53"/>
            <x v="54"/>
          </reference>
          <reference field="10" count="1" selected="0">
            <x v="1048832"/>
          </reference>
        </references>
      </pivotArea>
    </format>
    <format dxfId="32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6"/>
          </reference>
          <reference field="7" count="1">
            <x v="55"/>
          </reference>
          <reference field="10" count="1" selected="0">
            <x v="1048832"/>
          </reference>
        </references>
      </pivotArea>
    </format>
    <format dxfId="32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0"/>
          </reference>
          <reference field="7" count="2">
            <x v="21"/>
            <x v="56"/>
          </reference>
          <reference field="10" count="1" selected="0">
            <x v="1048832"/>
          </reference>
        </references>
      </pivotArea>
    </format>
    <format dxfId="32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7"/>
          </reference>
          <reference field="7" count="2">
            <x v="57"/>
            <x v="58"/>
          </reference>
          <reference field="10" count="1" selected="0">
            <x v="1048832"/>
          </reference>
        </references>
      </pivotArea>
    </format>
    <format dxfId="32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0"/>
          </reference>
          <reference field="7" count="1">
            <x v="564"/>
          </reference>
          <reference field="10" count="1" selected="0">
            <x v="1048832"/>
          </reference>
        </references>
      </pivotArea>
    </format>
    <format dxfId="32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1"/>
          </reference>
          <reference field="7" count="1">
            <x v="565"/>
          </reference>
          <reference field="10" count="1" selected="0">
            <x v="1048832"/>
          </reference>
        </references>
      </pivotArea>
    </format>
    <format dxfId="32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1"/>
          </reference>
          <reference field="7" count="1">
            <x v="22"/>
          </reference>
          <reference field="10" count="1" selected="0">
            <x v="1048832"/>
          </reference>
        </references>
      </pivotArea>
    </format>
    <format dxfId="33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2"/>
          </reference>
          <reference field="7" count="1">
            <x v="566"/>
          </reference>
          <reference field="10" count="1" selected="0">
            <x v="1048832"/>
          </reference>
        </references>
      </pivotArea>
    </format>
    <format dxfId="33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3"/>
          </reference>
          <reference field="7" count="1">
            <x v="567"/>
          </reference>
          <reference field="10" count="1" selected="0">
            <x v="1048832"/>
          </reference>
        </references>
      </pivotArea>
    </format>
    <format dxfId="33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8"/>
          </reference>
          <reference field="7" count="2">
            <x v="59"/>
            <x v="60"/>
          </reference>
          <reference field="10" count="1" selected="0">
            <x v="1048832"/>
          </reference>
        </references>
      </pivotArea>
    </format>
    <format dxfId="33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9"/>
          </reference>
          <reference field="7" count="1">
            <x v="61"/>
          </reference>
          <reference field="10" count="1" selected="0">
            <x v="1048832"/>
          </reference>
        </references>
      </pivotArea>
    </format>
    <format dxfId="33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0"/>
          </reference>
          <reference field="7" count="2">
            <x v="62"/>
            <x v="63"/>
          </reference>
          <reference field="10" count="1" selected="0">
            <x v="1048832"/>
          </reference>
        </references>
      </pivotArea>
    </format>
    <format dxfId="33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4"/>
          </reference>
          <reference field="7" count="1">
            <x v="568"/>
          </reference>
          <reference field="10" count="1" selected="0">
            <x v="1048832"/>
          </reference>
        </references>
      </pivotArea>
    </format>
    <format dxfId="33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1"/>
          </reference>
          <reference field="7" count="2">
            <x v="64"/>
            <x v="65"/>
          </reference>
          <reference field="10" count="1" selected="0">
            <x v="1048832"/>
          </reference>
        </references>
      </pivotArea>
    </format>
    <format dxfId="33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5"/>
          </reference>
          <reference field="7" count="1">
            <x v="569"/>
          </reference>
          <reference field="10" count="1" selected="0">
            <x v="1048832"/>
          </reference>
        </references>
      </pivotArea>
    </format>
    <format dxfId="33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6"/>
          </reference>
          <reference field="7" count="1">
            <x v="570"/>
          </reference>
          <reference field="10" count="1" selected="0">
            <x v="1048832"/>
          </reference>
        </references>
      </pivotArea>
    </format>
    <format dxfId="33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7"/>
          </reference>
          <reference field="7" count="1">
            <x v="571"/>
          </reference>
          <reference field="10" count="1" selected="0">
            <x v="1048832"/>
          </reference>
        </references>
      </pivotArea>
    </format>
    <format dxfId="33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8"/>
          </reference>
          <reference field="7" count="1">
            <x v="572"/>
          </reference>
          <reference field="10" count="1" selected="0">
            <x v="1048832"/>
          </reference>
        </references>
      </pivotArea>
    </format>
    <format dxfId="33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9"/>
          </reference>
          <reference field="7" count="1">
            <x v="573"/>
          </reference>
          <reference field="10" count="1" selected="0">
            <x v="1048832"/>
          </reference>
        </references>
      </pivotArea>
    </format>
    <format dxfId="33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"/>
          </reference>
          <reference field="7" count="2">
            <x v="66"/>
            <x v="67"/>
          </reference>
          <reference field="10" count="1" selected="0">
            <x v="1048832"/>
          </reference>
        </references>
      </pivotArea>
    </format>
    <format dxfId="33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"/>
          </reference>
          <reference field="7" count="1">
            <x v="68"/>
          </reference>
          <reference field="10" count="1" selected="0">
            <x v="1048832"/>
          </reference>
        </references>
      </pivotArea>
    </format>
    <format dxfId="33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"/>
          </reference>
          <reference field="7" count="1">
            <x v="69"/>
          </reference>
          <reference field="10" count="1" selected="0">
            <x v="1048832"/>
          </reference>
        </references>
      </pivotArea>
    </format>
    <format dxfId="33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5"/>
          </reference>
          <reference field="7" count="1">
            <x v="70"/>
          </reference>
          <reference field="10" count="1" selected="0">
            <x v="1048832"/>
          </reference>
        </references>
      </pivotArea>
    </format>
    <format dxfId="33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0"/>
          </reference>
          <reference field="7" count="1">
            <x v="574"/>
          </reference>
          <reference field="10" count="1" selected="0">
            <x v="1048832"/>
          </reference>
        </references>
      </pivotArea>
    </format>
    <format dxfId="33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6"/>
          </reference>
          <reference field="7" count="1">
            <x v="71"/>
          </reference>
          <reference field="10" count="1" selected="0">
            <x v="1048832"/>
          </reference>
        </references>
      </pivotArea>
    </format>
    <format dxfId="331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7"/>
          </reference>
          <reference field="7" count="2">
            <x v="72"/>
            <x v="73"/>
          </reference>
          <reference field="10" count="1" selected="0">
            <x v="1048832"/>
          </reference>
        </references>
      </pivotArea>
    </format>
    <format dxfId="331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8"/>
          </reference>
          <reference field="7" count="1">
            <x v="74"/>
          </reference>
          <reference field="10" count="1" selected="0">
            <x v="1048832"/>
          </reference>
        </references>
      </pivotArea>
    </format>
    <format dxfId="332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9"/>
          </reference>
          <reference field="7" count="2">
            <x v="75"/>
            <x v="76"/>
          </reference>
          <reference field="10" count="1" selected="0">
            <x v="1048832"/>
          </reference>
        </references>
      </pivotArea>
    </format>
    <format dxfId="332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0"/>
          </reference>
          <reference field="7" count="1">
            <x v="77"/>
          </reference>
          <reference field="10" count="1" selected="0">
            <x v="1048832"/>
          </reference>
        </references>
      </pivotArea>
    </format>
    <format dxfId="332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1"/>
          </reference>
          <reference field="7" count="1">
            <x v="78"/>
          </reference>
          <reference field="10" count="1" selected="0">
            <x v="1048832"/>
          </reference>
        </references>
      </pivotArea>
    </format>
    <format dxfId="332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2"/>
          </reference>
          <reference field="7" count="1">
            <x v="79"/>
          </reference>
          <reference field="10" count="1" selected="0">
            <x v="1048832"/>
          </reference>
        </references>
      </pivotArea>
    </format>
    <format dxfId="332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3"/>
          </reference>
          <reference field="7" count="1">
            <x v="80"/>
          </reference>
          <reference field="10" count="1" selected="0">
            <x v="1048832"/>
          </reference>
        </references>
      </pivotArea>
    </format>
    <format dxfId="332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4"/>
          </reference>
          <reference field="7" count="1">
            <x v="81"/>
          </reference>
          <reference field="10" count="1" selected="0">
            <x v="1048832"/>
          </reference>
        </references>
      </pivotArea>
    </format>
    <format dxfId="332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5"/>
          </reference>
          <reference field="7" count="2">
            <x v="82"/>
            <x v="83"/>
          </reference>
          <reference field="10" count="1" selected="0">
            <x v="1048832"/>
          </reference>
        </references>
      </pivotArea>
    </format>
    <format dxfId="332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6"/>
          </reference>
          <reference field="7" count="1">
            <x v="84"/>
          </reference>
          <reference field="10" count="1" selected="0">
            <x v="1048832"/>
          </reference>
        </references>
      </pivotArea>
    </format>
    <format dxfId="332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7"/>
          </reference>
          <reference field="7" count="1">
            <x v="85"/>
          </reference>
          <reference field="10" count="1" selected="0">
            <x v="1048832"/>
          </reference>
        </references>
      </pivotArea>
    </format>
    <format dxfId="332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8"/>
          </reference>
          <reference field="7" count="1">
            <x v="86"/>
          </reference>
          <reference field="10" count="1" selected="0">
            <x v="1048832"/>
          </reference>
        </references>
      </pivotArea>
    </format>
    <format dxfId="333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9"/>
          </reference>
          <reference field="7" count="2">
            <x v="87"/>
            <x v="88"/>
          </reference>
          <reference field="10" count="1" selected="0">
            <x v="1048832"/>
          </reference>
        </references>
      </pivotArea>
    </format>
    <format dxfId="333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0"/>
          </reference>
          <reference field="7" count="2">
            <x v="89"/>
            <x v="90"/>
          </reference>
          <reference field="10" count="1" selected="0">
            <x v="1048832"/>
          </reference>
        </references>
      </pivotArea>
    </format>
    <format dxfId="333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1"/>
          </reference>
          <reference field="7" count="2">
            <x v="91"/>
            <x v="92"/>
          </reference>
          <reference field="10" count="1" selected="0">
            <x v="1048832"/>
          </reference>
        </references>
      </pivotArea>
    </format>
    <format dxfId="333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2"/>
          </reference>
          <reference field="7" count="1">
            <x v="93"/>
          </reference>
          <reference field="10" count="1" selected="0">
            <x v="1048832"/>
          </reference>
        </references>
      </pivotArea>
    </format>
    <format dxfId="33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3"/>
          </reference>
          <reference field="7" count="1">
            <x v="94"/>
          </reference>
          <reference field="10" count="1" selected="0">
            <x v="1048832"/>
          </reference>
        </references>
      </pivotArea>
    </format>
    <format dxfId="333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4"/>
          </reference>
          <reference field="7" count="1">
            <x v="95"/>
          </reference>
          <reference field="10" count="1" selected="0">
            <x v="1048832"/>
          </reference>
        </references>
      </pivotArea>
    </format>
    <format dxfId="333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5"/>
          </reference>
          <reference field="7" count="1">
            <x v="96"/>
          </reference>
          <reference field="10" count="1" selected="0">
            <x v="1048832"/>
          </reference>
        </references>
      </pivotArea>
    </format>
    <format dxfId="333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6"/>
          </reference>
          <reference field="7" count="1">
            <x v="97"/>
          </reference>
          <reference field="10" count="1" selected="0">
            <x v="1048832"/>
          </reference>
        </references>
      </pivotArea>
    </format>
    <format dxfId="333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7"/>
          </reference>
          <reference field="7" count="1">
            <x v="98"/>
          </reference>
          <reference field="10" count="1" selected="0">
            <x v="1048832"/>
          </reference>
        </references>
      </pivotArea>
    </format>
    <format dxfId="333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8"/>
          </reference>
          <reference field="7" count="2">
            <x v="99"/>
            <x v="100"/>
          </reference>
          <reference field="10" count="1" selected="0">
            <x v="1048832"/>
          </reference>
        </references>
      </pivotArea>
    </format>
    <format dxfId="334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9"/>
          </reference>
          <reference field="7" count="2">
            <x v="101"/>
            <x v="102"/>
          </reference>
          <reference field="10" count="1" selected="0">
            <x v="1048832"/>
          </reference>
        </references>
      </pivotArea>
    </format>
    <format dxfId="334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0"/>
          </reference>
          <reference field="7" count="1">
            <x v="103"/>
          </reference>
          <reference field="10" count="1" selected="0">
            <x v="1048832"/>
          </reference>
        </references>
      </pivotArea>
    </format>
    <format dxfId="334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1"/>
          </reference>
          <reference field="7" count="1">
            <x v="104"/>
          </reference>
          <reference field="10" count="1" selected="0">
            <x v="1048832"/>
          </reference>
        </references>
      </pivotArea>
    </format>
    <format dxfId="334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2"/>
          </reference>
          <reference field="7" count="1">
            <x v="105"/>
          </reference>
          <reference field="10" count="1" selected="0">
            <x v="1048832"/>
          </reference>
        </references>
      </pivotArea>
    </format>
    <format dxfId="33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3"/>
          </reference>
          <reference field="7" count="1">
            <x v="106"/>
          </reference>
          <reference field="10" count="1" selected="0">
            <x v="1048832"/>
          </reference>
        </references>
      </pivotArea>
    </format>
    <format dxfId="334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4"/>
          </reference>
          <reference field="7" count="1">
            <x v="107"/>
          </reference>
          <reference field="10" count="1" selected="0">
            <x v="1048832"/>
          </reference>
        </references>
      </pivotArea>
    </format>
    <format dxfId="334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5"/>
          </reference>
          <reference field="7" count="1">
            <x v="108"/>
          </reference>
          <reference field="10" count="1" selected="0">
            <x v="1048832"/>
          </reference>
        </references>
      </pivotArea>
    </format>
    <format dxfId="334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6"/>
          </reference>
          <reference field="7" count="1">
            <x v="109"/>
          </reference>
          <reference field="10" count="1" selected="0">
            <x v="1048832"/>
          </reference>
        </references>
      </pivotArea>
    </format>
    <format dxfId="334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7"/>
          </reference>
          <reference field="7" count="1">
            <x v="110"/>
          </reference>
          <reference field="10" count="1" selected="0">
            <x v="1048832"/>
          </reference>
        </references>
      </pivotArea>
    </format>
    <format dxfId="334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8"/>
          </reference>
          <reference field="7" count="1">
            <x v="111"/>
          </reference>
          <reference field="10" count="1" selected="0">
            <x v="1048832"/>
          </reference>
        </references>
      </pivotArea>
    </format>
    <format dxfId="335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9"/>
          </reference>
          <reference field="7" count="1">
            <x v="112"/>
          </reference>
          <reference field="10" count="1" selected="0">
            <x v="1048832"/>
          </reference>
        </references>
      </pivotArea>
    </format>
    <format dxfId="335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0"/>
          </reference>
          <reference field="7" count="1">
            <x v="113"/>
          </reference>
          <reference field="10" count="1" selected="0">
            <x v="1048832"/>
          </reference>
        </references>
      </pivotArea>
    </format>
    <format dxfId="335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1"/>
          </reference>
          <reference field="7" count="2">
            <x v="114"/>
            <x v="115"/>
          </reference>
          <reference field="10" count="1" selected="0">
            <x v="1048832"/>
          </reference>
        </references>
      </pivotArea>
    </format>
    <format dxfId="335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1"/>
          </reference>
          <reference field="7" count="1">
            <x v="575"/>
          </reference>
          <reference field="10" count="1" selected="0">
            <x v="1048832"/>
          </reference>
        </references>
      </pivotArea>
    </format>
    <format dxfId="335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2"/>
          </reference>
          <reference field="7" count="1">
            <x v="576"/>
          </reference>
          <reference field="10" count="1" selected="0">
            <x v="1048832"/>
          </reference>
        </references>
      </pivotArea>
    </format>
    <format dxfId="335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3"/>
          </reference>
          <reference field="7" count="1">
            <x v="577"/>
          </reference>
          <reference field="10" count="1" selected="0">
            <x v="1048832"/>
          </reference>
        </references>
      </pivotArea>
    </format>
    <format dxfId="335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2"/>
          </reference>
          <reference field="7" count="2">
            <x v="116"/>
            <x v="578"/>
          </reference>
          <reference field="10" count="1" selected="0">
            <x v="1048832"/>
          </reference>
        </references>
      </pivotArea>
    </format>
    <format dxfId="335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3"/>
          </reference>
          <reference field="7" count="2">
            <x v="117"/>
            <x v="579"/>
          </reference>
          <reference field="10" count="1" selected="0">
            <x v="1048832"/>
          </reference>
        </references>
      </pivotArea>
    </format>
    <format dxfId="335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4"/>
          </reference>
          <reference field="7" count="2">
            <x v="118"/>
            <x v="580"/>
          </reference>
          <reference field="10" count="1" selected="0">
            <x v="1048832"/>
          </reference>
        </references>
      </pivotArea>
    </format>
    <format dxfId="335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5"/>
          </reference>
          <reference field="7" count="1">
            <x v="119"/>
          </reference>
          <reference field="10" count="1" selected="0">
            <x v="1048832"/>
          </reference>
        </references>
      </pivotArea>
    </format>
    <format dxfId="336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6"/>
          </reference>
          <reference field="7" count="1">
            <x v="120"/>
          </reference>
          <reference field="10" count="1" selected="0">
            <x v="1048832"/>
          </reference>
        </references>
      </pivotArea>
    </format>
    <format dxfId="336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7"/>
          </reference>
          <reference field="7" count="1">
            <x v="121"/>
          </reference>
          <reference field="10" count="1" selected="0">
            <x v="1048832"/>
          </reference>
        </references>
      </pivotArea>
    </format>
    <format dxfId="336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8"/>
          </reference>
          <reference field="7" count="2">
            <x v="122"/>
            <x v="123"/>
          </reference>
          <reference field="10" count="1" selected="0">
            <x v="1048832"/>
          </reference>
        </references>
      </pivotArea>
    </format>
    <format dxfId="336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9"/>
          </reference>
          <reference field="7" count="1">
            <x v="124"/>
          </reference>
          <reference field="10" count="1" selected="0">
            <x v="1048832"/>
          </reference>
        </references>
      </pivotArea>
    </format>
    <format dxfId="336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0"/>
          </reference>
          <reference field="7" count="1">
            <x v="125"/>
          </reference>
          <reference field="10" count="1" selected="0">
            <x v="1048832"/>
          </reference>
        </references>
      </pivotArea>
    </format>
    <format dxfId="336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1"/>
          </reference>
          <reference field="7" count="1">
            <x v="126"/>
          </reference>
          <reference field="10" count="1" selected="0">
            <x v="1048832"/>
          </reference>
        </references>
      </pivotArea>
    </format>
    <format dxfId="336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2"/>
          </reference>
          <reference field="7" count="1">
            <x v="127"/>
          </reference>
          <reference field="10" count="1" selected="0">
            <x v="1048832"/>
          </reference>
        </references>
      </pivotArea>
    </format>
    <format dxfId="336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3"/>
          </reference>
          <reference field="7" count="1">
            <x v="128"/>
          </reference>
          <reference field="10" count="1" selected="0">
            <x v="1048832"/>
          </reference>
        </references>
      </pivotArea>
    </format>
    <format dxfId="336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4"/>
          </reference>
          <reference field="7" count="1">
            <x v="129"/>
          </reference>
          <reference field="10" count="1" selected="0">
            <x v="1048832"/>
          </reference>
        </references>
      </pivotArea>
    </format>
    <format dxfId="336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5"/>
          </reference>
          <reference field="7" count="2">
            <x v="130"/>
            <x v="131"/>
          </reference>
          <reference field="10" count="1" selected="0">
            <x v="1048832"/>
          </reference>
        </references>
      </pivotArea>
    </format>
    <format dxfId="337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6"/>
          </reference>
          <reference field="7" count="1">
            <x v="132"/>
          </reference>
          <reference field="10" count="1" selected="0">
            <x v="1048832"/>
          </reference>
        </references>
      </pivotArea>
    </format>
    <format dxfId="337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7"/>
          </reference>
          <reference field="7" count="1">
            <x v="133"/>
          </reference>
          <reference field="10" count="1" selected="0">
            <x v="1048832"/>
          </reference>
        </references>
      </pivotArea>
    </format>
    <format dxfId="337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8"/>
          </reference>
          <reference field="7" count="1">
            <x v="134"/>
          </reference>
          <reference field="10" count="1" selected="0">
            <x v="1048832"/>
          </reference>
        </references>
      </pivotArea>
    </format>
    <format dxfId="337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9"/>
          </reference>
          <reference field="7" count="1">
            <x v="135"/>
          </reference>
          <reference field="10" count="1" selected="0">
            <x v="1048832"/>
          </reference>
        </references>
      </pivotArea>
    </format>
    <format dxfId="337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0"/>
          </reference>
          <reference field="7" count="1">
            <x v="136"/>
          </reference>
          <reference field="10" count="1" selected="0">
            <x v="1048832"/>
          </reference>
        </references>
      </pivotArea>
    </format>
    <format dxfId="337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1"/>
          </reference>
          <reference field="7" count="2">
            <x v="137"/>
            <x v="138"/>
          </reference>
          <reference field="10" count="1" selected="0">
            <x v="1048832"/>
          </reference>
        </references>
      </pivotArea>
    </format>
    <format dxfId="337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2"/>
          </reference>
          <reference field="7" count="1">
            <x v="139"/>
          </reference>
          <reference field="10" count="1" selected="0">
            <x v="1048832"/>
          </reference>
        </references>
      </pivotArea>
    </format>
    <format dxfId="337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3"/>
          </reference>
          <reference field="7" count="1">
            <x v="140"/>
          </reference>
          <reference field="10" count="1" selected="0">
            <x v="1048832"/>
          </reference>
        </references>
      </pivotArea>
    </format>
    <format dxfId="337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4"/>
          </reference>
          <reference field="7" count="1">
            <x v="141"/>
          </reference>
          <reference field="10" count="1" selected="0">
            <x v="1048832"/>
          </reference>
        </references>
      </pivotArea>
    </format>
    <format dxfId="337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5"/>
          </reference>
          <reference field="7" count="1">
            <x v="142"/>
          </reference>
          <reference field="10" count="1" selected="0">
            <x v="1048832"/>
          </reference>
        </references>
      </pivotArea>
    </format>
    <format dxfId="338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6"/>
          </reference>
          <reference field="7" count="1">
            <x v="143"/>
          </reference>
          <reference field="10" count="1" selected="0">
            <x v="1048832"/>
          </reference>
        </references>
      </pivotArea>
    </format>
    <format dxfId="338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7"/>
          </reference>
          <reference field="7" count="1">
            <x v="144"/>
          </reference>
          <reference field="10" count="1" selected="0">
            <x v="1048832"/>
          </reference>
        </references>
      </pivotArea>
    </format>
    <format dxfId="338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8"/>
          </reference>
          <reference field="7" count="1">
            <x v="145"/>
          </reference>
          <reference field="10" count="1" selected="0">
            <x v="1048832"/>
          </reference>
        </references>
      </pivotArea>
    </format>
    <format dxfId="338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9"/>
          </reference>
          <reference field="7" count="1">
            <x v="146"/>
          </reference>
          <reference field="10" count="1" selected="0">
            <x v="1048832"/>
          </reference>
        </references>
      </pivotArea>
    </format>
    <format dxfId="338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0"/>
          </reference>
          <reference field="7" count="1">
            <x v="147"/>
          </reference>
          <reference field="10" count="1" selected="0">
            <x v="1048832"/>
          </reference>
        </references>
      </pivotArea>
    </format>
    <format dxfId="338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1"/>
          </reference>
          <reference field="7" count="1">
            <x v="148"/>
          </reference>
          <reference field="10" count="1" selected="0">
            <x v="1048832"/>
          </reference>
        </references>
      </pivotArea>
    </format>
    <format dxfId="338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2"/>
          </reference>
          <reference field="7" count="1">
            <x v="149"/>
          </reference>
          <reference field="10" count="1" selected="0">
            <x v="1048832"/>
          </reference>
        </references>
      </pivotArea>
    </format>
    <format dxfId="338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3"/>
          </reference>
          <reference field="7" count="1">
            <x v="150"/>
          </reference>
          <reference field="10" count="1" selected="0">
            <x v="1048832"/>
          </reference>
        </references>
      </pivotArea>
    </format>
    <format dxfId="338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4"/>
          </reference>
          <reference field="7" count="1">
            <x v="151"/>
          </reference>
          <reference field="10" count="1" selected="0">
            <x v="1048832"/>
          </reference>
        </references>
      </pivotArea>
    </format>
    <format dxfId="338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5"/>
          </reference>
          <reference field="7" count="1">
            <x v="152"/>
          </reference>
          <reference field="10" count="1" selected="0">
            <x v="1048832"/>
          </reference>
        </references>
      </pivotArea>
    </format>
    <format dxfId="339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6"/>
          </reference>
          <reference field="7" count="1">
            <x v="153"/>
          </reference>
          <reference field="10" count="1" selected="0">
            <x v="1048832"/>
          </reference>
        </references>
      </pivotArea>
    </format>
    <format dxfId="339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7"/>
          </reference>
          <reference field="7" count="1">
            <x v="154"/>
          </reference>
          <reference field="10" count="1" selected="0">
            <x v="1048832"/>
          </reference>
        </references>
      </pivotArea>
    </format>
    <format dxfId="339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8"/>
          </reference>
          <reference field="7" count="1">
            <x v="155"/>
          </reference>
          <reference field="10" count="1" selected="0">
            <x v="1048832"/>
          </reference>
        </references>
      </pivotArea>
    </format>
    <format dxfId="339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9"/>
          </reference>
          <reference field="7" count="1">
            <x v="156"/>
          </reference>
          <reference field="10" count="1" selected="0">
            <x v="1048832"/>
          </reference>
        </references>
      </pivotArea>
    </format>
    <format dxfId="339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0"/>
          </reference>
          <reference field="7" count="1">
            <x v="157"/>
          </reference>
          <reference field="10" count="1" selected="0">
            <x v="1048832"/>
          </reference>
        </references>
      </pivotArea>
    </format>
    <format dxfId="339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1"/>
          </reference>
          <reference field="7" count="1">
            <x v="158"/>
          </reference>
          <reference field="10" count="1" selected="0">
            <x v="1048832"/>
          </reference>
        </references>
      </pivotArea>
    </format>
    <format dxfId="339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2"/>
          </reference>
          <reference field="7" count="1">
            <x v="159"/>
          </reference>
          <reference field="10" count="1" selected="0">
            <x v="1048832"/>
          </reference>
        </references>
      </pivotArea>
    </format>
    <format dxfId="339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3"/>
          </reference>
          <reference field="7" count="1">
            <x v="160"/>
          </reference>
          <reference field="10" count="1" selected="0">
            <x v="1048832"/>
          </reference>
        </references>
      </pivotArea>
    </format>
    <format dxfId="339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4"/>
          </reference>
          <reference field="7" count="1">
            <x v="161"/>
          </reference>
          <reference field="10" count="1" selected="0">
            <x v="1048832"/>
          </reference>
        </references>
      </pivotArea>
    </format>
    <format dxfId="339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5"/>
          </reference>
          <reference field="7" count="1">
            <x v="162"/>
          </reference>
          <reference field="10" count="1" selected="0">
            <x v="1048832"/>
          </reference>
        </references>
      </pivotArea>
    </format>
    <format dxfId="340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6"/>
          </reference>
          <reference field="7" count="1">
            <x v="163"/>
          </reference>
          <reference field="10" count="1" selected="0">
            <x v="1048832"/>
          </reference>
        </references>
      </pivotArea>
    </format>
    <format dxfId="340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7"/>
          </reference>
          <reference field="7" count="1">
            <x v="164"/>
          </reference>
          <reference field="10" count="1" selected="0">
            <x v="1048832"/>
          </reference>
        </references>
      </pivotArea>
    </format>
    <format dxfId="340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8"/>
          </reference>
          <reference field="7" count="1">
            <x v="165"/>
          </reference>
          <reference field="10" count="1" selected="0">
            <x v="1048832"/>
          </reference>
        </references>
      </pivotArea>
    </format>
    <format dxfId="340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9"/>
          </reference>
          <reference field="7" count="2">
            <x v="166"/>
            <x v="167"/>
          </reference>
          <reference field="10" count="1" selected="0">
            <x v="1048832"/>
          </reference>
        </references>
      </pivotArea>
    </format>
    <format dxfId="340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0"/>
          </reference>
          <reference field="7" count="1">
            <x v="168"/>
          </reference>
          <reference field="10" count="1" selected="0">
            <x v="1048832"/>
          </reference>
        </references>
      </pivotArea>
    </format>
    <format dxfId="340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1"/>
          </reference>
          <reference field="7" count="2">
            <x v="169"/>
            <x v="170"/>
          </reference>
          <reference field="10" count="1" selected="0">
            <x v="1048832"/>
          </reference>
        </references>
      </pivotArea>
    </format>
    <format dxfId="340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2"/>
          </reference>
          <reference field="7" count="2">
            <x v="171"/>
            <x v="172"/>
          </reference>
          <reference field="10" count="1" selected="0">
            <x v="1048832"/>
          </reference>
        </references>
      </pivotArea>
    </format>
    <format dxfId="340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3"/>
          </reference>
          <reference field="7" count="1">
            <x v="173"/>
          </reference>
          <reference field="10" count="1" selected="0">
            <x v="1048832"/>
          </reference>
        </references>
      </pivotArea>
    </format>
    <format dxfId="3408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4"/>
          </reference>
          <reference field="7" count="1">
            <x v="174"/>
          </reference>
          <reference field="10" count="1" selected="0">
            <x v="1048832"/>
          </reference>
        </references>
      </pivotArea>
    </format>
    <format dxfId="3409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5"/>
          </reference>
          <reference field="7" count="1">
            <x v="175"/>
          </reference>
          <reference field="10" count="1" selected="0">
            <x v="1048832"/>
          </reference>
        </references>
      </pivotArea>
    </format>
    <format dxfId="3410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6"/>
          </reference>
          <reference field="7" count="2">
            <x v="176"/>
            <x v="177"/>
          </reference>
          <reference field="10" count="1" selected="0">
            <x v="1048832"/>
          </reference>
        </references>
      </pivotArea>
    </format>
    <format dxfId="3411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7"/>
          </reference>
          <reference field="7" count="2">
            <x v="178"/>
            <x v="179"/>
          </reference>
          <reference field="10" count="1" selected="0">
            <x v="1048832"/>
          </reference>
        </references>
      </pivotArea>
    </format>
    <format dxfId="3412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8"/>
          </reference>
          <reference field="7" count="2">
            <x v="180"/>
            <x v="181"/>
          </reference>
          <reference field="10" count="1" selected="0">
            <x v="1048832"/>
          </reference>
        </references>
      </pivotArea>
    </format>
    <format dxfId="3413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9"/>
          </reference>
          <reference field="7" count="2">
            <x v="182"/>
            <x v="183"/>
          </reference>
          <reference field="10" count="1" selected="0">
            <x v="1048832"/>
          </reference>
        </references>
      </pivotArea>
    </format>
    <format dxfId="341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50"/>
          </reference>
          <reference field="7" count="2">
            <x v="184"/>
            <x v="185"/>
          </reference>
          <reference field="10" count="1" selected="0">
            <x v="1048832"/>
          </reference>
        </references>
      </pivotArea>
    </format>
    <format dxfId="3415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51"/>
          </reference>
          <reference field="7" count="2">
            <x v="186"/>
            <x v="187"/>
          </reference>
          <reference field="10" count="1" selected="0">
            <x v="1048832"/>
          </reference>
        </references>
      </pivotArea>
    </format>
    <format dxfId="3416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4"/>
          </reference>
          <reference field="7" count="1">
            <x v="581"/>
          </reference>
          <reference field="10" count="1" selected="0">
            <x v="1048832"/>
          </reference>
        </references>
      </pivotArea>
    </format>
    <format dxfId="3417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52"/>
          </reference>
          <reference field="7" count="2">
            <x v="188"/>
            <x v="582"/>
          </reference>
          <reference field="10" count="1" selected="0">
            <x v="1048832"/>
          </reference>
        </references>
      </pivotArea>
    </format>
    <format dxfId="3418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3"/>
          </reference>
          <reference field="6" count="1" selected="0">
            <x v="156"/>
          </reference>
          <reference field="7" count="1">
            <x v="192"/>
          </reference>
          <reference field="10" count="1" selected="0">
            <x v="92"/>
          </reference>
        </references>
      </pivotArea>
    </format>
    <format dxfId="3419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3"/>
          </reference>
          <reference field="6" count="1" selected="0">
            <x v="157"/>
          </reference>
          <reference field="7" count="1">
            <x v="193"/>
          </reference>
          <reference field="10" count="1" selected="0">
            <x v="92"/>
          </reference>
        </references>
      </pivotArea>
    </format>
    <format dxfId="3420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4"/>
          </reference>
          <reference field="6" count="1" selected="0">
            <x v="156"/>
          </reference>
          <reference field="7" count="1">
            <x v="192"/>
          </reference>
          <reference field="10" count="1" selected="0">
            <x v="19"/>
          </reference>
        </references>
      </pivotArea>
    </format>
    <format dxfId="342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59"/>
          </reference>
          <reference field="7" count="2">
            <x v="195"/>
            <x v="586"/>
          </reference>
          <reference field="10" count="1" selected="0">
            <x v="0"/>
          </reference>
        </references>
      </pivotArea>
    </format>
    <format dxfId="342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1"/>
          </reference>
          <reference field="7" count="2">
            <x v="197"/>
            <x v="587"/>
          </reference>
          <reference field="10" count="1" selected="0">
            <x v="0"/>
          </reference>
        </references>
      </pivotArea>
    </format>
    <format dxfId="3423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2">
            <x v="196"/>
            <x v="585"/>
          </reference>
          <reference field="10" count="1" selected="0">
            <x v="0"/>
          </reference>
        </references>
      </pivotArea>
    </format>
    <format dxfId="3424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0"/>
          </reference>
          <reference field="6" count="1" selected="0">
            <x v="545"/>
          </reference>
          <reference field="7" count="1">
            <x v="583"/>
          </reference>
          <reference field="10" count="1" selected="0">
            <x v="0"/>
          </reference>
        </references>
      </pivotArea>
    </format>
    <format dxfId="3425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0"/>
          </reference>
          <reference field="6" count="1" selected="0">
            <x v="158"/>
          </reference>
          <reference field="7" count="1">
            <x v="194"/>
          </reference>
          <reference field="10" count="1" selected="0">
            <x v="0"/>
          </reference>
        </references>
      </pivotArea>
    </format>
    <format dxfId="3426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0"/>
          </reference>
          <reference field="6" count="1" selected="0">
            <x v="546"/>
          </reference>
          <reference field="7" count="1">
            <x v="584"/>
          </reference>
          <reference field="10" count="1" selected="0">
            <x v="0"/>
          </reference>
        </references>
      </pivotArea>
    </format>
    <format dxfId="342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0"/>
          </reference>
          <reference field="6" count="1" selected="0">
            <x v="158"/>
          </reference>
          <reference field="7" count="1">
            <x v="194"/>
          </reference>
          <reference field="10" count="1" selected="0">
            <x v="2"/>
          </reference>
        </references>
      </pivotArea>
    </format>
    <format dxfId="342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0"/>
          </reference>
          <reference field="6" count="1" selected="0">
            <x v="546"/>
          </reference>
          <reference field="7" count="1">
            <x v="584"/>
          </reference>
          <reference field="10" count="1" selected="0">
            <x v="2"/>
          </reference>
        </references>
      </pivotArea>
    </format>
    <format dxfId="342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94"/>
          </reference>
        </references>
      </pivotArea>
    </format>
    <format dxfId="343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94"/>
          </reference>
        </references>
      </pivotArea>
    </format>
    <format dxfId="343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95"/>
          </reference>
        </references>
      </pivotArea>
    </format>
    <format dxfId="343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95"/>
          </reference>
        </references>
      </pivotArea>
    </format>
    <format dxfId="3433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96"/>
          </reference>
        </references>
      </pivotArea>
    </format>
    <format dxfId="3434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97"/>
          </reference>
        </references>
      </pivotArea>
    </format>
    <format dxfId="3435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98"/>
          </reference>
        </references>
      </pivotArea>
    </format>
    <format dxfId="3436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98"/>
          </reference>
        </references>
      </pivotArea>
    </format>
    <format dxfId="343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4"/>
          </reference>
        </references>
      </pivotArea>
    </format>
    <format dxfId="343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4"/>
          </reference>
        </references>
      </pivotArea>
    </format>
    <format dxfId="343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99"/>
          </reference>
        </references>
      </pivotArea>
    </format>
    <format dxfId="344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99"/>
          </reference>
        </references>
      </pivotArea>
    </format>
    <format dxfId="344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01"/>
          </reference>
        </references>
      </pivotArea>
    </format>
    <format dxfId="344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01"/>
          </reference>
        </references>
      </pivotArea>
    </format>
    <format dxfId="3443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5"/>
          </reference>
        </references>
      </pivotArea>
    </format>
    <format dxfId="3444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546"/>
          </reference>
          <reference field="7" count="1">
            <x v="584"/>
          </reference>
          <reference field="10" count="1" selected="0">
            <x v="51"/>
          </reference>
        </references>
      </pivotArea>
    </format>
    <format dxfId="3445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02"/>
          </reference>
        </references>
      </pivotArea>
    </format>
    <format dxfId="3446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546"/>
          </reference>
          <reference field="7" count="1">
            <x v="584"/>
          </reference>
          <reference field="10" count="1" selected="0">
            <x v="52"/>
          </reference>
        </references>
      </pivotArea>
    </format>
    <format dxfId="344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55"/>
          </reference>
        </references>
      </pivotArea>
    </format>
    <format dxfId="344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03"/>
          </reference>
        </references>
      </pivotArea>
    </format>
    <format dxfId="344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03"/>
          </reference>
        </references>
      </pivotArea>
    </format>
    <format dxfId="345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106"/>
          </reference>
        </references>
      </pivotArea>
    </format>
    <format dxfId="345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06"/>
          </reference>
        </references>
      </pivotArea>
    </format>
    <format dxfId="345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6"/>
          </reference>
        </references>
      </pivotArea>
    </format>
    <format dxfId="3453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6"/>
          </reference>
        </references>
      </pivotArea>
    </format>
    <format dxfId="3454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08"/>
          </reference>
        </references>
      </pivotArea>
    </format>
    <format dxfId="3455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08"/>
          </reference>
        </references>
      </pivotArea>
    </format>
    <format dxfId="3456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7"/>
          </reference>
        </references>
      </pivotArea>
    </format>
    <format dxfId="345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7"/>
          </reference>
        </references>
      </pivotArea>
    </format>
    <format dxfId="345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72"/>
          </reference>
        </references>
      </pivotArea>
    </format>
    <format dxfId="345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72"/>
          </reference>
        </references>
      </pivotArea>
    </format>
    <format dxfId="346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10"/>
          </reference>
        </references>
      </pivotArea>
    </format>
    <format dxfId="346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110"/>
          </reference>
        </references>
      </pivotArea>
    </format>
    <format dxfId="346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10"/>
          </reference>
        </references>
      </pivotArea>
    </format>
    <format dxfId="3463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11"/>
          </reference>
        </references>
      </pivotArea>
    </format>
    <format dxfId="3464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11"/>
          </reference>
        </references>
      </pivotArea>
    </format>
    <format dxfId="3465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8"/>
          </reference>
        </references>
      </pivotArea>
    </format>
    <format dxfId="3466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8"/>
          </reference>
        </references>
      </pivotArea>
    </format>
    <format dxfId="346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8"/>
          </reference>
        </references>
      </pivotArea>
    </format>
    <format dxfId="346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14"/>
          </reference>
        </references>
      </pivotArea>
    </format>
    <format dxfId="346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114"/>
          </reference>
        </references>
      </pivotArea>
    </format>
    <format dxfId="347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14"/>
          </reference>
        </references>
      </pivotArea>
    </format>
    <format dxfId="347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9"/>
          </reference>
        </references>
      </pivotArea>
    </format>
    <format dxfId="347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9"/>
          </reference>
        </references>
      </pivotArea>
    </format>
    <format dxfId="3473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10"/>
          </reference>
        </references>
      </pivotArea>
    </format>
    <format dxfId="3474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0"/>
          </reference>
        </references>
      </pivotArea>
    </format>
    <format dxfId="3475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1"/>
          </reference>
        </references>
      </pivotArea>
    </format>
    <format dxfId="3476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11"/>
          </reference>
        </references>
      </pivotArea>
    </format>
    <format dxfId="347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1"/>
          </reference>
        </references>
      </pivotArea>
    </format>
    <format dxfId="347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85"/>
          </reference>
        </references>
      </pivotArea>
    </format>
    <format dxfId="347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2">
            <x v="196"/>
            <x v="585"/>
          </reference>
          <reference field="10" count="1" selected="0">
            <x v="85"/>
          </reference>
        </references>
      </pivotArea>
    </format>
    <format dxfId="348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15"/>
          </reference>
        </references>
      </pivotArea>
    </format>
    <format dxfId="348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15"/>
          </reference>
        </references>
      </pivotArea>
    </format>
    <format dxfId="348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546"/>
          </reference>
          <reference field="7" count="1">
            <x v="584"/>
          </reference>
          <reference field="10" count="1" selected="0">
            <x v="89"/>
          </reference>
        </references>
      </pivotArea>
    </format>
    <format dxfId="3483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12"/>
          </reference>
        </references>
      </pivotArea>
    </format>
    <format dxfId="3484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2"/>
          </reference>
        </references>
      </pivotArea>
    </format>
    <format dxfId="3485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2"/>
          </reference>
          <reference field="6" count="1" selected="0">
            <x v="158"/>
          </reference>
          <reference field="7" count="1">
            <x v="194"/>
          </reference>
          <reference field="10" count="1" selected="0">
            <x v="22"/>
          </reference>
        </references>
      </pivotArea>
    </format>
    <format dxfId="3486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2"/>
          </reference>
          <reference field="6" count="1" selected="0">
            <x v="546"/>
          </reference>
          <reference field="7" count="1">
            <x v="584"/>
          </reference>
          <reference field="10" count="1" selected="0">
            <x v="22"/>
          </reference>
        </references>
      </pivotArea>
    </format>
    <format dxfId="348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5"/>
          </reference>
          <reference field="6" count="1" selected="0">
            <x v="545"/>
          </reference>
          <reference field="7" count="1">
            <x v="583"/>
          </reference>
          <reference field="10" count="1" selected="0">
            <x v="0"/>
          </reference>
        </references>
      </pivotArea>
    </format>
    <format dxfId="348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5"/>
          </reference>
          <reference field="6" count="1" selected="0">
            <x v="158"/>
          </reference>
          <reference field="7" count="1">
            <x v="194"/>
          </reference>
          <reference field="10" count="1" selected="0">
            <x v="0"/>
          </reference>
        </references>
      </pivotArea>
    </format>
    <format dxfId="348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5"/>
          </reference>
          <reference field="6" count="1" selected="0">
            <x v="546"/>
          </reference>
          <reference field="7" count="1">
            <x v="584"/>
          </reference>
          <reference field="10" count="1" selected="0">
            <x v="0"/>
          </reference>
        </references>
      </pivotArea>
    </format>
    <format dxfId="349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5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93"/>
          </reference>
        </references>
      </pivotArea>
    </format>
    <format dxfId="349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6"/>
          </reference>
          <reference field="6" count="1" selected="0">
            <x v="546"/>
          </reference>
          <reference field="7" count="1">
            <x v="584"/>
          </reference>
          <reference field="10" count="1" selected="0">
            <x v="0"/>
          </reference>
        </references>
      </pivotArea>
    </format>
    <format dxfId="349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6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048832"/>
          </reference>
        </references>
      </pivotArea>
    </format>
    <format dxfId="3493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6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1048832"/>
          </reference>
        </references>
      </pivotArea>
    </format>
    <format dxfId="3494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6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048832"/>
          </reference>
        </references>
      </pivotArea>
    </format>
    <format dxfId="3495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6"/>
          </reference>
          <reference field="6" count="1" selected="0">
            <x v="546"/>
          </reference>
          <reference field="7" count="1">
            <x v="584"/>
          </reference>
          <reference field="10" count="1" selected="0">
            <x v="17"/>
          </reference>
        </references>
      </pivotArea>
    </format>
    <format dxfId="3496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0"/>
          </reference>
        </references>
      </pivotArea>
    </format>
    <format dxfId="349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0"/>
          </reference>
        </references>
      </pivotArea>
    </format>
    <format dxfId="349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"/>
          </reference>
        </references>
      </pivotArea>
    </format>
    <format dxfId="349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1"/>
          </reference>
        </references>
      </pivotArea>
    </format>
    <format dxfId="350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1">
            <x v="196"/>
          </reference>
          <reference field="10" count="1" selected="0">
            <x v="1"/>
          </reference>
        </references>
      </pivotArea>
    </format>
    <format dxfId="350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59"/>
          </reference>
          <reference field="7" count="1">
            <x v="195"/>
          </reference>
          <reference field="10" count="1" selected="0">
            <x v="1048832"/>
          </reference>
        </references>
      </pivotArea>
    </format>
    <format dxfId="350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1"/>
          </reference>
          <reference field="7" count="1">
            <x v="197"/>
          </reference>
          <reference field="10" count="1" selected="0">
            <x v="1048832"/>
          </reference>
        </references>
      </pivotArea>
    </format>
    <format dxfId="3503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2">
            <x v="196"/>
            <x v="585"/>
          </reference>
          <reference field="10" count="1" selected="0">
            <x v="1048832"/>
          </reference>
        </references>
      </pivotArea>
    </format>
    <format dxfId="350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59"/>
          </reference>
          <reference field="7" count="1">
            <x v="601"/>
          </reference>
          <reference field="10" count="1" selected="0">
            <x v="0"/>
          </reference>
        </references>
      </pivotArea>
    </format>
    <format dxfId="350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7"/>
          </reference>
          <reference field="7" count="1">
            <x v="253"/>
          </reference>
          <reference field="10" count="1" selected="0">
            <x v="0"/>
          </reference>
        </references>
      </pivotArea>
    </format>
    <format dxfId="350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4"/>
          </reference>
          <reference field="7" count="1">
            <x v="339"/>
          </reference>
          <reference field="10" count="1" selected="0">
            <x v="0"/>
          </reference>
        </references>
      </pivotArea>
    </format>
    <format dxfId="350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5"/>
          </reference>
          <reference field="7" count="1">
            <x v="340"/>
          </reference>
          <reference field="10" count="1" selected="0">
            <x v="0"/>
          </reference>
        </references>
      </pivotArea>
    </format>
    <format dxfId="350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6"/>
          </reference>
          <reference field="7" count="1">
            <x v="341"/>
          </reference>
          <reference field="10" count="1" selected="0">
            <x v="0"/>
          </reference>
        </references>
      </pivotArea>
    </format>
    <format dxfId="350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3"/>
          </reference>
          <reference field="7" count="1">
            <x v="199"/>
          </reference>
          <reference field="10" count="1" selected="0">
            <x v="0"/>
          </reference>
        </references>
      </pivotArea>
    </format>
    <format dxfId="351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7"/>
          </reference>
          <reference field="7" count="1">
            <x v="342"/>
          </reference>
          <reference field="10" count="1" selected="0">
            <x v="0"/>
          </reference>
        </references>
      </pivotArea>
    </format>
    <format dxfId="351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8"/>
          </reference>
          <reference field="7" count="1">
            <x v="343"/>
          </reference>
          <reference field="10" count="1" selected="0">
            <x v="0"/>
          </reference>
        </references>
      </pivotArea>
    </format>
    <format dxfId="351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9"/>
          </reference>
          <reference field="7" count="1">
            <x v="344"/>
          </reference>
          <reference field="10" count="1" selected="0">
            <x v="0"/>
          </reference>
        </references>
      </pivotArea>
    </format>
    <format dxfId="351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0"/>
          </reference>
          <reference field="7" count="1">
            <x v="345"/>
          </reference>
          <reference field="10" count="1" selected="0">
            <x v="0"/>
          </reference>
        </references>
      </pivotArea>
    </format>
    <format dxfId="351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4"/>
          </reference>
          <reference field="7" count="1">
            <x v="200"/>
          </reference>
          <reference field="10" count="1" selected="0">
            <x v="0"/>
          </reference>
        </references>
      </pivotArea>
    </format>
    <format dxfId="351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1"/>
          </reference>
          <reference field="7" count="1">
            <x v="346"/>
          </reference>
          <reference field="10" count="1" selected="0">
            <x v="0"/>
          </reference>
        </references>
      </pivotArea>
    </format>
    <format dxfId="351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2"/>
          </reference>
          <reference field="7" count="1">
            <x v="347"/>
          </reference>
          <reference field="10" count="1" selected="0">
            <x v="0"/>
          </reference>
        </references>
      </pivotArea>
    </format>
    <format dxfId="351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3"/>
          </reference>
          <reference field="7" count="1">
            <x v="348"/>
          </reference>
          <reference field="10" count="1" selected="0">
            <x v="0"/>
          </reference>
        </references>
      </pivotArea>
    </format>
    <format dxfId="351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4"/>
          </reference>
          <reference field="7" count="1">
            <x v="349"/>
          </reference>
          <reference field="10" count="1" selected="0">
            <x v="0"/>
          </reference>
        </references>
      </pivotArea>
    </format>
    <format dxfId="351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2"/>
          </reference>
          <reference field="7" count="1">
            <x v="258"/>
          </reference>
          <reference field="10" count="1" selected="0">
            <x v="0"/>
          </reference>
        </references>
      </pivotArea>
    </format>
    <format dxfId="352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5"/>
          </reference>
          <reference field="7" count="1">
            <x v="350"/>
          </reference>
          <reference field="10" count="1" selected="0">
            <x v="0"/>
          </reference>
        </references>
      </pivotArea>
    </format>
    <format dxfId="352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5"/>
          </reference>
          <reference field="7" count="1">
            <x v="201"/>
          </reference>
          <reference field="10" count="1" selected="0">
            <x v="0"/>
          </reference>
        </references>
      </pivotArea>
    </format>
    <format dxfId="352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3"/>
          </reference>
          <reference field="7" count="1">
            <x v="259"/>
          </reference>
          <reference field="10" count="1" selected="0">
            <x v="0"/>
          </reference>
        </references>
      </pivotArea>
    </format>
    <format dxfId="352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4"/>
          </reference>
          <reference field="7" count="1">
            <x v="260"/>
          </reference>
          <reference field="10" count="1" selected="0">
            <x v="0"/>
          </reference>
        </references>
      </pivotArea>
    </format>
    <format dxfId="352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6"/>
          </reference>
          <reference field="7" count="1">
            <x v="202"/>
          </reference>
          <reference field="10" count="1" selected="0">
            <x v="0"/>
          </reference>
        </references>
      </pivotArea>
    </format>
    <format dxfId="352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0"/>
          </reference>
          <reference field="7" count="1">
            <x v="602"/>
          </reference>
          <reference field="10" count="1" selected="0">
            <x v="0"/>
          </reference>
        </references>
      </pivotArea>
    </format>
    <format dxfId="352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8"/>
          </reference>
          <reference field="7" count="1">
            <x v="333"/>
          </reference>
          <reference field="10" count="1" selected="0">
            <x v="0"/>
          </reference>
        </references>
      </pivotArea>
    </format>
    <format dxfId="352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9"/>
          </reference>
          <reference field="7" count="1">
            <x v="334"/>
          </reference>
          <reference field="10" count="1" selected="0">
            <x v="0"/>
          </reference>
        </references>
      </pivotArea>
    </format>
    <format dxfId="352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7"/>
          </reference>
          <reference field="7" count="1">
            <x v="203"/>
          </reference>
          <reference field="10" count="1" selected="0">
            <x v="0"/>
          </reference>
        </references>
      </pivotArea>
    </format>
    <format dxfId="352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7"/>
          </reference>
          <reference field="7" count="1">
            <x v="263"/>
          </reference>
          <reference field="10" count="1" selected="0">
            <x v="0"/>
          </reference>
        </references>
      </pivotArea>
    </format>
    <format dxfId="353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8"/>
          </reference>
          <reference field="7" count="1">
            <x v="204"/>
          </reference>
          <reference field="10" count="1" selected="0">
            <x v="0"/>
          </reference>
        </references>
      </pivotArea>
    </format>
    <format dxfId="353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0"/>
          </reference>
          <reference field="7" count="1">
            <x v="335"/>
          </reference>
          <reference field="10" count="1" selected="0">
            <x v="0"/>
          </reference>
        </references>
      </pivotArea>
    </format>
    <format dxfId="353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9"/>
          </reference>
          <reference field="7" count="1">
            <x v="205"/>
          </reference>
          <reference field="10" count="1" selected="0">
            <x v="0"/>
          </reference>
        </references>
      </pivotArea>
    </format>
    <format dxfId="353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7"/>
          </reference>
          <reference field="7" count="1">
            <x v="352"/>
          </reference>
          <reference field="10" count="1" selected="0">
            <x v="0"/>
          </reference>
        </references>
      </pivotArea>
    </format>
    <format dxfId="353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1"/>
          </reference>
          <reference field="7" count="1">
            <x v="603"/>
          </reference>
          <reference field="10" count="1" selected="0">
            <x v="0"/>
          </reference>
        </references>
      </pivotArea>
    </format>
    <format dxfId="353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2"/>
          </reference>
          <reference field="7" count="1">
            <x v="604"/>
          </reference>
          <reference field="10" count="1" selected="0">
            <x v="0"/>
          </reference>
        </references>
      </pivotArea>
    </format>
    <format dxfId="353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8"/>
          </reference>
          <reference field="7" count="1">
            <x v="353"/>
          </reference>
          <reference field="10" count="1" selected="0">
            <x v="0"/>
          </reference>
        </references>
      </pivotArea>
    </format>
    <format dxfId="353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9"/>
          </reference>
          <reference field="7" count="1">
            <x v="354"/>
          </reference>
          <reference field="10" count="1" selected="0">
            <x v="0"/>
          </reference>
        </references>
      </pivotArea>
    </format>
    <format dxfId="353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0"/>
          </reference>
          <reference field="7" count="1">
            <x v="355"/>
          </reference>
          <reference field="10" count="1" selected="0">
            <x v="0"/>
          </reference>
        </references>
      </pivotArea>
    </format>
    <format dxfId="353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1"/>
          </reference>
          <reference field="7" count="1">
            <x v="356"/>
          </reference>
          <reference field="10" count="1" selected="0">
            <x v="0"/>
          </reference>
        </references>
      </pivotArea>
    </format>
    <format dxfId="354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2"/>
          </reference>
          <reference field="7" count="1">
            <x v="357"/>
          </reference>
          <reference field="10" count="1" selected="0">
            <x v="0"/>
          </reference>
        </references>
      </pivotArea>
    </format>
    <format dxfId="35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1"/>
          </reference>
          <reference field="7" count="1">
            <x v="267"/>
          </reference>
          <reference field="10" count="1" selected="0">
            <x v="0"/>
          </reference>
        </references>
      </pivotArea>
    </format>
    <format dxfId="354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2"/>
          </reference>
          <reference field="7" count="1">
            <x v="268"/>
          </reference>
          <reference field="10" count="1" selected="0">
            <x v="0"/>
          </reference>
        </references>
      </pivotArea>
    </format>
    <format dxfId="354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0"/>
          </reference>
          <reference field="7" count="1">
            <x v="206"/>
          </reference>
          <reference field="10" count="1" selected="0">
            <x v="0"/>
          </reference>
        </references>
      </pivotArea>
    </format>
    <format dxfId="354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3"/>
          </reference>
          <reference field="7" count="1">
            <x v="269"/>
          </reference>
          <reference field="10" count="1" selected="0">
            <x v="0"/>
          </reference>
        </references>
      </pivotArea>
    </format>
    <format dxfId="354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4"/>
          </reference>
          <reference field="7" count="1">
            <x v="270"/>
          </reference>
          <reference field="10" count="1" selected="0">
            <x v="0"/>
          </reference>
        </references>
      </pivotArea>
    </format>
    <format dxfId="354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5"/>
          </reference>
          <reference field="7" count="1">
            <x v="271"/>
          </reference>
          <reference field="10" count="1" selected="0">
            <x v="0"/>
          </reference>
        </references>
      </pivotArea>
    </format>
    <format dxfId="354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6"/>
          </reference>
          <reference field="7" count="1">
            <x v="272"/>
          </reference>
          <reference field="10" count="1" selected="0">
            <x v="0"/>
          </reference>
        </references>
      </pivotArea>
    </format>
    <format dxfId="354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3"/>
          </reference>
          <reference field="7" count="1">
            <x v="358"/>
          </reference>
          <reference field="10" count="1" selected="0">
            <x v="0"/>
          </reference>
        </references>
      </pivotArea>
    </format>
    <format dxfId="354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4"/>
          </reference>
          <reference field="7" count="1">
            <x v="359"/>
          </reference>
          <reference field="10" count="1" selected="0">
            <x v="0"/>
          </reference>
        </references>
      </pivotArea>
    </format>
    <format dxfId="355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3"/>
          </reference>
          <reference field="7" count="1">
            <x v="328"/>
          </reference>
          <reference field="10" count="1" selected="0">
            <x v="0"/>
          </reference>
        </references>
      </pivotArea>
    </format>
    <format dxfId="355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7"/>
          </reference>
          <reference field="7" count="1">
            <x v="273"/>
          </reference>
          <reference field="10" count="1" selected="0">
            <x v="0"/>
          </reference>
        </references>
      </pivotArea>
    </format>
    <format dxfId="355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8"/>
          </reference>
          <reference field="7" count="1">
            <x v="274"/>
          </reference>
          <reference field="10" count="1" selected="0">
            <x v="0"/>
          </reference>
        </references>
      </pivotArea>
    </format>
    <format dxfId="355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9"/>
          </reference>
          <reference field="7" count="1">
            <x v="275"/>
          </reference>
          <reference field="10" count="1" selected="0">
            <x v="0"/>
          </reference>
        </references>
      </pivotArea>
    </format>
    <format dxfId="355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0"/>
          </reference>
          <reference field="7" count="1">
            <x v="276"/>
          </reference>
          <reference field="10" count="1" selected="0">
            <x v="0"/>
          </reference>
        </references>
      </pivotArea>
    </format>
    <format dxfId="355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1"/>
          </reference>
          <reference field="7" count="1">
            <x v="277"/>
          </reference>
          <reference field="10" count="1" selected="0">
            <x v="0"/>
          </reference>
        </references>
      </pivotArea>
    </format>
    <format dxfId="355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5"/>
          </reference>
          <reference field="7" count="1">
            <x v="281"/>
          </reference>
          <reference field="10" count="1" selected="0">
            <x v="0"/>
          </reference>
        </references>
      </pivotArea>
    </format>
    <format dxfId="355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5"/>
          </reference>
          <reference field="7" count="1">
            <x v="360"/>
          </reference>
          <reference field="10" count="1" selected="0">
            <x v="0"/>
          </reference>
        </references>
      </pivotArea>
    </format>
    <format dxfId="355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6"/>
          </reference>
          <reference field="7" count="1">
            <x v="361"/>
          </reference>
          <reference field="10" count="1" selected="0">
            <x v="0"/>
          </reference>
        </references>
      </pivotArea>
    </format>
    <format dxfId="355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3"/>
          </reference>
          <reference field="7" count="1">
            <x v="605"/>
          </reference>
          <reference field="10" count="1" selected="0">
            <x v="0"/>
          </reference>
        </references>
      </pivotArea>
    </format>
    <format dxfId="356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7"/>
          </reference>
          <reference field="7" count="1">
            <x v="362"/>
          </reference>
          <reference field="10" count="1" selected="0">
            <x v="0"/>
          </reference>
        </references>
      </pivotArea>
    </format>
    <format dxfId="356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8"/>
          </reference>
          <reference field="7" count="1">
            <x v="363"/>
          </reference>
          <reference field="10" count="1" selected="0">
            <x v="0"/>
          </reference>
        </references>
      </pivotArea>
    </format>
    <format dxfId="356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9"/>
          </reference>
          <reference field="7" count="1">
            <x v="364"/>
          </reference>
          <reference field="10" count="1" selected="0">
            <x v="0"/>
          </reference>
        </references>
      </pivotArea>
    </format>
    <format dxfId="356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0"/>
          </reference>
          <reference field="7" count="1">
            <x v="365"/>
          </reference>
          <reference field="10" count="1" selected="0">
            <x v="0"/>
          </reference>
        </references>
      </pivotArea>
    </format>
    <format dxfId="356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1"/>
          </reference>
          <reference field="7" count="1">
            <x v="366"/>
          </reference>
          <reference field="10" count="1" selected="0">
            <x v="0"/>
          </reference>
        </references>
      </pivotArea>
    </format>
    <format dxfId="356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1"/>
          </reference>
          <reference field="7" count="1">
            <x v="207"/>
          </reference>
          <reference field="10" count="1" selected="0">
            <x v="0"/>
          </reference>
        </references>
      </pivotArea>
    </format>
    <format dxfId="356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2"/>
          </reference>
          <reference field="7" count="1">
            <x v="367"/>
          </reference>
          <reference field="10" count="1" selected="0">
            <x v="0"/>
          </reference>
        </references>
      </pivotArea>
    </format>
    <format dxfId="356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3"/>
          </reference>
          <reference field="7" count="1">
            <x v="368"/>
          </reference>
          <reference field="10" count="1" selected="0">
            <x v="0"/>
          </reference>
        </references>
      </pivotArea>
    </format>
    <format dxfId="356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4"/>
          </reference>
          <reference field="7" count="1">
            <x v="369"/>
          </reference>
          <reference field="10" count="1" selected="0">
            <x v="0"/>
          </reference>
        </references>
      </pivotArea>
    </format>
    <format dxfId="356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0"/>
          </reference>
        </references>
      </pivotArea>
    </format>
    <format dxfId="357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4"/>
          </reference>
          <reference field="7" count="1">
            <x v="606"/>
          </reference>
          <reference field="10" count="1" selected="0">
            <x v="0"/>
          </reference>
        </references>
      </pivotArea>
    </format>
    <format dxfId="357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5"/>
          </reference>
          <reference field="7" count="1">
            <x v="607"/>
          </reference>
          <reference field="10" count="1" selected="0">
            <x v="0"/>
          </reference>
        </references>
      </pivotArea>
    </format>
    <format dxfId="357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6"/>
          </reference>
          <reference field="7" count="1">
            <x v="282"/>
          </reference>
          <reference field="10" count="1" selected="0">
            <x v="0"/>
          </reference>
        </references>
      </pivotArea>
    </format>
    <format dxfId="357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9"/>
          </reference>
          <reference field="7" count="1">
            <x v="285"/>
          </reference>
          <reference field="10" count="1" selected="0">
            <x v="0"/>
          </reference>
        </references>
      </pivotArea>
    </format>
    <format dxfId="357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3"/>
          </reference>
          <reference field="7" count="1">
            <x v="209"/>
          </reference>
          <reference field="10" count="1" selected="0">
            <x v="0"/>
          </reference>
        </references>
      </pivotArea>
    </format>
    <format dxfId="357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4"/>
          </reference>
          <reference field="7" count="1">
            <x v="210"/>
          </reference>
          <reference field="10" count="1" selected="0">
            <x v="0"/>
          </reference>
        </references>
      </pivotArea>
    </format>
    <format dxfId="357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0"/>
          </reference>
          <reference field="7" count="1">
            <x v="286"/>
          </reference>
          <reference field="10" count="1" selected="0">
            <x v="0"/>
          </reference>
        </references>
      </pivotArea>
    </format>
    <format dxfId="357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5"/>
          </reference>
          <reference field="7" count="1">
            <x v="211"/>
          </reference>
          <reference field="10" count="1" selected="0">
            <x v="0"/>
          </reference>
        </references>
      </pivotArea>
    </format>
    <format dxfId="357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6"/>
          </reference>
          <reference field="7" count="1">
            <x v="212"/>
          </reference>
          <reference field="10" count="1" selected="0">
            <x v="0"/>
          </reference>
        </references>
      </pivotArea>
    </format>
    <format dxfId="357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2"/>
          </reference>
          <reference field="7" count="1">
            <x v="288"/>
          </reference>
          <reference field="10" count="1" selected="0">
            <x v="0"/>
          </reference>
        </references>
      </pivotArea>
    </format>
    <format dxfId="358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3"/>
          </reference>
          <reference field="7" count="1">
            <x v="289"/>
          </reference>
          <reference field="10" count="1" selected="0">
            <x v="0"/>
          </reference>
        </references>
      </pivotArea>
    </format>
    <format dxfId="358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4"/>
          </reference>
          <reference field="7" count="1">
            <x v="290"/>
          </reference>
          <reference field="10" count="1" selected="0">
            <x v="0"/>
          </reference>
        </references>
      </pivotArea>
    </format>
    <format dxfId="358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7"/>
          </reference>
          <reference field="7" count="1">
            <x v="213"/>
          </reference>
          <reference field="10" count="1" selected="0">
            <x v="0"/>
          </reference>
        </references>
      </pivotArea>
    </format>
    <format dxfId="358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8"/>
          </reference>
          <reference field="7" count="1">
            <x v="214"/>
          </reference>
          <reference field="10" count="1" selected="0">
            <x v="0"/>
          </reference>
        </references>
      </pivotArea>
    </format>
    <format dxfId="358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5"/>
          </reference>
          <reference field="7" count="1">
            <x v="291"/>
          </reference>
          <reference field="10" count="1" selected="0">
            <x v="0"/>
          </reference>
        </references>
      </pivotArea>
    </format>
    <format dxfId="358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6"/>
          </reference>
          <reference field="7" count="1">
            <x v="292"/>
          </reference>
          <reference field="10" count="1" selected="0">
            <x v="0"/>
          </reference>
        </references>
      </pivotArea>
    </format>
    <format dxfId="358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6"/>
          </reference>
          <reference field="7" count="1">
            <x v="608"/>
          </reference>
          <reference field="10" count="1" selected="0">
            <x v="0"/>
          </reference>
        </references>
      </pivotArea>
    </format>
    <format dxfId="358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7"/>
          </reference>
          <reference field="7" count="1">
            <x v="609"/>
          </reference>
          <reference field="10" count="1" selected="0">
            <x v="0"/>
          </reference>
        </references>
      </pivotArea>
    </format>
    <format dxfId="358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8"/>
          </reference>
          <reference field="7" count="1">
            <x v="610"/>
          </reference>
          <reference field="10" count="1" selected="0">
            <x v="0"/>
          </reference>
        </references>
      </pivotArea>
    </format>
    <format dxfId="358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9"/>
          </reference>
          <reference field="7" count="1">
            <x v="611"/>
          </reference>
          <reference field="10" count="1" selected="0">
            <x v="0"/>
          </reference>
        </references>
      </pivotArea>
    </format>
    <format dxfId="359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0"/>
          </reference>
          <reference field="7" count="1">
            <x v="218"/>
          </reference>
          <reference field="10" count="1" selected="0">
            <x v="0"/>
          </reference>
        </references>
      </pivotArea>
    </format>
    <format dxfId="359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1"/>
          </reference>
          <reference field="7" count="1">
            <x v="612"/>
          </reference>
          <reference field="10" count="1" selected="0">
            <x v="0"/>
          </reference>
        </references>
      </pivotArea>
    </format>
    <format dxfId="359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2"/>
          </reference>
          <reference field="7" count="1">
            <x v="613"/>
          </reference>
          <reference field="10" count="1" selected="0">
            <x v="0"/>
          </reference>
        </references>
      </pivotArea>
    </format>
    <format dxfId="359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3"/>
          </reference>
          <reference field="7" count="1">
            <x v="390"/>
          </reference>
          <reference field="10" count="1" selected="0">
            <x v="0"/>
          </reference>
        </references>
      </pivotArea>
    </format>
    <format dxfId="359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4"/>
          </reference>
          <reference field="7" count="1">
            <x v="614"/>
          </reference>
          <reference field="10" count="1" selected="0">
            <x v="0"/>
          </reference>
        </references>
      </pivotArea>
    </format>
    <format dxfId="359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5"/>
          </reference>
          <reference field="7" count="1">
            <x v="615"/>
          </reference>
          <reference field="10" count="1" selected="0">
            <x v="0"/>
          </reference>
        </references>
      </pivotArea>
    </format>
    <format dxfId="359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6"/>
          </reference>
          <reference field="7" count="1">
            <x v="616"/>
          </reference>
          <reference field="10" count="1" selected="0">
            <x v="0"/>
          </reference>
        </references>
      </pivotArea>
    </format>
    <format dxfId="359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7"/>
          </reference>
          <reference field="7" count="1">
            <x v="617"/>
          </reference>
          <reference field="10" count="1" selected="0">
            <x v="0"/>
          </reference>
        </references>
      </pivotArea>
    </format>
    <format dxfId="359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8"/>
          </reference>
          <reference field="7" count="1">
            <x v="618"/>
          </reference>
          <reference field="10" count="1" selected="0">
            <x v="0"/>
          </reference>
        </references>
      </pivotArea>
    </format>
    <format dxfId="359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9"/>
          </reference>
          <reference field="7" count="1">
            <x v="619"/>
          </reference>
          <reference field="10" count="1" selected="0">
            <x v="0"/>
          </reference>
        </references>
      </pivotArea>
    </format>
    <format dxfId="360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0"/>
          </reference>
          <reference field="7" count="1">
            <x v="620"/>
          </reference>
          <reference field="10" count="1" selected="0">
            <x v="0"/>
          </reference>
        </references>
      </pivotArea>
    </format>
    <format dxfId="360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1"/>
          </reference>
          <reference field="7" count="1">
            <x v="621"/>
          </reference>
          <reference field="10" count="1" selected="0">
            <x v="0"/>
          </reference>
        </references>
      </pivotArea>
    </format>
    <format dxfId="360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2"/>
          </reference>
          <reference field="7" count="1">
            <x v="622"/>
          </reference>
          <reference field="10" count="1" selected="0">
            <x v="0"/>
          </reference>
        </references>
      </pivotArea>
    </format>
    <format dxfId="360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3"/>
          </reference>
          <reference field="7" count="1">
            <x v="623"/>
          </reference>
          <reference field="10" count="1" selected="0">
            <x v="0"/>
          </reference>
        </references>
      </pivotArea>
    </format>
    <format dxfId="360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5"/>
          </reference>
          <reference field="7" count="1">
            <x v="370"/>
          </reference>
          <reference field="10" count="1" selected="0">
            <x v="0"/>
          </reference>
        </references>
      </pivotArea>
    </format>
    <format dxfId="360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6"/>
          </reference>
          <reference field="7" count="1">
            <x v="371"/>
          </reference>
          <reference field="10" count="1" selected="0">
            <x v="0"/>
          </reference>
        </references>
      </pivotArea>
    </format>
    <format dxfId="360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7"/>
          </reference>
          <reference field="7" count="1">
            <x v="372"/>
          </reference>
          <reference field="10" count="1" selected="0">
            <x v="0"/>
          </reference>
        </references>
      </pivotArea>
    </format>
    <format dxfId="360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7"/>
          </reference>
          <reference field="7" count="1">
            <x v="293"/>
          </reference>
          <reference field="10" count="1" selected="0">
            <x v="0"/>
          </reference>
        </references>
      </pivotArea>
    </format>
    <format dxfId="360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8"/>
          </reference>
          <reference field="7" count="1">
            <x v="373"/>
          </reference>
          <reference field="10" count="1" selected="0">
            <x v="0"/>
          </reference>
        </references>
      </pivotArea>
    </format>
    <format dxfId="360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9"/>
          </reference>
          <reference field="7" count="1">
            <x v="374"/>
          </reference>
          <reference field="10" count="1" selected="0">
            <x v="0"/>
          </reference>
        </references>
      </pivotArea>
    </format>
    <format dxfId="361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0"/>
          </reference>
          <reference field="7" count="1">
            <x v="375"/>
          </reference>
          <reference field="10" count="1" selected="0">
            <x v="0"/>
          </reference>
        </references>
      </pivotArea>
    </format>
    <format dxfId="361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9"/>
          </reference>
          <reference field="7" count="1">
            <x v="215"/>
          </reference>
          <reference field="10" count="1" selected="0">
            <x v="0"/>
          </reference>
        </references>
      </pivotArea>
    </format>
    <format dxfId="361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8"/>
          </reference>
          <reference field="7" count="1">
            <x v="294"/>
          </reference>
          <reference field="10" count="1" selected="0">
            <x v="0"/>
          </reference>
        </references>
      </pivotArea>
    </format>
    <format dxfId="361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9"/>
          </reference>
          <reference field="7" count="1">
            <x v="295"/>
          </reference>
          <reference field="10" count="1" selected="0">
            <x v="0"/>
          </reference>
        </references>
      </pivotArea>
    </format>
    <format dxfId="361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0"/>
          </reference>
          <reference field="7" count="1">
            <x v="296"/>
          </reference>
          <reference field="10" count="1" selected="0">
            <x v="0"/>
          </reference>
        </references>
      </pivotArea>
    </format>
    <format dxfId="361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1"/>
          </reference>
          <reference field="7" count="1">
            <x v="376"/>
          </reference>
          <reference field="10" count="1" selected="0">
            <x v="0"/>
          </reference>
        </references>
      </pivotArea>
    </format>
    <format dxfId="361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2"/>
          </reference>
          <reference field="7" count="1">
            <x v="377"/>
          </reference>
          <reference field="10" count="1" selected="0">
            <x v="0"/>
          </reference>
        </references>
      </pivotArea>
    </format>
    <format dxfId="361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0"/>
          </reference>
          <reference field="7" count="1">
            <x v="216"/>
          </reference>
          <reference field="10" count="1" selected="0">
            <x v="0"/>
          </reference>
        </references>
      </pivotArea>
    </format>
    <format dxfId="361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3"/>
          </reference>
          <reference field="7" count="1">
            <x v="378"/>
          </reference>
          <reference field="10" count="1" selected="0">
            <x v="0"/>
          </reference>
        </references>
      </pivotArea>
    </format>
    <format dxfId="361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1"/>
          </reference>
          <reference field="7" count="1">
            <x v="217"/>
          </reference>
          <reference field="10" count="1" selected="0">
            <x v="0"/>
          </reference>
        </references>
      </pivotArea>
    </format>
    <format dxfId="362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4"/>
          </reference>
          <reference field="7" count="1">
            <x v="379"/>
          </reference>
          <reference field="10" count="1" selected="0">
            <x v="0"/>
          </reference>
        </references>
      </pivotArea>
    </format>
    <format dxfId="362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5"/>
          </reference>
          <reference field="7" count="1">
            <x v="380"/>
          </reference>
          <reference field="10" count="1" selected="0">
            <x v="0"/>
          </reference>
        </references>
      </pivotArea>
    </format>
    <format dxfId="362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2"/>
          </reference>
          <reference field="7" count="1">
            <x v="218"/>
          </reference>
          <reference field="10" count="1" selected="0">
            <x v="0"/>
          </reference>
        </references>
      </pivotArea>
    </format>
    <format dxfId="362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6"/>
          </reference>
          <reference field="7" count="1">
            <x v="381"/>
          </reference>
          <reference field="10" count="1" selected="0">
            <x v="0"/>
          </reference>
        </references>
      </pivotArea>
    </format>
    <format dxfId="362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3"/>
          </reference>
          <reference field="7" count="1">
            <x v="219"/>
          </reference>
          <reference field="10" count="1" selected="0">
            <x v="0"/>
          </reference>
        </references>
      </pivotArea>
    </format>
    <format dxfId="362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7"/>
          </reference>
          <reference field="7" count="1">
            <x v="382"/>
          </reference>
          <reference field="10" count="1" selected="0">
            <x v="0"/>
          </reference>
        </references>
      </pivotArea>
    </format>
    <format dxfId="362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8"/>
          </reference>
          <reference field="7" count="1">
            <x v="23"/>
          </reference>
          <reference field="10" count="1" selected="0">
            <x v="0"/>
          </reference>
        </references>
      </pivotArea>
    </format>
    <format dxfId="362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9"/>
          </reference>
          <reference field="7" count="1">
            <x v="383"/>
          </reference>
          <reference field="10" count="1" selected="0">
            <x v="0"/>
          </reference>
        </references>
      </pivotArea>
    </format>
    <format dxfId="362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0"/>
          </reference>
          <reference field="7" count="1">
            <x v="384"/>
          </reference>
          <reference field="10" count="1" selected="0">
            <x v="0"/>
          </reference>
        </references>
      </pivotArea>
    </format>
    <format dxfId="362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1"/>
          </reference>
          <reference field="7" count="1">
            <x v="385"/>
          </reference>
          <reference field="10" count="1" selected="0">
            <x v="0"/>
          </reference>
        </references>
      </pivotArea>
    </format>
    <format dxfId="363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1"/>
          </reference>
          <reference field="7" count="1">
            <x v="297"/>
          </reference>
          <reference field="10" count="1" selected="0">
            <x v="0"/>
          </reference>
        </references>
      </pivotArea>
    </format>
    <format dxfId="363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2"/>
          </reference>
          <reference field="7" count="1">
            <x v="386"/>
          </reference>
          <reference field="10" count="1" selected="0">
            <x v="0"/>
          </reference>
        </references>
      </pivotArea>
    </format>
    <format dxfId="363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0"/>
          </reference>
        </references>
      </pivotArea>
    </format>
    <format dxfId="363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0"/>
          </reference>
        </references>
      </pivotArea>
    </format>
    <format dxfId="363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0"/>
          </reference>
        </references>
      </pivotArea>
    </format>
    <format dxfId="363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5"/>
          </reference>
          <reference field="7" count="1">
            <x v="251"/>
          </reference>
          <reference field="10" count="1" selected="0">
            <x v="0"/>
          </reference>
        </references>
      </pivotArea>
    </format>
    <format dxfId="363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7"/>
          </reference>
          <reference field="7" count="1">
            <x v="223"/>
          </reference>
          <reference field="10" count="1" selected="0">
            <x v="0"/>
          </reference>
        </references>
      </pivotArea>
    </format>
    <format dxfId="363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6"/>
          </reference>
          <reference field="7" count="1">
            <x v="252"/>
          </reference>
          <reference field="10" count="1" selected="0">
            <x v="0"/>
          </reference>
        </references>
      </pivotArea>
    </format>
    <format dxfId="363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2"/>
          </reference>
          <reference field="7" count="1">
            <x v="298"/>
          </reference>
          <reference field="10" count="1" selected="0">
            <x v="0"/>
          </reference>
        </references>
      </pivotArea>
    </format>
    <format dxfId="363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3"/>
          </reference>
          <reference field="7" count="1">
            <x v="299"/>
          </reference>
          <reference field="10" count="1" selected="0">
            <x v="0"/>
          </reference>
        </references>
      </pivotArea>
    </format>
    <format dxfId="364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8"/>
          </reference>
          <reference field="7" count="1">
            <x v="224"/>
          </reference>
          <reference field="10" count="1" selected="0">
            <x v="0"/>
          </reference>
        </references>
      </pivotArea>
    </format>
    <format dxfId="36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9"/>
          </reference>
          <reference field="7" count="1">
            <x v="225"/>
          </reference>
          <reference field="10" count="1" selected="0">
            <x v="0"/>
          </reference>
        </references>
      </pivotArea>
    </format>
    <format dxfId="364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4"/>
          </reference>
          <reference field="7" count="1">
            <x v="300"/>
          </reference>
          <reference field="10" count="1" selected="0">
            <x v="0"/>
          </reference>
        </references>
      </pivotArea>
    </format>
    <format dxfId="364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5"/>
          </reference>
          <reference field="7" count="1">
            <x v="301"/>
          </reference>
          <reference field="10" count="1" selected="0">
            <x v="0"/>
          </reference>
        </references>
      </pivotArea>
    </format>
    <format dxfId="364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6"/>
          </reference>
          <reference field="7" count="1">
            <x v="302"/>
          </reference>
          <reference field="10" count="1" selected="0">
            <x v="0"/>
          </reference>
        </references>
      </pivotArea>
    </format>
    <format dxfId="364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4"/>
          </reference>
          <reference field="7" count="1">
            <x v="329"/>
          </reference>
          <reference field="10" count="1" selected="0">
            <x v="0"/>
          </reference>
        </references>
      </pivotArea>
    </format>
    <format dxfId="364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5"/>
          </reference>
          <reference field="7" count="1">
            <x v="330"/>
          </reference>
          <reference field="10" count="1" selected="0">
            <x v="0"/>
          </reference>
        </references>
      </pivotArea>
    </format>
    <format dxfId="364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53"/>
          </reference>
          <reference field="7" count="1">
            <x v="593"/>
          </reference>
          <reference field="10" count="1" selected="0">
            <x v="0"/>
          </reference>
        </references>
      </pivotArea>
    </format>
    <format dxfId="364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7"/>
          </reference>
          <reference field="7" count="1">
            <x v="303"/>
          </reference>
          <reference field="10" count="1" selected="0">
            <x v="0"/>
          </reference>
        </references>
      </pivotArea>
    </format>
    <format dxfId="364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0"/>
          </reference>
        </references>
      </pivotArea>
    </format>
    <format dxfId="365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0"/>
          </reference>
        </references>
      </pivotArea>
    </format>
    <format dxfId="365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9"/>
          </reference>
          <reference field="7" count="1">
            <x v="305"/>
          </reference>
          <reference field="10" count="1" selected="0">
            <x v="0"/>
          </reference>
        </references>
      </pivotArea>
    </format>
    <format dxfId="365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09"/>
          </reference>
          <reference field="7" count="1">
            <x v="245"/>
          </reference>
          <reference field="10" count="1" selected="0">
            <x v="0"/>
          </reference>
        </references>
      </pivotArea>
    </format>
    <format dxfId="365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0"/>
          </reference>
          <reference field="7" count="1">
            <x v="306"/>
          </reference>
          <reference field="10" count="1" selected="0">
            <x v="0"/>
          </reference>
        </references>
      </pivotArea>
    </format>
    <format dxfId="365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1"/>
          </reference>
          <reference field="7" count="1">
            <x v="307"/>
          </reference>
          <reference field="10" count="1" selected="0">
            <x v="0"/>
          </reference>
        </references>
      </pivotArea>
    </format>
    <format dxfId="365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2"/>
          </reference>
          <reference field="7" count="1">
            <x v="228"/>
          </reference>
          <reference field="10" count="1" selected="0">
            <x v="0"/>
          </reference>
        </references>
      </pivotArea>
    </format>
    <format dxfId="365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3"/>
          </reference>
          <reference field="7" count="1">
            <x v="229"/>
          </reference>
          <reference field="10" count="1" selected="0">
            <x v="0"/>
          </reference>
        </references>
      </pivotArea>
    </format>
    <format dxfId="365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3"/>
          </reference>
          <reference field="7" count="1">
            <x v="387"/>
          </reference>
          <reference field="10" count="1" selected="0">
            <x v="0"/>
          </reference>
        </references>
      </pivotArea>
    </format>
    <format dxfId="365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2"/>
          </reference>
          <reference field="7" count="1">
            <x v="308"/>
          </reference>
          <reference field="10" count="1" selected="0">
            <x v="0"/>
          </reference>
        </references>
      </pivotArea>
    </format>
    <format dxfId="365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3"/>
          </reference>
          <reference field="7" count="1">
            <x v="309"/>
          </reference>
          <reference field="10" count="1" selected="0">
            <x v="0"/>
          </reference>
        </references>
      </pivotArea>
    </format>
    <format dxfId="366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4"/>
          </reference>
          <reference field="7" count="1">
            <x v="230"/>
          </reference>
          <reference field="10" count="1" selected="0">
            <x v="0"/>
          </reference>
        </references>
      </pivotArea>
    </format>
    <format dxfId="366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4"/>
          </reference>
          <reference field="7" count="1">
            <x v="624"/>
          </reference>
          <reference field="10" count="1" selected="0">
            <x v="0"/>
          </reference>
        </references>
      </pivotArea>
    </format>
    <format dxfId="366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4"/>
          </reference>
          <reference field="7" count="1">
            <x v="388"/>
          </reference>
          <reference field="10" count="1" selected="0">
            <x v="0"/>
          </reference>
        </references>
      </pivotArea>
    </format>
    <format dxfId="366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5"/>
          </reference>
          <reference field="7" count="1">
            <x v="231"/>
          </reference>
          <reference field="10" count="1" selected="0">
            <x v="0"/>
          </reference>
        </references>
      </pivotArea>
    </format>
    <format dxfId="366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5"/>
          </reference>
          <reference field="7" count="1">
            <x v="389"/>
          </reference>
          <reference field="10" count="1" selected="0">
            <x v="0"/>
          </reference>
        </references>
      </pivotArea>
    </format>
    <format dxfId="366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80"/>
          </reference>
          <reference field="7" count="1">
            <x v="316"/>
          </reference>
          <reference field="10" count="1" selected="0">
            <x v="0"/>
          </reference>
        </references>
      </pivotArea>
    </format>
    <format dxfId="366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3"/>
          </reference>
          <reference field="7" count="1">
            <x v="199"/>
          </reference>
          <reference field="10" count="1" selected="0">
            <x v="0"/>
          </reference>
        </references>
      </pivotArea>
    </format>
    <format dxfId="366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4"/>
          </reference>
          <reference field="7" count="1">
            <x v="200"/>
          </reference>
          <reference field="10" count="1" selected="0">
            <x v="0"/>
          </reference>
        </references>
      </pivotArea>
    </format>
    <format dxfId="366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5"/>
          </reference>
          <reference field="7" count="1">
            <x v="201"/>
          </reference>
          <reference field="10" count="1" selected="0">
            <x v="0"/>
          </reference>
        </references>
      </pivotArea>
    </format>
    <format dxfId="366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6"/>
          </reference>
          <reference field="7" count="1">
            <x v="202"/>
          </reference>
          <reference field="10" count="1" selected="0">
            <x v="0"/>
          </reference>
        </references>
      </pivotArea>
    </format>
    <format dxfId="367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98"/>
          </reference>
          <reference field="7" count="1">
            <x v="333"/>
          </reference>
          <reference field="10" count="1" selected="0">
            <x v="0"/>
          </reference>
        </references>
      </pivotArea>
    </format>
    <format dxfId="367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7"/>
          </reference>
          <reference field="7" count="1">
            <x v="203"/>
          </reference>
          <reference field="10" count="1" selected="0">
            <x v="0"/>
          </reference>
        </references>
      </pivotArea>
    </format>
    <format dxfId="367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8"/>
          </reference>
          <reference field="7" count="1">
            <x v="204"/>
          </reference>
          <reference field="10" count="1" selected="0">
            <x v="0"/>
          </reference>
        </references>
      </pivotArea>
    </format>
    <format dxfId="367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300"/>
          </reference>
          <reference field="7" count="1">
            <x v="335"/>
          </reference>
          <reference field="10" count="1" selected="0">
            <x v="0"/>
          </reference>
        </references>
      </pivotArea>
    </format>
    <format dxfId="367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9"/>
          </reference>
          <reference field="7" count="1">
            <x v="205"/>
          </reference>
          <reference field="10" count="1" selected="0">
            <x v="0"/>
          </reference>
        </references>
      </pivotArea>
    </format>
    <format dxfId="367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317"/>
          </reference>
          <reference field="7" count="1">
            <x v="352"/>
          </reference>
          <reference field="10" count="1" selected="0">
            <x v="0"/>
          </reference>
        </references>
      </pivotArea>
    </format>
    <format dxfId="367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0"/>
          </reference>
          <reference field="7" count="1">
            <x v="206"/>
          </reference>
          <reference field="10" count="1" selected="0">
            <x v="0"/>
          </reference>
        </references>
      </pivotArea>
    </format>
    <format dxfId="367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326"/>
          </reference>
          <reference field="7" count="1">
            <x v="361"/>
          </reference>
          <reference field="10" count="1" selected="0">
            <x v="0"/>
          </reference>
        </references>
      </pivotArea>
    </format>
    <format dxfId="367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328"/>
          </reference>
          <reference field="7" count="1">
            <x v="363"/>
          </reference>
          <reference field="10" count="1" selected="0">
            <x v="0"/>
          </reference>
        </references>
      </pivotArea>
    </format>
    <format dxfId="367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1"/>
          </reference>
          <reference field="7" count="1">
            <x v="207"/>
          </reference>
          <reference field="10" count="1" selected="0">
            <x v="0"/>
          </reference>
        </references>
      </pivotArea>
    </format>
    <format dxfId="368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0"/>
          </reference>
        </references>
      </pivotArea>
    </format>
    <format dxfId="368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3"/>
          </reference>
          <reference field="7" count="1">
            <x v="209"/>
          </reference>
          <reference field="10" count="1" selected="0">
            <x v="0"/>
          </reference>
        </references>
      </pivotArea>
    </format>
    <format dxfId="368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4"/>
          </reference>
          <reference field="7" count="1">
            <x v="210"/>
          </reference>
          <reference field="10" count="1" selected="0">
            <x v="0"/>
          </reference>
        </references>
      </pivotArea>
    </format>
    <format dxfId="368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5"/>
          </reference>
          <reference field="7" count="1">
            <x v="211"/>
          </reference>
          <reference field="10" count="1" selected="0">
            <x v="0"/>
          </reference>
        </references>
      </pivotArea>
    </format>
    <format dxfId="368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6"/>
          </reference>
          <reference field="7" count="1">
            <x v="212"/>
          </reference>
          <reference field="10" count="1" selected="0">
            <x v="0"/>
          </reference>
        </references>
      </pivotArea>
    </format>
    <format dxfId="368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7"/>
          </reference>
          <reference field="7" count="1">
            <x v="213"/>
          </reference>
          <reference field="10" count="1" selected="0">
            <x v="0"/>
          </reference>
        </references>
      </pivotArea>
    </format>
    <format dxfId="368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8"/>
          </reference>
          <reference field="7" count="1">
            <x v="214"/>
          </reference>
          <reference field="10" count="1" selected="0">
            <x v="0"/>
          </reference>
        </references>
      </pivotArea>
    </format>
    <format dxfId="368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55"/>
          </reference>
          <reference field="7" count="1">
            <x v="291"/>
          </reference>
          <reference field="10" count="1" selected="0">
            <x v="0"/>
          </reference>
        </references>
      </pivotArea>
    </format>
    <format dxfId="368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9"/>
          </reference>
          <reference field="7" count="1">
            <x v="215"/>
          </reference>
          <reference field="10" count="1" selected="0">
            <x v="0"/>
          </reference>
        </references>
      </pivotArea>
    </format>
    <format dxfId="368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58"/>
          </reference>
          <reference field="7" count="1">
            <x v="294"/>
          </reference>
          <reference field="10" count="1" selected="0">
            <x v="0"/>
          </reference>
        </references>
      </pivotArea>
    </format>
    <format dxfId="369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0"/>
          </reference>
          <reference field="7" count="1">
            <x v="216"/>
          </reference>
          <reference field="10" count="1" selected="0">
            <x v="0"/>
          </reference>
        </references>
      </pivotArea>
    </format>
    <format dxfId="369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1"/>
          </reference>
          <reference field="7" count="1">
            <x v="217"/>
          </reference>
          <reference field="10" count="1" selected="0">
            <x v="0"/>
          </reference>
        </references>
      </pivotArea>
    </format>
    <format dxfId="369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2"/>
          </reference>
          <reference field="7" count="1">
            <x v="218"/>
          </reference>
          <reference field="10" count="1" selected="0">
            <x v="0"/>
          </reference>
        </references>
      </pivotArea>
    </format>
    <format dxfId="369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3"/>
          </reference>
          <reference field="7" count="1">
            <x v="219"/>
          </reference>
          <reference field="10" count="1" selected="0">
            <x v="0"/>
          </reference>
        </references>
      </pivotArea>
    </format>
    <format dxfId="369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0"/>
          </reference>
        </references>
      </pivotArea>
    </format>
    <format dxfId="369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0"/>
          </reference>
        </references>
      </pivotArea>
    </format>
    <format dxfId="369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0"/>
          </reference>
        </references>
      </pivotArea>
    </format>
    <format dxfId="369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547"/>
          </reference>
          <reference field="7" count="1">
            <x v="588"/>
          </reference>
          <reference field="10" count="1" selected="0">
            <x v="0"/>
          </reference>
        </references>
      </pivotArea>
    </format>
    <format dxfId="369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7"/>
          </reference>
          <reference field="7" count="1">
            <x v="223"/>
          </reference>
          <reference field="10" count="1" selected="0">
            <x v="0"/>
          </reference>
        </references>
      </pivotArea>
    </format>
    <format dxfId="369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8"/>
          </reference>
          <reference field="7" count="1">
            <x v="224"/>
          </reference>
          <reference field="10" count="1" selected="0">
            <x v="0"/>
          </reference>
        </references>
      </pivotArea>
    </format>
    <format dxfId="370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9"/>
          </reference>
          <reference field="7" count="1">
            <x v="225"/>
          </reference>
          <reference field="10" count="1" selected="0">
            <x v="0"/>
          </reference>
        </references>
      </pivotArea>
    </format>
    <format dxfId="370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0"/>
          </reference>
        </references>
      </pivotArea>
    </format>
    <format dxfId="370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0"/>
          </reference>
        </references>
      </pivotArea>
    </format>
    <format dxfId="370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9"/>
          </reference>
          <reference field="7" count="1">
            <x v="245"/>
          </reference>
          <reference field="10" count="1" selected="0">
            <x v="0"/>
          </reference>
        </references>
      </pivotArea>
    </format>
    <format dxfId="370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2"/>
          </reference>
          <reference field="7" count="1">
            <x v="228"/>
          </reference>
          <reference field="10" count="1" selected="0">
            <x v="0"/>
          </reference>
        </references>
      </pivotArea>
    </format>
    <format dxfId="370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3"/>
          </reference>
          <reference field="7" count="1">
            <x v="229"/>
          </reference>
          <reference field="10" count="1" selected="0">
            <x v="0"/>
          </reference>
        </references>
      </pivotArea>
    </format>
    <format dxfId="370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4"/>
          </reference>
          <reference field="7" count="1">
            <x v="230"/>
          </reference>
          <reference field="10" count="1" selected="0">
            <x v="0"/>
          </reference>
        </references>
      </pivotArea>
    </format>
    <format dxfId="370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5"/>
          </reference>
          <reference field="7" count="1">
            <x v="231"/>
          </reference>
          <reference field="10" count="1" selected="0">
            <x v="0"/>
          </reference>
        </references>
      </pivotArea>
    </format>
    <format dxfId="370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6"/>
          </reference>
          <reference field="7" count="1">
            <x v="232"/>
          </reference>
          <reference field="10" count="1" selected="0">
            <x v="0"/>
          </reference>
        </references>
      </pivotArea>
    </format>
    <format dxfId="370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7"/>
          </reference>
          <reference field="7" count="1">
            <x v="233"/>
          </reference>
          <reference field="10" count="1" selected="0">
            <x v="0"/>
          </reference>
        </references>
      </pivotArea>
    </format>
    <format dxfId="371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8"/>
          </reference>
          <reference field="7" count="1">
            <x v="234"/>
          </reference>
          <reference field="10" count="1" selected="0">
            <x v="0"/>
          </reference>
        </references>
      </pivotArea>
    </format>
    <format dxfId="371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9"/>
          </reference>
          <reference field="7" count="1">
            <x v="235"/>
          </reference>
          <reference field="10" count="1" selected="0">
            <x v="0"/>
          </reference>
        </references>
      </pivotArea>
    </format>
    <format dxfId="371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0"/>
          </reference>
        </references>
      </pivotArea>
    </format>
    <format dxfId="371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1"/>
          </reference>
          <reference field="7" count="1">
            <x v="237"/>
          </reference>
          <reference field="10" count="1" selected="0">
            <x v="0"/>
          </reference>
        </references>
      </pivotArea>
    </format>
    <format dxfId="371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2"/>
          </reference>
          <reference field="7" count="1">
            <x v="238"/>
          </reference>
          <reference field="10" count="1" selected="0">
            <x v="0"/>
          </reference>
        </references>
      </pivotArea>
    </format>
    <format dxfId="371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3"/>
          </reference>
          <reference field="7" count="1">
            <x v="239"/>
          </reference>
          <reference field="10" count="1" selected="0">
            <x v="0"/>
          </reference>
        </references>
      </pivotArea>
    </format>
    <format dxfId="371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0"/>
          </reference>
        </references>
      </pivotArea>
    </format>
    <format dxfId="371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5"/>
          </reference>
          <reference field="7" count="1">
            <x v="241"/>
          </reference>
          <reference field="10" count="1" selected="0">
            <x v="0"/>
          </reference>
        </references>
      </pivotArea>
    </format>
    <format dxfId="371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6"/>
          </reference>
          <reference field="7" count="1">
            <x v="242"/>
          </reference>
          <reference field="10" count="1" selected="0">
            <x v="0"/>
          </reference>
        </references>
      </pivotArea>
    </format>
    <format dxfId="371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7"/>
          </reference>
          <reference field="7" count="1">
            <x v="243"/>
          </reference>
          <reference field="10" count="1" selected="0">
            <x v="0"/>
          </reference>
        </references>
      </pivotArea>
    </format>
    <format dxfId="372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8"/>
          </reference>
          <reference field="7" count="1">
            <x v="244"/>
          </reference>
          <reference field="10" count="1" selected="0">
            <x v="0"/>
          </reference>
        </references>
      </pivotArea>
    </format>
    <format dxfId="372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2"/>
          </reference>
        </references>
      </pivotArea>
    </format>
    <format dxfId="372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2"/>
          </reference>
        </references>
      </pivotArea>
    </format>
    <format dxfId="372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94"/>
          </reference>
        </references>
      </pivotArea>
    </format>
    <format dxfId="372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94"/>
          </reference>
        </references>
      </pivotArea>
    </format>
    <format dxfId="372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94"/>
          </reference>
        </references>
      </pivotArea>
    </format>
    <format dxfId="372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94"/>
          </reference>
        </references>
      </pivotArea>
    </format>
    <format dxfId="372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94"/>
          </reference>
        </references>
      </pivotArea>
    </format>
    <format dxfId="372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94"/>
          </reference>
        </references>
      </pivotArea>
    </format>
    <format dxfId="372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94"/>
          </reference>
        </references>
      </pivotArea>
    </format>
    <format dxfId="373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95"/>
          </reference>
        </references>
      </pivotArea>
    </format>
    <format dxfId="373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95"/>
          </reference>
        </references>
      </pivotArea>
    </format>
    <format dxfId="373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95"/>
          </reference>
        </references>
      </pivotArea>
    </format>
    <format dxfId="373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95"/>
          </reference>
        </references>
      </pivotArea>
    </format>
    <format dxfId="373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96"/>
          </reference>
        </references>
      </pivotArea>
    </format>
    <format dxfId="373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96"/>
          </reference>
        </references>
      </pivotArea>
    </format>
    <format dxfId="373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96"/>
          </reference>
        </references>
      </pivotArea>
    </format>
    <format dxfId="373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96"/>
          </reference>
        </references>
      </pivotArea>
    </format>
    <format dxfId="373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97"/>
          </reference>
        </references>
      </pivotArea>
    </format>
    <format dxfId="373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97"/>
          </reference>
        </references>
      </pivotArea>
    </format>
    <format dxfId="374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97"/>
          </reference>
        </references>
      </pivotArea>
    </format>
    <format dxfId="37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97"/>
          </reference>
        </references>
      </pivotArea>
    </format>
    <format dxfId="374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97"/>
          </reference>
        </references>
      </pivotArea>
    </format>
    <format dxfId="374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98"/>
          </reference>
        </references>
      </pivotArea>
    </format>
    <format dxfId="374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98"/>
          </reference>
        </references>
      </pivotArea>
    </format>
    <format dxfId="374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98"/>
          </reference>
        </references>
      </pivotArea>
    </format>
    <format dxfId="374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98"/>
          </reference>
        </references>
      </pivotArea>
    </format>
    <format dxfId="374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98"/>
          </reference>
        </references>
      </pivotArea>
    </format>
    <format dxfId="374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99"/>
          </reference>
        </references>
      </pivotArea>
    </format>
    <format dxfId="374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99"/>
          </reference>
        </references>
      </pivotArea>
    </format>
    <format dxfId="375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99"/>
          </reference>
        </references>
      </pivotArea>
    </format>
    <format dxfId="375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45"/>
          </reference>
          <reference field="7" count="1">
            <x v="281"/>
          </reference>
          <reference field="10" count="1" selected="0">
            <x v="118"/>
          </reference>
        </references>
      </pivotArea>
    </format>
    <format dxfId="375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118"/>
          </reference>
        </references>
      </pivotArea>
    </format>
    <format dxfId="375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46"/>
          </reference>
          <reference field="7" count="1">
            <x v="282"/>
          </reference>
          <reference field="10" count="1" selected="0">
            <x v="118"/>
          </reference>
        </references>
      </pivotArea>
    </format>
    <format dxfId="375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561"/>
          </reference>
          <reference field="7" count="1">
            <x v="603"/>
          </reference>
          <reference field="10" count="1" selected="0">
            <x v="100"/>
          </reference>
        </references>
      </pivotArea>
    </format>
    <format dxfId="375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100"/>
          </reference>
        </references>
      </pivotArea>
    </format>
    <format dxfId="375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00"/>
          </reference>
        </references>
      </pivotArea>
    </format>
    <format dxfId="375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00"/>
          </reference>
        </references>
      </pivotArea>
    </format>
    <format dxfId="375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00"/>
          </reference>
        </references>
      </pivotArea>
    </format>
    <format dxfId="375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00"/>
          </reference>
        </references>
      </pivotArea>
    </format>
    <format dxfId="376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00"/>
          </reference>
        </references>
      </pivotArea>
    </format>
    <format dxfId="376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00"/>
          </reference>
        </references>
      </pivotArea>
    </format>
    <format dxfId="376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100"/>
          </reference>
        </references>
      </pivotArea>
    </format>
    <format dxfId="376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01"/>
          </reference>
        </references>
      </pivotArea>
    </format>
    <format dxfId="376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01"/>
          </reference>
        </references>
      </pivotArea>
    </format>
    <format dxfId="376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01"/>
          </reference>
        </references>
      </pivotArea>
    </format>
    <format dxfId="376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01"/>
          </reference>
        </references>
      </pivotArea>
    </format>
    <format dxfId="376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01"/>
          </reference>
        </references>
      </pivotArea>
    </format>
    <format dxfId="376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02"/>
          </reference>
        </references>
      </pivotArea>
    </format>
    <format dxfId="376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02"/>
          </reference>
        </references>
      </pivotArea>
    </format>
    <format dxfId="377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02"/>
          </reference>
        </references>
      </pivotArea>
    </format>
    <format dxfId="377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02"/>
          </reference>
        </references>
      </pivotArea>
    </format>
    <format dxfId="377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55"/>
          </reference>
        </references>
      </pivotArea>
    </format>
    <format dxfId="377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55"/>
          </reference>
        </references>
      </pivotArea>
    </format>
    <format dxfId="377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55"/>
          </reference>
        </references>
      </pivotArea>
    </format>
    <format dxfId="377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03"/>
          </reference>
        </references>
      </pivotArea>
    </format>
    <format dxfId="377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03"/>
          </reference>
        </references>
      </pivotArea>
    </format>
    <format dxfId="377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03"/>
          </reference>
        </references>
      </pivotArea>
    </format>
    <format dxfId="377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03"/>
          </reference>
        </references>
      </pivotArea>
    </format>
    <format dxfId="377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03"/>
          </reference>
        </references>
      </pivotArea>
    </format>
    <format dxfId="378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04"/>
          </reference>
        </references>
      </pivotArea>
    </format>
    <format dxfId="378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04"/>
          </reference>
        </references>
      </pivotArea>
    </format>
    <format dxfId="378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04"/>
          </reference>
        </references>
      </pivotArea>
    </format>
    <format dxfId="378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04"/>
          </reference>
        </references>
      </pivotArea>
    </format>
    <format dxfId="378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05"/>
          </reference>
        </references>
      </pivotArea>
    </format>
    <format dxfId="378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07"/>
          </reference>
        </references>
      </pivotArea>
    </format>
    <format dxfId="378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08"/>
          </reference>
        </references>
      </pivotArea>
    </format>
    <format dxfId="378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08"/>
          </reference>
        </references>
      </pivotArea>
    </format>
    <format dxfId="378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08"/>
          </reference>
        </references>
      </pivotArea>
    </format>
    <format dxfId="378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08"/>
          </reference>
        </references>
      </pivotArea>
    </format>
    <format dxfId="379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08"/>
          </reference>
        </references>
      </pivotArea>
    </format>
    <format dxfId="379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119"/>
          </reference>
        </references>
      </pivotArea>
    </format>
    <format dxfId="379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46"/>
          </reference>
          <reference field="7" count="1">
            <x v="282"/>
          </reference>
          <reference field="10" count="1" selected="0">
            <x v="119"/>
          </reference>
        </references>
      </pivotArea>
    </format>
    <format dxfId="379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09"/>
          </reference>
        </references>
      </pivotArea>
    </format>
    <format dxfId="379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09"/>
          </reference>
        </references>
      </pivotArea>
    </format>
    <format dxfId="379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09"/>
          </reference>
        </references>
      </pivotArea>
    </format>
    <format dxfId="379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09"/>
          </reference>
        </references>
      </pivotArea>
    </format>
    <format dxfId="379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09"/>
          </reference>
        </references>
      </pivotArea>
    </format>
    <format dxfId="379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09"/>
          </reference>
        </references>
      </pivotArea>
    </format>
    <format dxfId="379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109"/>
          </reference>
        </references>
      </pivotArea>
    </format>
    <format dxfId="380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72"/>
          </reference>
        </references>
      </pivotArea>
    </format>
    <format dxfId="380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72"/>
          </reference>
        </references>
      </pivotArea>
    </format>
    <format dxfId="380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72"/>
          </reference>
        </references>
      </pivotArea>
    </format>
    <format dxfId="380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72"/>
          </reference>
        </references>
      </pivotArea>
    </format>
    <format dxfId="380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72"/>
          </reference>
        </references>
      </pivotArea>
    </format>
    <format dxfId="380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10"/>
          </reference>
        </references>
      </pivotArea>
    </format>
    <format dxfId="380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10"/>
          </reference>
        </references>
      </pivotArea>
    </format>
    <format dxfId="380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10"/>
          </reference>
        </references>
      </pivotArea>
    </format>
    <format dxfId="380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11"/>
          </reference>
        </references>
      </pivotArea>
    </format>
    <format dxfId="380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11"/>
          </reference>
        </references>
      </pivotArea>
    </format>
    <format dxfId="381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11"/>
          </reference>
        </references>
      </pivotArea>
    </format>
    <format dxfId="381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11"/>
          </reference>
        </references>
      </pivotArea>
    </format>
    <format dxfId="381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11"/>
          </reference>
        </references>
      </pivotArea>
    </format>
    <format dxfId="381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11"/>
          </reference>
        </references>
      </pivotArea>
    </format>
    <format dxfId="381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111"/>
          </reference>
        </references>
      </pivotArea>
    </format>
    <format dxfId="381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12"/>
          </reference>
        </references>
      </pivotArea>
    </format>
    <format dxfId="381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12"/>
          </reference>
        </references>
      </pivotArea>
    </format>
    <format dxfId="381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12"/>
          </reference>
        </references>
      </pivotArea>
    </format>
    <format dxfId="381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12"/>
          </reference>
        </references>
      </pivotArea>
    </format>
    <format dxfId="381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12"/>
          </reference>
        </references>
      </pivotArea>
    </format>
    <format dxfId="382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112"/>
          </reference>
        </references>
      </pivotArea>
    </format>
    <format dxfId="382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20"/>
          </reference>
        </references>
      </pivotArea>
    </format>
    <format dxfId="382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13"/>
          </reference>
        </references>
      </pivotArea>
    </format>
    <format dxfId="382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13"/>
          </reference>
        </references>
      </pivotArea>
    </format>
    <format dxfId="382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13"/>
          </reference>
        </references>
      </pivotArea>
    </format>
    <format dxfId="382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14"/>
          </reference>
        </references>
      </pivotArea>
    </format>
    <format dxfId="382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14"/>
          </reference>
        </references>
      </pivotArea>
    </format>
    <format dxfId="382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14"/>
          </reference>
        </references>
      </pivotArea>
    </format>
    <format dxfId="382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14"/>
          </reference>
        </references>
      </pivotArea>
    </format>
    <format dxfId="382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114"/>
          </reference>
        </references>
      </pivotArea>
    </format>
    <format dxfId="383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1"/>
          </reference>
        </references>
      </pivotArea>
    </format>
    <format dxfId="383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1"/>
          </reference>
        </references>
      </pivotArea>
    </format>
    <format dxfId="383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1"/>
          </reference>
        </references>
      </pivotArea>
    </format>
    <format dxfId="383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85"/>
          </reference>
        </references>
      </pivotArea>
    </format>
    <format dxfId="383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85"/>
          </reference>
        </references>
      </pivotArea>
    </format>
    <format dxfId="383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85"/>
          </reference>
        </references>
      </pivotArea>
    </format>
    <format dxfId="383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85"/>
          </reference>
        </references>
      </pivotArea>
    </format>
    <format dxfId="383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85"/>
          </reference>
        </references>
      </pivotArea>
    </format>
    <format dxfId="383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21"/>
          </reference>
        </references>
      </pivotArea>
    </format>
    <format dxfId="383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21"/>
          </reference>
        </references>
      </pivotArea>
    </format>
    <format dxfId="384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15"/>
          </reference>
        </references>
      </pivotArea>
    </format>
    <format dxfId="38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2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21"/>
          </reference>
        </references>
      </pivotArea>
    </format>
    <format dxfId="384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2"/>
          </reference>
          <reference field="6" count="1" selected="0">
            <x v="547"/>
          </reference>
          <reference field="7" count="1">
            <x v="588"/>
          </reference>
          <reference field="10" count="1" selected="0">
            <x v="21"/>
          </reference>
        </references>
      </pivotArea>
    </format>
    <format dxfId="384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2"/>
          </reference>
          <reference field="6" count="1" selected="0">
            <x v="238"/>
          </reference>
          <reference field="7" count="1">
            <x v="274"/>
          </reference>
          <reference field="10" count="1" selected="0">
            <x v="24"/>
          </reference>
        </references>
      </pivotArea>
    </format>
    <format dxfId="384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2"/>
          </reference>
          <reference field="6" count="1" selected="0">
            <x v="171"/>
          </reference>
          <reference field="7" count="1">
            <x v="207"/>
          </reference>
          <reference field="10" count="1" selected="0">
            <x v="24"/>
          </reference>
        </references>
      </pivotArea>
    </format>
    <format dxfId="384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2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25"/>
          </reference>
        </references>
      </pivotArea>
    </format>
    <format dxfId="384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2"/>
          </reference>
          <reference field="6" count="1" selected="0">
            <x v="547"/>
          </reference>
          <reference field="7" count="1">
            <x v="588"/>
          </reference>
          <reference field="10" count="1" selected="0">
            <x v="25"/>
          </reference>
        </references>
      </pivotArea>
    </format>
    <format dxfId="384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20"/>
          </reference>
          <reference field="7" count="1">
            <x v="256"/>
          </reference>
          <reference field="10" count="1" selected="0">
            <x v="92"/>
          </reference>
        </references>
      </pivotArea>
    </format>
    <format dxfId="384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22"/>
          </reference>
          <reference field="7" count="1">
            <x v="258"/>
          </reference>
          <reference field="10" count="1" selected="0">
            <x v="92"/>
          </reference>
        </references>
      </pivotArea>
    </format>
    <format dxfId="384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66"/>
          </reference>
          <reference field="7" count="1">
            <x v="202"/>
          </reference>
          <reference field="10" count="1" selected="0">
            <x v="92"/>
          </reference>
        </references>
      </pivotArea>
    </format>
    <format dxfId="385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68"/>
          </reference>
          <reference field="7" count="1">
            <x v="204"/>
          </reference>
          <reference field="10" count="1" selected="0">
            <x v="92"/>
          </reference>
        </references>
      </pivotArea>
    </format>
    <format dxfId="385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2"/>
          </reference>
          <reference field="7" count="1">
            <x v="317"/>
          </reference>
          <reference field="10" count="1" selected="0">
            <x v="92"/>
          </reference>
        </references>
      </pivotArea>
    </format>
    <format dxfId="385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32"/>
          </reference>
          <reference field="7" count="1">
            <x v="268"/>
          </reference>
          <reference field="10" count="1" selected="0">
            <x v="92"/>
          </reference>
        </references>
      </pivotArea>
    </format>
    <format dxfId="385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3"/>
          </reference>
          <reference field="7" count="1">
            <x v="328"/>
          </reference>
          <reference field="10" count="1" selected="0">
            <x v="92"/>
          </reference>
        </references>
      </pivotArea>
    </format>
    <format dxfId="385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37"/>
          </reference>
          <reference field="7" count="1">
            <x v="273"/>
          </reference>
          <reference field="10" count="1" selected="0">
            <x v="92"/>
          </reference>
        </references>
      </pivotArea>
    </format>
    <format dxfId="385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38"/>
          </reference>
          <reference field="7" count="1">
            <x v="274"/>
          </reference>
          <reference field="10" count="1" selected="0">
            <x v="92"/>
          </reference>
        </references>
      </pivotArea>
    </format>
    <format dxfId="385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39"/>
          </reference>
          <reference field="7" count="1">
            <x v="275"/>
          </reference>
          <reference field="10" count="1" selected="0">
            <x v="92"/>
          </reference>
        </references>
      </pivotArea>
    </format>
    <format dxfId="385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40"/>
          </reference>
          <reference field="7" count="1">
            <x v="276"/>
          </reference>
          <reference field="10" count="1" selected="0">
            <x v="92"/>
          </reference>
        </references>
      </pivotArea>
    </format>
    <format dxfId="385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41"/>
          </reference>
          <reference field="7" count="1">
            <x v="277"/>
          </reference>
          <reference field="10" count="1" selected="0">
            <x v="92"/>
          </reference>
        </references>
      </pivotArea>
    </format>
    <format dxfId="385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1"/>
          </reference>
          <reference field="7" count="1">
            <x v="207"/>
          </reference>
          <reference field="10" count="1" selected="0">
            <x v="92"/>
          </reference>
        </references>
      </pivotArea>
    </format>
    <format dxfId="386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92"/>
          </reference>
        </references>
      </pivotArea>
    </format>
    <format dxfId="386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49"/>
          </reference>
          <reference field="7" count="1">
            <x v="285"/>
          </reference>
          <reference field="10" count="1" selected="0">
            <x v="92"/>
          </reference>
        </references>
      </pivotArea>
    </format>
    <format dxfId="386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5"/>
          </reference>
          <reference field="7" count="1">
            <x v="211"/>
          </reference>
          <reference field="10" count="1" selected="0">
            <x v="92"/>
          </reference>
        </references>
      </pivotArea>
    </format>
    <format dxfId="386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6"/>
          </reference>
          <reference field="7" count="1">
            <x v="212"/>
          </reference>
          <reference field="10" count="1" selected="0">
            <x v="92"/>
          </reference>
        </references>
      </pivotArea>
    </format>
    <format dxfId="386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53"/>
          </reference>
          <reference field="7" count="1">
            <x v="289"/>
          </reference>
          <reference field="10" count="1" selected="0">
            <x v="92"/>
          </reference>
        </references>
      </pivotArea>
    </format>
    <format dxfId="386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7"/>
          </reference>
          <reference field="7" count="1">
            <x v="213"/>
          </reference>
          <reference field="10" count="1" selected="0">
            <x v="92"/>
          </reference>
        </references>
      </pivotArea>
    </format>
    <format dxfId="386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8"/>
          </reference>
          <reference field="7" count="1">
            <x v="214"/>
          </reference>
          <reference field="10" count="1" selected="0">
            <x v="92"/>
          </reference>
        </references>
      </pivotArea>
    </format>
    <format dxfId="386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4"/>
          </reference>
          <reference field="7" count="2">
            <x v="594"/>
            <x v="595"/>
          </reference>
          <reference field="10" count="1" selected="0">
            <x v="92"/>
          </reference>
        </references>
      </pivotArea>
    </format>
    <format dxfId="386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55"/>
          </reference>
          <reference field="7" count="1">
            <x v="291"/>
          </reference>
          <reference field="10" count="1" selected="0">
            <x v="92"/>
          </reference>
        </references>
      </pivotArea>
    </format>
    <format dxfId="386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5"/>
          </reference>
          <reference field="7" count="1">
            <x v="596"/>
          </reference>
          <reference field="10" count="1" selected="0">
            <x v="92"/>
          </reference>
        </references>
      </pivotArea>
    </format>
    <format dxfId="387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56"/>
          </reference>
          <reference field="7" count="1">
            <x v="292"/>
          </reference>
          <reference field="10" count="1" selected="0">
            <x v="92"/>
          </reference>
        </references>
      </pivotArea>
    </format>
    <format dxfId="387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57"/>
          </reference>
          <reference field="7" count="1">
            <x v="293"/>
          </reference>
          <reference field="10" count="1" selected="0">
            <x v="92"/>
          </reference>
        </references>
      </pivotArea>
    </format>
    <format dxfId="387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92"/>
          </reference>
        </references>
      </pivotArea>
    </format>
    <format dxfId="387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15"/>
          </reference>
          <reference field="7" count="1">
            <x v="251"/>
          </reference>
          <reference field="10" count="1" selected="0">
            <x v="92"/>
          </reference>
        </references>
      </pivotArea>
    </format>
    <format dxfId="387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87"/>
          </reference>
          <reference field="7" count="1">
            <x v="223"/>
          </reference>
          <reference field="10" count="1" selected="0">
            <x v="92"/>
          </reference>
        </references>
      </pivotArea>
    </format>
    <format dxfId="387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16"/>
          </reference>
          <reference field="7" count="1">
            <x v="252"/>
          </reference>
          <reference field="10" count="1" selected="0">
            <x v="92"/>
          </reference>
        </references>
      </pivotArea>
    </format>
    <format dxfId="387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63"/>
          </reference>
          <reference field="7" count="1">
            <x v="299"/>
          </reference>
          <reference field="10" count="1" selected="0">
            <x v="92"/>
          </reference>
        </references>
      </pivotArea>
    </format>
    <format dxfId="387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88"/>
          </reference>
          <reference field="7" count="1">
            <x v="224"/>
          </reference>
          <reference field="10" count="1" selected="0">
            <x v="92"/>
          </reference>
        </references>
      </pivotArea>
    </format>
    <format dxfId="387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89"/>
          </reference>
          <reference field="7" count="1">
            <x v="225"/>
          </reference>
          <reference field="10" count="1" selected="0">
            <x v="92"/>
          </reference>
        </references>
      </pivotArea>
    </format>
    <format dxfId="387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64"/>
          </reference>
          <reference field="7" count="1">
            <x v="300"/>
          </reference>
          <reference field="10" count="1" selected="0">
            <x v="92"/>
          </reference>
        </references>
      </pivotArea>
    </format>
    <format dxfId="388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65"/>
          </reference>
          <reference field="7" count="1">
            <x v="301"/>
          </reference>
          <reference field="10" count="1" selected="0">
            <x v="92"/>
          </reference>
        </references>
      </pivotArea>
    </format>
    <format dxfId="388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66"/>
          </reference>
          <reference field="7" count="1">
            <x v="302"/>
          </reference>
          <reference field="10" count="1" selected="0">
            <x v="92"/>
          </reference>
        </references>
      </pivotArea>
    </format>
    <format dxfId="388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4"/>
          </reference>
          <reference field="7" count="1">
            <x v="329"/>
          </reference>
          <reference field="10" count="1" selected="0">
            <x v="92"/>
          </reference>
        </references>
      </pivotArea>
    </format>
    <format dxfId="388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5"/>
          </reference>
          <reference field="7" count="1">
            <x v="330"/>
          </reference>
          <reference field="10" count="1" selected="0">
            <x v="92"/>
          </reference>
        </references>
      </pivotArea>
    </format>
    <format dxfId="388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6"/>
          </reference>
          <reference field="7" count="1">
            <x v="597"/>
          </reference>
          <reference field="10" count="1" selected="0">
            <x v="92"/>
          </reference>
        </references>
      </pivotArea>
    </format>
    <format dxfId="388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7"/>
          </reference>
          <reference field="7" count="1">
            <x v="598"/>
          </reference>
          <reference field="10" count="1" selected="0">
            <x v="92"/>
          </reference>
        </references>
      </pivotArea>
    </format>
    <format dxfId="388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3"/>
          </reference>
          <reference field="7" count="1">
            <x v="593"/>
          </reference>
          <reference field="10" count="1" selected="0">
            <x v="92"/>
          </reference>
        </references>
      </pivotArea>
    </format>
    <format dxfId="388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09"/>
          </reference>
          <reference field="7" count="1">
            <x v="245"/>
          </reference>
          <reference field="10" count="1" selected="0">
            <x v="92"/>
          </reference>
        </references>
      </pivotArea>
    </format>
    <format dxfId="388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72"/>
          </reference>
          <reference field="7" count="1">
            <x v="308"/>
          </reference>
          <reference field="10" count="1" selected="0">
            <x v="92"/>
          </reference>
        </references>
      </pivotArea>
    </format>
    <format dxfId="388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73"/>
          </reference>
          <reference field="7" count="1">
            <x v="309"/>
          </reference>
          <reference field="10" count="1" selected="0">
            <x v="92"/>
          </reference>
        </references>
      </pivotArea>
    </format>
    <format dxfId="389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194"/>
          </reference>
          <reference field="7" count="1">
            <x v="230"/>
          </reference>
          <reference field="10" count="1" selected="0">
            <x v="92"/>
          </reference>
        </references>
      </pivotArea>
    </format>
    <format dxfId="389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8"/>
          </reference>
          <reference field="7" count="2">
            <x v="599"/>
            <x v="600"/>
          </reference>
          <reference field="10" count="1" selected="0">
            <x v="92"/>
          </reference>
        </references>
      </pivotArea>
    </format>
    <format dxfId="389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6"/>
          </reference>
          <reference field="7" count="1">
            <x v="331"/>
          </reference>
          <reference field="10" count="1" selected="0">
            <x v="92"/>
          </reference>
        </references>
      </pivotArea>
    </format>
    <format dxfId="389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10"/>
          </reference>
          <reference field="7" count="1">
            <x v="246"/>
          </reference>
          <reference field="10" count="1" selected="0">
            <x v="92"/>
          </reference>
        </references>
      </pivotArea>
    </format>
    <format dxfId="389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01"/>
          </reference>
          <reference field="7" count="1">
            <x v="237"/>
          </reference>
          <reference field="10" count="1" selected="0">
            <x v="92"/>
          </reference>
        </references>
      </pivotArea>
    </format>
    <format dxfId="389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02"/>
          </reference>
          <reference field="7" count="1">
            <x v="238"/>
          </reference>
          <reference field="10" count="1" selected="0">
            <x v="92"/>
          </reference>
        </references>
      </pivotArea>
    </format>
    <format dxfId="389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81"/>
          </reference>
          <reference field="7" count="1">
            <x v="317"/>
          </reference>
          <reference field="10" count="1" selected="0">
            <x v="92"/>
          </reference>
        </references>
      </pivotArea>
    </format>
    <format dxfId="389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03"/>
          </reference>
          <reference field="7" count="1">
            <x v="239"/>
          </reference>
          <reference field="10" count="1" selected="0">
            <x v="92"/>
          </reference>
        </references>
      </pivotArea>
    </format>
    <format dxfId="389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7"/>
          </reference>
          <reference field="7" count="1">
            <x v="332"/>
          </reference>
          <reference field="10" count="1" selected="0">
            <x v="92"/>
          </reference>
        </references>
      </pivotArea>
    </format>
    <format dxfId="389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549"/>
          </reference>
          <reference field="7" count="1">
            <x v="590"/>
          </reference>
          <reference field="10" count="1" selected="0">
            <x v="18"/>
          </reference>
        </references>
      </pivotArea>
    </format>
    <format dxfId="390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550"/>
          </reference>
          <reference field="7" count="1">
            <x v="419"/>
          </reference>
          <reference field="10" count="1" selected="0">
            <x v="116"/>
          </reference>
        </references>
      </pivotArea>
    </format>
    <format dxfId="390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7"/>
          </reference>
          <reference field="7" count="1">
            <x v="253"/>
          </reference>
          <reference field="10" count="1" selected="0">
            <x v="19"/>
          </reference>
        </references>
      </pivotArea>
    </format>
    <format dxfId="390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8"/>
          </reference>
          <reference field="7" count="1">
            <x v="254"/>
          </reference>
          <reference field="10" count="1" selected="0">
            <x v="19"/>
          </reference>
        </references>
      </pivotArea>
    </format>
    <format dxfId="390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9"/>
          </reference>
          <reference field="7" count="1">
            <x v="255"/>
          </reference>
          <reference field="10" count="1" selected="0">
            <x v="19"/>
          </reference>
        </references>
      </pivotArea>
    </format>
    <format dxfId="390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0"/>
          </reference>
          <reference field="7" count="1">
            <x v="256"/>
          </reference>
          <reference field="10" count="1" selected="0">
            <x v="19"/>
          </reference>
        </references>
      </pivotArea>
    </format>
    <format dxfId="390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551"/>
          </reference>
          <reference field="7" count="1">
            <x v="591"/>
          </reference>
          <reference field="10" count="1" selected="0">
            <x v="19"/>
          </reference>
        </references>
      </pivotArea>
    </format>
    <format dxfId="390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1"/>
          </reference>
          <reference field="7" count="1">
            <x v="257"/>
          </reference>
          <reference field="10" count="1" selected="0">
            <x v="19"/>
          </reference>
        </references>
      </pivotArea>
    </format>
    <format dxfId="390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2"/>
          </reference>
          <reference field="7" count="1">
            <x v="258"/>
          </reference>
          <reference field="10" count="1" selected="0">
            <x v="19"/>
          </reference>
        </references>
      </pivotArea>
    </format>
    <format dxfId="390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65"/>
          </reference>
          <reference field="7" count="1">
            <x v="201"/>
          </reference>
          <reference field="10" count="1" selected="0">
            <x v="19"/>
          </reference>
        </references>
      </pivotArea>
    </format>
    <format dxfId="390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3"/>
          </reference>
          <reference field="7" count="1">
            <x v="259"/>
          </reference>
          <reference field="10" count="1" selected="0">
            <x v="19"/>
          </reference>
        </references>
      </pivotArea>
    </format>
    <format dxfId="391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4"/>
          </reference>
          <reference field="7" count="1">
            <x v="260"/>
          </reference>
          <reference field="10" count="1" selected="0">
            <x v="19"/>
          </reference>
        </references>
      </pivotArea>
    </format>
    <format dxfId="391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5"/>
          </reference>
          <reference field="7" count="1">
            <x v="261"/>
          </reference>
          <reference field="10" count="1" selected="0">
            <x v="19"/>
          </reference>
        </references>
      </pivotArea>
    </format>
    <format dxfId="391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66"/>
          </reference>
          <reference field="7" count="1">
            <x v="202"/>
          </reference>
          <reference field="10" count="1" selected="0">
            <x v="19"/>
          </reference>
        </references>
      </pivotArea>
    </format>
    <format dxfId="391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67"/>
          </reference>
          <reference field="7" count="1">
            <x v="203"/>
          </reference>
          <reference field="10" count="1" selected="0">
            <x v="19"/>
          </reference>
        </references>
      </pivotArea>
    </format>
    <format dxfId="391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6"/>
          </reference>
          <reference field="7" count="1">
            <x v="262"/>
          </reference>
          <reference field="10" count="1" selected="0">
            <x v="19"/>
          </reference>
        </references>
      </pivotArea>
    </format>
    <format dxfId="391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552"/>
          </reference>
          <reference field="7" count="1">
            <x v="592"/>
          </reference>
          <reference field="10" count="1" selected="0">
            <x v="19"/>
          </reference>
        </references>
      </pivotArea>
    </format>
    <format dxfId="391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7"/>
          </reference>
          <reference field="7" count="1">
            <x v="263"/>
          </reference>
          <reference field="10" count="1" selected="0">
            <x v="19"/>
          </reference>
        </references>
      </pivotArea>
    </format>
    <format dxfId="391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68"/>
          </reference>
          <reference field="7" count="1">
            <x v="204"/>
          </reference>
          <reference field="10" count="1" selected="0">
            <x v="19"/>
          </reference>
        </references>
      </pivotArea>
    </format>
    <format dxfId="391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92"/>
          </reference>
          <reference field="7" count="1">
            <x v="317"/>
          </reference>
          <reference field="10" count="1" selected="0">
            <x v="19"/>
          </reference>
        </references>
      </pivotArea>
    </format>
    <format dxfId="391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8"/>
          </reference>
          <reference field="7" count="1">
            <x v="264"/>
          </reference>
          <reference field="10" count="1" selected="0">
            <x v="19"/>
          </reference>
        </references>
      </pivotArea>
    </format>
    <format dxfId="392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9"/>
          </reference>
          <reference field="7" count="1">
            <x v="265"/>
          </reference>
          <reference field="10" count="1" selected="0">
            <x v="19"/>
          </reference>
        </references>
      </pivotArea>
    </format>
    <format dxfId="392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0"/>
          </reference>
          <reference field="7" count="1">
            <x v="266"/>
          </reference>
          <reference field="10" count="1" selected="0">
            <x v="19"/>
          </reference>
        </references>
      </pivotArea>
    </format>
    <format dxfId="392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1"/>
          </reference>
          <reference field="7" count="1">
            <x v="267"/>
          </reference>
          <reference field="10" count="1" selected="0">
            <x v="19"/>
          </reference>
        </references>
      </pivotArea>
    </format>
    <format dxfId="392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2"/>
          </reference>
          <reference field="7" count="1">
            <x v="268"/>
          </reference>
          <reference field="10" count="1" selected="0">
            <x v="19"/>
          </reference>
        </references>
      </pivotArea>
    </format>
    <format dxfId="392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0"/>
          </reference>
          <reference field="7" count="1">
            <x v="206"/>
          </reference>
          <reference field="10" count="1" selected="0">
            <x v="19"/>
          </reference>
        </references>
      </pivotArea>
    </format>
    <format dxfId="392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3"/>
          </reference>
          <reference field="7" count="1">
            <x v="269"/>
          </reference>
          <reference field="10" count="1" selected="0">
            <x v="19"/>
          </reference>
        </references>
      </pivotArea>
    </format>
    <format dxfId="392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4"/>
          </reference>
          <reference field="7" count="1">
            <x v="270"/>
          </reference>
          <reference field="10" count="1" selected="0">
            <x v="19"/>
          </reference>
        </references>
      </pivotArea>
    </format>
    <format dxfId="392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5"/>
          </reference>
          <reference field="7" count="1">
            <x v="271"/>
          </reference>
          <reference field="10" count="1" selected="0">
            <x v="19"/>
          </reference>
        </references>
      </pivotArea>
    </format>
    <format dxfId="392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6"/>
          </reference>
          <reference field="7" count="1">
            <x v="272"/>
          </reference>
          <reference field="10" count="1" selected="0">
            <x v="19"/>
          </reference>
        </references>
      </pivotArea>
    </format>
    <format dxfId="392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7"/>
          </reference>
          <reference field="7" count="1">
            <x v="273"/>
          </reference>
          <reference field="10" count="1" selected="0">
            <x v="19"/>
          </reference>
        </references>
      </pivotArea>
    </format>
    <format dxfId="393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8"/>
          </reference>
          <reference field="7" count="1">
            <x v="274"/>
          </reference>
          <reference field="10" count="1" selected="0">
            <x v="19"/>
          </reference>
        </references>
      </pivotArea>
    </format>
    <format dxfId="393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9"/>
          </reference>
          <reference field="7" count="1">
            <x v="275"/>
          </reference>
          <reference field="10" count="1" selected="0">
            <x v="19"/>
          </reference>
        </references>
      </pivotArea>
    </format>
    <format dxfId="393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0"/>
          </reference>
          <reference field="7" count="1">
            <x v="276"/>
          </reference>
          <reference field="10" count="1" selected="0">
            <x v="19"/>
          </reference>
        </references>
      </pivotArea>
    </format>
    <format dxfId="393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1"/>
          </reference>
          <reference field="7" count="1">
            <x v="277"/>
          </reference>
          <reference field="10" count="1" selected="0">
            <x v="19"/>
          </reference>
        </references>
      </pivotArea>
    </format>
    <format dxfId="393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2"/>
          </reference>
          <reference field="7" count="1">
            <x v="278"/>
          </reference>
          <reference field="10" count="1" selected="0">
            <x v="19"/>
          </reference>
        </references>
      </pivotArea>
    </format>
    <format dxfId="393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3"/>
          </reference>
          <reference field="7" count="1">
            <x v="279"/>
          </reference>
          <reference field="10" count="1" selected="0">
            <x v="19"/>
          </reference>
        </references>
      </pivotArea>
    </format>
    <format dxfId="393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4"/>
          </reference>
          <reference field="7" count="1">
            <x v="280"/>
          </reference>
          <reference field="10" count="1" selected="0">
            <x v="19"/>
          </reference>
        </references>
      </pivotArea>
    </format>
    <format dxfId="393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5"/>
          </reference>
          <reference field="7" count="1">
            <x v="281"/>
          </reference>
          <reference field="10" count="1" selected="0">
            <x v="19"/>
          </reference>
        </references>
      </pivotArea>
    </format>
    <format dxfId="393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1"/>
          </reference>
          <reference field="7" count="1">
            <x v="207"/>
          </reference>
          <reference field="10" count="1" selected="0">
            <x v="19"/>
          </reference>
        </references>
      </pivotArea>
    </format>
    <format dxfId="393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19"/>
          </reference>
        </references>
      </pivotArea>
    </format>
    <format dxfId="394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6"/>
          </reference>
          <reference field="7" count="1">
            <x v="282"/>
          </reference>
          <reference field="10" count="1" selected="0">
            <x v="19"/>
          </reference>
        </references>
      </pivotArea>
    </format>
    <format dxfId="39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7"/>
          </reference>
          <reference field="7" count="1">
            <x v="283"/>
          </reference>
          <reference field="10" count="1" selected="0">
            <x v="19"/>
          </reference>
        </references>
      </pivotArea>
    </format>
    <format dxfId="394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8"/>
          </reference>
          <reference field="7" count="1">
            <x v="284"/>
          </reference>
          <reference field="10" count="1" selected="0">
            <x v="19"/>
          </reference>
        </references>
      </pivotArea>
    </format>
    <format dxfId="394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9"/>
          </reference>
          <reference field="7" count="1">
            <x v="285"/>
          </reference>
          <reference field="10" count="1" selected="0">
            <x v="19"/>
          </reference>
        </references>
      </pivotArea>
    </format>
    <format dxfId="394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3"/>
          </reference>
          <reference field="7" count="1">
            <x v="209"/>
          </reference>
          <reference field="10" count="1" selected="0">
            <x v="19"/>
          </reference>
        </references>
      </pivotArea>
    </format>
    <format dxfId="394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4"/>
          </reference>
          <reference field="7" count="1">
            <x v="210"/>
          </reference>
          <reference field="10" count="1" selected="0">
            <x v="19"/>
          </reference>
        </references>
      </pivotArea>
    </format>
    <format dxfId="394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0"/>
          </reference>
          <reference field="7" count="1">
            <x v="286"/>
          </reference>
          <reference field="10" count="1" selected="0">
            <x v="19"/>
          </reference>
        </references>
      </pivotArea>
    </format>
    <format dxfId="394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5"/>
          </reference>
          <reference field="7" count="1">
            <x v="211"/>
          </reference>
          <reference field="10" count="1" selected="0">
            <x v="19"/>
          </reference>
        </references>
      </pivotArea>
    </format>
    <format dxfId="394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6"/>
          </reference>
          <reference field="7" count="1">
            <x v="212"/>
          </reference>
          <reference field="10" count="1" selected="0">
            <x v="19"/>
          </reference>
        </references>
      </pivotArea>
    </format>
    <format dxfId="394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1"/>
          </reference>
          <reference field="7" count="1">
            <x v="287"/>
          </reference>
          <reference field="10" count="1" selected="0">
            <x v="19"/>
          </reference>
        </references>
      </pivotArea>
    </format>
    <format dxfId="395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2"/>
          </reference>
          <reference field="7" count="1">
            <x v="288"/>
          </reference>
          <reference field="10" count="1" selected="0">
            <x v="19"/>
          </reference>
        </references>
      </pivotArea>
    </format>
    <format dxfId="395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3"/>
          </reference>
          <reference field="7" count="1">
            <x v="289"/>
          </reference>
          <reference field="10" count="1" selected="0">
            <x v="19"/>
          </reference>
        </references>
      </pivotArea>
    </format>
    <format dxfId="395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4"/>
          </reference>
          <reference field="7" count="1">
            <x v="290"/>
          </reference>
          <reference field="10" count="1" selected="0">
            <x v="19"/>
          </reference>
        </references>
      </pivotArea>
    </format>
    <format dxfId="395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7"/>
          </reference>
          <reference field="7" count="1">
            <x v="213"/>
          </reference>
          <reference field="10" count="1" selected="0">
            <x v="19"/>
          </reference>
        </references>
      </pivotArea>
    </format>
    <format dxfId="395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8"/>
          </reference>
          <reference field="7" count="1">
            <x v="214"/>
          </reference>
          <reference field="10" count="1" selected="0">
            <x v="19"/>
          </reference>
        </references>
      </pivotArea>
    </format>
    <format dxfId="395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5"/>
          </reference>
          <reference field="7" count="1">
            <x v="291"/>
          </reference>
          <reference field="10" count="1" selected="0">
            <x v="19"/>
          </reference>
        </references>
      </pivotArea>
    </format>
    <format dxfId="395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6"/>
          </reference>
          <reference field="7" count="1">
            <x v="292"/>
          </reference>
          <reference field="10" count="1" selected="0">
            <x v="19"/>
          </reference>
        </references>
      </pivotArea>
    </format>
    <format dxfId="395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7"/>
          </reference>
          <reference field="7" count="1">
            <x v="293"/>
          </reference>
          <reference field="10" count="1" selected="0">
            <x v="19"/>
          </reference>
        </references>
      </pivotArea>
    </format>
    <format dxfId="395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8"/>
          </reference>
          <reference field="7" count="1">
            <x v="294"/>
          </reference>
          <reference field="10" count="1" selected="0">
            <x v="19"/>
          </reference>
        </references>
      </pivotArea>
    </format>
    <format dxfId="395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9"/>
          </reference>
          <reference field="7" count="1">
            <x v="295"/>
          </reference>
          <reference field="10" count="1" selected="0">
            <x v="19"/>
          </reference>
        </references>
      </pivotArea>
    </format>
    <format dxfId="396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0"/>
          </reference>
          <reference field="7" count="1">
            <x v="296"/>
          </reference>
          <reference field="10" count="1" selected="0">
            <x v="19"/>
          </reference>
        </references>
      </pivotArea>
    </format>
    <format dxfId="396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1"/>
          </reference>
          <reference field="7" count="1">
            <x v="217"/>
          </reference>
          <reference field="10" count="1" selected="0">
            <x v="19"/>
          </reference>
        </references>
      </pivotArea>
    </format>
    <format dxfId="396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1"/>
          </reference>
          <reference field="7" count="1">
            <x v="297"/>
          </reference>
          <reference field="10" count="1" selected="0">
            <x v="19"/>
          </reference>
        </references>
      </pivotArea>
    </format>
    <format dxfId="396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9"/>
          </reference>
        </references>
      </pivotArea>
    </format>
    <format dxfId="396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5"/>
          </reference>
          <reference field="7" count="1">
            <x v="251"/>
          </reference>
          <reference field="10" count="1" selected="0">
            <x v="19"/>
          </reference>
        </references>
      </pivotArea>
    </format>
    <format dxfId="396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7"/>
          </reference>
          <reference field="7" count="1">
            <x v="223"/>
          </reference>
          <reference field="10" count="1" selected="0">
            <x v="19"/>
          </reference>
        </references>
      </pivotArea>
    </format>
    <format dxfId="396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6"/>
          </reference>
          <reference field="7" count="1">
            <x v="252"/>
          </reference>
          <reference field="10" count="1" selected="0">
            <x v="19"/>
          </reference>
        </references>
      </pivotArea>
    </format>
    <format dxfId="396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2"/>
          </reference>
          <reference field="7" count="1">
            <x v="298"/>
          </reference>
          <reference field="10" count="1" selected="0">
            <x v="19"/>
          </reference>
        </references>
      </pivotArea>
    </format>
    <format dxfId="396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3"/>
          </reference>
          <reference field="7" count="1">
            <x v="299"/>
          </reference>
          <reference field="10" count="1" selected="0">
            <x v="19"/>
          </reference>
        </references>
      </pivotArea>
    </format>
    <format dxfId="396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8"/>
          </reference>
          <reference field="7" count="1">
            <x v="224"/>
          </reference>
          <reference field="10" count="1" selected="0">
            <x v="19"/>
          </reference>
        </references>
      </pivotArea>
    </format>
    <format dxfId="397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9"/>
          </reference>
          <reference field="7" count="1">
            <x v="225"/>
          </reference>
          <reference field="10" count="1" selected="0">
            <x v="19"/>
          </reference>
        </references>
      </pivotArea>
    </format>
    <format dxfId="397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4"/>
          </reference>
          <reference field="7" count="1">
            <x v="300"/>
          </reference>
          <reference field="10" count="1" selected="0">
            <x v="19"/>
          </reference>
        </references>
      </pivotArea>
    </format>
    <format dxfId="397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5"/>
          </reference>
          <reference field="7" count="1">
            <x v="301"/>
          </reference>
          <reference field="10" count="1" selected="0">
            <x v="19"/>
          </reference>
        </references>
      </pivotArea>
    </format>
    <format dxfId="397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6"/>
          </reference>
          <reference field="7" count="1">
            <x v="302"/>
          </reference>
          <reference field="10" count="1" selected="0">
            <x v="19"/>
          </reference>
        </references>
      </pivotArea>
    </format>
    <format dxfId="397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553"/>
          </reference>
          <reference field="7" count="1">
            <x v="593"/>
          </reference>
          <reference field="10" count="1" selected="0">
            <x v="19"/>
          </reference>
        </references>
      </pivotArea>
    </format>
    <format dxfId="397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7"/>
          </reference>
          <reference field="7" count="1">
            <x v="303"/>
          </reference>
          <reference field="10" count="1" selected="0">
            <x v="19"/>
          </reference>
        </references>
      </pivotArea>
    </format>
    <format dxfId="397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8"/>
          </reference>
          <reference field="7" count="1">
            <x v="304"/>
          </reference>
          <reference field="10" count="1" selected="0">
            <x v="19"/>
          </reference>
        </references>
      </pivotArea>
    </format>
    <format dxfId="397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9"/>
          </reference>
        </references>
      </pivotArea>
    </format>
    <format dxfId="397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9"/>
          </reference>
        </references>
      </pivotArea>
    </format>
    <format dxfId="397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9"/>
          </reference>
          <reference field="7" count="1">
            <x v="305"/>
          </reference>
          <reference field="10" count="1" selected="0">
            <x v="19"/>
          </reference>
        </references>
      </pivotArea>
    </format>
    <format dxfId="398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09"/>
          </reference>
          <reference field="7" count="1">
            <x v="245"/>
          </reference>
          <reference field="10" count="1" selected="0">
            <x v="19"/>
          </reference>
        </references>
      </pivotArea>
    </format>
    <format dxfId="398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0"/>
          </reference>
          <reference field="7" count="1">
            <x v="306"/>
          </reference>
          <reference field="10" count="1" selected="0">
            <x v="19"/>
          </reference>
        </references>
      </pivotArea>
    </format>
    <format dxfId="398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1"/>
          </reference>
          <reference field="7" count="1">
            <x v="307"/>
          </reference>
          <reference field="10" count="1" selected="0">
            <x v="19"/>
          </reference>
        </references>
      </pivotArea>
    </format>
    <format dxfId="398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2"/>
          </reference>
          <reference field="7" count="1">
            <x v="308"/>
          </reference>
          <reference field="10" count="1" selected="0">
            <x v="19"/>
          </reference>
        </references>
      </pivotArea>
    </format>
    <format dxfId="398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3"/>
          </reference>
          <reference field="7" count="1">
            <x v="309"/>
          </reference>
          <reference field="10" count="1" selected="0">
            <x v="19"/>
          </reference>
        </references>
      </pivotArea>
    </format>
    <format dxfId="398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4"/>
          </reference>
          <reference field="7" count="1">
            <x v="310"/>
          </reference>
          <reference field="10" count="1" selected="0">
            <x v="19"/>
          </reference>
        </references>
      </pivotArea>
    </format>
    <format dxfId="398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5"/>
          </reference>
          <reference field="7" count="1">
            <x v="311"/>
          </reference>
          <reference field="10" count="1" selected="0">
            <x v="19"/>
          </reference>
        </references>
      </pivotArea>
    </format>
    <format dxfId="398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4"/>
          </reference>
          <reference field="7" count="1">
            <x v="230"/>
          </reference>
          <reference field="10" count="1" selected="0">
            <x v="19"/>
          </reference>
        </references>
      </pivotArea>
    </format>
    <format dxfId="398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6"/>
          </reference>
          <reference field="7" count="1">
            <x v="312"/>
          </reference>
          <reference field="10" count="1" selected="0">
            <x v="19"/>
          </reference>
        </references>
      </pivotArea>
    </format>
    <format dxfId="398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7"/>
          </reference>
          <reference field="7" count="1">
            <x v="313"/>
          </reference>
          <reference field="10" count="1" selected="0">
            <x v="19"/>
          </reference>
        </references>
      </pivotArea>
    </format>
    <format dxfId="399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8"/>
          </reference>
          <reference field="7" count="1">
            <x v="314"/>
          </reference>
          <reference field="10" count="1" selected="0">
            <x v="19"/>
          </reference>
        </references>
      </pivotArea>
    </format>
    <format dxfId="399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9"/>
          </reference>
          <reference field="7" count="1">
            <x v="315"/>
          </reference>
          <reference field="10" count="1" selected="0">
            <x v="19"/>
          </reference>
        </references>
      </pivotArea>
    </format>
    <format dxfId="399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6"/>
          </reference>
          <reference field="7" count="1">
            <x v="232"/>
          </reference>
          <reference field="10" count="1" selected="0">
            <x v="19"/>
          </reference>
        </references>
      </pivotArea>
    </format>
    <format dxfId="399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7"/>
          </reference>
          <reference field="7" count="1">
            <x v="233"/>
          </reference>
          <reference field="10" count="1" selected="0">
            <x v="19"/>
          </reference>
        </references>
      </pivotArea>
    </format>
    <format dxfId="399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8"/>
          </reference>
          <reference field="7" count="1">
            <x v="234"/>
          </reference>
          <reference field="10" count="1" selected="0">
            <x v="19"/>
          </reference>
        </references>
      </pivotArea>
    </format>
    <format dxfId="399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9"/>
          </reference>
          <reference field="7" count="1">
            <x v="235"/>
          </reference>
          <reference field="10" count="1" selected="0">
            <x v="19"/>
          </reference>
        </references>
      </pivotArea>
    </format>
    <format dxfId="399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01"/>
          </reference>
          <reference field="7" count="1">
            <x v="237"/>
          </reference>
          <reference field="10" count="1" selected="0">
            <x v="19"/>
          </reference>
        </references>
      </pivotArea>
    </format>
    <format dxfId="399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02"/>
          </reference>
          <reference field="7" count="1">
            <x v="238"/>
          </reference>
          <reference field="10" count="1" selected="0">
            <x v="19"/>
          </reference>
        </references>
      </pivotArea>
    </format>
    <format dxfId="399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0"/>
          </reference>
          <reference field="7" count="1">
            <x v="316"/>
          </reference>
          <reference field="10" count="1" selected="0">
            <x v="19"/>
          </reference>
        </references>
      </pivotArea>
    </format>
    <format dxfId="399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1"/>
          </reference>
          <reference field="7" count="1">
            <x v="317"/>
          </reference>
          <reference field="10" count="1" selected="0">
            <x v="19"/>
          </reference>
        </references>
      </pivotArea>
    </format>
    <format dxfId="400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2"/>
          </reference>
          <reference field="7" count="1">
            <x v="318"/>
          </reference>
          <reference field="10" count="1" selected="0">
            <x v="19"/>
          </reference>
        </references>
      </pivotArea>
    </format>
    <format dxfId="400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3"/>
          </reference>
          <reference field="7" count="1">
            <x v="319"/>
          </reference>
          <reference field="10" count="1" selected="0">
            <x v="19"/>
          </reference>
        </references>
      </pivotArea>
    </format>
    <format dxfId="400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4"/>
          </reference>
          <reference field="7" count="1">
            <x v="320"/>
          </reference>
          <reference field="10" count="1" selected="0">
            <x v="19"/>
          </reference>
        </references>
      </pivotArea>
    </format>
    <format dxfId="400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1"/>
          </reference>
          <reference field="7" count="1">
            <x v="247"/>
          </reference>
          <reference field="10" count="1" selected="0">
            <x v="19"/>
          </reference>
        </references>
      </pivotArea>
    </format>
    <format dxfId="400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5"/>
          </reference>
          <reference field="7" count="1">
            <x v="321"/>
          </reference>
          <reference field="10" count="1" selected="0">
            <x v="19"/>
          </reference>
        </references>
      </pivotArea>
    </format>
    <format dxfId="400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6"/>
          </reference>
          <reference field="7" count="1">
            <x v="322"/>
          </reference>
          <reference field="10" count="1" selected="0">
            <x v="19"/>
          </reference>
        </references>
      </pivotArea>
    </format>
    <format dxfId="400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7"/>
          </reference>
          <reference field="7" count="1">
            <x v="323"/>
          </reference>
          <reference field="10" count="1" selected="0">
            <x v="19"/>
          </reference>
        </references>
      </pivotArea>
    </format>
    <format dxfId="400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8"/>
          </reference>
          <reference field="7" count="1">
            <x v="324"/>
          </reference>
          <reference field="10" count="1" selected="0">
            <x v="19"/>
          </reference>
        </references>
      </pivotArea>
    </format>
    <format dxfId="400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9"/>
          </reference>
          <reference field="7" count="1">
            <x v="325"/>
          </reference>
          <reference field="10" count="1" selected="0">
            <x v="19"/>
          </reference>
        </references>
      </pivotArea>
    </format>
    <format dxfId="400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90"/>
          </reference>
          <reference field="7" count="1">
            <x v="326"/>
          </reference>
          <reference field="10" count="1" selected="0">
            <x v="19"/>
          </reference>
        </references>
      </pivotArea>
    </format>
    <format dxfId="401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0"/>
          </reference>
          <reference field="7" count="1">
            <x v="206"/>
          </reference>
          <reference field="10" count="1" selected="0">
            <x v="117"/>
          </reference>
        </references>
      </pivotArea>
    </format>
    <format dxfId="401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6"/>
          </reference>
          <reference field="7" count="1">
            <x v="282"/>
          </reference>
          <reference field="10" count="1" selected="0">
            <x v="117"/>
          </reference>
        </references>
      </pivotArea>
    </format>
    <format dxfId="401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3"/>
          </reference>
          <reference field="7" count="1">
            <x v="209"/>
          </reference>
          <reference field="10" count="1" selected="0">
            <x v="117"/>
          </reference>
        </references>
      </pivotArea>
    </format>
    <format dxfId="401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0"/>
          </reference>
          <reference field="7" count="1">
            <x v="286"/>
          </reference>
          <reference field="10" count="1" selected="0">
            <x v="117"/>
          </reference>
        </references>
      </pivotArea>
    </format>
    <format dxfId="401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5"/>
          </reference>
          <reference field="7" count="1">
            <x v="211"/>
          </reference>
          <reference field="10" count="1" selected="0">
            <x v="117"/>
          </reference>
        </references>
      </pivotArea>
    </format>
    <format dxfId="401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17"/>
          </reference>
        </references>
      </pivotArea>
    </format>
    <format dxfId="401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5"/>
          </reference>
          <reference field="7" count="1">
            <x v="251"/>
          </reference>
          <reference field="10" count="1" selected="0">
            <x v="117"/>
          </reference>
        </references>
      </pivotArea>
    </format>
    <format dxfId="401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7"/>
          </reference>
          <reference field="7" count="1">
            <x v="223"/>
          </reference>
          <reference field="10" count="1" selected="0">
            <x v="117"/>
          </reference>
        </references>
      </pivotArea>
    </format>
    <format dxfId="401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6"/>
          </reference>
          <reference field="7" count="1">
            <x v="252"/>
          </reference>
          <reference field="10" count="1" selected="0">
            <x v="117"/>
          </reference>
        </references>
      </pivotArea>
    </format>
    <format dxfId="401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3"/>
          </reference>
          <reference field="7" count="1">
            <x v="299"/>
          </reference>
          <reference field="10" count="1" selected="0">
            <x v="117"/>
          </reference>
        </references>
      </pivotArea>
    </format>
    <format dxfId="402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8"/>
          </reference>
          <reference field="7" count="1">
            <x v="224"/>
          </reference>
          <reference field="10" count="1" selected="0">
            <x v="117"/>
          </reference>
        </references>
      </pivotArea>
    </format>
    <format dxfId="402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01"/>
          </reference>
          <reference field="7" count="1">
            <x v="237"/>
          </reference>
          <reference field="10" count="1" selected="0">
            <x v="117"/>
          </reference>
        </references>
      </pivotArea>
    </format>
    <format dxfId="402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4"/>
          </reference>
          <reference field="7" count="1">
            <x v="290"/>
          </reference>
          <reference field="10" count="1" selected="0">
            <x v="20"/>
          </reference>
        </references>
      </pivotArea>
    </format>
    <format dxfId="402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4"/>
          </reference>
          <reference field="6" count="1" selected="0">
            <x v="291"/>
          </reference>
          <reference field="7" count="1">
            <x v="327"/>
          </reference>
          <reference field="10" count="1" selected="0">
            <x v="20"/>
          </reference>
        </references>
      </pivotArea>
    </format>
    <format dxfId="402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5"/>
          </reference>
          <reference field="6" count="1" selected="0">
            <x v="548"/>
          </reference>
          <reference field="7" count="1">
            <x v="589"/>
          </reference>
          <reference field="10" count="1" selected="0">
            <x v="0"/>
          </reference>
        </references>
      </pivotArea>
    </format>
    <format dxfId="402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5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0"/>
          </reference>
        </references>
      </pivotArea>
    </format>
    <format dxfId="402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5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0"/>
          </reference>
        </references>
      </pivotArea>
    </format>
    <format dxfId="402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5"/>
          </reference>
          <reference field="6" count="1" selected="0">
            <x v="547"/>
          </reference>
          <reference field="7" count="1">
            <x v="588"/>
          </reference>
          <reference field="10" count="1" selected="0">
            <x v="0"/>
          </reference>
        </references>
      </pivotArea>
    </format>
    <format dxfId="402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5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0"/>
          </reference>
        </references>
      </pivotArea>
    </format>
    <format dxfId="402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5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0"/>
          </reference>
        </references>
      </pivotArea>
    </format>
    <format dxfId="403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5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93"/>
          </reference>
        </references>
      </pivotArea>
    </format>
    <format dxfId="403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5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93"/>
          </reference>
        </references>
      </pivotArea>
    </format>
    <format dxfId="403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7"/>
          </reference>
          <reference field="7" count="1">
            <x v="253"/>
          </reference>
          <reference field="10" count="1" selected="0">
            <x v="1048832"/>
          </reference>
        </references>
      </pivotArea>
    </format>
    <format dxfId="403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2"/>
          </reference>
          <reference field="7" count="1">
            <x v="337"/>
          </reference>
          <reference field="10" count="1" selected="0">
            <x v="1048832"/>
          </reference>
        </references>
      </pivotArea>
    </format>
    <format dxfId="403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3"/>
          </reference>
          <reference field="7" count="1">
            <x v="338"/>
          </reference>
          <reference field="10" count="1" selected="0">
            <x v="1048832"/>
          </reference>
        </references>
      </pivotArea>
    </format>
    <format dxfId="403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4"/>
          </reference>
          <reference field="7" count="1">
            <x v="339"/>
          </reference>
          <reference field="10" count="1" selected="0">
            <x v="1048832"/>
          </reference>
        </references>
      </pivotArea>
    </format>
    <format dxfId="403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5"/>
          </reference>
          <reference field="7" count="1">
            <x v="340"/>
          </reference>
          <reference field="10" count="1" selected="0">
            <x v="1048832"/>
          </reference>
        </references>
      </pivotArea>
    </format>
    <format dxfId="403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3"/>
          </reference>
          <reference field="7" count="1">
            <x v="199"/>
          </reference>
          <reference field="10" count="1" selected="0">
            <x v="1048832"/>
          </reference>
        </references>
      </pivotArea>
    </format>
    <format dxfId="403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7"/>
          </reference>
          <reference field="7" count="1">
            <x v="342"/>
          </reference>
          <reference field="10" count="1" selected="0">
            <x v="1048832"/>
          </reference>
        </references>
      </pivotArea>
    </format>
    <format dxfId="403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9"/>
          </reference>
          <reference field="7" count="1">
            <x v="344"/>
          </reference>
          <reference field="10" count="1" selected="0">
            <x v="1048832"/>
          </reference>
        </references>
      </pivotArea>
    </format>
    <format dxfId="404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0"/>
          </reference>
          <reference field="7" count="1">
            <x v="345"/>
          </reference>
          <reference field="10" count="1" selected="0">
            <x v="1048832"/>
          </reference>
        </references>
      </pivotArea>
    </format>
    <format dxfId="40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4"/>
          </reference>
          <reference field="7" count="1">
            <x v="200"/>
          </reference>
          <reference field="10" count="1" selected="0">
            <x v="1048832"/>
          </reference>
        </references>
      </pivotArea>
    </format>
    <format dxfId="404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1"/>
          </reference>
          <reference field="7" count="1">
            <x v="346"/>
          </reference>
          <reference field="10" count="1" selected="0">
            <x v="1048832"/>
          </reference>
        </references>
      </pivotArea>
    </format>
    <format dxfId="404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2"/>
          </reference>
          <reference field="7" count="1">
            <x v="347"/>
          </reference>
          <reference field="10" count="1" selected="0">
            <x v="1048832"/>
          </reference>
        </references>
      </pivotArea>
    </format>
    <format dxfId="404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3"/>
          </reference>
          <reference field="7" count="1">
            <x v="348"/>
          </reference>
          <reference field="10" count="1" selected="0">
            <x v="1048832"/>
          </reference>
        </references>
      </pivotArea>
    </format>
    <format dxfId="404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4"/>
          </reference>
          <reference field="7" count="1">
            <x v="349"/>
          </reference>
          <reference field="10" count="1" selected="0">
            <x v="1048832"/>
          </reference>
        </references>
      </pivotArea>
    </format>
    <format dxfId="404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22"/>
          </reference>
          <reference field="7" count="1">
            <x v="258"/>
          </reference>
          <reference field="10" count="1" selected="0">
            <x v="1048832"/>
          </reference>
        </references>
      </pivotArea>
    </format>
    <format dxfId="404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5"/>
          </reference>
          <reference field="7" count="1">
            <x v="350"/>
          </reference>
          <reference field="10" count="1" selected="0">
            <x v="1048832"/>
          </reference>
        </references>
      </pivotArea>
    </format>
    <format dxfId="404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5"/>
          </reference>
          <reference field="7" count="1">
            <x v="201"/>
          </reference>
          <reference field="10" count="1" selected="0">
            <x v="1048832"/>
          </reference>
        </references>
      </pivotArea>
    </format>
    <format dxfId="404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6"/>
          </reference>
          <reference field="7" count="1">
            <x v="202"/>
          </reference>
          <reference field="10" count="1" selected="0">
            <x v="1048832"/>
          </reference>
        </references>
      </pivotArea>
    </format>
    <format dxfId="405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6"/>
          </reference>
          <reference field="7" count="1">
            <x v="351"/>
          </reference>
          <reference field="10" count="1" selected="0">
            <x v="1048832"/>
          </reference>
        </references>
      </pivotArea>
    </format>
    <format dxfId="405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8"/>
          </reference>
          <reference field="7" count="1">
            <x v="333"/>
          </reference>
          <reference field="10" count="1" selected="0">
            <x v="1048832"/>
          </reference>
        </references>
      </pivotArea>
    </format>
    <format dxfId="405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9"/>
          </reference>
          <reference field="7" count="1">
            <x v="334"/>
          </reference>
          <reference field="10" count="1" selected="0">
            <x v="1048832"/>
          </reference>
        </references>
      </pivotArea>
    </format>
    <format dxfId="405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7"/>
          </reference>
          <reference field="7" count="1">
            <x v="203"/>
          </reference>
          <reference field="10" count="1" selected="0">
            <x v="1048832"/>
          </reference>
        </references>
      </pivotArea>
    </format>
    <format dxfId="405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8"/>
          </reference>
          <reference field="7" count="1">
            <x v="204"/>
          </reference>
          <reference field="10" count="1" selected="0">
            <x v="1048832"/>
          </reference>
        </references>
      </pivotArea>
    </format>
    <format dxfId="405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0"/>
          </reference>
          <reference field="7" count="1">
            <x v="335"/>
          </reference>
          <reference field="10" count="1" selected="0">
            <x v="1048832"/>
          </reference>
        </references>
      </pivotArea>
    </format>
    <format dxfId="405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9"/>
          </reference>
          <reference field="7" count="1">
            <x v="205"/>
          </reference>
          <reference field="10" count="1" selected="0">
            <x v="1048832"/>
          </reference>
        </references>
      </pivotArea>
    </format>
    <format dxfId="405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7"/>
          </reference>
          <reference field="7" count="1">
            <x v="352"/>
          </reference>
          <reference field="10" count="1" selected="0">
            <x v="1048832"/>
          </reference>
        </references>
      </pivotArea>
    </format>
    <format dxfId="405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8"/>
          </reference>
          <reference field="7" count="1">
            <x v="353"/>
          </reference>
          <reference field="10" count="1" selected="0">
            <x v="1048832"/>
          </reference>
        </references>
      </pivotArea>
    </format>
    <format dxfId="405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9"/>
          </reference>
          <reference field="7" count="1">
            <x v="354"/>
          </reference>
          <reference field="10" count="1" selected="0">
            <x v="1048832"/>
          </reference>
        </references>
      </pivotArea>
    </format>
    <format dxfId="406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0"/>
          </reference>
          <reference field="7" count="1">
            <x v="355"/>
          </reference>
          <reference field="10" count="1" selected="0">
            <x v="1048832"/>
          </reference>
        </references>
      </pivotArea>
    </format>
    <format dxfId="406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1"/>
          </reference>
          <reference field="7" count="1">
            <x v="356"/>
          </reference>
          <reference field="10" count="1" selected="0">
            <x v="1048832"/>
          </reference>
        </references>
      </pivotArea>
    </format>
    <format dxfId="406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2"/>
          </reference>
          <reference field="7" count="1">
            <x v="357"/>
          </reference>
          <reference field="10" count="1" selected="0">
            <x v="1048832"/>
          </reference>
        </references>
      </pivotArea>
    </format>
    <format dxfId="406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1"/>
          </reference>
          <reference field="7" count="1">
            <x v="267"/>
          </reference>
          <reference field="10" count="1" selected="0">
            <x v="1048832"/>
          </reference>
        </references>
      </pivotArea>
    </format>
    <format dxfId="406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2"/>
          </reference>
          <reference field="7" count="1">
            <x v="268"/>
          </reference>
          <reference field="10" count="1" selected="0">
            <x v="1048832"/>
          </reference>
        </references>
      </pivotArea>
    </format>
    <format dxfId="406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0"/>
          </reference>
          <reference field="7" count="1">
            <x v="206"/>
          </reference>
          <reference field="10" count="1" selected="0">
            <x v="1048832"/>
          </reference>
        </references>
      </pivotArea>
    </format>
    <format dxfId="406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3"/>
          </reference>
          <reference field="7" count="1">
            <x v="269"/>
          </reference>
          <reference field="10" count="1" selected="0">
            <x v="1048832"/>
          </reference>
        </references>
      </pivotArea>
    </format>
    <format dxfId="406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4"/>
          </reference>
          <reference field="7" count="1">
            <x v="270"/>
          </reference>
          <reference field="10" count="1" selected="0">
            <x v="1048832"/>
          </reference>
        </references>
      </pivotArea>
    </format>
    <format dxfId="406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5"/>
          </reference>
          <reference field="7" count="1">
            <x v="271"/>
          </reference>
          <reference field="10" count="1" selected="0">
            <x v="1048832"/>
          </reference>
        </references>
      </pivotArea>
    </format>
    <format dxfId="406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6"/>
          </reference>
          <reference field="7" count="1">
            <x v="272"/>
          </reference>
          <reference field="10" count="1" selected="0">
            <x v="1048832"/>
          </reference>
        </references>
      </pivotArea>
    </format>
    <format dxfId="407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3"/>
          </reference>
          <reference field="7" count="1">
            <x v="358"/>
          </reference>
          <reference field="10" count="1" selected="0">
            <x v="1048832"/>
          </reference>
        </references>
      </pivotArea>
    </format>
    <format dxfId="407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4"/>
          </reference>
          <reference field="7" count="1">
            <x v="359"/>
          </reference>
          <reference field="10" count="1" selected="0">
            <x v="1048832"/>
          </reference>
        </references>
      </pivotArea>
    </format>
    <format dxfId="407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3"/>
          </reference>
          <reference field="7" count="1">
            <x v="328"/>
          </reference>
          <reference field="10" count="1" selected="0">
            <x v="1048832"/>
          </reference>
        </references>
      </pivotArea>
    </format>
    <format dxfId="407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7"/>
          </reference>
          <reference field="7" count="1">
            <x v="273"/>
          </reference>
          <reference field="10" count="1" selected="0">
            <x v="1048832"/>
          </reference>
        </references>
      </pivotArea>
    </format>
    <format dxfId="407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8"/>
          </reference>
          <reference field="7" count="1">
            <x v="274"/>
          </reference>
          <reference field="10" count="1" selected="0">
            <x v="1048832"/>
          </reference>
        </references>
      </pivotArea>
    </format>
    <format dxfId="407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9"/>
          </reference>
          <reference field="7" count="1">
            <x v="275"/>
          </reference>
          <reference field="10" count="1" selected="0">
            <x v="1048832"/>
          </reference>
        </references>
      </pivotArea>
    </format>
    <format dxfId="407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0"/>
          </reference>
          <reference field="7" count="1">
            <x v="276"/>
          </reference>
          <reference field="10" count="1" selected="0">
            <x v="1048832"/>
          </reference>
        </references>
      </pivotArea>
    </format>
    <format dxfId="407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1"/>
          </reference>
          <reference field="7" count="1">
            <x v="277"/>
          </reference>
          <reference field="10" count="1" selected="0">
            <x v="1048832"/>
          </reference>
        </references>
      </pivotArea>
    </format>
    <format dxfId="407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5"/>
          </reference>
          <reference field="7" count="1">
            <x v="281"/>
          </reference>
          <reference field="10" count="1" selected="0">
            <x v="1048832"/>
          </reference>
        </references>
      </pivotArea>
    </format>
    <format dxfId="407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6"/>
          </reference>
          <reference field="7" count="1">
            <x v="361"/>
          </reference>
          <reference field="10" count="1" selected="0">
            <x v="1048832"/>
          </reference>
        </references>
      </pivotArea>
    </format>
    <format dxfId="408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7"/>
          </reference>
          <reference field="7" count="1">
            <x v="362"/>
          </reference>
          <reference field="10" count="1" selected="0">
            <x v="1048832"/>
          </reference>
        </references>
      </pivotArea>
    </format>
    <format dxfId="408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8"/>
          </reference>
          <reference field="7" count="1">
            <x v="363"/>
          </reference>
          <reference field="10" count="1" selected="0">
            <x v="1048832"/>
          </reference>
        </references>
      </pivotArea>
    </format>
    <format dxfId="408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9"/>
          </reference>
          <reference field="7" count="1">
            <x v="364"/>
          </reference>
          <reference field="10" count="1" selected="0">
            <x v="1048832"/>
          </reference>
        </references>
      </pivotArea>
    </format>
    <format dxfId="408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1"/>
          </reference>
          <reference field="7" count="1">
            <x v="366"/>
          </reference>
          <reference field="10" count="1" selected="0">
            <x v="1048832"/>
          </reference>
        </references>
      </pivotArea>
    </format>
    <format dxfId="408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1"/>
          </reference>
          <reference field="7" count="1">
            <x v="207"/>
          </reference>
          <reference field="10" count="1" selected="0">
            <x v="1048832"/>
          </reference>
        </references>
      </pivotArea>
    </format>
    <format dxfId="408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2"/>
          </reference>
          <reference field="7" count="1">
            <x v="367"/>
          </reference>
          <reference field="10" count="1" selected="0">
            <x v="1048832"/>
          </reference>
        </references>
      </pivotArea>
    </format>
    <format dxfId="408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3"/>
          </reference>
          <reference field="7" count="1">
            <x v="368"/>
          </reference>
          <reference field="10" count="1" selected="0">
            <x v="1048832"/>
          </reference>
        </references>
      </pivotArea>
    </format>
    <format dxfId="408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4"/>
          </reference>
          <reference field="7" count="1">
            <x v="369"/>
          </reference>
          <reference field="10" count="1" selected="0">
            <x v="1048832"/>
          </reference>
        </references>
      </pivotArea>
    </format>
    <format dxfId="408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1048832"/>
          </reference>
        </references>
      </pivotArea>
    </format>
    <format dxfId="408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6"/>
          </reference>
          <reference field="7" count="1">
            <x v="282"/>
          </reference>
          <reference field="10" count="1" selected="0">
            <x v="1048832"/>
          </reference>
        </references>
      </pivotArea>
    </format>
    <format dxfId="409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9"/>
          </reference>
          <reference field="7" count="1">
            <x v="285"/>
          </reference>
          <reference field="10" count="1" selected="0">
            <x v="1048832"/>
          </reference>
        </references>
      </pivotArea>
    </format>
    <format dxfId="409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3"/>
          </reference>
          <reference field="7" count="1">
            <x v="209"/>
          </reference>
          <reference field="10" count="1" selected="0">
            <x v="1048832"/>
          </reference>
        </references>
      </pivotArea>
    </format>
    <format dxfId="409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4"/>
          </reference>
          <reference field="7" count="1">
            <x v="210"/>
          </reference>
          <reference field="10" count="1" selected="0">
            <x v="1048832"/>
          </reference>
        </references>
      </pivotArea>
    </format>
    <format dxfId="409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0"/>
          </reference>
          <reference field="7" count="1">
            <x v="286"/>
          </reference>
          <reference field="10" count="1" selected="0">
            <x v="1048832"/>
          </reference>
        </references>
      </pivotArea>
    </format>
    <format dxfId="409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5"/>
          </reference>
          <reference field="7" count="1">
            <x v="211"/>
          </reference>
          <reference field="10" count="1" selected="0">
            <x v="1048832"/>
          </reference>
        </references>
      </pivotArea>
    </format>
    <format dxfId="409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6"/>
          </reference>
          <reference field="7" count="1">
            <x v="212"/>
          </reference>
          <reference field="10" count="1" selected="0">
            <x v="1048832"/>
          </reference>
        </references>
      </pivotArea>
    </format>
    <format dxfId="409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2"/>
          </reference>
          <reference field="7" count="1">
            <x v="288"/>
          </reference>
          <reference field="10" count="1" selected="0">
            <x v="1048832"/>
          </reference>
        </references>
      </pivotArea>
    </format>
    <format dxfId="409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3"/>
          </reference>
          <reference field="7" count="1">
            <x v="289"/>
          </reference>
          <reference field="10" count="1" selected="0">
            <x v="1048832"/>
          </reference>
        </references>
      </pivotArea>
    </format>
    <format dxfId="409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4"/>
          </reference>
          <reference field="7" count="1">
            <x v="290"/>
          </reference>
          <reference field="10" count="1" selected="0">
            <x v="1048832"/>
          </reference>
        </references>
      </pivotArea>
    </format>
    <format dxfId="409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7"/>
          </reference>
          <reference field="7" count="1">
            <x v="213"/>
          </reference>
          <reference field="10" count="1" selected="0">
            <x v="1048832"/>
          </reference>
        </references>
      </pivotArea>
    </format>
    <format dxfId="410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8"/>
          </reference>
          <reference field="7" count="1">
            <x v="214"/>
          </reference>
          <reference field="10" count="1" selected="0">
            <x v="1048832"/>
          </reference>
        </references>
      </pivotArea>
    </format>
    <format dxfId="410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5"/>
          </reference>
          <reference field="7" count="1">
            <x v="291"/>
          </reference>
          <reference field="10" count="1" selected="0">
            <x v="1048832"/>
          </reference>
        </references>
      </pivotArea>
    </format>
    <format dxfId="410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6"/>
          </reference>
          <reference field="7" count="1">
            <x v="292"/>
          </reference>
          <reference field="10" count="1" selected="0">
            <x v="1048832"/>
          </reference>
        </references>
      </pivotArea>
    </format>
    <format dxfId="410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5"/>
          </reference>
          <reference field="7" count="1">
            <x v="370"/>
          </reference>
          <reference field="10" count="1" selected="0">
            <x v="1048832"/>
          </reference>
        </references>
      </pivotArea>
    </format>
    <format dxfId="410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6"/>
          </reference>
          <reference field="7" count="1">
            <x v="371"/>
          </reference>
          <reference field="10" count="1" selected="0">
            <x v="1048832"/>
          </reference>
        </references>
      </pivotArea>
    </format>
    <format dxfId="410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7"/>
          </reference>
          <reference field="7" count="1">
            <x v="372"/>
          </reference>
          <reference field="10" count="1" selected="0">
            <x v="1048832"/>
          </reference>
        </references>
      </pivotArea>
    </format>
    <format dxfId="410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7"/>
          </reference>
          <reference field="7" count="1">
            <x v="293"/>
          </reference>
          <reference field="10" count="1" selected="0">
            <x v="1048832"/>
          </reference>
        </references>
      </pivotArea>
    </format>
    <format dxfId="410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8"/>
          </reference>
          <reference field="7" count="1">
            <x v="373"/>
          </reference>
          <reference field="10" count="1" selected="0">
            <x v="1048832"/>
          </reference>
        </references>
      </pivotArea>
    </format>
    <format dxfId="410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9"/>
          </reference>
          <reference field="7" count="1">
            <x v="374"/>
          </reference>
          <reference field="10" count="1" selected="0">
            <x v="1048832"/>
          </reference>
        </references>
      </pivotArea>
    </format>
    <format dxfId="410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9"/>
          </reference>
          <reference field="7" count="1">
            <x v="215"/>
          </reference>
          <reference field="10" count="1" selected="0">
            <x v="1048832"/>
          </reference>
        </references>
      </pivotArea>
    </format>
    <format dxfId="411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8"/>
          </reference>
          <reference field="7" count="1">
            <x v="294"/>
          </reference>
          <reference field="10" count="1" selected="0">
            <x v="1048832"/>
          </reference>
        </references>
      </pivotArea>
    </format>
    <format dxfId="411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9"/>
          </reference>
          <reference field="7" count="1">
            <x v="295"/>
          </reference>
          <reference field="10" count="1" selected="0">
            <x v="1048832"/>
          </reference>
        </references>
      </pivotArea>
    </format>
    <format dxfId="411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0"/>
          </reference>
          <reference field="7" count="1">
            <x v="296"/>
          </reference>
          <reference field="10" count="1" selected="0">
            <x v="1048832"/>
          </reference>
        </references>
      </pivotArea>
    </format>
    <format dxfId="411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1"/>
          </reference>
          <reference field="7" count="1">
            <x v="376"/>
          </reference>
          <reference field="10" count="1" selected="0">
            <x v="1048832"/>
          </reference>
        </references>
      </pivotArea>
    </format>
    <format dxfId="411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2"/>
          </reference>
          <reference field="7" count="1">
            <x v="377"/>
          </reference>
          <reference field="10" count="1" selected="0">
            <x v="1048832"/>
          </reference>
        </references>
      </pivotArea>
    </format>
    <format dxfId="411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0"/>
          </reference>
          <reference field="7" count="1">
            <x v="216"/>
          </reference>
          <reference field="10" count="1" selected="0">
            <x v="1048832"/>
          </reference>
        </references>
      </pivotArea>
    </format>
    <format dxfId="411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1"/>
          </reference>
          <reference field="7" count="1">
            <x v="217"/>
          </reference>
          <reference field="10" count="1" selected="0">
            <x v="1048832"/>
          </reference>
        </references>
      </pivotArea>
    </format>
    <format dxfId="411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4"/>
          </reference>
          <reference field="7" count="1">
            <x v="379"/>
          </reference>
          <reference field="10" count="1" selected="0">
            <x v="1048832"/>
          </reference>
        </references>
      </pivotArea>
    </format>
    <format dxfId="411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2"/>
          </reference>
          <reference field="7" count="1">
            <x v="218"/>
          </reference>
          <reference field="10" count="1" selected="0">
            <x v="1048832"/>
          </reference>
        </references>
      </pivotArea>
    </format>
    <format dxfId="411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6"/>
          </reference>
          <reference field="7" count="1">
            <x v="381"/>
          </reference>
          <reference field="10" count="1" selected="0">
            <x v="1048832"/>
          </reference>
        </references>
      </pivotArea>
    </format>
    <format dxfId="412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3"/>
          </reference>
          <reference field="7" count="1">
            <x v="219"/>
          </reference>
          <reference field="10" count="1" selected="0">
            <x v="1048832"/>
          </reference>
        </references>
      </pivotArea>
    </format>
    <format dxfId="412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8"/>
          </reference>
          <reference field="7" count="1">
            <x v="23"/>
          </reference>
          <reference field="10" count="1" selected="0">
            <x v="1048832"/>
          </reference>
        </references>
      </pivotArea>
    </format>
    <format dxfId="412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9"/>
          </reference>
          <reference field="7" count="1">
            <x v="383"/>
          </reference>
          <reference field="10" count="1" selected="0">
            <x v="1048832"/>
          </reference>
        </references>
      </pivotArea>
    </format>
    <format dxfId="412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0"/>
          </reference>
          <reference field="7" count="1">
            <x v="384"/>
          </reference>
          <reference field="10" count="1" selected="0">
            <x v="1048832"/>
          </reference>
        </references>
      </pivotArea>
    </format>
    <format dxfId="412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1"/>
          </reference>
          <reference field="7" count="1">
            <x v="385"/>
          </reference>
          <reference field="10" count="1" selected="0">
            <x v="1048832"/>
          </reference>
        </references>
      </pivotArea>
    </format>
    <format dxfId="412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1"/>
          </reference>
          <reference field="7" count="1">
            <x v="297"/>
          </reference>
          <reference field="10" count="1" selected="0">
            <x v="1048832"/>
          </reference>
        </references>
      </pivotArea>
    </format>
    <format dxfId="412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2"/>
          </reference>
          <reference field="7" count="1">
            <x v="386"/>
          </reference>
          <reference field="10" count="1" selected="0">
            <x v="1048832"/>
          </reference>
        </references>
      </pivotArea>
    </format>
    <format dxfId="412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048832"/>
          </reference>
        </references>
      </pivotArea>
    </format>
    <format dxfId="412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048832"/>
          </reference>
        </references>
      </pivotArea>
    </format>
    <format dxfId="412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048832"/>
          </reference>
        </references>
      </pivotArea>
    </format>
    <format dxfId="413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5"/>
          </reference>
          <reference field="7" count="1">
            <x v="251"/>
          </reference>
          <reference field="10" count="1" selected="0">
            <x v="1048832"/>
          </reference>
        </references>
      </pivotArea>
    </format>
    <format dxfId="413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7"/>
          </reference>
          <reference field="7" count="1">
            <x v="223"/>
          </reference>
          <reference field="10" count="1" selected="0">
            <x v="1048832"/>
          </reference>
        </references>
      </pivotArea>
    </format>
    <format dxfId="413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6"/>
          </reference>
          <reference field="7" count="1">
            <x v="252"/>
          </reference>
          <reference field="10" count="1" selected="0">
            <x v="1048832"/>
          </reference>
        </references>
      </pivotArea>
    </format>
    <format dxfId="413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2"/>
          </reference>
          <reference field="7" count="1">
            <x v="298"/>
          </reference>
          <reference field="10" count="1" selected="0">
            <x v="1048832"/>
          </reference>
        </references>
      </pivotArea>
    </format>
    <format dxfId="413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3"/>
          </reference>
          <reference field="7" count="1">
            <x v="299"/>
          </reference>
          <reference field="10" count="1" selected="0">
            <x v="1048832"/>
          </reference>
        </references>
      </pivotArea>
    </format>
    <format dxfId="413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8"/>
          </reference>
          <reference field="7" count="1">
            <x v="224"/>
          </reference>
          <reference field="10" count="1" selected="0">
            <x v="1048832"/>
          </reference>
        </references>
      </pivotArea>
    </format>
    <format dxfId="413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9"/>
          </reference>
          <reference field="7" count="1">
            <x v="225"/>
          </reference>
          <reference field="10" count="1" selected="0">
            <x v="1048832"/>
          </reference>
        </references>
      </pivotArea>
    </format>
    <format dxfId="413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4"/>
          </reference>
          <reference field="7" count="1">
            <x v="300"/>
          </reference>
          <reference field="10" count="1" selected="0">
            <x v="1048832"/>
          </reference>
        </references>
      </pivotArea>
    </format>
    <format dxfId="413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5"/>
          </reference>
          <reference field="7" count="1">
            <x v="301"/>
          </reference>
          <reference field="10" count="1" selected="0">
            <x v="1048832"/>
          </reference>
        </references>
      </pivotArea>
    </format>
    <format dxfId="413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6"/>
          </reference>
          <reference field="7" count="1">
            <x v="302"/>
          </reference>
          <reference field="10" count="1" selected="0">
            <x v="1048832"/>
          </reference>
        </references>
      </pivotArea>
    </format>
    <format dxfId="414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4"/>
          </reference>
          <reference field="7" count="1">
            <x v="329"/>
          </reference>
          <reference field="10" count="1" selected="0">
            <x v="1048832"/>
          </reference>
        </references>
      </pivotArea>
    </format>
    <format dxfId="41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5"/>
          </reference>
          <reference field="7" count="1">
            <x v="330"/>
          </reference>
          <reference field="10" count="1" selected="0">
            <x v="1048832"/>
          </reference>
        </references>
      </pivotArea>
    </format>
    <format dxfId="414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7"/>
          </reference>
          <reference field="7" count="1">
            <x v="303"/>
          </reference>
          <reference field="10" count="1" selected="0">
            <x v="1048832"/>
          </reference>
        </references>
      </pivotArea>
    </format>
    <format dxfId="414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048832"/>
          </reference>
        </references>
      </pivotArea>
    </format>
    <format dxfId="414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048832"/>
          </reference>
        </references>
      </pivotArea>
    </format>
    <format dxfId="414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9"/>
          </reference>
          <reference field="7" count="1">
            <x v="305"/>
          </reference>
          <reference field="10" count="1" selected="0">
            <x v="1048832"/>
          </reference>
        </references>
      </pivotArea>
    </format>
    <format dxfId="414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9"/>
          </reference>
          <reference field="7" count="1">
            <x v="245"/>
          </reference>
          <reference field="10" count="1" selected="0">
            <x v="1048832"/>
          </reference>
        </references>
      </pivotArea>
    </format>
    <format dxfId="414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70"/>
          </reference>
          <reference field="7" count="1">
            <x v="306"/>
          </reference>
          <reference field="10" count="1" selected="0">
            <x v="1048832"/>
          </reference>
        </references>
      </pivotArea>
    </format>
    <format dxfId="414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71"/>
          </reference>
          <reference field="7" count="1">
            <x v="307"/>
          </reference>
          <reference field="10" count="1" selected="0">
            <x v="1048832"/>
          </reference>
        </references>
      </pivotArea>
    </format>
    <format dxfId="414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2"/>
          </reference>
          <reference field="7" count="1">
            <x v="228"/>
          </reference>
          <reference field="10" count="1" selected="0">
            <x v="1048832"/>
          </reference>
        </references>
      </pivotArea>
    </format>
    <format dxfId="415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3"/>
          </reference>
          <reference field="7" count="1">
            <x v="229"/>
          </reference>
          <reference field="10" count="1" selected="0">
            <x v="1048832"/>
          </reference>
        </references>
      </pivotArea>
    </format>
    <format dxfId="415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72"/>
          </reference>
          <reference field="7" count="1">
            <x v="308"/>
          </reference>
          <reference field="10" count="1" selected="0">
            <x v="1048832"/>
          </reference>
        </references>
      </pivotArea>
    </format>
    <format dxfId="415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73"/>
          </reference>
          <reference field="7" count="1">
            <x v="309"/>
          </reference>
          <reference field="10" count="1" selected="0">
            <x v="1048832"/>
          </reference>
        </references>
      </pivotArea>
    </format>
    <format dxfId="415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4"/>
          </reference>
          <reference field="7" count="1">
            <x v="230"/>
          </reference>
          <reference field="10" count="1" selected="0">
            <x v="1048832"/>
          </reference>
        </references>
      </pivotArea>
    </format>
    <format dxfId="415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4"/>
          </reference>
          <reference field="7" count="1">
            <x v="388"/>
          </reference>
          <reference field="10" count="1" selected="0">
            <x v="1048832"/>
          </reference>
        </references>
      </pivotArea>
    </format>
    <format dxfId="415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5"/>
          </reference>
          <reference field="7" count="1">
            <x v="231"/>
          </reference>
          <reference field="10" count="1" selected="0">
            <x v="1048832"/>
          </reference>
        </references>
      </pivotArea>
    </format>
    <format dxfId="415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5"/>
          </reference>
          <reference field="7" count="1">
            <x v="389"/>
          </reference>
          <reference field="10" count="1" selected="0">
            <x v="1048832"/>
          </reference>
        </references>
      </pivotArea>
    </format>
    <format dxfId="415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6"/>
          </reference>
          <reference field="7" count="1">
            <x v="232"/>
          </reference>
          <reference field="10" count="1" selected="0">
            <x v="1048832"/>
          </reference>
        </references>
      </pivotArea>
    </format>
    <format dxfId="415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7"/>
          </reference>
          <reference field="7" count="1">
            <x v="233"/>
          </reference>
          <reference field="10" count="1" selected="0">
            <x v="1048832"/>
          </reference>
        </references>
      </pivotArea>
    </format>
    <format dxfId="415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8"/>
          </reference>
          <reference field="7" count="1">
            <x v="234"/>
          </reference>
          <reference field="10" count="1" selected="0">
            <x v="1048832"/>
          </reference>
        </references>
      </pivotArea>
    </format>
    <format dxfId="416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9"/>
          </reference>
          <reference field="7" count="1">
            <x v="235"/>
          </reference>
          <reference field="10" count="1" selected="0">
            <x v="1048832"/>
          </reference>
        </references>
      </pivotArea>
    </format>
    <format dxfId="416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0"/>
          </reference>
          <reference field="7" count="1">
            <x v="246"/>
          </reference>
          <reference field="10" count="1" selected="0">
            <x v="1048832"/>
          </reference>
        </references>
      </pivotArea>
    </format>
    <format dxfId="416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6"/>
          </reference>
          <reference field="7" count="1">
            <x v="390"/>
          </reference>
          <reference field="10" count="1" selected="0">
            <x v="1048832"/>
          </reference>
        </references>
      </pivotArea>
    </format>
    <format dxfId="416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048832"/>
          </reference>
        </references>
      </pivotArea>
    </format>
    <format dxfId="416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1"/>
          </reference>
          <reference field="7" count="1">
            <x v="237"/>
          </reference>
          <reference field="10" count="1" selected="0">
            <x v="1048832"/>
          </reference>
        </references>
      </pivotArea>
    </format>
    <format dxfId="416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2"/>
          </reference>
          <reference field="7" count="1">
            <x v="238"/>
          </reference>
          <reference field="10" count="1" selected="0">
            <x v="1048832"/>
          </reference>
        </references>
      </pivotArea>
    </format>
    <format dxfId="416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80"/>
          </reference>
          <reference field="7" count="1">
            <x v="316"/>
          </reference>
          <reference field="10" count="1" selected="0">
            <x v="1048832"/>
          </reference>
        </references>
      </pivotArea>
    </format>
    <format dxfId="416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81"/>
          </reference>
          <reference field="7" count="1">
            <x v="317"/>
          </reference>
          <reference field="10" count="1" selected="0">
            <x v="1048832"/>
          </reference>
        </references>
      </pivotArea>
    </format>
    <format dxfId="416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82"/>
          </reference>
          <reference field="7" count="1">
            <x v="318"/>
          </reference>
          <reference field="10" count="1" selected="0">
            <x v="1048832"/>
          </reference>
        </references>
      </pivotArea>
    </format>
    <format dxfId="416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83"/>
          </reference>
          <reference field="7" count="1">
            <x v="319"/>
          </reference>
          <reference field="10" count="1" selected="0">
            <x v="1048832"/>
          </reference>
        </references>
      </pivotArea>
    </format>
    <format dxfId="417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8"/>
          </reference>
          <reference field="7" count="1">
            <x v="392"/>
          </reference>
          <reference field="10" count="1" selected="0">
            <x v="1048832"/>
          </reference>
        </references>
      </pivotArea>
    </format>
    <format dxfId="417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1"/>
          </reference>
          <reference field="7" count="1">
            <x v="247"/>
          </reference>
          <reference field="10" count="1" selected="0">
            <x v="1048832"/>
          </reference>
        </references>
      </pivotArea>
    </format>
    <format dxfId="417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1048832"/>
          </reference>
        </references>
      </pivotArea>
    </format>
    <format dxfId="417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5"/>
          </reference>
          <reference field="7" count="1">
            <x v="201"/>
          </reference>
          <reference field="10" count="1" selected="0">
            <x v="0"/>
          </reference>
        </references>
      </pivotArea>
    </format>
    <format dxfId="417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3"/>
          </reference>
          <reference field="7" count="1">
            <x v="259"/>
          </reference>
          <reference field="10" count="1" selected="0">
            <x v="0"/>
          </reference>
        </references>
      </pivotArea>
    </format>
    <format dxfId="417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4"/>
          </reference>
          <reference field="7" count="1">
            <x v="260"/>
          </reference>
          <reference field="10" count="1" selected="0">
            <x v="0"/>
          </reference>
        </references>
      </pivotArea>
    </format>
    <format dxfId="417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6"/>
          </reference>
          <reference field="7" count="1">
            <x v="202"/>
          </reference>
          <reference field="10" count="1" selected="0">
            <x v="0"/>
          </reference>
        </references>
      </pivotArea>
    </format>
    <format dxfId="417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7"/>
          </reference>
          <reference field="7" count="1">
            <x v="203"/>
          </reference>
          <reference field="10" count="1" selected="0">
            <x v="0"/>
          </reference>
        </references>
      </pivotArea>
    </format>
    <format dxfId="417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8"/>
          </reference>
          <reference field="7" count="1">
            <x v="204"/>
          </reference>
          <reference field="10" count="1" selected="0">
            <x v="0"/>
          </reference>
        </references>
      </pivotArea>
    </format>
    <format dxfId="417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0"/>
          </reference>
          <reference field="7" count="1">
            <x v="335"/>
          </reference>
          <reference field="10" count="1" selected="0">
            <x v="0"/>
          </reference>
        </references>
      </pivotArea>
    </format>
    <format dxfId="418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9"/>
          </reference>
          <reference field="7" count="1">
            <x v="205"/>
          </reference>
          <reference field="10" count="1" selected="0">
            <x v="0"/>
          </reference>
        </references>
      </pivotArea>
    </format>
    <format dxfId="418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7"/>
          </reference>
          <reference field="7" count="1">
            <x v="352"/>
          </reference>
          <reference field="10" count="1" selected="0">
            <x v="0"/>
          </reference>
        </references>
      </pivotArea>
    </format>
    <format dxfId="418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2"/>
          </reference>
          <reference field="7" count="1">
            <x v="268"/>
          </reference>
          <reference field="10" count="1" selected="0">
            <x v="0"/>
          </reference>
        </references>
      </pivotArea>
    </format>
    <format dxfId="418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0"/>
          </reference>
          <reference field="7" count="1">
            <x v="206"/>
          </reference>
          <reference field="10" count="1" selected="0">
            <x v="0"/>
          </reference>
        </references>
      </pivotArea>
    </format>
    <format dxfId="418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5"/>
          </reference>
          <reference field="7" count="1">
            <x v="271"/>
          </reference>
          <reference field="10" count="1" selected="0">
            <x v="0"/>
          </reference>
        </references>
      </pivotArea>
    </format>
    <format dxfId="418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8"/>
          </reference>
          <reference field="7" count="1">
            <x v="274"/>
          </reference>
          <reference field="10" count="1" selected="0">
            <x v="0"/>
          </reference>
        </references>
      </pivotArea>
    </format>
    <format dxfId="418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0"/>
          </reference>
          <reference field="7" count="1">
            <x v="276"/>
          </reference>
          <reference field="10" count="1" selected="0">
            <x v="0"/>
          </reference>
        </references>
      </pivotArea>
    </format>
    <format dxfId="418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1"/>
          </reference>
          <reference field="7" count="1">
            <x v="277"/>
          </reference>
          <reference field="10" count="1" selected="0">
            <x v="0"/>
          </reference>
        </references>
      </pivotArea>
    </format>
    <format dxfId="418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2"/>
          </reference>
          <reference field="7" count="1">
            <x v="278"/>
          </reference>
          <reference field="10" count="1" selected="0">
            <x v="0"/>
          </reference>
        </references>
      </pivotArea>
    </format>
    <format dxfId="418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5"/>
          </reference>
          <reference field="7" count="1">
            <x v="281"/>
          </reference>
          <reference field="10" count="1" selected="0">
            <x v="0"/>
          </reference>
        </references>
      </pivotArea>
    </format>
    <format dxfId="419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1"/>
          </reference>
          <reference field="7" count="1">
            <x v="207"/>
          </reference>
          <reference field="10" count="1" selected="0">
            <x v="0"/>
          </reference>
        </references>
      </pivotArea>
    </format>
    <format dxfId="419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3"/>
          </reference>
          <reference field="7" count="1">
            <x v="368"/>
          </reference>
          <reference field="10" count="1" selected="0">
            <x v="0"/>
          </reference>
        </references>
      </pivotArea>
    </format>
    <format dxfId="419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0"/>
          </reference>
        </references>
      </pivotArea>
    </format>
    <format dxfId="419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6"/>
          </reference>
          <reference field="7" count="1">
            <x v="282"/>
          </reference>
          <reference field="10" count="1" selected="0">
            <x v="0"/>
          </reference>
        </references>
      </pivotArea>
    </format>
    <format dxfId="419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9"/>
          </reference>
          <reference field="7" count="1">
            <x v="285"/>
          </reference>
          <reference field="10" count="1" selected="0">
            <x v="0"/>
          </reference>
        </references>
      </pivotArea>
    </format>
    <format dxfId="419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4"/>
          </reference>
          <reference field="7" count="1">
            <x v="210"/>
          </reference>
          <reference field="10" count="1" selected="0">
            <x v="0"/>
          </reference>
        </references>
      </pivotArea>
    </format>
    <format dxfId="419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0"/>
          </reference>
          <reference field="7" count="1">
            <x v="286"/>
          </reference>
          <reference field="10" count="1" selected="0">
            <x v="0"/>
          </reference>
        </references>
      </pivotArea>
    </format>
    <format dxfId="419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5"/>
          </reference>
          <reference field="7" count="1">
            <x v="211"/>
          </reference>
          <reference field="10" count="1" selected="0">
            <x v="0"/>
          </reference>
        </references>
      </pivotArea>
    </format>
    <format dxfId="419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6"/>
          </reference>
          <reference field="7" count="1">
            <x v="212"/>
          </reference>
          <reference field="10" count="1" selected="0">
            <x v="0"/>
          </reference>
        </references>
      </pivotArea>
    </format>
    <format dxfId="419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7"/>
          </reference>
          <reference field="7" count="1">
            <x v="213"/>
          </reference>
          <reference field="10" count="1" selected="0">
            <x v="0"/>
          </reference>
        </references>
      </pivotArea>
    </format>
    <format dxfId="420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5"/>
          </reference>
          <reference field="7" count="1">
            <x v="291"/>
          </reference>
          <reference field="10" count="1" selected="0">
            <x v="0"/>
          </reference>
        </references>
      </pivotArea>
    </format>
    <format dxfId="420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7"/>
          </reference>
          <reference field="7" count="1">
            <x v="372"/>
          </reference>
          <reference field="10" count="1" selected="0">
            <x v="0"/>
          </reference>
        </references>
      </pivotArea>
    </format>
    <format dxfId="420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7"/>
          </reference>
          <reference field="7" count="1">
            <x v="293"/>
          </reference>
          <reference field="10" count="1" selected="0">
            <x v="0"/>
          </reference>
        </references>
      </pivotArea>
    </format>
    <format dxfId="420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8"/>
          </reference>
          <reference field="7" count="1">
            <x v="23"/>
          </reference>
          <reference field="10" count="1" selected="0">
            <x v="0"/>
          </reference>
        </references>
      </pivotArea>
    </format>
    <format dxfId="420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0"/>
          </reference>
          <reference field="7" count="1">
            <x v="384"/>
          </reference>
          <reference field="10" count="1" selected="0">
            <x v="0"/>
          </reference>
        </references>
      </pivotArea>
    </format>
    <format dxfId="420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1"/>
          </reference>
          <reference field="7" count="1">
            <x v="385"/>
          </reference>
          <reference field="10" count="1" selected="0">
            <x v="0"/>
          </reference>
        </references>
      </pivotArea>
    </format>
    <format dxfId="420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1"/>
          </reference>
          <reference field="7" count="1">
            <x v="297"/>
          </reference>
          <reference field="10" count="1" selected="0">
            <x v="0"/>
          </reference>
        </references>
      </pivotArea>
    </format>
    <format dxfId="420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2"/>
          </reference>
          <reference field="7" count="1">
            <x v="386"/>
          </reference>
          <reference field="10" count="1" selected="0">
            <x v="0"/>
          </reference>
        </references>
      </pivotArea>
    </format>
    <format dxfId="420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0"/>
          </reference>
        </references>
      </pivotArea>
    </format>
    <format dxfId="420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0"/>
          </reference>
        </references>
      </pivotArea>
    </format>
    <format dxfId="421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0"/>
          </reference>
        </references>
      </pivotArea>
    </format>
    <format dxfId="421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5"/>
          </reference>
          <reference field="7" count="1">
            <x v="251"/>
          </reference>
          <reference field="10" count="1" selected="0">
            <x v="0"/>
          </reference>
        </references>
      </pivotArea>
    </format>
    <format dxfId="421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7"/>
          </reference>
          <reference field="7" count="1">
            <x v="223"/>
          </reference>
          <reference field="10" count="1" selected="0">
            <x v="0"/>
          </reference>
        </references>
      </pivotArea>
    </format>
    <format dxfId="421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6"/>
          </reference>
          <reference field="7" count="1">
            <x v="252"/>
          </reference>
          <reference field="10" count="1" selected="0">
            <x v="0"/>
          </reference>
        </references>
      </pivotArea>
    </format>
    <format dxfId="421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3"/>
          </reference>
          <reference field="7" count="1">
            <x v="299"/>
          </reference>
          <reference field="10" count="1" selected="0">
            <x v="0"/>
          </reference>
        </references>
      </pivotArea>
    </format>
    <format dxfId="421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8"/>
          </reference>
          <reference field="7" count="1">
            <x v="224"/>
          </reference>
          <reference field="10" count="1" selected="0">
            <x v="0"/>
          </reference>
        </references>
      </pivotArea>
    </format>
    <format dxfId="421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9"/>
          </reference>
          <reference field="7" count="1">
            <x v="225"/>
          </reference>
          <reference field="10" count="1" selected="0">
            <x v="0"/>
          </reference>
        </references>
      </pivotArea>
    </format>
    <format dxfId="421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4"/>
          </reference>
          <reference field="7" count="1">
            <x v="300"/>
          </reference>
          <reference field="10" count="1" selected="0">
            <x v="0"/>
          </reference>
        </references>
      </pivotArea>
    </format>
    <format dxfId="421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5"/>
          </reference>
          <reference field="7" count="1">
            <x v="301"/>
          </reference>
          <reference field="10" count="1" selected="0">
            <x v="0"/>
          </reference>
        </references>
      </pivotArea>
    </format>
    <format dxfId="421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6"/>
          </reference>
          <reference field="7" count="1">
            <x v="302"/>
          </reference>
          <reference field="10" count="1" selected="0">
            <x v="0"/>
          </reference>
        </references>
      </pivotArea>
    </format>
    <format dxfId="422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5"/>
          </reference>
          <reference field="7" count="1">
            <x v="330"/>
          </reference>
          <reference field="10" count="1" selected="0">
            <x v="0"/>
          </reference>
        </references>
      </pivotArea>
    </format>
    <format dxfId="422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1"/>
          </reference>
          <reference field="7" count="1">
            <x v="336"/>
          </reference>
          <reference field="10" count="1" selected="0">
            <x v="0"/>
          </reference>
        </references>
      </pivotArea>
    </format>
    <format dxfId="422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0"/>
          </reference>
        </references>
      </pivotArea>
    </format>
    <format dxfId="422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0"/>
          </reference>
        </references>
      </pivotArea>
    </format>
    <format dxfId="422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9"/>
          </reference>
          <reference field="7" count="1">
            <x v="305"/>
          </reference>
          <reference field="10" count="1" selected="0">
            <x v="0"/>
          </reference>
        </references>
      </pivotArea>
    </format>
    <format dxfId="422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09"/>
          </reference>
          <reference field="7" count="1">
            <x v="245"/>
          </reference>
          <reference field="10" count="1" selected="0">
            <x v="0"/>
          </reference>
        </references>
      </pivotArea>
    </format>
    <format dxfId="422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0"/>
          </reference>
          <reference field="7" count="1">
            <x v="306"/>
          </reference>
          <reference field="10" count="1" selected="0">
            <x v="0"/>
          </reference>
        </references>
      </pivotArea>
    </format>
    <format dxfId="422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1"/>
          </reference>
          <reference field="7" count="1">
            <x v="307"/>
          </reference>
          <reference field="10" count="1" selected="0">
            <x v="0"/>
          </reference>
        </references>
      </pivotArea>
    </format>
    <format dxfId="422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2"/>
          </reference>
          <reference field="7" count="1">
            <x v="228"/>
          </reference>
          <reference field="10" count="1" selected="0">
            <x v="0"/>
          </reference>
        </references>
      </pivotArea>
    </format>
    <format dxfId="422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3"/>
          </reference>
          <reference field="7" count="1">
            <x v="229"/>
          </reference>
          <reference field="10" count="1" selected="0">
            <x v="0"/>
          </reference>
        </references>
      </pivotArea>
    </format>
    <format dxfId="423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2"/>
          </reference>
          <reference field="7" count="1">
            <x v="248"/>
          </reference>
          <reference field="10" count="1" selected="0">
            <x v="0"/>
          </reference>
        </references>
      </pivotArea>
    </format>
    <format dxfId="423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3"/>
          </reference>
          <reference field="7" count="1">
            <x v="249"/>
          </reference>
          <reference field="10" count="1" selected="0">
            <x v="0"/>
          </reference>
        </references>
      </pivotArea>
    </format>
    <format dxfId="423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4"/>
          </reference>
          <reference field="7" count="1">
            <x v="250"/>
          </reference>
          <reference field="10" count="1" selected="0">
            <x v="0"/>
          </reference>
        </references>
      </pivotArea>
    </format>
    <format dxfId="423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4"/>
          </reference>
          <reference field="7" count="1">
            <x v="339"/>
          </reference>
          <reference field="10" count="1" selected="0">
            <x v="1"/>
          </reference>
        </references>
      </pivotArea>
    </format>
    <format dxfId="423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9"/>
          </reference>
          <reference field="7" count="1">
            <x v="344"/>
          </reference>
          <reference field="10" count="1" selected="0">
            <x v="1"/>
          </reference>
        </references>
      </pivotArea>
    </format>
    <format dxfId="423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6"/>
          </reference>
          <reference field="7" count="1">
            <x v="202"/>
          </reference>
          <reference field="10" count="1" selected="0">
            <x v="1"/>
          </reference>
        </references>
      </pivotArea>
    </format>
    <format dxfId="423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8"/>
          </reference>
          <reference field="7" count="1">
            <x v="204"/>
          </reference>
          <reference field="10" count="1" selected="0">
            <x v="1"/>
          </reference>
        </references>
      </pivotArea>
    </format>
    <format dxfId="423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7"/>
          </reference>
          <reference field="7" count="1">
            <x v="352"/>
          </reference>
          <reference field="10" count="1" selected="0">
            <x v="1"/>
          </reference>
        </references>
      </pivotArea>
    </format>
    <format dxfId="423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1"/>
          </reference>
          <reference field="7" count="1">
            <x v="366"/>
          </reference>
          <reference field="10" count="1" selected="0">
            <x v="1"/>
          </reference>
        </references>
      </pivotArea>
    </format>
    <format dxfId="423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3"/>
          </reference>
          <reference field="7" count="1">
            <x v="368"/>
          </reference>
          <reference field="10" count="1" selected="0">
            <x v="1"/>
          </reference>
        </references>
      </pivotArea>
    </format>
    <format dxfId="424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1"/>
          </reference>
        </references>
      </pivotArea>
    </format>
    <format dxfId="42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6"/>
          </reference>
          <reference field="7" count="1">
            <x v="282"/>
          </reference>
          <reference field="10" count="1" selected="0">
            <x v="1"/>
          </reference>
        </references>
      </pivotArea>
    </format>
    <format dxfId="424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4"/>
          </reference>
          <reference field="7" count="1">
            <x v="210"/>
          </reference>
          <reference field="10" count="1" selected="0">
            <x v="1"/>
          </reference>
        </references>
      </pivotArea>
    </format>
    <format dxfId="424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2"/>
          </reference>
          <reference field="7" count="1">
            <x v="288"/>
          </reference>
          <reference field="10" count="1" selected="0">
            <x v="1"/>
          </reference>
        </references>
      </pivotArea>
    </format>
    <format dxfId="424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3"/>
          </reference>
          <reference field="7" count="1">
            <x v="289"/>
          </reference>
          <reference field="10" count="1" selected="0">
            <x v="1"/>
          </reference>
        </references>
      </pivotArea>
    </format>
    <format dxfId="424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9"/>
          </reference>
          <reference field="7" count="1">
            <x v="374"/>
          </reference>
          <reference field="10" count="1" selected="0">
            <x v="1"/>
          </reference>
        </references>
      </pivotArea>
    </format>
    <format dxfId="424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9"/>
          </reference>
          <reference field="7" count="1">
            <x v="215"/>
          </reference>
          <reference field="10" count="1" selected="0">
            <x v="1"/>
          </reference>
        </references>
      </pivotArea>
    </format>
    <format dxfId="424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1"/>
          </reference>
          <reference field="7" count="1">
            <x v="297"/>
          </reference>
          <reference field="10" count="1" selected="0">
            <x v="1"/>
          </reference>
        </references>
      </pivotArea>
    </format>
    <format dxfId="424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"/>
          </reference>
        </references>
      </pivotArea>
    </format>
    <format dxfId="424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"/>
          </reference>
        </references>
      </pivotArea>
    </format>
    <format dxfId="425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"/>
          </reference>
        </references>
      </pivotArea>
    </format>
    <format dxfId="425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8"/>
          </reference>
          <reference field="7" count="1">
            <x v="224"/>
          </reference>
          <reference field="10" count="1" selected="0">
            <x v="1"/>
          </reference>
        </references>
      </pivotArea>
    </format>
    <format dxfId="425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9"/>
          </reference>
          <reference field="7" count="1">
            <x v="225"/>
          </reference>
          <reference field="10" count="1" selected="0">
            <x v="1"/>
          </reference>
        </references>
      </pivotArea>
    </format>
    <format dxfId="425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"/>
          </reference>
        </references>
      </pivotArea>
    </format>
    <format dxfId="425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9"/>
          </reference>
          <reference field="7" count="1">
            <x v="305"/>
          </reference>
          <reference field="10" count="1" selected="0">
            <x v="1"/>
          </reference>
        </references>
      </pivotArea>
    </format>
    <format dxfId="425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4"/>
          </reference>
          <reference field="7" count="1">
            <x v="230"/>
          </reference>
          <reference field="10" count="1" selected="0">
            <x v="1"/>
          </reference>
        </references>
      </pivotArea>
    </format>
    <format dxfId="425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5"/>
          </reference>
          <reference field="7" count="1">
            <x v="231"/>
          </reference>
          <reference field="10" count="1" selected="0">
            <x v="1"/>
          </reference>
        </references>
      </pivotArea>
    </format>
    <format dxfId="425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5"/>
          </reference>
          <reference field="7" count="1">
            <x v="389"/>
          </reference>
          <reference field="10" count="1" selected="0">
            <x v="1"/>
          </reference>
        </references>
      </pivotArea>
    </format>
    <format dxfId="425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6"/>
          </reference>
          <reference field="7" count="1">
            <x v="232"/>
          </reference>
          <reference field="10" count="1" selected="0">
            <x v="1"/>
          </reference>
        </references>
      </pivotArea>
    </format>
    <format dxfId="425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0"/>
          </reference>
          <reference field="7" count="1">
            <x v="246"/>
          </reference>
          <reference field="10" count="1" selected="0">
            <x v="1"/>
          </reference>
        </references>
      </pivotArea>
    </format>
    <format dxfId="426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00"/>
          </reference>
          <reference field="7" count="1">
            <x v="236"/>
          </reference>
          <reference field="10" count="1" selected="0">
            <x v="1"/>
          </reference>
        </references>
      </pivotArea>
    </format>
    <format dxfId="426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7"/>
          </reference>
          <reference field="7" count="1">
            <x v="253"/>
          </reference>
          <reference field="10" count="1" selected="0">
            <x v="1048832"/>
          </reference>
        </references>
      </pivotArea>
    </format>
    <format dxfId="426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6"/>
          </reference>
          <reference field="7" count="1">
            <x v="202"/>
          </reference>
          <reference field="10" count="1" selected="0">
            <x v="1048832"/>
          </reference>
        </references>
      </pivotArea>
    </format>
    <format dxfId="426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8"/>
          </reference>
          <reference field="7" count="1">
            <x v="333"/>
          </reference>
          <reference field="10" count="1" selected="0">
            <x v="1048832"/>
          </reference>
        </references>
      </pivotArea>
    </format>
    <format dxfId="426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9"/>
          </reference>
          <reference field="7" count="1">
            <x v="334"/>
          </reference>
          <reference field="10" count="1" selected="0">
            <x v="1048832"/>
          </reference>
        </references>
      </pivotArea>
    </format>
    <format dxfId="426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7"/>
          </reference>
          <reference field="7" count="1">
            <x v="203"/>
          </reference>
          <reference field="10" count="1" selected="0">
            <x v="1048832"/>
          </reference>
        </references>
      </pivotArea>
    </format>
    <format dxfId="426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8"/>
          </reference>
          <reference field="7" count="1">
            <x v="204"/>
          </reference>
          <reference field="10" count="1" selected="0">
            <x v="1048832"/>
          </reference>
        </references>
      </pivotArea>
    </format>
    <format dxfId="426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0"/>
          </reference>
          <reference field="7" count="1">
            <x v="335"/>
          </reference>
          <reference field="10" count="1" selected="0">
            <x v="1048832"/>
          </reference>
        </references>
      </pivotArea>
    </format>
    <format dxfId="426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9"/>
          </reference>
          <reference field="7" count="1">
            <x v="205"/>
          </reference>
          <reference field="10" count="1" selected="0">
            <x v="1048832"/>
          </reference>
        </references>
      </pivotArea>
    </format>
    <format dxfId="426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2"/>
          </reference>
          <reference field="7" count="1">
            <x v="268"/>
          </reference>
          <reference field="10" count="1" selected="0">
            <x v="1048832"/>
          </reference>
        </references>
      </pivotArea>
    </format>
    <format dxfId="427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0"/>
          </reference>
          <reference field="7" count="1">
            <x v="206"/>
          </reference>
          <reference field="10" count="1" selected="0">
            <x v="1048832"/>
          </reference>
        </references>
      </pivotArea>
    </format>
    <format dxfId="427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3"/>
          </reference>
          <reference field="7" count="1">
            <x v="269"/>
          </reference>
          <reference field="10" count="1" selected="0">
            <x v="1048832"/>
          </reference>
        </references>
      </pivotArea>
    </format>
    <format dxfId="427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3"/>
          </reference>
          <reference field="7" count="1">
            <x v="328"/>
          </reference>
          <reference field="10" count="1" selected="0">
            <x v="1048832"/>
          </reference>
        </references>
      </pivotArea>
    </format>
    <format dxfId="427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7"/>
          </reference>
          <reference field="7" count="1">
            <x v="273"/>
          </reference>
          <reference field="10" count="1" selected="0">
            <x v="1048832"/>
          </reference>
        </references>
      </pivotArea>
    </format>
    <format dxfId="427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0"/>
          </reference>
          <reference field="7" count="1">
            <x v="276"/>
          </reference>
          <reference field="10" count="1" selected="0">
            <x v="1048832"/>
          </reference>
        </references>
      </pivotArea>
    </format>
    <format dxfId="427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1"/>
          </reference>
          <reference field="7" count="1">
            <x v="277"/>
          </reference>
          <reference field="10" count="1" selected="0">
            <x v="1048832"/>
          </reference>
        </references>
      </pivotArea>
    </format>
    <format dxfId="427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5"/>
          </reference>
          <reference field="7" count="1">
            <x v="281"/>
          </reference>
          <reference field="10" count="1" selected="0">
            <x v="1048832"/>
          </reference>
        </references>
      </pivotArea>
    </format>
    <format dxfId="427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1"/>
          </reference>
          <reference field="7" count="1">
            <x v="207"/>
          </reference>
          <reference field="10" count="1" selected="0">
            <x v="1048832"/>
          </reference>
        </references>
      </pivotArea>
    </format>
    <format dxfId="427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2"/>
          </reference>
          <reference field="7" count="1">
            <x v="208"/>
          </reference>
          <reference field="10" count="1" selected="0">
            <x v="1048832"/>
          </reference>
        </references>
      </pivotArea>
    </format>
    <format dxfId="427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6"/>
          </reference>
          <reference field="7" count="1">
            <x v="282"/>
          </reference>
          <reference field="10" count="1" selected="0">
            <x v="1048832"/>
          </reference>
        </references>
      </pivotArea>
    </format>
    <format dxfId="428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9"/>
          </reference>
          <reference field="7" count="1">
            <x v="285"/>
          </reference>
          <reference field="10" count="1" selected="0">
            <x v="1048832"/>
          </reference>
        </references>
      </pivotArea>
    </format>
    <format dxfId="428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3"/>
          </reference>
          <reference field="7" count="1">
            <x v="209"/>
          </reference>
          <reference field="10" count="1" selected="0">
            <x v="1048832"/>
          </reference>
        </references>
      </pivotArea>
    </format>
    <format dxfId="428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4"/>
          </reference>
          <reference field="7" count="1">
            <x v="210"/>
          </reference>
          <reference field="10" count="1" selected="0">
            <x v="1048832"/>
          </reference>
        </references>
      </pivotArea>
    </format>
    <format dxfId="428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0"/>
          </reference>
          <reference field="7" count="1">
            <x v="286"/>
          </reference>
          <reference field="10" count="1" selected="0">
            <x v="1048832"/>
          </reference>
        </references>
      </pivotArea>
    </format>
    <format dxfId="428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5"/>
          </reference>
          <reference field="7" count="1">
            <x v="211"/>
          </reference>
          <reference field="10" count="1" selected="0">
            <x v="1048832"/>
          </reference>
        </references>
      </pivotArea>
    </format>
    <format dxfId="428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4"/>
          </reference>
          <reference field="7" count="1">
            <x v="290"/>
          </reference>
          <reference field="10" count="1" selected="0">
            <x v="1048832"/>
          </reference>
        </references>
      </pivotArea>
    </format>
    <format dxfId="428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7"/>
          </reference>
          <reference field="7" count="1">
            <x v="213"/>
          </reference>
          <reference field="10" count="1" selected="0">
            <x v="1048832"/>
          </reference>
        </references>
      </pivotArea>
    </format>
    <format dxfId="428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4"/>
          </reference>
          <reference field="7" count="1">
            <x v="220"/>
          </reference>
          <reference field="10" count="1" selected="0">
            <x v="1048832"/>
          </reference>
        </references>
      </pivotArea>
    </format>
    <format dxfId="428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5"/>
          </reference>
          <reference field="7" count="1">
            <x v="221"/>
          </reference>
          <reference field="10" count="1" selected="0">
            <x v="1048832"/>
          </reference>
        </references>
      </pivotArea>
    </format>
    <format dxfId="4289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6"/>
          </reference>
          <reference field="7" count="1">
            <x v="222"/>
          </reference>
          <reference field="10" count="1" selected="0">
            <x v="1048832"/>
          </reference>
        </references>
      </pivotArea>
    </format>
    <format dxfId="4290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3"/>
          </reference>
          <reference field="7" count="1">
            <x v="299"/>
          </reference>
          <reference field="10" count="1" selected="0">
            <x v="1048832"/>
          </reference>
        </references>
      </pivotArea>
    </format>
    <format dxfId="429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1"/>
          </reference>
          <reference field="7" count="1">
            <x v="336"/>
          </reference>
          <reference field="10" count="1" selected="0">
            <x v="1048832"/>
          </reference>
        </references>
      </pivotArea>
    </format>
    <format dxfId="4292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8"/>
          </reference>
          <reference field="7" count="1">
            <x v="304"/>
          </reference>
          <reference field="10" count="1" selected="0">
            <x v="1048832"/>
          </reference>
        </references>
      </pivotArea>
    </format>
    <format dxfId="4293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0"/>
          </reference>
          <reference field="7" count="1">
            <x v="226"/>
          </reference>
          <reference field="10" count="1" selected="0">
            <x v="1048832"/>
          </reference>
        </references>
      </pivotArea>
    </format>
    <format dxfId="4294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1"/>
          </reference>
          <reference field="7" count="1">
            <x v="227"/>
          </reference>
          <reference field="10" count="1" selected="0">
            <x v="1048832"/>
          </reference>
        </references>
      </pivotArea>
    </format>
    <format dxfId="4295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81"/>
          </reference>
          <reference field="7" count="1">
            <x v="317"/>
          </reference>
          <reference field="10" count="1" selected="0">
            <x v="1048832"/>
          </reference>
        </references>
      </pivotArea>
    </format>
    <format dxfId="429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04"/>
          </reference>
          <reference field="7" count="1">
            <x v="240"/>
          </reference>
          <reference field="10" count="1" selected="0">
            <x v="1048832"/>
          </reference>
        </references>
      </pivotArea>
    </format>
    <format dxfId="4297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4"/>
          </reference>
          <reference field="6" count="1" selected="0">
            <x v="359"/>
          </reference>
          <reference field="7" count="1">
            <x v="393"/>
          </reference>
          <reference field="10" count="1" selected="0">
            <x v="19"/>
          </reference>
        </references>
      </pivotArea>
    </format>
    <format dxfId="4298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4"/>
          </reference>
          <reference field="6" count="1" selected="0">
            <x v="360"/>
          </reference>
          <reference field="7" count="1">
            <x v="394"/>
          </reference>
          <reference field="10" count="1" selected="0">
            <x v="19"/>
          </reference>
        </references>
      </pivotArea>
    </format>
    <format dxfId="4299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4"/>
          </reference>
          <reference field="6" count="1" selected="0">
            <x v="585"/>
          </reference>
          <reference field="7" count="1">
            <x v="625"/>
          </reference>
          <reference field="10" count="1" selected="0">
            <x v="19"/>
          </reference>
        </references>
      </pivotArea>
    </format>
    <format dxfId="4300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0"/>
          </reference>
          <reference field="6" count="1" selected="0">
            <x v="361"/>
          </reference>
          <reference field="7" count="1">
            <x v="395"/>
          </reference>
          <reference field="10" count="1" selected="0">
            <x v="0"/>
          </reference>
        </references>
      </pivotArea>
    </format>
    <format dxfId="4301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0"/>
          </reference>
          <reference field="6" count="1" selected="0">
            <x v="362"/>
          </reference>
          <reference field="7" count="1">
            <x v="396"/>
          </reference>
          <reference field="10" count="1" selected="0">
            <x v="0"/>
          </reference>
        </references>
      </pivotArea>
    </format>
    <format dxfId="430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586"/>
          </reference>
          <reference field="7" count="1" selected="0">
            <x v="626"/>
          </reference>
          <reference field="8" count="1">
            <x v="370"/>
          </reference>
          <reference field="10" count="1" selected="0">
            <x v="0"/>
          </reference>
        </references>
      </pivotArea>
    </format>
    <format dxfId="430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0"/>
          </reference>
        </references>
      </pivotArea>
    </format>
    <format dxfId="430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0"/>
          </reference>
        </references>
      </pivotArea>
    </format>
    <format dxfId="430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599"/>
          </reference>
          <reference field="7" count="1" selected="0">
            <x v="639"/>
          </reference>
          <reference field="8" count="1">
            <x v="508"/>
          </reference>
          <reference field="10" count="1" selected="0">
            <x v="0"/>
          </reference>
        </references>
      </pivotArea>
    </format>
    <format dxfId="430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0"/>
          </reference>
          <reference field="7" count="1" selected="0">
            <x v="640"/>
          </reference>
          <reference field="8" count="1">
            <x v="509"/>
          </reference>
          <reference field="10" count="1" selected="0">
            <x v="0"/>
          </reference>
        </references>
      </pivotArea>
    </format>
    <format dxfId="430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1"/>
          </reference>
          <reference field="7" count="1" selected="0">
            <x v="641"/>
          </reference>
          <reference field="8" count="1">
            <x v="509"/>
          </reference>
          <reference field="10" count="1" selected="0">
            <x v="0"/>
          </reference>
        </references>
      </pivotArea>
    </format>
    <format dxfId="430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2"/>
          </reference>
          <reference field="7" count="1" selected="0">
            <x v="642"/>
          </reference>
          <reference field="8" count="1">
            <x v="367"/>
          </reference>
          <reference field="10" count="1" selected="0">
            <x v="0"/>
          </reference>
        </references>
      </pivotArea>
    </format>
    <format dxfId="430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3"/>
          </reference>
          <reference field="7" count="1" selected="0">
            <x v="643"/>
          </reference>
          <reference field="8" count="1">
            <x v="367"/>
          </reference>
          <reference field="10" count="1" selected="0">
            <x v="0"/>
          </reference>
        </references>
      </pivotArea>
    </format>
    <format dxfId="431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0"/>
          </reference>
        </references>
      </pivotArea>
    </format>
    <format dxfId="431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0"/>
          </reference>
        </references>
      </pivotArea>
    </format>
    <format dxfId="431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0"/>
          </reference>
        </references>
      </pivotArea>
    </format>
    <format dxfId="431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0"/>
          </reference>
        </references>
      </pivotArea>
    </format>
    <format dxfId="431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4"/>
          </reference>
          <reference field="7" count="1" selected="0">
            <x v="644"/>
          </reference>
          <reference field="8" count="1">
            <x v="379"/>
          </reference>
          <reference field="10" count="1" selected="0">
            <x v="0"/>
          </reference>
        </references>
      </pivotArea>
    </format>
    <format dxfId="431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5"/>
          </reference>
          <reference field="7" count="1" selected="0">
            <x v="645"/>
          </reference>
          <reference field="8" count="1">
            <x v="338"/>
          </reference>
          <reference field="10" count="1" selected="0">
            <x v="0"/>
          </reference>
        </references>
      </pivotArea>
    </format>
    <format dxfId="431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0"/>
          </reference>
        </references>
      </pivotArea>
    </format>
    <format dxfId="431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"/>
          </reference>
        </references>
      </pivotArea>
    </format>
    <format dxfId="431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"/>
          </reference>
        </references>
      </pivotArea>
    </format>
    <format dxfId="431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586"/>
          </reference>
          <reference field="7" count="1" selected="0">
            <x v="626"/>
          </reference>
          <reference field="8" count="1">
            <x v="370"/>
          </reference>
          <reference field="10" count="1" selected="0">
            <x v="0"/>
          </reference>
        </references>
      </pivotArea>
    </format>
    <format dxfId="432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0"/>
          </reference>
        </references>
      </pivotArea>
    </format>
    <format dxfId="432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587"/>
          </reference>
          <reference field="7" count="1" selected="0">
            <x v="627"/>
          </reference>
          <reference field="8" count="1">
            <x v="397"/>
          </reference>
          <reference field="10" count="1" selected="0">
            <x v="0"/>
          </reference>
        </references>
      </pivotArea>
    </format>
    <format dxfId="432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588"/>
          </reference>
          <reference field="7" count="1" selected="0">
            <x v="628"/>
          </reference>
          <reference field="8" count="1">
            <x v="371"/>
          </reference>
          <reference field="10" count="1" selected="0">
            <x v="0"/>
          </reference>
        </references>
      </pivotArea>
    </format>
    <format dxfId="432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589"/>
          </reference>
          <reference field="7" count="1" selected="0">
            <x v="629"/>
          </reference>
          <reference field="8" count="2">
            <x v="32"/>
            <x v="59"/>
          </reference>
          <reference field="10" count="1" selected="0">
            <x v="0"/>
          </reference>
        </references>
      </pivotArea>
    </format>
    <format dxfId="432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0"/>
          </reference>
        </references>
      </pivotArea>
    </format>
    <format dxfId="432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590"/>
          </reference>
          <reference field="7" count="1" selected="0">
            <x v="630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32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591"/>
          </reference>
          <reference field="7" count="1" selected="0">
            <x v="631"/>
          </reference>
          <reference field="8" count="1">
            <x v="32"/>
          </reference>
          <reference field="10" count="1" selected="0">
            <x v="0"/>
          </reference>
        </references>
      </pivotArea>
    </format>
    <format dxfId="432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5"/>
          </reference>
          <reference field="7" count="1" selected="0">
            <x v="399"/>
          </reference>
          <reference field="8" count="2">
            <x v="253"/>
            <x v="372"/>
          </reference>
          <reference field="10" count="1" selected="0">
            <x v="0"/>
          </reference>
        </references>
      </pivotArea>
    </format>
    <format dxfId="432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0"/>
          </reference>
        </references>
      </pivotArea>
    </format>
    <format dxfId="432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7"/>
          </reference>
          <reference field="7" count="1" selected="0">
            <x v="401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33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8"/>
          </reference>
          <reference field="7" count="1" selected="0">
            <x v="402"/>
          </reference>
          <reference field="8" count="2">
            <x v="50"/>
            <x v="253"/>
          </reference>
          <reference field="10" count="1" selected="0">
            <x v="0"/>
          </reference>
        </references>
      </pivotArea>
    </format>
    <format dxfId="433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9"/>
          </reference>
          <reference field="7" count="1" selected="0">
            <x v="403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33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0"/>
          </reference>
        </references>
      </pivotArea>
    </format>
    <format dxfId="433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0"/>
          </reference>
        </references>
      </pivotArea>
    </format>
    <format dxfId="433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2"/>
          </reference>
          <reference field="7" count="1" selected="0">
            <x v="406"/>
          </reference>
          <reference field="8" count="2">
            <x v="50"/>
            <x v="376"/>
          </reference>
          <reference field="10" count="1" selected="0">
            <x v="0"/>
          </reference>
        </references>
      </pivotArea>
    </format>
    <format dxfId="433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3"/>
          </reference>
          <reference field="7" count="1" selected="0">
            <x v="407"/>
          </reference>
          <reference field="8" count="2">
            <x v="50"/>
            <x v="376"/>
          </reference>
          <reference field="10" count="1" selected="0">
            <x v="0"/>
          </reference>
        </references>
      </pivotArea>
    </format>
    <format dxfId="433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4"/>
          </reference>
          <reference field="7" count="1" selected="0">
            <x v="408"/>
          </reference>
          <reference field="8" count="1">
            <x v="377"/>
          </reference>
          <reference field="10" count="1" selected="0">
            <x v="0"/>
          </reference>
        </references>
      </pivotArea>
    </format>
    <format dxfId="433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0"/>
          </reference>
        </references>
      </pivotArea>
    </format>
    <format dxfId="433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6"/>
          </reference>
          <reference field="7" count="1" selected="0">
            <x v="410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433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7"/>
          </reference>
          <reference field="7" count="1" selected="0">
            <x v="411"/>
          </reference>
          <reference field="8" count="1">
            <x v="25"/>
          </reference>
          <reference field="10" count="1" selected="0">
            <x v="0"/>
          </reference>
        </references>
      </pivotArea>
    </format>
    <format dxfId="434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8"/>
          </reference>
          <reference field="7" count="1" selected="0">
            <x v="412"/>
          </reference>
          <reference field="8" count="1">
            <x v="379"/>
          </reference>
          <reference field="10" count="1" selected="0">
            <x v="0"/>
          </reference>
        </references>
      </pivotArea>
    </format>
    <format dxfId="434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9"/>
          </reference>
          <reference field="7" count="1" selected="0">
            <x v="413"/>
          </reference>
          <reference field="8" count="1">
            <x v="380"/>
          </reference>
          <reference field="10" count="1" selected="0">
            <x v="0"/>
          </reference>
        </references>
      </pivotArea>
    </format>
    <format dxfId="434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80"/>
          </reference>
          <reference field="7" count="1" selected="0">
            <x v="414"/>
          </reference>
          <reference field="8" count="1">
            <x v="381"/>
          </reference>
          <reference field="10" count="1" selected="0">
            <x v="0"/>
          </reference>
        </references>
      </pivotArea>
    </format>
    <format dxfId="434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81"/>
          </reference>
          <reference field="7" count="1" selected="0">
            <x v="415"/>
          </reference>
          <reference field="8" count="2">
            <x v="50"/>
            <x v="376"/>
          </reference>
          <reference field="10" count="1" selected="0">
            <x v="0"/>
          </reference>
        </references>
      </pivotArea>
    </format>
    <format dxfId="434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2"/>
          </reference>
        </references>
      </pivotArea>
    </format>
    <format dxfId="434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2"/>
          </reference>
        </references>
      </pivotArea>
    </format>
    <format dxfId="434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2"/>
          </reference>
        </references>
      </pivotArea>
    </format>
    <format dxfId="434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2"/>
          </reference>
        </references>
      </pivotArea>
    </format>
    <format dxfId="434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2"/>
          </reference>
        </references>
      </pivotArea>
    </format>
    <format dxfId="434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0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2"/>
          </reference>
        </references>
      </pivotArea>
    </format>
    <format dxfId="435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94"/>
          </reference>
        </references>
      </pivotArea>
    </format>
    <format dxfId="435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94"/>
          </reference>
        </references>
      </pivotArea>
    </format>
    <format dxfId="435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94"/>
          </reference>
        </references>
      </pivotArea>
    </format>
    <format dxfId="435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94"/>
          </reference>
        </references>
      </pivotArea>
    </format>
    <format dxfId="435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94"/>
          </reference>
        </references>
      </pivotArea>
    </format>
    <format dxfId="435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94"/>
          </reference>
        </references>
      </pivotArea>
    </format>
    <format dxfId="435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 selected="0">
            <x v="644"/>
          </reference>
          <reference field="8" count="1">
            <x v="379"/>
          </reference>
          <reference field="10" count="1" selected="0">
            <x v="94"/>
          </reference>
        </references>
      </pivotArea>
    </format>
    <format dxfId="435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94"/>
          </reference>
        </references>
      </pivotArea>
    </format>
    <format dxfId="435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94"/>
          </reference>
        </references>
      </pivotArea>
    </format>
    <format dxfId="435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6"/>
          </reference>
          <reference field="7" count="1" selected="0">
            <x v="410"/>
          </reference>
          <reference field="8" count="1">
            <x v="16"/>
          </reference>
          <reference field="10" count="1" selected="0">
            <x v="94"/>
          </reference>
        </references>
      </pivotArea>
    </format>
    <format dxfId="436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8"/>
          </reference>
          <reference field="7" count="1" selected="0">
            <x v="412"/>
          </reference>
          <reference field="8" count="1">
            <x v="379"/>
          </reference>
          <reference field="10" count="1" selected="0">
            <x v="94"/>
          </reference>
        </references>
      </pivotArea>
    </format>
    <format dxfId="436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95"/>
          </reference>
        </references>
      </pivotArea>
    </format>
    <format dxfId="436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95"/>
          </reference>
        </references>
      </pivotArea>
    </format>
    <format dxfId="436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95"/>
          </reference>
        </references>
      </pivotArea>
    </format>
    <format dxfId="436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95"/>
          </reference>
        </references>
      </pivotArea>
    </format>
    <format dxfId="436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95"/>
          </reference>
        </references>
      </pivotArea>
    </format>
    <format dxfId="436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95"/>
          </reference>
        </references>
      </pivotArea>
    </format>
    <format dxfId="436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96"/>
          </reference>
        </references>
      </pivotArea>
    </format>
    <format dxfId="436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96"/>
          </reference>
        </references>
      </pivotArea>
    </format>
    <format dxfId="436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96"/>
          </reference>
        </references>
      </pivotArea>
    </format>
    <format dxfId="437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96"/>
          </reference>
        </references>
      </pivotArea>
    </format>
    <format dxfId="437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96"/>
          </reference>
        </references>
      </pivotArea>
    </format>
    <format dxfId="437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97"/>
          </reference>
        </references>
      </pivotArea>
    </format>
    <format dxfId="437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97"/>
          </reference>
        </references>
      </pivotArea>
    </format>
    <format dxfId="437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97"/>
          </reference>
        </references>
      </pivotArea>
    </format>
    <format dxfId="437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97"/>
          </reference>
        </references>
      </pivotArea>
    </format>
    <format dxfId="437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97"/>
          </reference>
        </references>
      </pivotArea>
    </format>
    <format dxfId="437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97"/>
          </reference>
        </references>
      </pivotArea>
    </format>
    <format dxfId="437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 selected="0">
            <x v="644"/>
          </reference>
          <reference field="8" count="1">
            <x v="379"/>
          </reference>
          <reference field="10" count="1" selected="0">
            <x v="97"/>
          </reference>
        </references>
      </pivotArea>
    </format>
    <format dxfId="437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97"/>
          </reference>
        </references>
      </pivotArea>
    </format>
    <format dxfId="438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3"/>
          </reference>
          <reference field="7" count="1" selected="0">
            <x v="407"/>
          </reference>
          <reference field="8" count="1">
            <x v="50"/>
          </reference>
          <reference field="10" count="1" selected="0">
            <x v="97"/>
          </reference>
        </references>
      </pivotArea>
    </format>
    <format dxfId="438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1"/>
          </reference>
          <reference field="7" count="1" selected="0">
            <x v="415"/>
          </reference>
          <reference field="8" count="1">
            <x v="50"/>
          </reference>
          <reference field="10" count="1" selected="0">
            <x v="97"/>
          </reference>
        </references>
      </pivotArea>
    </format>
    <format dxfId="438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98"/>
          </reference>
        </references>
      </pivotArea>
    </format>
    <format dxfId="438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98"/>
          </reference>
        </references>
      </pivotArea>
    </format>
    <format dxfId="438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98"/>
          </reference>
        </references>
      </pivotArea>
    </format>
    <format dxfId="438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98"/>
          </reference>
        </references>
      </pivotArea>
    </format>
    <format dxfId="438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98"/>
          </reference>
        </references>
      </pivotArea>
    </format>
    <format dxfId="438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99"/>
          </reference>
        </references>
      </pivotArea>
    </format>
    <format dxfId="438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99"/>
          </reference>
        </references>
      </pivotArea>
    </format>
    <format dxfId="438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99"/>
          </reference>
        </references>
      </pivotArea>
    </format>
    <format dxfId="439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99"/>
          </reference>
        </references>
      </pivotArea>
    </format>
    <format dxfId="439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 selected="0">
            <x v="644"/>
          </reference>
          <reference field="8" count="1">
            <x v="379"/>
          </reference>
          <reference field="10" count="1" selected="0">
            <x v="99"/>
          </reference>
        </references>
      </pivotArea>
    </format>
    <format dxfId="439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22"/>
          </reference>
        </references>
      </pivotArea>
    </format>
    <format dxfId="439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22"/>
          </reference>
        </references>
      </pivotArea>
    </format>
    <format dxfId="439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18"/>
          </reference>
        </references>
      </pivotArea>
    </format>
    <format dxfId="439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18"/>
          </reference>
        </references>
      </pivotArea>
    </format>
    <format dxfId="439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18"/>
          </reference>
        </references>
      </pivotArea>
    </format>
    <format dxfId="439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586"/>
          </reference>
          <reference field="7" count="1" selected="0">
            <x v="626"/>
          </reference>
          <reference field="8" count="1">
            <x v="370"/>
          </reference>
          <reference field="10" count="1" selected="0">
            <x v="100"/>
          </reference>
        </references>
      </pivotArea>
    </format>
    <format dxfId="439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00"/>
          </reference>
        </references>
      </pivotArea>
    </format>
    <format dxfId="439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0"/>
          </reference>
        </references>
      </pivotArea>
    </format>
    <format dxfId="440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0"/>
          </reference>
        </references>
      </pivotArea>
    </format>
    <format dxfId="440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0"/>
          </reference>
        </references>
      </pivotArea>
    </format>
    <format dxfId="440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0"/>
          </reference>
        </references>
      </pivotArea>
    </format>
    <format dxfId="440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5"/>
          </reference>
          <reference field="7" count="1" selected="0">
            <x v="645"/>
          </reference>
          <reference field="8" count="1">
            <x v="338"/>
          </reference>
          <reference field="10" count="1" selected="0">
            <x v="100"/>
          </reference>
        </references>
      </pivotArea>
    </format>
    <format dxfId="440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0"/>
          </reference>
        </references>
      </pivotArea>
    </format>
    <format dxfId="440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2"/>
          </reference>
          <reference field="7" count="1" selected="0">
            <x v="406"/>
          </reference>
          <reference field="8" count="1">
            <x v="50"/>
          </reference>
          <reference field="10" count="1" selected="0">
            <x v="100"/>
          </reference>
        </references>
      </pivotArea>
    </format>
    <format dxfId="440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3"/>
          </reference>
          <reference field="7" count="1" selected="0">
            <x v="407"/>
          </reference>
          <reference field="8" count="1">
            <x v="50"/>
          </reference>
          <reference field="10" count="1" selected="0">
            <x v="100"/>
          </reference>
        </references>
      </pivotArea>
    </format>
    <format dxfId="440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8"/>
          </reference>
          <reference field="7" count="1" selected="0">
            <x v="422"/>
          </reference>
          <reference field="8" count="1">
            <x v="377"/>
          </reference>
          <reference field="10" count="1" selected="0">
            <x v="100"/>
          </reference>
        </references>
      </pivotArea>
    </format>
    <format dxfId="440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100"/>
          </reference>
        </references>
      </pivotArea>
    </format>
    <format dxfId="440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6"/>
          </reference>
          <reference field="7" count="1" selected="0">
            <x v="410"/>
          </reference>
          <reference field="8" count="1">
            <x v="16"/>
          </reference>
          <reference field="10" count="1" selected="0">
            <x v="100"/>
          </reference>
        </references>
      </pivotArea>
    </format>
    <format dxfId="441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8"/>
          </reference>
          <reference field="7" count="1" selected="0">
            <x v="412"/>
          </reference>
          <reference field="8" count="1">
            <x v="379"/>
          </reference>
          <reference field="10" count="1" selected="0">
            <x v="100"/>
          </reference>
        </references>
      </pivotArea>
    </format>
    <format dxfId="441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 selected="0">
            <x v="414"/>
          </reference>
          <reference field="8" count="1">
            <x v="381"/>
          </reference>
          <reference field="10" count="1" selected="0">
            <x v="100"/>
          </reference>
        </references>
      </pivotArea>
    </format>
    <format dxfId="441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01"/>
          </reference>
        </references>
      </pivotArea>
    </format>
    <format dxfId="441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1"/>
          </reference>
        </references>
      </pivotArea>
    </format>
    <format dxfId="441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1"/>
          </reference>
        </references>
      </pivotArea>
    </format>
    <format dxfId="441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1"/>
          </reference>
        </references>
      </pivotArea>
    </format>
    <format dxfId="441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01"/>
          </reference>
        </references>
      </pivotArea>
    </format>
    <format dxfId="441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1"/>
          </reference>
        </references>
      </pivotArea>
    </format>
    <format dxfId="441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1"/>
          </reference>
        </references>
      </pivotArea>
    </format>
    <format dxfId="441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02"/>
          </reference>
        </references>
      </pivotArea>
    </format>
    <format dxfId="442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2"/>
          </reference>
        </references>
      </pivotArea>
    </format>
    <format dxfId="442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2"/>
          </reference>
        </references>
      </pivotArea>
    </format>
    <format dxfId="442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2"/>
          </reference>
        </references>
      </pivotArea>
    </format>
    <format dxfId="442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2"/>
          </reference>
        </references>
      </pivotArea>
    </format>
    <format dxfId="442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5"/>
          </reference>
          <reference field="7" count="1" selected="0">
            <x v="645"/>
          </reference>
          <reference field="8" count="1">
            <x v="338"/>
          </reference>
          <reference field="10" count="1" selected="0">
            <x v="102"/>
          </reference>
        </references>
      </pivotArea>
    </format>
    <format dxfId="442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2"/>
          </reference>
        </references>
      </pivotArea>
    </format>
    <format dxfId="442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102"/>
          </reference>
        </references>
      </pivotArea>
    </format>
    <format dxfId="442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23"/>
          </reference>
        </references>
      </pivotArea>
    </format>
    <format dxfId="442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23"/>
          </reference>
        </references>
      </pivotArea>
    </format>
    <format dxfId="442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23"/>
          </reference>
        </references>
      </pivotArea>
    </format>
    <format dxfId="443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55"/>
          </reference>
        </references>
      </pivotArea>
    </format>
    <format dxfId="443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55"/>
          </reference>
        </references>
      </pivotArea>
    </format>
    <format dxfId="443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55"/>
          </reference>
        </references>
      </pivotArea>
    </format>
    <format dxfId="443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55"/>
          </reference>
        </references>
      </pivotArea>
    </format>
    <format dxfId="443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55"/>
          </reference>
        </references>
      </pivotArea>
    </format>
    <format dxfId="443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55"/>
          </reference>
        </references>
      </pivotArea>
    </format>
    <format dxfId="443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55"/>
          </reference>
        </references>
      </pivotArea>
    </format>
    <format dxfId="443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 selected="0">
            <x v="414"/>
          </reference>
          <reference field="8" count="1">
            <x v="381"/>
          </reference>
          <reference field="10" count="1" selected="0">
            <x v="55"/>
          </reference>
        </references>
      </pivotArea>
    </format>
    <format dxfId="443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03"/>
          </reference>
        </references>
      </pivotArea>
    </format>
    <format dxfId="443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3"/>
          </reference>
        </references>
      </pivotArea>
    </format>
    <format dxfId="444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3"/>
          </reference>
        </references>
      </pivotArea>
    </format>
    <format dxfId="444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3"/>
          </reference>
        </references>
      </pivotArea>
    </format>
    <format dxfId="444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03"/>
          </reference>
        </references>
      </pivotArea>
    </format>
    <format dxfId="444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3"/>
          </reference>
        </references>
      </pivotArea>
    </format>
    <format dxfId="444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3"/>
          </reference>
        </references>
      </pivotArea>
    </format>
    <format dxfId="444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 selected="0">
            <x v="414"/>
          </reference>
          <reference field="8" count="1">
            <x v="381"/>
          </reference>
          <reference field="10" count="1" selected="0">
            <x v="103"/>
          </reference>
        </references>
      </pivotArea>
    </format>
    <format dxfId="444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04"/>
          </reference>
        </references>
      </pivotArea>
    </format>
    <format dxfId="444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4"/>
          </reference>
        </references>
      </pivotArea>
    </format>
    <format dxfId="444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4"/>
          </reference>
        </references>
      </pivotArea>
    </format>
    <format dxfId="444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4"/>
          </reference>
        </references>
      </pivotArea>
    </format>
    <format dxfId="445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04"/>
          </reference>
        </references>
      </pivotArea>
    </format>
    <format dxfId="445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4"/>
          </reference>
        </references>
      </pivotArea>
    </format>
    <format dxfId="445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4"/>
          </reference>
        </references>
      </pivotArea>
    </format>
    <format dxfId="445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9"/>
          </reference>
          <reference field="7" count="1" selected="0">
            <x v="413"/>
          </reference>
          <reference field="8" count="1">
            <x v="380"/>
          </reference>
          <reference field="10" count="1" selected="0">
            <x v="104"/>
          </reference>
        </references>
      </pivotArea>
    </format>
    <format dxfId="445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586"/>
          </reference>
          <reference field="7" count="1" selected="0">
            <x v="626"/>
          </reference>
          <reference field="8" count="1">
            <x v="370"/>
          </reference>
          <reference field="10" count="1" selected="0">
            <x v="124"/>
          </reference>
        </references>
      </pivotArea>
    </format>
    <format dxfId="445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24"/>
          </reference>
        </references>
      </pivotArea>
    </format>
    <format dxfId="445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24"/>
          </reference>
        </references>
      </pivotArea>
    </format>
    <format dxfId="445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5"/>
          </reference>
        </references>
      </pivotArea>
    </format>
    <format dxfId="445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5"/>
          </reference>
        </references>
      </pivotArea>
    </format>
    <format dxfId="445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5"/>
          </reference>
        </references>
      </pivotArea>
    </format>
    <format dxfId="446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05"/>
          </reference>
        </references>
      </pivotArea>
    </format>
    <format dxfId="446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5"/>
          </reference>
        </references>
      </pivotArea>
    </format>
    <format dxfId="446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6"/>
          </reference>
        </references>
      </pivotArea>
    </format>
    <format dxfId="446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6"/>
          </reference>
        </references>
      </pivotArea>
    </format>
    <format dxfId="446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06"/>
          </reference>
        </references>
      </pivotArea>
    </format>
    <format dxfId="446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6"/>
          </reference>
        </references>
      </pivotArea>
    </format>
    <format dxfId="446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6"/>
          </reference>
        </references>
      </pivotArea>
    </format>
    <format dxfId="446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25"/>
          </reference>
        </references>
      </pivotArea>
    </format>
    <format dxfId="446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25"/>
          </reference>
        </references>
      </pivotArea>
    </format>
    <format dxfId="446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25"/>
          </reference>
        </references>
      </pivotArea>
    </format>
    <format dxfId="447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26"/>
          </reference>
        </references>
      </pivotArea>
    </format>
    <format dxfId="447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26"/>
          </reference>
        </references>
      </pivotArea>
    </format>
    <format dxfId="447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26"/>
          </reference>
        </references>
      </pivotArea>
    </format>
    <format dxfId="447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 selected="0">
            <x v="644"/>
          </reference>
          <reference field="8" count="1">
            <x v="379"/>
          </reference>
          <reference field="10" count="1" selected="0">
            <x v="126"/>
          </reference>
        </references>
      </pivotArea>
    </format>
    <format dxfId="447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7"/>
          </reference>
        </references>
      </pivotArea>
    </format>
    <format dxfId="447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7"/>
          </reference>
        </references>
      </pivotArea>
    </format>
    <format dxfId="447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07"/>
          </reference>
        </references>
      </pivotArea>
    </format>
    <format dxfId="447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7"/>
          </reference>
        </references>
      </pivotArea>
    </format>
    <format dxfId="447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7"/>
          </reference>
        </references>
      </pivotArea>
    </format>
    <format dxfId="447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8"/>
          </reference>
        </references>
      </pivotArea>
    </format>
    <format dxfId="448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8"/>
          </reference>
        </references>
      </pivotArea>
    </format>
    <format dxfId="448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8"/>
          </reference>
        </references>
      </pivotArea>
    </format>
    <format dxfId="448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08"/>
          </reference>
        </references>
      </pivotArea>
    </format>
    <format dxfId="448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8"/>
          </reference>
        </references>
      </pivotArea>
    </format>
    <format dxfId="448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8"/>
          </reference>
        </references>
      </pivotArea>
    </format>
    <format dxfId="448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108"/>
          </reference>
        </references>
      </pivotArea>
    </format>
    <format dxfId="448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19"/>
          </reference>
        </references>
      </pivotArea>
    </format>
    <format dxfId="448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19"/>
          </reference>
        </references>
      </pivotArea>
    </format>
    <format dxfId="448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19"/>
          </reference>
        </references>
      </pivotArea>
    </format>
    <format dxfId="448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09"/>
          </reference>
        </references>
      </pivotArea>
    </format>
    <format dxfId="449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9"/>
          </reference>
        </references>
      </pivotArea>
    </format>
    <format dxfId="449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9"/>
          </reference>
        </references>
      </pivotArea>
    </format>
    <format dxfId="449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9"/>
          </reference>
        </references>
      </pivotArea>
    </format>
    <format dxfId="449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09"/>
          </reference>
        </references>
      </pivotArea>
    </format>
    <format dxfId="449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9"/>
          </reference>
        </references>
      </pivotArea>
    </format>
    <format dxfId="449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5"/>
          </reference>
          <reference field="7" count="1" selected="0">
            <x v="645"/>
          </reference>
          <reference field="8" count="1">
            <x v="338"/>
          </reference>
          <reference field="10" count="1" selected="0">
            <x v="109"/>
          </reference>
        </references>
      </pivotArea>
    </format>
    <format dxfId="449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9"/>
          </reference>
        </references>
      </pivotArea>
    </format>
    <format dxfId="449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109"/>
          </reference>
        </references>
      </pivotArea>
    </format>
    <format dxfId="449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72"/>
          </reference>
        </references>
      </pivotArea>
    </format>
    <format dxfId="449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72"/>
          </reference>
        </references>
      </pivotArea>
    </format>
    <format dxfId="450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72"/>
          </reference>
        </references>
      </pivotArea>
    </format>
    <format dxfId="450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72"/>
          </reference>
        </references>
      </pivotArea>
    </format>
    <format dxfId="450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72"/>
          </reference>
        </references>
      </pivotArea>
    </format>
    <format dxfId="450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10"/>
          </reference>
        </references>
      </pivotArea>
    </format>
    <format dxfId="450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10"/>
          </reference>
        </references>
      </pivotArea>
    </format>
    <format dxfId="450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10"/>
          </reference>
        </references>
      </pivotArea>
    </format>
    <format dxfId="450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10"/>
          </reference>
        </references>
      </pivotArea>
    </format>
    <format dxfId="450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2"/>
          </reference>
          <reference field="7" count="1" selected="0">
            <x v="406"/>
          </reference>
          <reference field="8" count="1">
            <x v="50"/>
          </reference>
          <reference field="10" count="1" selected="0">
            <x v="110"/>
          </reference>
        </references>
      </pivotArea>
    </format>
    <format dxfId="450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3"/>
          </reference>
          <reference field="7" count="1" selected="0">
            <x v="407"/>
          </reference>
          <reference field="8" count="1">
            <x v="50"/>
          </reference>
          <reference field="10" count="1" selected="0">
            <x v="110"/>
          </reference>
        </references>
      </pivotArea>
    </format>
    <format dxfId="450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1"/>
          </reference>
          <reference field="7" count="1" selected="0">
            <x v="415"/>
          </reference>
          <reference field="8" count="1">
            <x v="50"/>
          </reference>
          <reference field="10" count="1" selected="0">
            <x v="110"/>
          </reference>
        </references>
      </pivotArea>
    </format>
    <format dxfId="451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11"/>
          </reference>
        </references>
      </pivotArea>
    </format>
    <format dxfId="451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11"/>
          </reference>
        </references>
      </pivotArea>
    </format>
    <format dxfId="451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11"/>
          </reference>
        </references>
      </pivotArea>
    </format>
    <format dxfId="451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11"/>
          </reference>
        </references>
      </pivotArea>
    </format>
    <format dxfId="451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11"/>
          </reference>
        </references>
      </pivotArea>
    </format>
    <format dxfId="451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11"/>
          </reference>
        </references>
      </pivotArea>
    </format>
    <format dxfId="451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 selected="0">
            <x v="644"/>
          </reference>
          <reference field="8" count="1">
            <x v="379"/>
          </reference>
          <reference field="10" count="1" selected="0">
            <x v="111"/>
          </reference>
        </references>
      </pivotArea>
    </format>
    <format dxfId="451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11"/>
          </reference>
        </references>
      </pivotArea>
    </format>
    <format dxfId="451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2"/>
          </reference>
          <reference field="7" count="1" selected="0">
            <x v="406"/>
          </reference>
          <reference field="8" count="1">
            <x v="50"/>
          </reference>
          <reference field="10" count="1" selected="0">
            <x v="111"/>
          </reference>
        </references>
      </pivotArea>
    </format>
    <format dxfId="451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111"/>
          </reference>
        </references>
      </pivotArea>
    </format>
    <format dxfId="452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6"/>
          </reference>
          <reference field="7" count="1" selected="0">
            <x v="410"/>
          </reference>
          <reference field="8" count="1">
            <x v="16"/>
          </reference>
          <reference field="10" count="1" selected="0">
            <x v="111"/>
          </reference>
        </references>
      </pivotArea>
    </format>
    <format dxfId="452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12"/>
          </reference>
        </references>
      </pivotArea>
    </format>
    <format dxfId="452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12"/>
          </reference>
        </references>
      </pivotArea>
    </format>
    <format dxfId="452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12"/>
          </reference>
        </references>
      </pivotArea>
    </format>
    <format dxfId="452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12"/>
          </reference>
        </references>
      </pivotArea>
    </format>
    <format dxfId="452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12"/>
          </reference>
        </references>
      </pivotArea>
    </format>
    <format dxfId="452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12"/>
          </reference>
        </references>
      </pivotArea>
    </format>
    <format dxfId="452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112"/>
          </reference>
        </references>
      </pivotArea>
    </format>
    <format dxfId="452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6"/>
          </reference>
          <reference field="7" count="1" selected="0">
            <x v="410"/>
          </reference>
          <reference field="8" count="1">
            <x v="16"/>
          </reference>
          <reference field="10" count="1" selected="0">
            <x v="112"/>
          </reference>
        </references>
      </pivotArea>
    </format>
    <format dxfId="452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 selected="0">
            <x v="414"/>
          </reference>
          <reference field="8" count="1">
            <x v="381"/>
          </reference>
          <reference field="10" count="1" selected="0">
            <x v="112"/>
          </reference>
        </references>
      </pivotArea>
    </format>
    <format dxfId="453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20"/>
          </reference>
        </references>
      </pivotArea>
    </format>
    <format dxfId="453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20"/>
          </reference>
        </references>
      </pivotArea>
    </format>
    <format dxfId="453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20"/>
          </reference>
        </references>
      </pivotArea>
    </format>
    <format dxfId="453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20"/>
          </reference>
        </references>
      </pivotArea>
    </format>
    <format dxfId="453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20"/>
          </reference>
        </references>
      </pivotArea>
    </format>
    <format dxfId="453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13"/>
          </reference>
        </references>
      </pivotArea>
    </format>
    <format dxfId="453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13"/>
          </reference>
        </references>
      </pivotArea>
    </format>
    <format dxfId="453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14"/>
          </reference>
        </references>
      </pivotArea>
    </format>
    <format dxfId="453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14"/>
          </reference>
        </references>
      </pivotArea>
    </format>
    <format dxfId="453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14"/>
          </reference>
        </references>
      </pivotArea>
    </format>
    <format dxfId="454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14"/>
          </reference>
        </references>
      </pivotArea>
    </format>
    <format dxfId="454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14"/>
          </reference>
        </references>
      </pivotArea>
    </format>
    <format dxfId="454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2"/>
          </reference>
          <reference field="7" count="1" selected="0">
            <x v="406"/>
          </reference>
          <reference field="8" count="1">
            <x v="50"/>
          </reference>
          <reference field="10" count="1" selected="0">
            <x v="114"/>
          </reference>
        </references>
      </pivotArea>
    </format>
    <format dxfId="454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3"/>
          </reference>
          <reference field="7" count="1" selected="0">
            <x v="407"/>
          </reference>
          <reference field="8" count="1">
            <x v="50"/>
          </reference>
          <reference field="10" count="1" selected="0">
            <x v="114"/>
          </reference>
        </references>
      </pivotArea>
    </format>
    <format dxfId="454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114"/>
          </reference>
        </references>
      </pivotArea>
    </format>
    <format dxfId="454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9"/>
          </reference>
          <reference field="7" count="1" selected="0">
            <x v="413"/>
          </reference>
          <reference field="8" count="1">
            <x v="380"/>
          </reference>
          <reference field="10" count="1" selected="0">
            <x v="114"/>
          </reference>
        </references>
      </pivotArea>
    </format>
    <format dxfId="454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80"/>
          </reference>
          <reference field="7" count="1" selected="0">
            <x v="414"/>
          </reference>
          <reference field="8" count="1">
            <x v="381"/>
          </reference>
          <reference field="10" count="1" selected="0">
            <x v="114"/>
          </reference>
        </references>
      </pivotArea>
    </format>
    <format dxfId="454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27"/>
          </reference>
        </references>
      </pivotArea>
    </format>
    <format dxfId="454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27"/>
          </reference>
        </references>
      </pivotArea>
    </format>
    <format dxfId="454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586"/>
          </reference>
          <reference field="7" count="1" selected="0">
            <x v="626"/>
          </reference>
          <reference field="8" count="1">
            <x v="370"/>
          </reference>
          <reference field="10" count="1" selected="0">
            <x v="128"/>
          </reference>
        </references>
      </pivotArea>
    </format>
    <format dxfId="455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28"/>
          </reference>
        </references>
      </pivotArea>
    </format>
    <format dxfId="455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28"/>
          </reference>
        </references>
      </pivotArea>
    </format>
    <format dxfId="455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1"/>
          </reference>
        </references>
      </pivotArea>
    </format>
    <format dxfId="455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1"/>
          </reference>
        </references>
      </pivotArea>
    </format>
    <format dxfId="455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85"/>
          </reference>
        </references>
      </pivotArea>
    </format>
    <format dxfId="455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85"/>
          </reference>
        </references>
      </pivotArea>
    </format>
    <format dxfId="455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85"/>
          </reference>
        </references>
      </pivotArea>
    </format>
    <format dxfId="455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85"/>
          </reference>
        </references>
      </pivotArea>
    </format>
    <format dxfId="455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85"/>
          </reference>
        </references>
      </pivotArea>
    </format>
    <format dxfId="455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85"/>
          </reference>
        </references>
      </pivotArea>
    </format>
    <format dxfId="456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85"/>
          </reference>
        </references>
      </pivotArea>
    </format>
    <format dxfId="456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21"/>
          </reference>
        </references>
      </pivotArea>
    </format>
    <format dxfId="456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21"/>
          </reference>
        </references>
      </pivotArea>
    </format>
    <format dxfId="456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21"/>
          </reference>
        </references>
      </pivotArea>
    </format>
    <format dxfId="456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21"/>
          </reference>
        </references>
      </pivotArea>
    </format>
    <format dxfId="456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604"/>
          </reference>
          <reference field="7" count="1" selected="0">
            <x v="644"/>
          </reference>
          <reference field="8" count="1">
            <x v="379"/>
          </reference>
          <reference field="10" count="1" selected="0">
            <x v="121"/>
          </reference>
        </references>
      </pivotArea>
    </format>
    <format dxfId="456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15"/>
          </reference>
        </references>
      </pivotArea>
    </format>
    <format dxfId="456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15"/>
          </reference>
        </references>
      </pivotArea>
    </format>
    <format dxfId="456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15"/>
          </reference>
        </references>
      </pivotArea>
    </format>
    <format dxfId="456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499"/>
          </reference>
          <reference field="10" count="1" selected="0">
            <x v="21"/>
          </reference>
        </references>
      </pivotArea>
    </format>
    <format dxfId="457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500"/>
          </reference>
          <reference field="10" count="1" selected="0">
            <x v="21"/>
          </reference>
        </references>
      </pivotArea>
    </format>
    <format dxfId="457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8"/>
          </reference>
          <reference field="7" count="1" selected="0">
            <x v="402"/>
          </reference>
          <reference field="8" count="2">
            <x v="501"/>
            <x v="502"/>
          </reference>
          <reference field="10" count="1" selected="0">
            <x v="21"/>
          </reference>
        </references>
      </pivotArea>
    </format>
    <format dxfId="457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503"/>
          </reference>
          <reference field="10" count="1" selected="0">
            <x v="21"/>
          </reference>
        </references>
      </pivotArea>
    </format>
    <format dxfId="457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22"/>
          </reference>
        </references>
      </pivotArea>
    </format>
    <format dxfId="457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24"/>
          </reference>
        </references>
      </pivotArea>
    </format>
    <format dxfId="457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24"/>
          </reference>
        </references>
      </pivotArea>
    </format>
    <format dxfId="457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25"/>
          </reference>
        </references>
      </pivotArea>
    </format>
    <format dxfId="457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25"/>
          </reference>
        </references>
      </pivotArea>
    </format>
    <format dxfId="457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25"/>
          </reference>
        </references>
      </pivotArea>
    </format>
    <format dxfId="457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2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25"/>
          </reference>
        </references>
      </pivotArea>
    </format>
    <format dxfId="458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3"/>
          </reference>
          <reference field="6" count="1" selected="0">
            <x v="598"/>
          </reference>
          <reference field="7" count="1" selected="0">
            <x v="638"/>
          </reference>
          <reference field="8" count="1">
            <x v="504"/>
          </reference>
          <reference field="10" count="1" selected="0">
            <x v="92"/>
          </reference>
        </references>
      </pivotArea>
    </format>
    <format dxfId="458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4"/>
          </reference>
          <reference field="6" count="1" selected="0">
            <x v="384"/>
          </reference>
          <reference field="7" count="1" selected="0">
            <x v="418"/>
          </reference>
          <reference field="8" count="1">
            <x v="383"/>
          </reference>
          <reference field="10" count="1" selected="0">
            <x v="19"/>
          </reference>
        </references>
      </pivotArea>
    </format>
    <format dxfId="458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4"/>
          </reference>
          <reference field="6" count="1" selected="0">
            <x v="385"/>
          </reference>
          <reference field="7" count="1" selected="0">
            <x v="419"/>
          </reference>
          <reference field="8" count="1">
            <x v="384"/>
          </reference>
          <reference field="10" count="1" selected="0">
            <x v="19"/>
          </reference>
        </references>
      </pivotArea>
    </format>
    <format dxfId="458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86"/>
          </reference>
          <reference field="7" count="1" selected="0">
            <x v="626"/>
          </reference>
          <reference field="8" count="1">
            <x v="370"/>
          </reference>
          <reference field="10" count="1" selected="0">
            <x v="0"/>
          </reference>
        </references>
      </pivotArea>
    </format>
    <format dxfId="458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2"/>
          </reference>
          <reference field="7" count="1" selected="0">
            <x v="632"/>
          </reference>
          <reference field="8" count="1">
            <x v="370"/>
          </reference>
          <reference field="10" count="1" selected="0">
            <x v="0"/>
          </reference>
        </references>
      </pivotArea>
    </format>
    <format dxfId="458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3"/>
          </reference>
          <reference field="7" count="1" selected="0">
            <x v="633"/>
          </reference>
          <reference field="8" count="1">
            <x v="397"/>
          </reference>
          <reference field="10" count="1" selected="0">
            <x v="0"/>
          </reference>
        </references>
      </pivotArea>
    </format>
    <format dxfId="458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0"/>
          </reference>
        </references>
      </pivotArea>
    </format>
    <format dxfId="458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4"/>
          </reference>
          <reference field="7" count="1" selected="0">
            <x v="634"/>
          </reference>
          <reference field="8" count="1">
            <x v="59"/>
          </reference>
          <reference field="10" count="1" selected="0">
            <x v="0"/>
          </reference>
        </references>
      </pivotArea>
    </format>
    <format dxfId="458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5"/>
          </reference>
          <reference field="7" count="1" selected="0">
            <x v="635"/>
          </reference>
          <reference field="8" count="1">
            <x v="397"/>
          </reference>
          <reference field="10" count="1" selected="0">
            <x v="0"/>
          </reference>
        </references>
      </pivotArea>
    </format>
    <format dxfId="458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87"/>
          </reference>
          <reference field="7" count="1" selected="0">
            <x v="627"/>
          </reference>
          <reference field="8" count="1">
            <x v="397"/>
          </reference>
          <reference field="10" count="1" selected="0">
            <x v="0"/>
          </reference>
        </references>
      </pivotArea>
    </format>
    <format dxfId="459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88"/>
          </reference>
          <reference field="7" count="1" selected="0">
            <x v="628"/>
          </reference>
          <reference field="8" count="1">
            <x v="371"/>
          </reference>
          <reference field="10" count="1" selected="0">
            <x v="0"/>
          </reference>
        </references>
      </pivotArea>
    </format>
    <format dxfId="459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89"/>
          </reference>
          <reference field="7" count="1" selected="0">
            <x v="629"/>
          </reference>
          <reference field="8" count="1">
            <x v="59"/>
          </reference>
          <reference field="10" count="1" selected="0">
            <x v="0"/>
          </reference>
        </references>
      </pivotArea>
    </format>
    <format dxfId="459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6"/>
          </reference>
          <reference field="7" count="1" selected="0">
            <x v="636"/>
          </reference>
          <reference field="8" count="1">
            <x v="397"/>
          </reference>
          <reference field="10" count="1" selected="0">
            <x v="0"/>
          </reference>
        </references>
      </pivotArea>
    </format>
    <format dxfId="459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597"/>
          </reference>
          <reference field="7" count="1" selected="0">
            <x v="637"/>
          </reference>
          <reference field="8" count="1">
            <x v="370"/>
          </reference>
          <reference field="10" count="1" selected="0">
            <x v="0"/>
          </reference>
        </references>
      </pivotArea>
    </format>
    <format dxfId="459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0"/>
          </reference>
        </references>
      </pivotArea>
    </format>
    <format dxfId="459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0"/>
          </reference>
        </references>
      </pivotArea>
    </format>
    <format dxfId="459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0"/>
          </reference>
        </references>
      </pivotArea>
    </format>
    <format dxfId="459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0"/>
          </reference>
        </references>
      </pivotArea>
    </format>
    <format dxfId="459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93"/>
          </reference>
        </references>
      </pivotArea>
    </format>
    <format dxfId="459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93"/>
          </reference>
        </references>
      </pivotArea>
    </format>
    <format dxfId="460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93"/>
          </reference>
        </references>
      </pivotArea>
    </format>
    <format dxfId="460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5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93"/>
          </reference>
        </references>
      </pivotArea>
    </format>
    <format dxfId="460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48832"/>
          </reference>
        </references>
      </pivotArea>
    </format>
    <format dxfId="460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48832"/>
          </reference>
        </references>
      </pivotArea>
    </format>
    <format dxfId="460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048832"/>
          </reference>
        </references>
      </pivotArea>
    </format>
    <format dxfId="460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048832"/>
          </reference>
        </references>
      </pivotArea>
    </format>
    <format dxfId="460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48832"/>
          </reference>
        </references>
      </pivotArea>
    </format>
    <format dxfId="460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48832"/>
          </reference>
        </references>
      </pivotArea>
    </format>
    <format dxfId="460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2"/>
          </reference>
          <reference field="7" count="1" selected="0">
            <x v="406"/>
          </reference>
          <reference field="8" count="1">
            <x v="50"/>
          </reference>
          <reference field="10" count="1" selected="0">
            <x v="1048832"/>
          </reference>
        </references>
      </pivotArea>
    </format>
    <format dxfId="460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3"/>
          </reference>
          <reference field="7" count="1" selected="0">
            <x v="407"/>
          </reference>
          <reference field="8" count="1">
            <x v="50"/>
          </reference>
          <reference field="10" count="1" selected="0">
            <x v="1048832"/>
          </reference>
        </references>
      </pivotArea>
    </format>
    <format dxfId="461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87"/>
          </reference>
          <reference field="7" count="1" selected="0">
            <x v="421"/>
          </reference>
          <reference field="8" count="1">
            <x v="377"/>
          </reference>
          <reference field="10" count="1" selected="0">
            <x v="1048832"/>
          </reference>
        </references>
      </pivotArea>
    </format>
    <format dxfId="461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4"/>
          </reference>
          <reference field="7" count="1" selected="0">
            <x v="408"/>
          </reference>
          <reference field="8" count="1">
            <x v="377"/>
          </reference>
          <reference field="10" count="1" selected="0">
            <x v="1048832"/>
          </reference>
        </references>
      </pivotArea>
    </format>
    <format dxfId="461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88"/>
          </reference>
          <reference field="7" count="1" selected="0">
            <x v="422"/>
          </reference>
          <reference field="8" count="1">
            <x v="377"/>
          </reference>
          <reference field="10" count="1" selected="0">
            <x v="1048832"/>
          </reference>
        </references>
      </pivotArea>
    </format>
    <format dxfId="461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1048832"/>
          </reference>
        </references>
      </pivotArea>
    </format>
    <format dxfId="461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6"/>
          </reference>
          <reference field="7" count="1" selected="0">
            <x v="410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461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8"/>
          </reference>
          <reference field="7" count="1" selected="0">
            <x v="412"/>
          </reference>
          <reference field="8" count="1">
            <x v="379"/>
          </reference>
          <reference field="10" count="1" selected="0">
            <x v="1048832"/>
          </reference>
        </references>
      </pivotArea>
    </format>
    <format dxfId="461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79"/>
          </reference>
          <reference field="7" count="1" selected="0">
            <x v="413"/>
          </reference>
          <reference field="8" count="1">
            <x v="380"/>
          </reference>
          <reference field="10" count="1" selected="0">
            <x v="1048832"/>
          </reference>
        </references>
      </pivotArea>
    </format>
    <format dxfId="461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80"/>
          </reference>
          <reference field="7" count="1" selected="0">
            <x v="414"/>
          </reference>
          <reference field="8" count="1">
            <x v="381"/>
          </reference>
          <reference field="10" count="1" selected="0">
            <x v="1048832"/>
          </reference>
        </references>
      </pivotArea>
    </format>
    <format dxfId="461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6"/>
          </reference>
          <reference field="6" count="1" selected="0">
            <x v="381"/>
          </reference>
          <reference field="7" count="1" selected="0">
            <x v="415"/>
          </reference>
          <reference field="8" count="1">
            <x v="50"/>
          </reference>
          <reference field="10" count="1" selected="0">
            <x v="1048832"/>
          </reference>
        </references>
      </pivotArea>
    </format>
    <format dxfId="461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 selected="0">
            <x v="398"/>
          </reference>
          <reference field="8" count="2">
            <x v="385"/>
            <x v="386"/>
          </reference>
          <reference field="10" count="1" selected="0">
            <x v="0"/>
          </reference>
        </references>
      </pivotArea>
    </format>
    <format dxfId="462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 selected="0">
            <x v="399"/>
          </reference>
          <reference field="8" count="2">
            <x v="387"/>
            <x v="388"/>
          </reference>
          <reference field="10" count="1" selected="0">
            <x v="0"/>
          </reference>
        </references>
      </pivotArea>
    </format>
    <format dxfId="462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6"/>
          </reference>
          <reference field="7" count="1" selected="0">
            <x v="400"/>
          </reference>
          <reference field="8" count="2">
            <x v="373"/>
            <x v="389"/>
          </reference>
          <reference field="10" count="1" selected="0">
            <x v="0"/>
          </reference>
        </references>
      </pivotArea>
    </format>
    <format dxfId="462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8"/>
          </reference>
          <reference field="7" count="1" selected="0">
            <x v="402"/>
          </reference>
          <reference field="8" count="2">
            <x v="390"/>
            <x v="391"/>
          </reference>
          <reference field="10" count="1" selected="0">
            <x v="0"/>
          </reference>
        </references>
      </pivotArea>
    </format>
    <format dxfId="462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0"/>
          </reference>
        </references>
      </pivotArea>
    </format>
    <format dxfId="462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92"/>
          </reference>
          <reference field="10" count="1" selected="0">
            <x v="0"/>
          </reference>
        </references>
      </pivotArea>
    </format>
    <format dxfId="462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8"/>
          </reference>
          <reference field="7" count="1" selected="0">
            <x v="412"/>
          </reference>
          <reference field="8" count="1">
            <x v="393"/>
          </reference>
          <reference field="10" count="1" selected="0">
            <x v="0"/>
          </reference>
        </references>
      </pivotArea>
    </format>
    <format dxfId="462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"/>
          </reference>
        </references>
      </pivotArea>
    </format>
    <format dxfId="462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"/>
          </reference>
        </references>
      </pivotArea>
    </format>
    <format dxfId="462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6"/>
          </reference>
          <reference field="7" count="1" selected="0">
            <x v="400"/>
          </reference>
          <reference field="8" count="1">
            <x v="373"/>
          </reference>
          <reference field="10" count="1" selected="0">
            <x v="1"/>
          </reference>
        </references>
      </pivotArea>
    </format>
    <format dxfId="462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8"/>
          </reference>
          <reference field="7" count="1" selected="0">
            <x v="402"/>
          </reference>
          <reference field="8" count="1">
            <x v="253"/>
          </reference>
          <reference field="10" count="1" selected="0">
            <x v="1"/>
          </reference>
        </references>
      </pivotArea>
    </format>
    <format dxfId="463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"/>
          </reference>
        </references>
      </pivotArea>
    </format>
    <format dxfId="463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4"/>
          </reference>
          <reference field="7" count="1" selected="0">
            <x v="644"/>
          </reference>
          <reference field="8" count="1">
            <x v="379"/>
          </reference>
          <reference field="10" count="1" selected="0">
            <x v="1"/>
          </reference>
        </references>
      </pivotArea>
    </format>
    <format dxfId="463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605"/>
          </reference>
          <reference field="7" count="1" selected="0">
            <x v="645"/>
          </reference>
          <reference field="8" count="1">
            <x v="338"/>
          </reference>
          <reference field="10" count="1" selected="0">
            <x v="1"/>
          </reference>
        </references>
      </pivotArea>
    </format>
    <format dxfId="463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"/>
          </reference>
        </references>
      </pivotArea>
    </format>
    <format dxfId="463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5"/>
          </reference>
          <reference field="7" count="1" selected="0">
            <x v="409"/>
          </reference>
          <reference field="8" count="1">
            <x v="378"/>
          </reference>
          <reference field="10" count="1" selected="0">
            <x v="1"/>
          </reference>
        </references>
      </pivotArea>
    </format>
    <format dxfId="463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6"/>
          </reference>
          <reference field="7" count="1" selected="0">
            <x v="410"/>
          </reference>
          <reference field="8" count="1">
            <x v="16"/>
          </reference>
          <reference field="10" count="1" selected="0">
            <x v="1"/>
          </reference>
        </references>
      </pivotArea>
    </format>
    <format dxfId="463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8"/>
          </reference>
          <reference field="7" count="1" selected="0">
            <x v="412"/>
          </reference>
          <reference field="8" count="1">
            <x v="379"/>
          </reference>
          <reference field="10" count="1" selected="0">
            <x v="1"/>
          </reference>
        </references>
      </pivotArea>
    </format>
    <format dxfId="463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3"/>
          </reference>
          <reference field="7" count="1" selected="0">
            <x v="397"/>
          </reference>
          <reference field="8" count="1">
            <x v="370"/>
          </reference>
          <reference field="10" count="1" selected="0">
            <x v="1048832"/>
          </reference>
        </references>
      </pivotArea>
    </format>
    <format dxfId="463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4"/>
          </reference>
          <reference field="7" count="1" selected="0">
            <x v="398"/>
          </reference>
          <reference field="8" count="1">
            <x v="371"/>
          </reference>
          <reference field="10" count="1" selected="0">
            <x v="1048832"/>
          </reference>
        </references>
      </pivotArea>
    </format>
    <format dxfId="463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5"/>
          </reference>
          <reference field="7" count="1" selected="0">
            <x v="399"/>
          </reference>
          <reference field="8" count="1">
            <x v="372"/>
          </reference>
          <reference field="10" count="1" selected="0">
            <x v="1048832"/>
          </reference>
        </references>
      </pivotArea>
    </format>
    <format dxfId="464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6"/>
          </reference>
          <reference field="7" count="1" selected="0">
            <x v="400"/>
          </reference>
          <reference field="8" count="6">
            <x v="28"/>
            <x v="338"/>
            <x v="373"/>
            <x v="394"/>
            <x v="395"/>
            <x v="505"/>
          </reference>
          <reference field="10" count="1" selected="0">
            <x v="1048832"/>
          </reference>
        </references>
      </pivotArea>
    </format>
    <format dxfId="464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68"/>
          </reference>
          <reference field="7" count="1" selected="0">
            <x v="402"/>
          </reference>
          <reference field="8" count="6">
            <x v="253"/>
            <x v="338"/>
            <x v="379"/>
            <x v="396"/>
            <x v="506"/>
            <x v="507"/>
          </reference>
          <reference field="10" count="1" selected="0">
            <x v="1048832"/>
          </reference>
        </references>
      </pivotArea>
    </format>
    <format dxfId="464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0"/>
          </reference>
          <reference field="7" count="1" selected="0">
            <x v="404"/>
          </reference>
          <reference field="8" count="1">
            <x v="374"/>
          </reference>
          <reference field="10" count="1" selected="0">
            <x v="1048832"/>
          </reference>
        </references>
      </pivotArea>
    </format>
    <format dxfId="4643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1"/>
          </reference>
          <reference field="7" count="1" selected="0">
            <x v="405"/>
          </reference>
          <reference field="8" count="1">
            <x v="375"/>
          </reference>
          <reference field="10" count="1" selected="0">
            <x v="1048832"/>
          </reference>
        </references>
      </pivotArea>
    </format>
    <format dxfId="4644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2"/>
          </reference>
          <reference field="7" count="1" selected="0">
            <x v="406"/>
          </reference>
          <reference field="8" count="3">
            <x v="50"/>
            <x v="381"/>
            <x v="397"/>
          </reference>
          <reference field="10" count="1" selected="0">
            <x v="1048832"/>
          </reference>
        </references>
      </pivotArea>
    </format>
    <format dxfId="4645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3"/>
          </reference>
          <reference field="7" count="1" selected="0">
            <x v="407"/>
          </reference>
          <reference field="8" count="1">
            <x v="397"/>
          </reference>
          <reference field="10" count="1" selected="0">
            <x v="1048832"/>
          </reference>
        </references>
      </pivotArea>
    </format>
    <format dxfId="4646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86"/>
          </reference>
          <reference field="7" count="1" selected="0">
            <x v="420"/>
          </reference>
          <reference field="8" count="1">
            <x v="397"/>
          </reference>
          <reference field="10" count="1" selected="0">
            <x v="1048832"/>
          </reference>
        </references>
      </pivotArea>
    </format>
    <format dxfId="4647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87"/>
          </reference>
          <reference field="7" count="1" selected="0">
            <x v="421"/>
          </reference>
          <reference field="8" count="3">
            <x v="377"/>
            <x v="380"/>
            <x v="398"/>
          </reference>
          <reference field="10" count="1" selected="0">
            <x v="1048832"/>
          </reference>
        </references>
      </pivotArea>
    </format>
    <format dxfId="4648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4"/>
          </reference>
          <reference field="7" count="1" selected="0">
            <x v="408"/>
          </reference>
          <reference field="8" count="1">
            <x v="398"/>
          </reference>
          <reference field="10" count="1" selected="0">
            <x v="1048832"/>
          </reference>
        </references>
      </pivotArea>
    </format>
    <format dxfId="4649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88"/>
          </reference>
          <reference field="7" count="1" selected="0">
            <x v="422"/>
          </reference>
          <reference field="8" count="1">
            <x v="398"/>
          </reference>
          <reference field="10" count="1" selected="0">
            <x v="1048832"/>
          </reference>
        </references>
      </pivotArea>
    </format>
    <format dxfId="4650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5"/>
          </reference>
          <reference field="7" count="1" selected="0">
            <x v="409"/>
          </reference>
          <reference field="8" count="2">
            <x v="378"/>
            <x v="399"/>
          </reference>
          <reference field="10" count="1" selected="0">
            <x v="1048832"/>
          </reference>
        </references>
      </pivotArea>
    </format>
    <format dxfId="4651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6"/>
          </reference>
          <reference field="7" count="1" selected="0">
            <x v="410"/>
          </reference>
          <reference field="8" count="2">
            <x v="16"/>
            <x v="80"/>
          </reference>
          <reference field="10" count="1" selected="0">
            <x v="1048832"/>
          </reference>
        </references>
      </pivotArea>
    </format>
    <format dxfId="4652">
      <pivotArea dataOnly="0" labelOnly="1" outline="0" fieldPosition="0">
        <references count="6">
          <reference field="1" count="1" selected="0">
            <x v="0"/>
          </reference>
          <reference field="2" count="1" selected="0">
            <x v="1048832"/>
          </reference>
          <reference field="6" count="1" selected="0">
            <x v="378"/>
          </reference>
          <reference field="7" count="1" selected="0">
            <x v="412"/>
          </reference>
          <reference field="8" count="3">
            <x v="336"/>
            <x v="379"/>
            <x v="400"/>
          </reference>
          <reference field="10" count="1" selected="0">
            <x v="1048832"/>
          </reference>
        </references>
      </pivotArea>
    </format>
    <format dxfId="465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9"/>
          </reference>
          <reference field="7" count="1" selected="0">
            <x v="9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65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65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"/>
          </reference>
          <reference field="7" count="1" selected="0">
            <x v="1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65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65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3"/>
          </reference>
          <reference field="7" count="1" selected="0">
            <x v="3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65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0"/>
          </reference>
          <reference field="7" count="1" selected="0">
            <x v="10"/>
          </reference>
          <reference field="8" count="1">
            <x v="10"/>
          </reference>
          <reference field="10" count="1" selected="0">
            <x v="0"/>
          </reference>
        </references>
      </pivotArea>
    </format>
    <format dxfId="465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1"/>
          </reference>
          <reference field="7" count="1" selected="0">
            <x v="11"/>
          </reference>
          <reference field="8" count="1">
            <x v="10"/>
          </reference>
          <reference field="10" count="1" selected="0">
            <x v="0"/>
          </reference>
        </references>
      </pivotArea>
    </format>
    <format dxfId="466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2"/>
          </reference>
          <reference field="7" count="1" selected="0">
            <x v="12"/>
          </reference>
          <reference field="8" count="1">
            <x v="10"/>
          </reference>
          <reference field="10" count="1" selected="0">
            <x v="0"/>
          </reference>
        </references>
      </pivotArea>
    </format>
    <format dxfId="466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3"/>
          </reference>
          <reference field="7" count="1" selected="0">
            <x v="13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66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4"/>
          </reference>
          <reference field="7" count="1" selected="0">
            <x v="14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66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5"/>
          </reference>
          <reference field="7" count="1" selected="0">
            <x v="15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66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6"/>
          </reference>
          <reference field="7" count="1" selected="0">
            <x v="16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66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7"/>
          </reference>
          <reference field="7" count="1" selected="0">
            <x v="17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66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5"/>
          </reference>
          <reference field="7" count="1" selected="0">
            <x v="5"/>
          </reference>
          <reference field="8" count="2">
            <x v="7"/>
            <x v="363"/>
          </reference>
          <reference field="10" count="1" selected="0">
            <x v="0"/>
          </reference>
        </references>
      </pivotArea>
    </format>
    <format dxfId="466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6"/>
          </reference>
          <reference field="7" count="1" selected="0">
            <x v="6"/>
          </reference>
          <reference field="8" count="2">
            <x v="7"/>
            <x v="363"/>
          </reference>
          <reference field="10" count="1" selected="0">
            <x v="0"/>
          </reference>
        </references>
      </pivotArea>
    </format>
    <format dxfId="466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7"/>
          </reference>
          <reference field="7" count="1" selected="0">
            <x v="7"/>
          </reference>
          <reference field="8" count="2">
            <x v="15"/>
            <x v="381"/>
          </reference>
          <reference field="10" count="1" selected="0">
            <x v="0"/>
          </reference>
        </references>
      </pivotArea>
    </format>
    <format dxfId="466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8"/>
          </reference>
          <reference field="7" count="1" selected="0">
            <x v="8"/>
          </reference>
          <reference field="8" count="2">
            <x v="15"/>
            <x v="381"/>
          </reference>
          <reference field="10" count="1" selected="0">
            <x v="0"/>
          </reference>
        </references>
      </pivotArea>
    </format>
    <format dxfId="467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9"/>
          </reference>
          <reference field="7" count="1" selected="0">
            <x v="9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467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467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2">
            <x v="0"/>
            <x v="1"/>
          </reference>
          <reference field="10" count="1" selected="0">
            <x v="0"/>
          </reference>
        </references>
      </pivotArea>
    </format>
    <format dxfId="467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2"/>
          </reference>
          <reference field="7" count="1" selected="0">
            <x v="2"/>
          </reference>
          <reference field="8" count="2">
            <x v="0"/>
            <x v="1"/>
          </reference>
          <reference field="10" count="1" selected="0">
            <x v="0"/>
          </reference>
        </references>
      </pivotArea>
    </format>
    <format dxfId="467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3"/>
          </reference>
          <reference field="7" count="1" selected="0">
            <x v="3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467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4"/>
          </reference>
          <reference field="7" count="1" selected="0">
            <x v="4"/>
          </reference>
          <reference field="8" count="2">
            <x v="2"/>
            <x v="3"/>
          </reference>
          <reference field="10" count="1" selected="0">
            <x v="0"/>
          </reference>
        </references>
      </pivotArea>
    </format>
    <format dxfId="467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5"/>
          </reference>
          <reference field="7" count="1" selected="0">
            <x v="5"/>
          </reference>
          <reference field="8" count="3">
            <x v="2"/>
            <x v="3"/>
            <x v="4"/>
          </reference>
          <reference field="10" count="1" selected="0">
            <x v="0"/>
          </reference>
        </references>
      </pivotArea>
    </format>
    <format dxfId="467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6"/>
          </reference>
          <reference field="7" count="1" selected="0">
            <x v="6"/>
          </reference>
          <reference field="8" count="5">
            <x v="2"/>
            <x v="3"/>
            <x v="4"/>
            <x v="16"/>
            <x v="401"/>
          </reference>
          <reference field="10" count="1" selected="0">
            <x v="0"/>
          </reference>
        </references>
      </pivotArea>
    </format>
    <format dxfId="467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7"/>
          </reference>
          <reference field="7" count="1" selected="0">
            <x v="7"/>
          </reference>
          <reference field="8" count="4">
            <x v="5"/>
            <x v="6"/>
            <x v="7"/>
            <x v="8"/>
          </reference>
          <reference field="10" count="1" selected="0">
            <x v="0"/>
          </reference>
        </references>
      </pivotArea>
    </format>
    <format dxfId="467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8"/>
          </reference>
          <reference field="7" count="1" selected="0">
            <x v="8"/>
          </reference>
          <reference field="8" count="3">
            <x v="5"/>
            <x v="6"/>
            <x v="7"/>
          </reference>
          <reference field="10" count="1" selected="0">
            <x v="0"/>
          </reference>
        </references>
      </pivotArea>
    </format>
    <format dxfId="468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468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0"/>
          </reference>
          <reference field="6" count="1" selected="0">
            <x v="3"/>
          </reference>
          <reference field="7" count="1" selected="0">
            <x v="3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468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7"/>
          </reference>
          <reference field="10" count="1" selected="0">
            <x v="4"/>
          </reference>
        </references>
      </pivotArea>
    </format>
    <format dxfId="468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 selected="0">
            <x v="7"/>
          </reference>
          <reference field="8" count="1">
            <x v="15"/>
          </reference>
          <reference field="10" count="1" selected="0">
            <x v="4"/>
          </reference>
        </references>
      </pivotArea>
    </format>
    <format dxfId="468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9"/>
          </reference>
          <reference field="7" count="1" selected="0">
            <x v="9"/>
          </reference>
          <reference field="8" count="1">
            <x v="1"/>
          </reference>
          <reference field="10" count="1" selected="0">
            <x v="5"/>
          </reference>
        </references>
      </pivotArea>
    </format>
    <format dxfId="468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 selected="0">
            <x v="5"/>
          </reference>
          <reference field="8" count="1">
            <x v="7"/>
          </reference>
          <reference field="10" count="1" selected="0">
            <x v="5"/>
          </reference>
        </references>
      </pivotArea>
    </format>
    <format dxfId="468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9"/>
          </reference>
          <reference field="7" count="1" selected="0">
            <x v="9"/>
          </reference>
          <reference field="8" count="1">
            <x v="1"/>
          </reference>
          <reference field="10" count="1" selected="0">
            <x v="6"/>
          </reference>
        </references>
      </pivotArea>
    </format>
    <format dxfId="468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"/>
          </reference>
          <reference field="10" count="1" selected="0">
            <x v="6"/>
          </reference>
        </references>
      </pivotArea>
    </format>
    <format dxfId="468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1"/>
          </reference>
          <reference field="7" count="1" selected="0">
            <x v="1"/>
          </reference>
          <reference field="8" count="1">
            <x v="1"/>
          </reference>
          <reference field="10" count="1" selected="0">
            <x v="6"/>
          </reference>
        </references>
      </pivotArea>
    </format>
    <format dxfId="468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3"/>
          </reference>
          <reference field="7" count="1" selected="0">
            <x v="3"/>
          </reference>
          <reference field="8" count="1">
            <x v="1"/>
          </reference>
          <reference field="10" count="1" selected="0">
            <x v="6"/>
          </reference>
        </references>
      </pivotArea>
    </format>
    <format dxfId="469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 selected="0">
            <x v="5"/>
          </reference>
          <reference field="8" count="1">
            <x v="7"/>
          </reference>
          <reference field="10" count="1" selected="0">
            <x v="6"/>
          </reference>
        </references>
      </pivotArea>
    </format>
    <format dxfId="469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7"/>
          </reference>
          <reference field="10" count="1" selected="0">
            <x v="6"/>
          </reference>
        </references>
      </pivotArea>
    </format>
    <format dxfId="469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 selected="0">
            <x v="7"/>
          </reference>
          <reference field="8" count="1">
            <x v="15"/>
          </reference>
          <reference field="10" count="1" selected="0">
            <x v="6"/>
          </reference>
        </references>
      </pivotArea>
    </format>
    <format dxfId="469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4"/>
          </reference>
          <reference field="7" count="1" selected="0">
            <x v="4"/>
          </reference>
          <reference field="8" count="1">
            <x v="7"/>
          </reference>
          <reference field="10" count="1" selected="0">
            <x v="7"/>
          </reference>
        </references>
      </pivotArea>
    </format>
    <format dxfId="469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 selected="0">
            <x v="5"/>
          </reference>
          <reference field="8" count="1">
            <x v="7"/>
          </reference>
          <reference field="10" count="1" selected="0">
            <x v="7"/>
          </reference>
        </references>
      </pivotArea>
    </format>
    <format dxfId="469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7"/>
          </reference>
          <reference field="10" count="1" selected="0">
            <x v="7"/>
          </reference>
        </references>
      </pivotArea>
    </format>
    <format dxfId="469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"/>
          </reference>
          <reference field="10" count="1" selected="0">
            <x v="8"/>
          </reference>
        </references>
      </pivotArea>
    </format>
    <format dxfId="469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1"/>
          </reference>
          <reference field="7" count="1" selected="0">
            <x v="1"/>
          </reference>
          <reference field="8" count="1">
            <x v="1"/>
          </reference>
          <reference field="10" count="1" selected="0">
            <x v="8"/>
          </reference>
        </references>
      </pivotArea>
    </format>
    <format dxfId="469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10" count="1" selected="0">
            <x v="8"/>
          </reference>
        </references>
      </pivotArea>
    </format>
    <format dxfId="469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3"/>
          </reference>
          <reference field="7" count="1" selected="0">
            <x v="3"/>
          </reference>
          <reference field="8" count="1">
            <x v="1"/>
          </reference>
          <reference field="10" count="1" selected="0">
            <x v="8"/>
          </reference>
        </references>
      </pivotArea>
    </format>
    <format dxfId="470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11"/>
          </reference>
          <reference field="7" count="1" selected="0">
            <x v="11"/>
          </reference>
          <reference field="8" count="1">
            <x v="10"/>
          </reference>
          <reference field="10" count="1" selected="0">
            <x v="8"/>
          </reference>
        </references>
      </pivotArea>
    </format>
    <format dxfId="470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4"/>
          </reference>
          <reference field="7" count="1" selected="0">
            <x v="4"/>
          </reference>
          <reference field="8" count="1">
            <x v="7"/>
          </reference>
          <reference field="10" count="1" selected="0">
            <x v="8"/>
          </reference>
        </references>
      </pivotArea>
    </format>
    <format dxfId="470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 selected="0">
            <x v="5"/>
          </reference>
          <reference field="8" count="1">
            <x v="7"/>
          </reference>
          <reference field="10" count="1" selected="0">
            <x v="8"/>
          </reference>
        </references>
      </pivotArea>
    </format>
    <format dxfId="470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7"/>
          </reference>
          <reference field="10" count="1" selected="0">
            <x v="8"/>
          </reference>
        </references>
      </pivotArea>
    </format>
    <format dxfId="470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 selected="0">
            <x v="7"/>
          </reference>
          <reference field="8" count="1">
            <x v="15"/>
          </reference>
          <reference field="10" count="1" selected="0">
            <x v="8"/>
          </reference>
        </references>
      </pivotArea>
    </format>
    <format dxfId="470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 selected="0">
            <x v="8"/>
          </reference>
          <reference field="8" count="1">
            <x v="15"/>
          </reference>
          <reference field="10" count="1" selected="0">
            <x v="8"/>
          </reference>
        </references>
      </pivotArea>
    </format>
    <format dxfId="470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7"/>
          </reference>
          <reference field="10" count="1" selected="0">
            <x v="9"/>
          </reference>
        </references>
      </pivotArea>
    </format>
    <format dxfId="470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 selected="0">
            <x v="7"/>
          </reference>
          <reference field="8" count="1">
            <x v="15"/>
          </reference>
          <reference field="10" count="1" selected="0">
            <x v="9"/>
          </reference>
        </references>
      </pivotArea>
    </format>
    <format dxfId="470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 selected="0">
            <x v="8"/>
          </reference>
          <reference field="8" count="1">
            <x v="15"/>
          </reference>
          <reference field="10" count="1" selected="0">
            <x v="9"/>
          </reference>
        </references>
      </pivotArea>
    </format>
    <format dxfId="470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7"/>
          </reference>
          <reference field="10" count="1" selected="0">
            <x v="10"/>
          </reference>
        </references>
      </pivotArea>
    </format>
    <format dxfId="471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 selected="0">
            <x v="7"/>
          </reference>
          <reference field="8" count="1">
            <x v="15"/>
          </reference>
          <reference field="10" count="1" selected="0">
            <x v="10"/>
          </reference>
        </references>
      </pivotArea>
    </format>
    <format dxfId="471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 selected="0">
            <x v="8"/>
          </reference>
          <reference field="8" count="1">
            <x v="15"/>
          </reference>
          <reference field="10" count="1" selected="0">
            <x v="10"/>
          </reference>
        </references>
      </pivotArea>
    </format>
    <format dxfId="471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9"/>
          </reference>
          <reference field="7" count="1" selected="0">
            <x v="9"/>
          </reference>
          <reference field="8" count="1">
            <x v="1"/>
          </reference>
          <reference field="10" count="1" selected="0">
            <x v="11"/>
          </reference>
        </references>
      </pivotArea>
    </format>
    <format dxfId="471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"/>
          </reference>
          <reference field="10" count="1" selected="0">
            <x v="11"/>
          </reference>
        </references>
      </pivotArea>
    </format>
    <format dxfId="471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1"/>
          </reference>
          <reference field="7" count="1" selected="0">
            <x v="1"/>
          </reference>
          <reference field="8" count="1">
            <x v="1"/>
          </reference>
          <reference field="10" count="1" selected="0">
            <x v="11"/>
          </reference>
        </references>
      </pivotArea>
    </format>
    <format dxfId="471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10" count="1" selected="0">
            <x v="11"/>
          </reference>
        </references>
      </pivotArea>
    </format>
    <format dxfId="471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3"/>
          </reference>
          <reference field="7" count="1" selected="0">
            <x v="3"/>
          </reference>
          <reference field="8" count="1">
            <x v="1"/>
          </reference>
          <reference field="10" count="1" selected="0">
            <x v="11"/>
          </reference>
        </references>
      </pivotArea>
    </format>
    <format dxfId="471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11"/>
          </reference>
          <reference field="7" count="1" selected="0">
            <x v="11"/>
          </reference>
          <reference field="8" count="1">
            <x v="10"/>
          </reference>
          <reference field="10" count="1" selected="0">
            <x v="11"/>
          </reference>
        </references>
      </pivotArea>
    </format>
    <format dxfId="471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12"/>
          </reference>
          <reference field="7" count="1" selected="0">
            <x v="12"/>
          </reference>
          <reference field="8" count="1">
            <x v="10"/>
          </reference>
          <reference field="10" count="1" selected="0">
            <x v="11"/>
          </reference>
        </references>
      </pivotArea>
    </format>
    <format dxfId="471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4"/>
          </reference>
          <reference field="7" count="1" selected="0">
            <x v="4"/>
          </reference>
          <reference field="8" count="1">
            <x v="7"/>
          </reference>
          <reference field="10" count="1" selected="0">
            <x v="11"/>
          </reference>
        </references>
      </pivotArea>
    </format>
    <format dxfId="472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5"/>
          </reference>
          <reference field="7" count="1" selected="0">
            <x v="5"/>
          </reference>
          <reference field="8" count="1">
            <x v="7"/>
          </reference>
          <reference field="10" count="1" selected="0">
            <x v="11"/>
          </reference>
        </references>
      </pivotArea>
    </format>
    <format dxfId="472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7"/>
          </reference>
          <reference field="10" count="1" selected="0">
            <x v="11"/>
          </reference>
        </references>
      </pivotArea>
    </format>
    <format dxfId="472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 selected="0">
            <x v="7"/>
          </reference>
          <reference field="8" count="1">
            <x v="15"/>
          </reference>
          <reference field="10" count="1" selected="0">
            <x v="11"/>
          </reference>
        </references>
      </pivotArea>
    </format>
    <format dxfId="472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 selected="0">
            <x v="8"/>
          </reference>
          <reference field="8" count="1">
            <x v="15"/>
          </reference>
          <reference field="10" count="1" selected="0">
            <x v="11"/>
          </reference>
        </references>
      </pivotArea>
    </format>
    <format dxfId="472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10" count="1" selected="0">
            <x v="12"/>
          </reference>
        </references>
      </pivotArea>
    </format>
    <format dxfId="472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3"/>
          </reference>
          <reference field="7" count="1" selected="0">
            <x v="3"/>
          </reference>
          <reference field="8" count="1">
            <x v="1"/>
          </reference>
          <reference field="10" count="1" selected="0">
            <x v="12"/>
          </reference>
        </references>
      </pivotArea>
    </format>
    <format dxfId="472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10"/>
          </reference>
          <reference field="7" count="1" selected="0">
            <x v="10"/>
          </reference>
          <reference field="8" count="1">
            <x v="10"/>
          </reference>
          <reference field="10" count="1" selected="0">
            <x v="12"/>
          </reference>
        </references>
      </pivotArea>
    </format>
    <format dxfId="472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7"/>
          </reference>
          <reference field="10" count="1" selected="0">
            <x v="12"/>
          </reference>
        </references>
      </pivotArea>
    </format>
    <format dxfId="472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7"/>
          </reference>
          <reference field="7" count="1" selected="0">
            <x v="7"/>
          </reference>
          <reference field="8" count="1">
            <x v="15"/>
          </reference>
          <reference field="10" count="1" selected="0">
            <x v="12"/>
          </reference>
        </references>
      </pivotArea>
    </format>
    <format dxfId="472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6" count="1" selected="0">
            <x v="8"/>
          </reference>
          <reference field="7" count="1" selected="0">
            <x v="8"/>
          </reference>
          <reference field="8" count="1">
            <x v="15"/>
          </reference>
          <reference field="10" count="1" selected="0">
            <x v="12"/>
          </reference>
        </references>
      </pivotArea>
    </format>
    <format dxfId="473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2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4"/>
          </reference>
          <reference field="10" count="1" selected="0">
            <x v="3"/>
          </reference>
        </references>
      </pivotArea>
    </format>
    <format dxfId="473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9"/>
          </reference>
          <reference field="7" count="1" selected="0">
            <x v="9"/>
          </reference>
          <reference field="8" count="2">
            <x v="1"/>
            <x v="9"/>
          </reference>
          <reference field="10" count="1" selected="0">
            <x v="1048832"/>
          </reference>
        </references>
      </pivotArea>
    </format>
    <format dxfId="473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  <reference field="8" count="2">
            <x v="1"/>
            <x v="9"/>
          </reference>
          <reference field="10" count="1" selected="0">
            <x v="1048832"/>
          </reference>
        </references>
      </pivotArea>
    </format>
    <format dxfId="473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1"/>
          </reference>
          <reference field="7" count="1" selected="0">
            <x v="1"/>
          </reference>
          <reference field="8" count="2">
            <x v="1"/>
            <x v="9"/>
          </reference>
          <reference field="10" count="1" selected="0">
            <x v="1048832"/>
          </reference>
        </references>
      </pivotArea>
    </format>
    <format dxfId="473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2"/>
          </reference>
          <reference field="7" count="1" selected="0">
            <x v="2"/>
          </reference>
          <reference field="8" count="2">
            <x v="1"/>
            <x v="9"/>
          </reference>
          <reference field="10" count="1" selected="0">
            <x v="1048832"/>
          </reference>
        </references>
      </pivotArea>
    </format>
    <format dxfId="473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3"/>
          </reference>
          <reference field="7" count="1" selected="0">
            <x v="3"/>
          </reference>
          <reference field="8" count="2">
            <x v="1"/>
            <x v="9"/>
          </reference>
          <reference field="10" count="1" selected="0">
            <x v="1048832"/>
          </reference>
        </references>
      </pivotArea>
    </format>
    <format dxfId="473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10"/>
          </reference>
          <reference field="7" count="1" selected="0">
            <x v="10"/>
          </reference>
          <reference field="8" count="1">
            <x v="10"/>
          </reference>
          <reference field="10" count="1" selected="0">
            <x v="1048832"/>
          </reference>
        </references>
      </pivotArea>
    </format>
    <format dxfId="473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11"/>
          </reference>
          <reference field="7" count="1" selected="0">
            <x v="11"/>
          </reference>
          <reference field="8" count="1">
            <x v="10"/>
          </reference>
          <reference field="10" count="1" selected="0">
            <x v="1048832"/>
          </reference>
        </references>
      </pivotArea>
    </format>
    <format dxfId="473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12"/>
          </reference>
          <reference field="7" count="1" selected="0">
            <x v="12"/>
          </reference>
          <reference field="8" count="3">
            <x v="10"/>
            <x v="11"/>
            <x v="12"/>
          </reference>
          <reference field="10" count="1" selected="0">
            <x v="1048832"/>
          </reference>
        </references>
      </pivotArea>
    </format>
    <format dxfId="473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13"/>
          </reference>
          <reference field="7" count="1" selected="0">
            <x v="13"/>
          </reference>
          <reference field="8" count="2">
            <x v="13"/>
            <x v="14"/>
          </reference>
          <reference field="10" count="1" selected="0">
            <x v="1048832"/>
          </reference>
        </references>
      </pivotArea>
    </format>
    <format dxfId="474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14"/>
          </reference>
          <reference field="7" count="1" selected="0">
            <x v="14"/>
          </reference>
          <reference field="8" count="2">
            <x v="13"/>
            <x v="14"/>
          </reference>
          <reference field="10" count="1" selected="0">
            <x v="1048832"/>
          </reference>
        </references>
      </pivotArea>
    </format>
    <format dxfId="474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15"/>
          </reference>
          <reference field="7" count="1" selected="0">
            <x v="15"/>
          </reference>
          <reference field="8" count="2">
            <x v="13"/>
            <x v="14"/>
          </reference>
          <reference field="10" count="1" selected="0">
            <x v="1048832"/>
          </reference>
        </references>
      </pivotArea>
    </format>
    <format dxfId="474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16"/>
          </reference>
          <reference field="7" count="1" selected="0">
            <x v="16"/>
          </reference>
          <reference field="8" count="2">
            <x v="13"/>
            <x v="14"/>
          </reference>
          <reference field="10" count="1" selected="0">
            <x v="1048832"/>
          </reference>
        </references>
      </pivotArea>
    </format>
    <format dxfId="474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17"/>
          </reference>
          <reference field="7" count="1" selected="0">
            <x v="17"/>
          </reference>
          <reference field="8" count="2">
            <x v="13"/>
            <x v="14"/>
          </reference>
          <reference field="10" count="1" selected="0">
            <x v="1048832"/>
          </reference>
        </references>
      </pivotArea>
    </format>
    <format dxfId="474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4"/>
          </reference>
          <reference field="7" count="1" selected="0">
            <x v="4"/>
          </reference>
          <reference field="8" count="1">
            <x v="7"/>
          </reference>
          <reference field="10" count="1" selected="0">
            <x v="1048832"/>
          </reference>
        </references>
      </pivotArea>
    </format>
    <format dxfId="474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5"/>
          </reference>
          <reference field="7" count="1" selected="0">
            <x v="5"/>
          </reference>
          <reference field="8" count="1">
            <x v="7"/>
          </reference>
          <reference field="10" count="1" selected="0">
            <x v="1048832"/>
          </reference>
        </references>
      </pivotArea>
    </format>
    <format dxfId="474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6"/>
          </reference>
          <reference field="7" count="1" selected="0">
            <x v="6"/>
          </reference>
          <reference field="8" count="1">
            <x v="7"/>
          </reference>
          <reference field="10" count="1" selected="0">
            <x v="1048832"/>
          </reference>
        </references>
      </pivotArea>
    </format>
    <format dxfId="474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7"/>
          </reference>
          <reference field="7" count="1" selected="0">
            <x v="7"/>
          </reference>
          <reference field="8" count="1">
            <x v="15"/>
          </reference>
          <reference field="10" count="1" selected="0">
            <x v="1048832"/>
          </reference>
        </references>
      </pivotArea>
    </format>
    <format dxfId="474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6"/>
          </reference>
          <reference field="6" count="1" selected="0">
            <x v="8"/>
          </reference>
          <reference field="7" count="1" selected="0">
            <x v="8"/>
          </reference>
          <reference field="8" count="1">
            <x v="15"/>
          </reference>
          <reference field="10" count="1" selected="0">
            <x v="1048832"/>
          </reference>
        </references>
      </pivotArea>
    </format>
    <format dxfId="474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0"/>
          </reference>
          <reference field="7" count="1" selected="0">
            <x v="0"/>
          </reference>
          <reference field="8" count="2">
            <x v="1"/>
            <x v="402"/>
          </reference>
          <reference field="10" count="1" selected="0">
            <x v="0"/>
          </reference>
        </references>
      </pivotArea>
    </format>
    <format dxfId="475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"/>
          </reference>
          <reference field="7" count="1" selected="0">
            <x v="1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75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75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3"/>
          </reference>
          <reference field="7" count="1" selected="0">
            <x v="3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75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0"/>
          </reference>
          <reference field="7" count="1" selected="0">
            <x v="10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475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1"/>
          </reference>
          <reference field="7" count="1" selected="0">
            <x v="11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475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2"/>
          </reference>
          <reference field="7" count="1" selected="0">
            <x v="12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4756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3"/>
          </reference>
          <reference field="7" count="1" selected="0">
            <x v="13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757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4"/>
          </reference>
          <reference field="7" count="1" selected="0">
            <x v="14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758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5"/>
          </reference>
          <reference field="7" count="1" selected="0">
            <x v="15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759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6"/>
          </reference>
          <reference field="7" count="1" selected="0">
            <x v="16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76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7"/>
          </reference>
          <reference field="7" count="1" selected="0">
            <x v="17"/>
          </reference>
          <reference field="8" count="1">
            <x v="13"/>
          </reference>
          <reference field="10" count="1" selected="0">
            <x v="0"/>
          </reference>
        </references>
      </pivotArea>
    </format>
    <format dxfId="476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476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3"/>
          </reference>
          <reference field="7" count="1" selected="0">
            <x v="3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476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048832"/>
          </reference>
          <reference field="6" count="1" selected="0">
            <x v="14"/>
          </reference>
          <reference field="7" count="1" selected="0">
            <x v="14"/>
          </reference>
          <reference field="8" count="1">
            <x v="13"/>
          </reference>
          <reference field="10" count="1" selected="0">
            <x v="1"/>
          </reference>
        </references>
      </pivotArea>
    </format>
    <format dxfId="47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28"/>
          </reference>
          <reference field="7" count="1" selected="0">
            <x v="30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7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89"/>
          </reference>
          <reference field="7" count="1" selected="0">
            <x v="423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7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0"/>
          </reference>
          <reference field="7" count="1" selected="0">
            <x v="424"/>
          </reference>
          <reference field="8" count="1">
            <x v="370"/>
          </reference>
          <reference field="10" count="1" selected="0">
            <x v="0"/>
          </reference>
        </references>
      </pivotArea>
    </format>
    <format dxfId="47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1"/>
          </reference>
          <reference field="7" count="1" selected="0">
            <x v="425"/>
          </reference>
          <reference field="8" count="1">
            <x v="372"/>
          </reference>
          <reference field="10" count="1" selected="0">
            <x v="0"/>
          </reference>
        </references>
      </pivotArea>
    </format>
    <format dxfId="47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18"/>
          </reference>
          <reference field="7" count="1" selected="0">
            <x v="18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47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18"/>
          </reference>
          <reference field="7" count="1" selected="0">
            <x v="19"/>
          </reference>
          <reference field="8" count="2">
            <x v="16"/>
            <x v="60"/>
          </reference>
          <reference field="10" count="1" selected="0">
            <x v="0"/>
          </reference>
        </references>
      </pivotArea>
    </format>
    <format dxfId="47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19"/>
          </reference>
          <reference field="7" count="1" selected="0">
            <x v="20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7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2"/>
          </reference>
          <reference field="7" count="1" selected="0">
            <x v="426"/>
          </reference>
          <reference field="8" count="1">
            <x v="372"/>
          </reference>
          <reference field="10" count="1" selected="0">
            <x v="0"/>
          </reference>
        </references>
      </pivotArea>
    </format>
    <format dxfId="47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7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4"/>
          </reference>
          <reference field="7" count="1" selected="0">
            <x v="428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7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25"/>
          </reference>
          <reference field="7" count="1" selected="0">
            <x v="26"/>
          </reference>
          <reference field="8" count="1">
            <x v="373"/>
          </reference>
          <reference field="10" count="1" selected="0">
            <x v="0"/>
          </reference>
        </references>
      </pivotArea>
    </format>
    <format dxfId="47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20"/>
          </reference>
          <reference field="7" count="1" selected="0">
            <x v="21"/>
          </reference>
          <reference field="8" count="1">
            <x v="18"/>
          </reference>
          <reference field="10" count="1" selected="0">
            <x v="0"/>
          </reference>
        </references>
      </pivotArea>
    </format>
    <format dxfId="47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21"/>
          </reference>
          <reference field="7" count="1" selected="0">
            <x v="22"/>
          </reference>
          <reference field="8" count="2">
            <x v="17"/>
            <x v="253"/>
          </reference>
          <reference field="10" count="1" selected="0">
            <x v="0"/>
          </reference>
        </references>
      </pivotArea>
    </format>
    <format dxfId="47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5"/>
          </reference>
          <reference field="7" count="1" selected="0">
            <x v="429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7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"/>
          </reference>
          <reference field="7" count="1" selected="0">
            <x v="61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7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6"/>
          </reference>
          <reference field="7" count="1" selected="0">
            <x v="430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7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7"/>
          </reference>
          <reference field="7" count="1" selected="0">
            <x v="431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7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8"/>
          </reference>
          <reference field="7" count="1" selected="0">
            <x v="432"/>
          </reference>
          <reference field="8" count="3">
            <x v="17"/>
            <x v="87"/>
            <x v="253"/>
          </reference>
          <reference field="10" count="1" selected="0">
            <x v="0"/>
          </reference>
        </references>
      </pivotArea>
    </format>
    <format dxfId="47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9"/>
          </reference>
          <reference field="7" count="1" selected="0">
            <x v="43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0"/>
          </reference>
          <reference field="7" count="1" selected="0">
            <x v="434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47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59"/>
          </reference>
          <reference field="7" count="1" selected="0">
            <x v="75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47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1"/>
          </reference>
          <reference field="7" count="1" selected="0">
            <x v="43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2"/>
          </reference>
          <reference field="7" count="1" selected="0">
            <x v="436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3"/>
          </reference>
          <reference field="7" count="1" selected="0">
            <x v="437"/>
          </reference>
          <reference field="8" count="1">
            <x v="21"/>
          </reference>
          <reference field="10" count="1" selected="0">
            <x v="0"/>
          </reference>
        </references>
      </pivotArea>
    </format>
    <format dxfId="47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4"/>
          </reference>
          <reference field="7" count="1" selected="0">
            <x v="438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5"/>
          </reference>
          <reference field="7" count="1" selected="0">
            <x v="439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6"/>
          </reference>
          <reference field="7" count="1" selected="0">
            <x v="440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0"/>
          </reference>
        </references>
      </pivotArea>
    </format>
    <format dxfId="47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8"/>
          </reference>
          <reference field="7" count="1" selected="0">
            <x v="44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9"/>
          </reference>
          <reference field="7" count="1" selected="0">
            <x v="44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0"/>
          </reference>
          <reference field="7" count="1" selected="0">
            <x v="444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1"/>
          </reference>
          <reference field="7" count="1" selected="0">
            <x v="44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2"/>
          </reference>
          <reference field="7" count="1" selected="0">
            <x v="446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3"/>
          </reference>
          <reference field="7" count="1" selected="0">
            <x v="447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7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4"/>
          </reference>
          <reference field="7" count="1" selected="0">
            <x v="448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7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5"/>
          </reference>
          <reference field="7" count="1" selected="0">
            <x v="449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6"/>
          </reference>
          <reference field="7" count="1" selected="0">
            <x v="450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7"/>
          </reference>
          <reference field="7" count="1" selected="0">
            <x v="451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48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8"/>
          </reference>
          <reference field="7" count="1" selected="0">
            <x v="452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48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9"/>
          </reference>
          <reference field="7" count="1" selected="0">
            <x v="45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0"/>
          </reference>
          <reference field="7" count="1" selected="0">
            <x v="454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48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1"/>
          </reference>
          <reference field="7" count="1" selected="0">
            <x v="455"/>
          </reference>
          <reference field="8" count="7">
            <x v="403"/>
            <x v="404"/>
            <x v="406"/>
            <x v="407"/>
            <x v="408"/>
            <x v="409"/>
            <x v="410"/>
          </reference>
          <reference field="10" count="1" selected="0">
            <x v="0"/>
          </reference>
        </references>
      </pivotArea>
    </format>
    <format dxfId="48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2"/>
          </reference>
          <reference field="7" count="1" selected="0">
            <x v="456"/>
          </reference>
          <reference field="8" count="3">
            <x v="403"/>
            <x v="404"/>
            <x v="408"/>
          </reference>
          <reference field="10" count="1" selected="0">
            <x v="0"/>
          </reference>
        </references>
      </pivotArea>
    </format>
    <format dxfId="48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3"/>
          </reference>
          <reference field="7" count="1" selected="0">
            <x v="457"/>
          </reference>
          <reference field="8" count="5">
            <x v="403"/>
            <x v="407"/>
            <x v="408"/>
            <x v="410"/>
            <x v="411"/>
          </reference>
          <reference field="10" count="1" selected="0">
            <x v="0"/>
          </reference>
        </references>
      </pivotArea>
    </format>
    <format dxfId="48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4"/>
          </reference>
          <reference field="7" count="1" selected="0">
            <x v="458"/>
          </reference>
          <reference field="8" count="4">
            <x v="403"/>
            <x v="406"/>
            <x v="407"/>
            <x v="410"/>
          </reference>
          <reference field="10" count="1" selected="0">
            <x v="0"/>
          </reference>
        </references>
      </pivotArea>
    </format>
    <format dxfId="48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6"/>
          </reference>
          <reference field="7" count="1" selected="0">
            <x v="460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7"/>
          </reference>
          <reference field="7" count="1" selected="0">
            <x v="461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8"/>
          </reference>
          <reference field="7" count="1" selected="0">
            <x v="46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9"/>
          </reference>
          <reference field="7" count="1" selected="0">
            <x v="46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0"/>
          </reference>
          <reference field="7" count="1" selected="0">
            <x v="464"/>
          </reference>
          <reference field="8" count="2">
            <x v="403"/>
            <x v="412"/>
          </reference>
          <reference field="10" count="1" selected="0">
            <x v="0"/>
          </reference>
        </references>
      </pivotArea>
    </format>
    <format dxfId="48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1"/>
          </reference>
          <reference field="7" count="1" selected="0">
            <x v="465"/>
          </reference>
          <reference field="8" count="2">
            <x v="403"/>
            <x v="407"/>
          </reference>
          <reference field="10" count="1" selected="0">
            <x v="0"/>
          </reference>
        </references>
      </pivotArea>
    </format>
    <format dxfId="48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2"/>
          </reference>
          <reference field="7" count="1" selected="0">
            <x v="466"/>
          </reference>
          <reference field="8" count="5">
            <x v="403"/>
            <x v="404"/>
            <x v="407"/>
            <x v="410"/>
            <x v="413"/>
          </reference>
          <reference field="10" count="1" selected="0">
            <x v="0"/>
          </reference>
        </references>
      </pivotArea>
    </format>
    <format dxfId="48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3"/>
          </reference>
          <reference field="7" count="1" selected="0">
            <x v="467"/>
          </reference>
          <reference field="8" count="6">
            <x v="10"/>
            <x v="403"/>
            <x v="404"/>
            <x v="407"/>
            <x v="408"/>
            <x v="410"/>
          </reference>
          <reference field="10" count="1" selected="0">
            <x v="0"/>
          </reference>
        </references>
      </pivotArea>
    </format>
    <format dxfId="48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4"/>
          </reference>
          <reference field="7" count="1" selected="0">
            <x v="468"/>
          </reference>
          <reference field="8" count="3">
            <x v="403"/>
            <x v="404"/>
            <x v="407"/>
          </reference>
          <reference field="10" count="1" selected="0">
            <x v="0"/>
          </reference>
        </references>
      </pivotArea>
    </format>
    <format dxfId="48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5"/>
          </reference>
          <reference field="7" count="1" selected="0">
            <x v="469"/>
          </reference>
          <reference field="8" count="6">
            <x v="403"/>
            <x v="404"/>
            <x v="407"/>
            <x v="408"/>
            <x v="412"/>
            <x v="414"/>
          </reference>
          <reference field="10" count="1" selected="0">
            <x v="0"/>
          </reference>
        </references>
      </pivotArea>
    </format>
    <format dxfId="48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6"/>
          </reference>
          <reference field="7" count="1" selected="0">
            <x v="470"/>
          </reference>
          <reference field="8" count="4">
            <x v="403"/>
            <x v="407"/>
            <x v="408"/>
            <x v="410"/>
          </reference>
          <reference field="10" count="1" selected="0">
            <x v="0"/>
          </reference>
        </references>
      </pivotArea>
    </format>
    <format dxfId="48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7"/>
          </reference>
          <reference field="7" count="1" selected="0">
            <x v="471"/>
          </reference>
          <reference field="8" count="5">
            <x v="403"/>
            <x v="407"/>
            <x v="408"/>
            <x v="414"/>
            <x v="415"/>
          </reference>
          <reference field="10" count="1" selected="0">
            <x v="0"/>
          </reference>
        </references>
      </pivotArea>
    </format>
    <format dxfId="48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8"/>
          </reference>
          <reference field="7" count="1" selected="0">
            <x v="472"/>
          </reference>
          <reference field="8" count="3">
            <x v="403"/>
            <x v="410"/>
            <x v="415"/>
          </reference>
          <reference field="10" count="1" selected="0">
            <x v="0"/>
          </reference>
        </references>
      </pivotArea>
    </format>
    <format dxfId="48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9"/>
          </reference>
          <reference field="7" count="1" selected="0">
            <x v="473"/>
          </reference>
          <reference field="8" count="2">
            <x v="403"/>
            <x v="416"/>
          </reference>
          <reference field="10" count="1" selected="0">
            <x v="0"/>
          </reference>
        </references>
      </pivotArea>
    </format>
    <format dxfId="48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0"/>
          </reference>
          <reference field="7" count="1" selected="0">
            <x v="474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1"/>
          </reference>
          <reference field="7" count="1" selected="0">
            <x v="47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2"/>
          </reference>
          <reference field="7" count="1" selected="0">
            <x v="476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48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3"/>
          </reference>
          <reference field="7" count="1" selected="0">
            <x v="477"/>
          </reference>
          <reference field="8" count="5">
            <x v="403"/>
            <x v="404"/>
            <x v="407"/>
            <x v="408"/>
            <x v="417"/>
          </reference>
          <reference field="10" count="1" selected="0">
            <x v="0"/>
          </reference>
        </references>
      </pivotArea>
    </format>
    <format dxfId="48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4"/>
          </reference>
          <reference field="7" count="1" selected="0">
            <x v="478"/>
          </reference>
          <reference field="8" count="6">
            <x v="403"/>
            <x v="404"/>
            <x v="407"/>
            <x v="411"/>
            <x v="413"/>
            <x v="414"/>
          </reference>
          <reference field="10" count="1" selected="0">
            <x v="0"/>
          </reference>
        </references>
      </pivotArea>
    </format>
    <format dxfId="48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5"/>
          </reference>
          <reference field="7" count="1" selected="0">
            <x v="479"/>
          </reference>
          <reference field="8" count="7">
            <x v="403"/>
            <x v="404"/>
            <x v="407"/>
            <x v="409"/>
            <x v="410"/>
            <x v="414"/>
            <x v="417"/>
          </reference>
          <reference field="10" count="1" selected="0">
            <x v="0"/>
          </reference>
        </references>
      </pivotArea>
    </format>
    <format dxfId="48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6"/>
          </reference>
          <reference field="7" count="1" selected="0">
            <x v="480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48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7"/>
          </reference>
          <reference field="7" count="1" selected="0">
            <x v="481"/>
          </reference>
          <reference field="8" count="5">
            <x v="17"/>
            <x v="21"/>
            <x v="403"/>
            <x v="407"/>
            <x v="410"/>
          </reference>
          <reference field="10" count="1" selected="0">
            <x v="0"/>
          </reference>
        </references>
      </pivotArea>
    </format>
    <format dxfId="48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8"/>
          </reference>
          <reference field="7" count="1" selected="0">
            <x v="482"/>
          </reference>
          <reference field="8" count="3">
            <x v="403"/>
            <x v="407"/>
            <x v="413"/>
          </reference>
          <reference field="10" count="1" selected="0">
            <x v="0"/>
          </reference>
        </references>
      </pivotArea>
    </format>
    <format dxfId="48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9"/>
          </reference>
          <reference field="7" count="1" selected="0">
            <x v="483"/>
          </reference>
          <reference field="8" count="2">
            <x v="403"/>
            <x v="410"/>
          </reference>
          <reference field="10" count="1" selected="0">
            <x v="0"/>
          </reference>
        </references>
      </pivotArea>
    </format>
    <format dxfId="48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0"/>
          </reference>
          <reference field="7" count="1" selected="0">
            <x v="484"/>
          </reference>
          <reference field="8" count="2">
            <x v="17"/>
            <x v="403"/>
          </reference>
          <reference field="10" count="1" selected="0">
            <x v="0"/>
          </reference>
        </references>
      </pivotArea>
    </format>
    <format dxfId="48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1"/>
          </reference>
          <reference field="7" count="1" selected="0">
            <x v="48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2"/>
          </reference>
          <reference field="7" count="1" selected="0">
            <x v="486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3"/>
          </reference>
          <reference field="7" count="1" selected="0">
            <x v="487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48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4"/>
          </reference>
          <reference field="7" count="1" selected="0">
            <x v="488"/>
          </reference>
          <reference field="8" count="4">
            <x v="403"/>
            <x v="404"/>
            <x v="407"/>
            <x v="418"/>
          </reference>
          <reference field="10" count="1" selected="0">
            <x v="0"/>
          </reference>
        </references>
      </pivotArea>
    </format>
    <format dxfId="48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5"/>
          </reference>
          <reference field="7" count="1" selected="0">
            <x v="489"/>
          </reference>
          <reference field="8" count="5">
            <x v="403"/>
            <x v="404"/>
            <x v="406"/>
            <x v="407"/>
            <x v="409"/>
          </reference>
          <reference field="10" count="1" selected="0">
            <x v="0"/>
          </reference>
        </references>
      </pivotArea>
    </format>
    <format dxfId="48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6"/>
          </reference>
          <reference field="7" count="1" selected="0">
            <x v="490"/>
          </reference>
          <reference field="8" count="3">
            <x v="403"/>
            <x v="404"/>
            <x v="413"/>
          </reference>
          <reference field="10" count="1" selected="0">
            <x v="0"/>
          </reference>
        </references>
      </pivotArea>
    </format>
    <format dxfId="48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7"/>
          </reference>
          <reference field="7" count="1" selected="0">
            <x v="491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48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8"/>
          </reference>
          <reference field="7" count="1" selected="0">
            <x v="492"/>
          </reference>
          <reference field="8" count="3">
            <x v="52"/>
            <x v="403"/>
            <x v="413"/>
          </reference>
          <reference field="10" count="1" selected="0">
            <x v="0"/>
          </reference>
        </references>
      </pivotArea>
    </format>
    <format dxfId="48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9"/>
          </reference>
          <reference field="7" count="1" selected="0">
            <x v="493"/>
          </reference>
          <reference field="8" count="3">
            <x v="52"/>
            <x v="403"/>
            <x v="406"/>
          </reference>
          <reference field="10" count="1" selected="0">
            <x v="0"/>
          </reference>
        </references>
      </pivotArea>
    </format>
    <format dxfId="48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0"/>
          </reference>
          <reference field="7" count="1" selected="0">
            <x v="494"/>
          </reference>
          <reference field="8" count="2">
            <x v="403"/>
            <x v="410"/>
          </reference>
          <reference field="10" count="1" selected="0">
            <x v="0"/>
          </reference>
        </references>
      </pivotArea>
    </format>
    <format dxfId="48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1"/>
          </reference>
          <reference field="7" count="1" selected="0">
            <x v="49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0"/>
          </reference>
        </references>
      </pivotArea>
    </format>
    <format dxfId="48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4"/>
          </reference>
          <reference field="7" count="1" selected="0">
            <x v="498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5"/>
          </reference>
          <reference field="7" count="1" selected="0">
            <x v="499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6"/>
          </reference>
          <reference field="7" count="1" selected="0">
            <x v="500"/>
          </reference>
          <reference field="8" count="4">
            <x v="403"/>
            <x v="404"/>
            <x v="407"/>
            <x v="418"/>
          </reference>
          <reference field="10" count="1" selected="0">
            <x v="0"/>
          </reference>
        </references>
      </pivotArea>
    </format>
    <format dxfId="48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7"/>
          </reference>
          <reference field="7" count="1" selected="0">
            <x v="501"/>
          </reference>
          <reference field="8" count="3">
            <x v="403"/>
            <x v="404"/>
            <x v="407"/>
          </reference>
          <reference field="10" count="1" selected="0">
            <x v="0"/>
          </reference>
        </references>
      </pivotArea>
    </format>
    <format dxfId="48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8"/>
          </reference>
          <reference field="7" count="1" selected="0">
            <x v="502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48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9"/>
          </reference>
          <reference field="7" count="1" selected="0">
            <x v="503"/>
          </reference>
          <reference field="8" count="3">
            <x v="403"/>
            <x v="404"/>
            <x v="409"/>
          </reference>
          <reference field="10" count="1" selected="0">
            <x v="0"/>
          </reference>
        </references>
      </pivotArea>
    </format>
    <format dxfId="48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0"/>
          </reference>
          <reference field="7" count="1" selected="0">
            <x v="504"/>
          </reference>
          <reference field="8" count="2">
            <x v="17"/>
            <x v="403"/>
          </reference>
          <reference field="10" count="1" selected="0">
            <x v="0"/>
          </reference>
        </references>
      </pivotArea>
    </format>
    <format dxfId="48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48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4"/>
          </reference>
          <reference field="7" count="1" selected="0">
            <x v="508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5"/>
          </reference>
          <reference field="7" count="1" selected="0">
            <x v="509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6"/>
          </reference>
          <reference field="7" count="1" selected="0">
            <x v="510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48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7"/>
          </reference>
          <reference field="7" count="1" selected="0">
            <x v="511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48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8"/>
          </reference>
          <reference field="7" count="1" selected="0">
            <x v="512"/>
          </reference>
          <reference field="8" count="3">
            <x v="403"/>
            <x v="405"/>
            <x v="406"/>
          </reference>
          <reference field="10" count="1" selected="0">
            <x v="0"/>
          </reference>
        </references>
      </pivotArea>
    </format>
    <format dxfId="48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9"/>
          </reference>
          <reference field="7" count="1" selected="0">
            <x v="513"/>
          </reference>
          <reference field="8" count="3">
            <x v="403"/>
            <x v="405"/>
            <x v="416"/>
          </reference>
          <reference field="10" count="1" selected="0">
            <x v="0"/>
          </reference>
        </references>
      </pivotArea>
    </format>
    <format dxfId="48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0"/>
          </reference>
          <reference field="7" count="1" selected="0">
            <x v="514"/>
          </reference>
          <reference field="8" count="3">
            <x v="403"/>
            <x v="405"/>
            <x v="419"/>
          </reference>
          <reference field="10" count="1" selected="0">
            <x v="0"/>
          </reference>
        </references>
      </pivotArea>
    </format>
    <format dxfId="48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1"/>
          </reference>
          <reference field="7" count="1" selected="0">
            <x v="515"/>
          </reference>
          <reference field="8" count="3">
            <x v="52"/>
            <x v="405"/>
            <x v="419"/>
          </reference>
          <reference field="10" count="1" selected="0">
            <x v="0"/>
          </reference>
        </references>
      </pivotArea>
    </format>
    <format dxfId="48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2"/>
          </reference>
          <reference field="7" count="1" selected="0">
            <x v="516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3"/>
          </reference>
          <reference field="7" count="1" selected="0">
            <x v="517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4"/>
          </reference>
          <reference field="7" count="1" selected="0">
            <x v="518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5"/>
          </reference>
          <reference field="7" count="1" selected="0">
            <x v="519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6"/>
          </reference>
          <reference field="7" count="1" selected="0">
            <x v="520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7"/>
          </reference>
          <reference field="7" count="1" selected="0">
            <x v="521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8"/>
          </reference>
          <reference field="7" count="1" selected="0">
            <x v="522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48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9"/>
          </reference>
          <reference field="7" count="1" selected="0">
            <x v="523"/>
          </reference>
          <reference field="8" count="3">
            <x v="403"/>
            <x v="405"/>
            <x v="420"/>
          </reference>
          <reference field="10" count="1" selected="0">
            <x v="0"/>
          </reference>
        </references>
      </pivotArea>
    </format>
    <format dxfId="48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0"/>
          </reference>
          <reference field="7" count="1" selected="0">
            <x v="524"/>
          </reference>
          <reference field="8" count="3">
            <x v="403"/>
            <x v="405"/>
            <x v="406"/>
          </reference>
          <reference field="10" count="1" selected="0">
            <x v="0"/>
          </reference>
        </references>
      </pivotArea>
    </format>
    <format dxfId="48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1"/>
          </reference>
          <reference field="7" count="1" selected="0">
            <x v="525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48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2"/>
          </reference>
          <reference field="7" count="1" selected="0">
            <x v="526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48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3"/>
          </reference>
          <reference field="7" count="1" selected="0">
            <x v="527"/>
          </reference>
          <reference field="8" count="2">
            <x v="405"/>
            <x v="421"/>
          </reference>
          <reference field="10" count="1" selected="0">
            <x v="0"/>
          </reference>
        </references>
      </pivotArea>
    </format>
    <format dxfId="48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4"/>
          </reference>
          <reference field="7" count="1" selected="0">
            <x v="528"/>
          </reference>
          <reference field="8" count="2">
            <x v="405"/>
            <x v="421"/>
          </reference>
          <reference field="10" count="1" selected="0">
            <x v="0"/>
          </reference>
        </references>
      </pivotArea>
    </format>
    <format dxfId="48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5"/>
          </reference>
          <reference field="7" count="1" selected="0">
            <x v="529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6"/>
          </reference>
          <reference field="7" count="1" selected="0">
            <x v="530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48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13"/>
          </reference>
        </references>
      </pivotArea>
    </format>
    <format dxfId="48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7"/>
          </reference>
          <reference field="7" count="1" selected="0">
            <x v="531"/>
          </reference>
          <reference field="8" count="1">
            <x v="17"/>
          </reference>
          <reference field="10" count="1" selected="0">
            <x v="2"/>
          </reference>
        </references>
      </pivotArea>
    </format>
    <format dxfId="48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8"/>
          </reference>
          <reference field="7" count="1" selected="0">
            <x v="532"/>
          </reference>
          <reference field="8" count="1">
            <x v="17"/>
          </reference>
          <reference field="10" count="1" selected="0">
            <x v="2"/>
          </reference>
        </references>
      </pivotArea>
    </format>
    <format dxfId="48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2"/>
          </reference>
        </references>
      </pivotArea>
    </format>
    <format dxfId="48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21"/>
          </reference>
          <reference field="7" count="1" selected="0">
            <x v="22"/>
          </reference>
          <reference field="8" count="1">
            <x v="17"/>
          </reference>
          <reference field="10" count="1" selected="0">
            <x v="2"/>
          </reference>
        </references>
      </pivotArea>
    </format>
    <format dxfId="48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8"/>
          </reference>
          <reference field="7" count="1" selected="0">
            <x v="432"/>
          </reference>
          <reference field="8" count="1">
            <x v="17"/>
          </reference>
          <reference field="10" count="1" selected="0">
            <x v="2"/>
          </reference>
        </references>
      </pivotArea>
    </format>
    <format dxfId="48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9"/>
          </reference>
          <reference field="7" count="1" selected="0">
            <x v="533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8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399"/>
          </reference>
          <reference field="7" count="1" selected="0">
            <x v="433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8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0"/>
          </reference>
          <reference field="7" count="1" selected="0">
            <x v="434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500"/>
          </reference>
          <reference field="7" count="1" selected="0">
            <x v="534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2"/>
          </reference>
          <reference field="7" count="1" selected="0">
            <x v="436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501"/>
          </reference>
          <reference field="7" count="1" selected="0">
            <x v="535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6"/>
          </reference>
          <reference field="7" count="1" selected="0">
            <x v="440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2"/>
          </reference>
        </references>
      </pivotArea>
    </format>
    <format dxfId="49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09"/>
          </reference>
          <reference field="7" count="1" selected="0">
            <x v="443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0"/>
          </reference>
          <reference field="7" count="1" selected="0">
            <x v="444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2"/>
          </reference>
          <reference field="7" count="1" selected="0">
            <x v="446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502"/>
          </reference>
          <reference field="7" count="1" selected="0">
            <x v="536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4"/>
          </reference>
          <reference field="7" count="1" selected="0">
            <x v="448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6"/>
          </reference>
          <reference field="7" count="1" selected="0">
            <x v="450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17"/>
          </reference>
          <reference field="7" count="1" selected="0">
            <x v="451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0"/>
          </reference>
          <reference field="7" count="1" selected="0">
            <x v="454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1"/>
          </reference>
          <reference field="7" count="1" selected="0">
            <x v="455"/>
          </reference>
          <reference field="8" count="4">
            <x v="403"/>
            <x v="404"/>
            <x v="407"/>
            <x v="408"/>
          </reference>
          <reference field="10" count="1" selected="0">
            <x v="2"/>
          </reference>
        </references>
      </pivotArea>
    </format>
    <format dxfId="49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2"/>
          </reference>
          <reference field="7" count="1" selected="0">
            <x v="456"/>
          </reference>
          <reference field="8" count="2">
            <x v="403"/>
            <x v="406"/>
          </reference>
          <reference field="10" count="1" selected="0">
            <x v="2"/>
          </reference>
        </references>
      </pivotArea>
    </format>
    <format dxfId="49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4"/>
          </reference>
          <reference field="7" count="1" selected="0">
            <x v="458"/>
          </reference>
          <reference field="8" count="4">
            <x v="403"/>
            <x v="406"/>
            <x v="407"/>
            <x v="410"/>
          </reference>
          <reference field="10" count="1" selected="0">
            <x v="2"/>
          </reference>
        </references>
      </pivotArea>
    </format>
    <format dxfId="49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6"/>
          </reference>
          <reference field="7" count="1" selected="0">
            <x v="460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7"/>
          </reference>
          <reference field="7" count="1" selected="0">
            <x v="461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29"/>
          </reference>
          <reference field="7" count="1" selected="0">
            <x v="463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1"/>
          </reference>
          <reference field="7" count="1" selected="0">
            <x v="465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2"/>
          </reference>
          <reference field="7" count="1" selected="0">
            <x v="466"/>
          </reference>
          <reference field="8" count="5">
            <x v="403"/>
            <x v="404"/>
            <x v="406"/>
            <x v="410"/>
            <x v="413"/>
          </reference>
          <reference field="10" count="1" selected="0">
            <x v="2"/>
          </reference>
        </references>
      </pivotArea>
    </format>
    <format dxfId="49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3"/>
          </reference>
          <reference field="7" count="1" selected="0">
            <x v="467"/>
          </reference>
          <reference field="8" count="2">
            <x v="403"/>
            <x v="407"/>
          </reference>
          <reference field="10" count="1" selected="0">
            <x v="2"/>
          </reference>
        </references>
      </pivotArea>
    </format>
    <format dxfId="49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4"/>
          </reference>
          <reference field="7" count="1" selected="0">
            <x v="468"/>
          </reference>
          <reference field="8" count="2">
            <x v="403"/>
            <x v="410"/>
          </reference>
          <reference field="10" count="1" selected="0">
            <x v="2"/>
          </reference>
        </references>
      </pivotArea>
    </format>
    <format dxfId="49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5"/>
          </reference>
          <reference field="7" count="1" selected="0">
            <x v="469"/>
          </reference>
          <reference field="8" count="5">
            <x v="403"/>
            <x v="406"/>
            <x v="407"/>
            <x v="413"/>
            <x v="414"/>
          </reference>
          <reference field="10" count="1" selected="0">
            <x v="2"/>
          </reference>
        </references>
      </pivotArea>
    </format>
    <format dxfId="49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6"/>
          </reference>
          <reference field="7" count="1" selected="0">
            <x v="470"/>
          </reference>
          <reference field="8" count="2">
            <x v="403"/>
            <x v="410"/>
          </reference>
          <reference field="10" count="1" selected="0">
            <x v="2"/>
          </reference>
        </references>
      </pivotArea>
    </format>
    <format dxfId="49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8"/>
          </reference>
          <reference field="7" count="1" selected="0">
            <x v="472"/>
          </reference>
          <reference field="8" count="4">
            <x v="403"/>
            <x v="410"/>
            <x v="415"/>
            <x v="416"/>
          </reference>
          <reference field="10" count="1" selected="0">
            <x v="2"/>
          </reference>
        </references>
      </pivotArea>
    </format>
    <format dxfId="49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0"/>
          </reference>
          <reference field="7" count="1" selected="0">
            <x v="474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1"/>
          </reference>
          <reference field="7" count="1" selected="0">
            <x v="475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3"/>
          </reference>
          <reference field="7" count="1" selected="0">
            <x v="477"/>
          </reference>
          <reference field="8" count="3">
            <x v="403"/>
            <x v="404"/>
            <x v="407"/>
          </reference>
          <reference field="10" count="1" selected="0">
            <x v="2"/>
          </reference>
        </references>
      </pivotArea>
    </format>
    <format dxfId="49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4"/>
          </reference>
          <reference field="7" count="1" selected="0">
            <x v="478"/>
          </reference>
          <reference field="8" count="2">
            <x v="403"/>
            <x v="406"/>
          </reference>
          <reference field="10" count="1" selected="0">
            <x v="2"/>
          </reference>
        </references>
      </pivotArea>
    </format>
    <format dxfId="49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5"/>
          </reference>
          <reference field="7" count="1" selected="0">
            <x v="479"/>
          </reference>
          <reference field="8" count="2">
            <x v="403"/>
            <x v="409"/>
          </reference>
          <reference field="10" count="1" selected="0">
            <x v="2"/>
          </reference>
        </references>
      </pivotArea>
    </format>
    <format dxfId="49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6"/>
          </reference>
          <reference field="7" count="1" selected="0">
            <x v="480"/>
          </reference>
          <reference field="8" count="2">
            <x v="403"/>
            <x v="414"/>
          </reference>
          <reference field="10" count="1" selected="0">
            <x v="2"/>
          </reference>
        </references>
      </pivotArea>
    </format>
    <format dxfId="49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7"/>
          </reference>
          <reference field="7" count="1" selected="0">
            <x v="481"/>
          </reference>
          <reference field="8" count="2">
            <x v="403"/>
            <x v="413"/>
          </reference>
          <reference field="10" count="1" selected="0">
            <x v="2"/>
          </reference>
        </references>
      </pivotArea>
    </format>
    <format dxfId="49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8"/>
          </reference>
          <reference field="7" count="1" selected="0">
            <x v="482"/>
          </reference>
          <reference field="8" count="2">
            <x v="403"/>
            <x v="407"/>
          </reference>
          <reference field="10" count="1" selected="0">
            <x v="2"/>
          </reference>
        </references>
      </pivotArea>
    </format>
    <format dxfId="49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1"/>
          </reference>
          <reference field="7" count="1" selected="0">
            <x v="485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2"/>
          </reference>
          <reference field="7" count="1" selected="0">
            <x v="486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3"/>
          </reference>
          <reference field="7" count="1" selected="0">
            <x v="487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4"/>
          </reference>
          <reference field="7" count="1" selected="0">
            <x v="488"/>
          </reference>
          <reference field="8" count="2">
            <x v="403"/>
            <x v="404"/>
          </reference>
          <reference field="10" count="1" selected="0">
            <x v="2"/>
          </reference>
        </references>
      </pivotArea>
    </format>
    <format dxfId="49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5"/>
          </reference>
          <reference field="7" count="1" selected="0">
            <x v="489"/>
          </reference>
          <reference field="8" count="3">
            <x v="403"/>
            <x v="404"/>
            <x v="407"/>
          </reference>
          <reference field="10" count="1" selected="0">
            <x v="2"/>
          </reference>
        </references>
      </pivotArea>
    </format>
    <format dxfId="49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6"/>
          </reference>
          <reference field="7" count="1" selected="0">
            <x v="490"/>
          </reference>
          <reference field="8" count="2">
            <x v="403"/>
            <x v="407"/>
          </reference>
          <reference field="10" count="1" selected="0">
            <x v="2"/>
          </reference>
        </references>
      </pivotArea>
    </format>
    <format dxfId="49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1"/>
          </reference>
          <reference field="7" count="1" selected="0">
            <x v="495"/>
          </reference>
          <reference field="8" count="2">
            <x v="403"/>
            <x v="410"/>
          </reference>
          <reference field="10" count="1" selected="0">
            <x v="2"/>
          </reference>
        </references>
      </pivotArea>
    </format>
    <format dxfId="49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2"/>
          </reference>
        </references>
      </pivotArea>
    </format>
    <format dxfId="49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4"/>
          </reference>
          <reference field="7" count="1" selected="0">
            <x v="498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5"/>
          </reference>
          <reference field="7" count="1" selected="0">
            <x v="499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6"/>
          </reference>
          <reference field="7" count="1" selected="0">
            <x v="500"/>
          </reference>
          <reference field="8" count="2">
            <x v="403"/>
            <x v="407"/>
          </reference>
          <reference field="10" count="1" selected="0">
            <x v="2"/>
          </reference>
        </references>
      </pivotArea>
    </format>
    <format dxfId="49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2"/>
          </reference>
        </references>
      </pivotArea>
    </format>
    <format dxfId="49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4"/>
          </reference>
          <reference field="7" count="1" selected="0">
            <x v="508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8"/>
          </reference>
          <reference field="7" count="1" selected="0">
            <x v="512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1"/>
          </reference>
          <reference field="7" count="1" selected="0">
            <x v="515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2"/>
          </reference>
          <reference field="7" count="1" selected="0">
            <x v="516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3"/>
          </reference>
          <reference field="7" count="1" selected="0">
            <x v="517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4"/>
          </reference>
          <reference field="7" count="1" selected="0">
            <x v="518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5"/>
          </reference>
          <reference field="7" count="1" selected="0">
            <x v="519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6"/>
          </reference>
          <reference field="7" count="1" selected="0">
            <x v="520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8"/>
          </reference>
          <reference field="7" count="1" selected="0">
            <x v="522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0"/>
          </reference>
          <reference field="7" count="1" selected="0">
            <x v="524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1"/>
          </reference>
          <reference field="7" count="1" selected="0">
            <x v="525"/>
          </reference>
          <reference field="8" count="2">
            <x v="405"/>
            <x v="414"/>
          </reference>
          <reference field="10" count="1" selected="0">
            <x v="2"/>
          </reference>
        </references>
      </pivotArea>
    </format>
    <format dxfId="49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2"/>
          </reference>
          <reference field="7" count="1" selected="0">
            <x v="526"/>
          </reference>
          <reference field="8" count="2">
            <x v="405"/>
            <x v="422"/>
          </reference>
          <reference field="10" count="1" selected="0">
            <x v="2"/>
          </reference>
        </references>
      </pivotArea>
    </format>
    <format dxfId="49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4"/>
          </reference>
          <reference field="7" count="1" selected="0">
            <x v="528"/>
          </reference>
          <reference field="8" count="2">
            <x v="405"/>
            <x v="421"/>
          </reference>
          <reference field="10" count="1" selected="0">
            <x v="2"/>
          </reference>
        </references>
      </pivotArea>
    </format>
    <format dxfId="49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5"/>
          </reference>
          <reference field="7" count="1" selected="0">
            <x v="529"/>
          </reference>
          <reference field="8" count="1">
            <x v="405"/>
          </reference>
          <reference field="10" count="1" selected="0">
            <x v="2"/>
          </reference>
        </references>
      </pivotArea>
    </format>
    <format dxfId="49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0"/>
          </reference>
          <reference field="6" count="1" selected="0">
            <x v="496"/>
          </reference>
          <reference field="7" count="1" selected="0">
            <x v="530"/>
          </reference>
          <reference field="8" count="2">
            <x v="405"/>
            <x v="413"/>
          </reference>
          <reference field="10" count="1" selected="0">
            <x v="2"/>
          </reference>
        </references>
      </pivotArea>
    </format>
    <format dxfId="49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28"/>
          </reference>
        </references>
      </pivotArea>
    </format>
    <format dxfId="49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28"/>
          </reference>
        </references>
      </pivotArea>
    </format>
    <format dxfId="49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29"/>
          </reference>
        </references>
      </pivotArea>
    </format>
    <format dxfId="49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29"/>
          </reference>
        </references>
      </pivotArea>
    </format>
    <format dxfId="49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29"/>
          </reference>
        </references>
      </pivotArea>
    </format>
    <format dxfId="49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29"/>
          </reference>
        </references>
      </pivotArea>
    </format>
    <format dxfId="49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29"/>
          </reference>
        </references>
      </pivotArea>
    </format>
    <format dxfId="49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29"/>
          </reference>
        </references>
      </pivotArea>
    </format>
    <format dxfId="49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29"/>
          </reference>
        </references>
      </pivotArea>
    </format>
    <format dxfId="49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29"/>
          </reference>
        </references>
      </pivotArea>
    </format>
    <format dxfId="49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30"/>
          </reference>
        </references>
      </pivotArea>
    </format>
    <format dxfId="49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2">
            <x v="403"/>
            <x v="407"/>
          </reference>
          <reference field="10" count="1" selected="0">
            <x v="30"/>
          </reference>
        </references>
      </pivotArea>
    </format>
    <format dxfId="49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49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49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2">
            <x v="403"/>
            <x v="407"/>
          </reference>
          <reference field="10" count="1" selected="0">
            <x v="30"/>
          </reference>
        </references>
      </pivotArea>
    </format>
    <format dxfId="49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49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50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50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50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50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50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50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30"/>
          </reference>
        </references>
      </pivotArea>
    </format>
    <format dxfId="50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31"/>
          </reference>
        </references>
      </pivotArea>
    </format>
    <format dxfId="50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31"/>
          </reference>
        </references>
      </pivotArea>
    </format>
    <format dxfId="50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32"/>
          </reference>
        </references>
      </pivotArea>
    </format>
    <format dxfId="50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32"/>
          </reference>
        </references>
      </pivotArea>
    </format>
    <format dxfId="50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33"/>
          </reference>
        </references>
      </pivotArea>
    </format>
    <format dxfId="50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33"/>
          </reference>
        </references>
      </pivotArea>
    </format>
    <format dxfId="50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34"/>
          </reference>
        </references>
      </pivotArea>
    </format>
    <format dxfId="50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34"/>
          </reference>
        </references>
      </pivotArea>
    </format>
    <format dxfId="50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2">
            <x v="403"/>
            <x v="404"/>
          </reference>
          <reference field="10" count="1" selected="0">
            <x v="35"/>
          </reference>
        </references>
      </pivotArea>
    </format>
    <format dxfId="50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35"/>
          </reference>
        </references>
      </pivotArea>
    </format>
    <format dxfId="50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35"/>
          </reference>
        </references>
      </pivotArea>
    </format>
    <format dxfId="50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35"/>
          </reference>
        </references>
      </pivotArea>
    </format>
    <format dxfId="50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35"/>
          </reference>
        </references>
      </pivotArea>
    </format>
    <format dxfId="50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35"/>
          </reference>
        </references>
      </pivotArea>
    </format>
    <format dxfId="50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35"/>
          </reference>
        </references>
      </pivotArea>
    </format>
    <format dxfId="50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36"/>
          </reference>
        </references>
      </pivotArea>
    </format>
    <format dxfId="50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 selected="0">
            <x v="454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2">
            <x v="403"/>
            <x v="410"/>
          </reference>
          <reference field="10" count="1" selected="0">
            <x v="36"/>
          </reference>
        </references>
      </pivotArea>
    </format>
    <format dxfId="50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1"/>
          </reference>
          <reference field="7" count="1" selected="0">
            <x v="465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2">
            <x v="403"/>
            <x v="410"/>
          </reference>
          <reference field="10" count="1" selected="0">
            <x v="36"/>
          </reference>
        </references>
      </pivotArea>
    </format>
    <format dxfId="50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0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36"/>
          </reference>
        </references>
      </pivotArea>
    </format>
    <format dxfId="51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36"/>
          </reference>
        </references>
      </pivotArea>
    </format>
    <format dxfId="51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0"/>
          </reference>
          <reference field="7" count="1" selected="0">
            <x v="524"/>
          </reference>
          <reference field="8" count="1">
            <x v="405"/>
          </reference>
          <reference field="10" count="1" selected="0">
            <x v="36"/>
          </reference>
        </references>
      </pivotArea>
    </format>
    <format dxfId="51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1"/>
          </reference>
          <reference field="7" count="1" selected="0">
            <x v="525"/>
          </reference>
          <reference field="8" count="1">
            <x v="405"/>
          </reference>
          <reference field="10" count="1" selected="0">
            <x v="36"/>
          </reference>
        </references>
      </pivotArea>
    </format>
    <format dxfId="51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2"/>
          </reference>
          <reference field="7" count="1" selected="0">
            <x v="526"/>
          </reference>
          <reference field="8" count="1">
            <x v="405"/>
          </reference>
          <reference field="10" count="1" selected="0">
            <x v="36"/>
          </reference>
        </references>
      </pivotArea>
    </format>
    <format dxfId="51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37"/>
          </reference>
        </references>
      </pivotArea>
    </format>
    <format dxfId="51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37"/>
          </reference>
        </references>
      </pivotArea>
    </format>
    <format dxfId="51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 selected="0">
            <x v="454"/>
          </reference>
          <reference field="8" count="1">
            <x v="403"/>
          </reference>
          <reference field="10" count="1" selected="0">
            <x v="38"/>
          </reference>
        </references>
      </pivotArea>
    </format>
    <format dxfId="51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2">
            <x v="403"/>
            <x v="408"/>
          </reference>
          <reference field="10" count="1" selected="0">
            <x v="38"/>
          </reference>
        </references>
      </pivotArea>
    </format>
    <format dxfId="51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38"/>
          </reference>
        </references>
      </pivotArea>
    </format>
    <format dxfId="51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3">
            <x v="403"/>
            <x v="407"/>
            <x v="410"/>
          </reference>
          <reference field="10" count="1" selected="0">
            <x v="38"/>
          </reference>
        </references>
      </pivotArea>
    </format>
    <format dxfId="51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38"/>
          </reference>
        </references>
      </pivotArea>
    </format>
    <format dxfId="51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38"/>
          </reference>
        </references>
      </pivotArea>
    </format>
    <format dxfId="51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38"/>
          </reference>
        </references>
      </pivotArea>
    </format>
    <format dxfId="51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38"/>
          </reference>
        </references>
      </pivotArea>
    </format>
    <format dxfId="51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38"/>
          </reference>
        </references>
      </pivotArea>
    </format>
    <format dxfId="51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39"/>
          </reference>
        </references>
      </pivotArea>
    </format>
    <format dxfId="51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40"/>
          </reference>
        </references>
      </pivotArea>
    </format>
    <format dxfId="51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6"/>
          </reference>
          <reference field="7" count="1" selected="0">
            <x v="460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2">
            <x v="403"/>
            <x v="407"/>
          </reference>
          <reference field="10" count="1" selected="0">
            <x v="40"/>
          </reference>
        </references>
      </pivotArea>
    </format>
    <format dxfId="51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2">
            <x v="403"/>
            <x v="411"/>
          </reference>
          <reference field="10" count="1" selected="0">
            <x v="40"/>
          </reference>
        </references>
      </pivotArea>
    </format>
    <format dxfId="51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2">
            <x v="403"/>
            <x v="410"/>
          </reference>
          <reference field="10" count="1" selected="0">
            <x v="40"/>
          </reference>
        </references>
      </pivotArea>
    </format>
    <format dxfId="51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40"/>
          </reference>
        </references>
      </pivotArea>
    </format>
    <format dxfId="51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41"/>
          </reference>
        </references>
      </pivotArea>
    </format>
    <format dxfId="51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2">
            <x v="403"/>
            <x v="407"/>
          </reference>
          <reference field="10" count="1" selected="0">
            <x v="41"/>
          </reference>
        </references>
      </pivotArea>
    </format>
    <format dxfId="51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41"/>
          </reference>
        </references>
      </pivotArea>
    </format>
    <format dxfId="51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41"/>
          </reference>
        </references>
      </pivotArea>
    </format>
    <format dxfId="51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41"/>
          </reference>
        </references>
      </pivotArea>
    </format>
    <format dxfId="51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8"/>
          </reference>
          <reference field="7" count="1" selected="0">
            <x v="512"/>
          </reference>
          <reference field="8" count="1">
            <x v="405"/>
          </reference>
          <reference field="10" count="1" selected="0">
            <x v="41"/>
          </reference>
        </references>
      </pivotArea>
    </format>
    <format dxfId="51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41"/>
          </reference>
        </references>
      </pivotArea>
    </format>
    <format dxfId="51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41"/>
          </reference>
        </references>
      </pivotArea>
    </format>
    <format dxfId="51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41"/>
          </reference>
        </references>
      </pivotArea>
    </format>
    <format dxfId="51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4"/>
          </reference>
          <reference field="7" count="1" selected="0">
            <x v="528"/>
          </reference>
          <reference field="8" count="1">
            <x v="405"/>
          </reference>
          <reference field="10" count="1" selected="0">
            <x v="41"/>
          </reference>
        </references>
      </pivotArea>
    </format>
    <format dxfId="51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5"/>
          </reference>
          <reference field="7" count="1" selected="0">
            <x v="529"/>
          </reference>
          <reference field="8" count="1">
            <x v="405"/>
          </reference>
          <reference field="10" count="1" selected="0">
            <x v="41"/>
          </reference>
        </references>
      </pivotArea>
    </format>
    <format dxfId="51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42"/>
          </reference>
        </references>
      </pivotArea>
    </format>
    <format dxfId="51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42"/>
          </reference>
        </references>
      </pivotArea>
    </format>
    <format dxfId="51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1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1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1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1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1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1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1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42"/>
          </reference>
        </references>
      </pivotArea>
    </format>
    <format dxfId="52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1"/>
          </reference>
          <reference field="7" count="1" selected="0">
            <x v="515"/>
          </reference>
          <reference field="8" count="1">
            <x v="405"/>
          </reference>
          <reference field="10" count="1" selected="0">
            <x v="42"/>
          </reference>
        </references>
      </pivotArea>
    </format>
    <format dxfId="52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2"/>
          </reference>
          <reference field="7" count="1" selected="0">
            <x v="516"/>
          </reference>
          <reference field="8" count="1">
            <x v="405"/>
          </reference>
          <reference field="10" count="1" selected="0">
            <x v="42"/>
          </reference>
        </references>
      </pivotArea>
    </format>
    <format dxfId="52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43"/>
          </reference>
        </references>
      </pivotArea>
    </format>
    <format dxfId="52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44"/>
          </reference>
        </references>
      </pivotArea>
    </format>
    <format dxfId="52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1"/>
          </reference>
          <reference field="7" count="1" selected="0">
            <x v="495"/>
          </reference>
          <reference field="8" count="1">
            <x v="403"/>
          </reference>
          <reference field="10" count="1" selected="0">
            <x v="44"/>
          </reference>
        </references>
      </pivotArea>
    </format>
    <format dxfId="52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45"/>
          </reference>
        </references>
      </pivotArea>
    </format>
    <format dxfId="52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4"/>
          </reference>
          <reference field="7" count="1" selected="0">
            <x v="498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45"/>
          </reference>
        </references>
      </pivotArea>
    </format>
    <format dxfId="52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46"/>
          </reference>
        </references>
      </pivotArea>
    </format>
    <format dxfId="52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46"/>
          </reference>
        </references>
      </pivotArea>
    </format>
    <format dxfId="52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46"/>
          </reference>
        </references>
      </pivotArea>
    </format>
    <format dxfId="52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2">
            <x v="403"/>
            <x v="408"/>
          </reference>
          <reference field="10" count="1" selected="0">
            <x v="46"/>
          </reference>
        </references>
      </pivotArea>
    </format>
    <format dxfId="52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46"/>
          </reference>
        </references>
      </pivotArea>
    </format>
    <format dxfId="52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46"/>
          </reference>
        </references>
      </pivotArea>
    </format>
    <format dxfId="52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46"/>
          </reference>
        </references>
      </pivotArea>
    </format>
    <format dxfId="52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46"/>
          </reference>
        </references>
      </pivotArea>
    </format>
    <format dxfId="52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46"/>
          </reference>
        </references>
      </pivotArea>
    </format>
    <format dxfId="52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46"/>
          </reference>
        </references>
      </pivotArea>
    </format>
    <format dxfId="52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47"/>
          </reference>
        </references>
      </pivotArea>
    </format>
    <format dxfId="52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47"/>
          </reference>
        </references>
      </pivotArea>
    </format>
    <format dxfId="52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47"/>
          </reference>
        </references>
      </pivotArea>
    </format>
    <format dxfId="52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3">
            <x v="403"/>
            <x v="407"/>
            <x v="410"/>
          </reference>
          <reference field="10" count="1" selected="0">
            <x v="47"/>
          </reference>
        </references>
      </pivotArea>
    </format>
    <format dxfId="52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47"/>
          </reference>
        </references>
      </pivotArea>
    </format>
    <format dxfId="52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47"/>
          </reference>
        </references>
      </pivotArea>
    </format>
    <format dxfId="52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47"/>
          </reference>
        </references>
      </pivotArea>
    </format>
    <format dxfId="52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47"/>
          </reference>
        </references>
      </pivotArea>
    </format>
    <format dxfId="52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47"/>
          </reference>
        </references>
      </pivotArea>
    </format>
    <format dxfId="52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48"/>
          </reference>
        </references>
      </pivotArea>
    </format>
    <format dxfId="52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48"/>
          </reference>
        </references>
      </pivotArea>
    </format>
    <format dxfId="52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48"/>
          </reference>
        </references>
      </pivotArea>
    </format>
    <format dxfId="52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48"/>
          </reference>
        </references>
      </pivotArea>
    </format>
    <format dxfId="52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48"/>
          </reference>
        </references>
      </pivotArea>
    </format>
    <format dxfId="52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48"/>
          </reference>
        </references>
      </pivotArea>
    </format>
    <format dxfId="52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49"/>
          </reference>
        </references>
      </pivotArea>
    </format>
    <format dxfId="52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2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2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2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2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2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2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3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3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3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3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49"/>
          </reference>
        </references>
      </pivotArea>
    </format>
    <format dxfId="53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50"/>
          </reference>
        </references>
      </pivotArea>
    </format>
    <format dxfId="53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50"/>
          </reference>
        </references>
      </pivotArea>
    </format>
    <format dxfId="53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50"/>
          </reference>
        </references>
      </pivotArea>
    </format>
    <format dxfId="53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50"/>
          </reference>
        </references>
      </pivotArea>
    </format>
    <format dxfId="53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50"/>
          </reference>
        </references>
      </pivotArea>
    </format>
    <format dxfId="53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51"/>
          </reference>
        </references>
      </pivotArea>
    </format>
    <format dxfId="53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51"/>
          </reference>
        </references>
      </pivotArea>
    </format>
    <format dxfId="53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51"/>
          </reference>
        </references>
      </pivotArea>
    </format>
    <format dxfId="53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2">
            <x v="403"/>
            <x v="410"/>
          </reference>
          <reference field="10" count="1" selected="0">
            <x v="51"/>
          </reference>
        </references>
      </pivotArea>
    </format>
    <format dxfId="53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51"/>
          </reference>
        </references>
      </pivotArea>
    </format>
    <format dxfId="53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51"/>
          </reference>
        </references>
      </pivotArea>
    </format>
    <format dxfId="53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51"/>
          </reference>
        </references>
      </pivotArea>
    </format>
    <format dxfId="53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51"/>
          </reference>
        </references>
      </pivotArea>
    </format>
    <format dxfId="53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51"/>
          </reference>
        </references>
      </pivotArea>
    </format>
    <format dxfId="53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51"/>
          </reference>
        </references>
      </pivotArea>
    </format>
    <format dxfId="53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52"/>
          </reference>
        </references>
      </pivotArea>
    </format>
    <format dxfId="53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52"/>
          </reference>
        </references>
      </pivotArea>
    </format>
    <format dxfId="53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8"/>
          </reference>
          <reference field="7" count="1" selected="0">
            <x v="512"/>
          </reference>
          <reference field="8" count="1">
            <x v="405"/>
          </reference>
          <reference field="10" count="1" selected="0">
            <x v="52"/>
          </reference>
        </references>
      </pivotArea>
    </format>
    <format dxfId="53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52"/>
          </reference>
        </references>
      </pivotArea>
    </format>
    <format dxfId="53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52"/>
          </reference>
        </references>
      </pivotArea>
    </format>
    <format dxfId="53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53"/>
          </reference>
        </references>
      </pivotArea>
    </format>
    <format dxfId="53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53"/>
          </reference>
        </references>
      </pivotArea>
    </format>
    <format dxfId="53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53"/>
          </reference>
        </references>
      </pivotArea>
    </format>
    <format dxfId="53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53"/>
          </reference>
        </references>
      </pivotArea>
    </format>
    <format dxfId="53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54"/>
          </reference>
        </references>
      </pivotArea>
    </format>
    <format dxfId="53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1"/>
          </reference>
          <reference field="7" count="1" selected="0">
            <x v="485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1"/>
          </reference>
          <reference field="7" count="1" selected="0">
            <x v="495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54"/>
          </reference>
        </references>
      </pivotArea>
    </format>
    <format dxfId="53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2">
            <x v="403"/>
            <x v="404"/>
          </reference>
          <reference field="10" count="1" selected="0">
            <x v="55"/>
          </reference>
        </references>
      </pivotArea>
    </format>
    <format dxfId="53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55"/>
          </reference>
        </references>
      </pivotArea>
    </format>
    <format dxfId="53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55"/>
          </reference>
        </references>
      </pivotArea>
    </format>
    <format dxfId="53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8"/>
          </reference>
          <reference field="7" count="1" selected="0">
            <x v="512"/>
          </reference>
          <reference field="8" count="1">
            <x v="405"/>
          </reference>
          <reference field="10" count="1" selected="0">
            <x v="55"/>
          </reference>
        </references>
      </pivotArea>
    </format>
    <format dxfId="53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55"/>
          </reference>
        </references>
      </pivotArea>
    </format>
    <format dxfId="53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55"/>
          </reference>
        </references>
      </pivotArea>
    </format>
    <format dxfId="53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3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3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3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3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3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3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3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4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4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56"/>
          </reference>
        </references>
      </pivotArea>
    </format>
    <format dxfId="54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9"/>
          </reference>
          <reference field="7" count="1" selected="0">
            <x v="463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0"/>
          </reference>
          <reference field="7" count="1" selected="0">
            <x v="464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0"/>
          </reference>
          <reference field="7" count="1" selected="0">
            <x v="474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57"/>
          </reference>
        </references>
      </pivotArea>
    </format>
    <format dxfId="54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58"/>
          </reference>
        </references>
      </pivotArea>
    </format>
    <format dxfId="54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58"/>
          </reference>
        </references>
      </pivotArea>
    </format>
    <format dxfId="54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 selected="0">
            <x v="454"/>
          </reference>
          <reference field="8" count="1">
            <x v="403"/>
          </reference>
          <reference field="10" count="1" selected="0">
            <x v="59"/>
          </reference>
        </references>
      </pivotArea>
    </format>
    <format dxfId="54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59"/>
          </reference>
        </references>
      </pivotArea>
    </format>
    <format dxfId="54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59"/>
          </reference>
        </references>
      </pivotArea>
    </format>
    <format dxfId="54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59"/>
          </reference>
        </references>
      </pivotArea>
    </format>
    <format dxfId="54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59"/>
          </reference>
        </references>
      </pivotArea>
    </format>
    <format dxfId="54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59"/>
          </reference>
        </references>
      </pivotArea>
    </format>
    <format dxfId="54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59"/>
          </reference>
        </references>
      </pivotArea>
    </format>
    <format dxfId="54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59"/>
          </reference>
        </references>
      </pivotArea>
    </format>
    <format dxfId="54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59"/>
          </reference>
        </references>
      </pivotArea>
    </format>
    <format dxfId="54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60"/>
          </reference>
        </references>
      </pivotArea>
    </format>
    <format dxfId="54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60"/>
          </reference>
        </references>
      </pivotArea>
    </format>
    <format dxfId="54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61"/>
          </reference>
        </references>
      </pivotArea>
    </format>
    <format dxfId="54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61"/>
          </reference>
        </references>
      </pivotArea>
    </format>
    <format dxfId="54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4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62"/>
          </reference>
        </references>
      </pivotArea>
    </format>
    <format dxfId="55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62"/>
          </reference>
        </references>
      </pivotArea>
    </format>
    <format dxfId="55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62"/>
          </reference>
        </references>
      </pivotArea>
    </format>
    <format dxfId="55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0"/>
          </reference>
          <reference field="7" count="1" selected="0">
            <x v="524"/>
          </reference>
          <reference field="8" count="1">
            <x v="405"/>
          </reference>
          <reference field="10" count="1" selected="0">
            <x v="62"/>
          </reference>
        </references>
      </pivotArea>
    </format>
    <format dxfId="55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3"/>
          </reference>
        </references>
      </pivotArea>
    </format>
    <format dxfId="55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63"/>
          </reference>
        </references>
      </pivotArea>
    </format>
    <format dxfId="55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63"/>
          </reference>
        </references>
      </pivotArea>
    </format>
    <format dxfId="55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63"/>
          </reference>
        </references>
      </pivotArea>
    </format>
    <format dxfId="55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63"/>
          </reference>
        </references>
      </pivotArea>
    </format>
    <format dxfId="55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63"/>
          </reference>
        </references>
      </pivotArea>
    </format>
    <format dxfId="55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63"/>
          </reference>
        </references>
      </pivotArea>
    </format>
    <format dxfId="55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63"/>
          </reference>
        </references>
      </pivotArea>
    </format>
    <format dxfId="55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63"/>
          </reference>
        </references>
      </pivotArea>
    </format>
    <format dxfId="55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63"/>
          </reference>
        </references>
      </pivotArea>
    </format>
    <format dxfId="55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0"/>
          </reference>
          <reference field="7" count="1" selected="0">
            <x v="524"/>
          </reference>
          <reference field="8" count="1">
            <x v="405"/>
          </reference>
          <reference field="10" count="1" selected="0">
            <x v="63"/>
          </reference>
        </references>
      </pivotArea>
    </format>
    <format dxfId="55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1"/>
          </reference>
          <reference field="7" count="1" selected="0">
            <x v="525"/>
          </reference>
          <reference field="8" count="1">
            <x v="405"/>
          </reference>
          <reference field="10" count="1" selected="0">
            <x v="63"/>
          </reference>
        </references>
      </pivotArea>
    </format>
    <format dxfId="55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2"/>
          </reference>
          <reference field="7" count="1" selected="0">
            <x v="526"/>
          </reference>
          <reference field="8" count="1">
            <x v="405"/>
          </reference>
          <reference field="10" count="1" selected="0">
            <x v="63"/>
          </reference>
        </references>
      </pivotArea>
    </format>
    <format dxfId="55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63"/>
          </reference>
        </references>
      </pivotArea>
    </format>
    <format dxfId="55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64"/>
          </reference>
        </references>
      </pivotArea>
    </format>
    <format dxfId="55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64"/>
          </reference>
        </references>
      </pivotArea>
    </format>
    <format dxfId="55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65"/>
          </reference>
        </references>
      </pivotArea>
    </format>
    <format dxfId="55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65"/>
          </reference>
        </references>
      </pivotArea>
    </format>
    <format dxfId="55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65"/>
          </reference>
        </references>
      </pivotArea>
    </format>
    <format dxfId="55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65"/>
          </reference>
        </references>
      </pivotArea>
    </format>
    <format dxfId="55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1"/>
          </reference>
          <reference field="7" count="1" selected="0">
            <x v="515"/>
          </reference>
          <reference field="8" count="1">
            <x v="405"/>
          </reference>
          <reference field="10" count="1" selected="0">
            <x v="65"/>
          </reference>
        </references>
      </pivotArea>
    </format>
    <format dxfId="55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65"/>
          </reference>
        </references>
      </pivotArea>
    </format>
    <format dxfId="55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0"/>
          </reference>
          <reference field="7" count="1" selected="0">
            <x v="524"/>
          </reference>
          <reference field="8" count="1">
            <x v="405"/>
          </reference>
          <reference field="10" count="1" selected="0">
            <x v="65"/>
          </reference>
        </references>
      </pivotArea>
    </format>
    <format dxfId="55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1"/>
          </reference>
          <reference field="7" count="1" selected="0">
            <x v="525"/>
          </reference>
          <reference field="8" count="1">
            <x v="405"/>
          </reference>
          <reference field="10" count="1" selected="0">
            <x v="65"/>
          </reference>
        </references>
      </pivotArea>
    </format>
    <format dxfId="55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2"/>
          </reference>
          <reference field="7" count="1" selected="0">
            <x v="526"/>
          </reference>
          <reference field="8" count="1">
            <x v="405"/>
          </reference>
          <reference field="10" count="1" selected="0">
            <x v="65"/>
          </reference>
        </references>
      </pivotArea>
    </format>
    <format dxfId="55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65"/>
          </reference>
        </references>
      </pivotArea>
    </format>
    <format dxfId="55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94"/>
          </reference>
          <reference field="7" count="1" selected="0">
            <x v="528"/>
          </reference>
          <reference field="8" count="1">
            <x v="421"/>
          </reference>
          <reference field="10" count="1" selected="0">
            <x v="65"/>
          </reference>
        </references>
      </pivotArea>
    </format>
    <format dxfId="55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 selected="0">
            <x v="454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3">
            <x v="403"/>
            <x v="406"/>
            <x v="408"/>
          </reference>
          <reference field="10" count="1" selected="0">
            <x v="66"/>
          </reference>
        </references>
      </pivotArea>
    </format>
    <format dxfId="55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66"/>
          </reference>
        </references>
      </pivotArea>
    </format>
    <format dxfId="55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7"/>
          </reference>
        </references>
      </pivotArea>
    </format>
    <format dxfId="55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67"/>
          </reference>
        </references>
      </pivotArea>
    </format>
    <format dxfId="55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67"/>
          </reference>
        </references>
      </pivotArea>
    </format>
    <format dxfId="55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68"/>
          </reference>
        </references>
      </pivotArea>
    </format>
    <format dxfId="55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2">
            <x v="403"/>
            <x v="404"/>
          </reference>
          <reference field="10" count="1" selected="0">
            <x v="68"/>
          </reference>
        </references>
      </pivotArea>
    </format>
    <format dxfId="55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5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5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5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5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0"/>
          </reference>
          <reference field="7" count="1" selected="0">
            <x v="474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17"/>
          </reference>
          <reference field="10" count="1" selected="0">
            <x v="68"/>
          </reference>
        </references>
      </pivotArea>
    </format>
    <format dxfId="56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68"/>
          </reference>
        </references>
      </pivotArea>
    </format>
    <format dxfId="56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69"/>
          </reference>
        </references>
      </pivotArea>
    </format>
    <format dxfId="56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70"/>
          </reference>
        </references>
      </pivotArea>
    </format>
    <format dxfId="56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2">
            <x v="403"/>
            <x v="407"/>
          </reference>
          <reference field="10" count="1" selected="0">
            <x v="70"/>
          </reference>
        </references>
      </pivotArea>
    </format>
    <format dxfId="56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2">
            <x v="403"/>
            <x v="407"/>
          </reference>
          <reference field="10" count="1" selected="0">
            <x v="70"/>
          </reference>
        </references>
      </pivotArea>
    </format>
    <format dxfId="56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70"/>
          </reference>
        </references>
      </pivotArea>
    </format>
    <format dxfId="56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71"/>
          </reference>
        </references>
      </pivotArea>
    </format>
    <format dxfId="56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1"/>
          </reference>
          <reference field="7" count="1" selected="0">
            <x v="495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71"/>
          </reference>
        </references>
      </pivotArea>
    </format>
    <format dxfId="56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 selected="0">
            <x v="454"/>
          </reference>
          <reference field="8" count="1">
            <x v="403"/>
          </reference>
          <reference field="10" count="1" selected="0">
            <x v="72"/>
          </reference>
        </references>
      </pivotArea>
    </format>
    <format dxfId="56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72"/>
          </reference>
        </references>
      </pivotArea>
    </format>
    <format dxfId="56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72"/>
          </reference>
        </references>
      </pivotArea>
    </format>
    <format dxfId="56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72"/>
          </reference>
        </references>
      </pivotArea>
    </format>
    <format dxfId="56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72"/>
          </reference>
        </references>
      </pivotArea>
    </format>
    <format dxfId="56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72"/>
          </reference>
        </references>
      </pivotArea>
    </format>
    <format dxfId="56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72"/>
          </reference>
        </references>
      </pivotArea>
    </format>
    <format dxfId="56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2"/>
          </reference>
        </references>
      </pivotArea>
    </format>
    <format dxfId="56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72"/>
          </reference>
        </references>
      </pivotArea>
    </format>
    <format dxfId="56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73"/>
          </reference>
        </references>
      </pivotArea>
    </format>
    <format dxfId="56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73"/>
          </reference>
        </references>
      </pivotArea>
    </format>
    <format dxfId="56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3"/>
          </reference>
        </references>
      </pivotArea>
    </format>
    <format dxfId="56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73"/>
          </reference>
        </references>
      </pivotArea>
    </format>
    <format dxfId="56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73"/>
          </reference>
        </references>
      </pivotArea>
    </format>
    <format dxfId="56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73"/>
          </reference>
        </references>
      </pivotArea>
    </format>
    <format dxfId="56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6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6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6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6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9"/>
          </reference>
          <reference field="7" count="1" selected="0">
            <x v="463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6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6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6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6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0"/>
          </reference>
          <reference field="7" count="1" selected="0">
            <x v="474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1"/>
          </reference>
          <reference field="7" count="1" selected="0">
            <x v="475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74"/>
          </reference>
        </references>
      </pivotArea>
    </format>
    <format dxfId="57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75"/>
          </reference>
        </references>
      </pivotArea>
    </format>
    <format dxfId="57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2">
            <x v="403"/>
            <x v="423"/>
          </reference>
          <reference field="10" count="1" selected="0">
            <x v="75"/>
          </reference>
        </references>
      </pivotArea>
    </format>
    <format dxfId="57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2">
            <x v="403"/>
            <x v="413"/>
          </reference>
          <reference field="10" count="1" selected="0">
            <x v="75"/>
          </reference>
        </references>
      </pivotArea>
    </format>
    <format dxfId="57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2">
            <x v="403"/>
            <x v="406"/>
          </reference>
          <reference field="10" count="1" selected="0">
            <x v="75"/>
          </reference>
        </references>
      </pivotArea>
    </format>
    <format dxfId="57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2">
            <x v="403"/>
            <x v="416"/>
          </reference>
          <reference field="10" count="1" selected="0">
            <x v="75"/>
          </reference>
        </references>
      </pivotArea>
    </format>
    <format dxfId="57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2">
            <x v="403"/>
            <x v="416"/>
          </reference>
          <reference field="10" count="1" selected="0">
            <x v="75"/>
          </reference>
        </references>
      </pivotArea>
    </format>
    <format dxfId="57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75"/>
          </reference>
        </references>
      </pivotArea>
    </format>
    <format dxfId="57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76"/>
          </reference>
        </references>
      </pivotArea>
    </format>
    <format dxfId="57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2">
            <x v="403"/>
            <x v="404"/>
          </reference>
          <reference field="10" count="1" selected="0">
            <x v="76"/>
          </reference>
        </references>
      </pivotArea>
    </format>
    <format dxfId="57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6"/>
          </reference>
          <reference field="7" count="1" selected="0">
            <x v="460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7"/>
          </reference>
          <reference field="7" count="1" selected="0">
            <x v="461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9"/>
          </reference>
          <reference field="7" count="1" selected="0">
            <x v="463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76"/>
          </reference>
        </references>
      </pivotArea>
    </format>
    <format dxfId="57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0"/>
          </reference>
          <reference field="7" count="1" selected="0">
            <x v="454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2">
            <x v="403"/>
            <x v="410"/>
          </reference>
          <reference field="10" count="1" selected="0">
            <x v="77"/>
          </reference>
        </references>
      </pivotArea>
    </format>
    <format dxfId="57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2">
            <x v="403"/>
            <x v="407"/>
          </reference>
          <reference field="10" count="1" selected="0">
            <x v="77"/>
          </reference>
        </references>
      </pivotArea>
    </format>
    <format dxfId="57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77"/>
          </reference>
        </references>
      </pivotArea>
    </format>
    <format dxfId="57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77"/>
          </reference>
        </references>
      </pivotArea>
    </format>
    <format dxfId="57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8"/>
          </reference>
          <reference field="7" count="1" selected="0">
            <x v="512"/>
          </reference>
          <reference field="8" count="1">
            <x v="405"/>
          </reference>
          <reference field="10" count="1" selected="0">
            <x v="77"/>
          </reference>
        </references>
      </pivotArea>
    </format>
    <format dxfId="57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77"/>
          </reference>
        </references>
      </pivotArea>
    </format>
    <format dxfId="57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77"/>
          </reference>
        </references>
      </pivotArea>
    </format>
    <format dxfId="57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78"/>
          </reference>
        </references>
      </pivotArea>
    </format>
    <format dxfId="57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7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7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7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7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7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7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8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8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8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78"/>
          </reference>
        </references>
      </pivotArea>
    </format>
    <format dxfId="58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79"/>
          </reference>
        </references>
      </pivotArea>
    </format>
    <format dxfId="58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79"/>
          </reference>
        </references>
      </pivotArea>
    </format>
    <format dxfId="58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79"/>
          </reference>
        </references>
      </pivotArea>
    </format>
    <format dxfId="58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2">
            <x v="403"/>
            <x v="415"/>
          </reference>
          <reference field="10" count="1" selected="0">
            <x v="79"/>
          </reference>
        </references>
      </pivotArea>
    </format>
    <format dxfId="58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79"/>
          </reference>
        </references>
      </pivotArea>
    </format>
    <format dxfId="58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79"/>
          </reference>
        </references>
      </pivotArea>
    </format>
    <format dxfId="58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79"/>
          </reference>
        </references>
      </pivotArea>
    </format>
    <format dxfId="58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79"/>
          </reference>
        </references>
      </pivotArea>
    </format>
    <format dxfId="58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80"/>
          </reference>
        </references>
      </pivotArea>
    </format>
    <format dxfId="58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2">
            <x v="403"/>
            <x v="406"/>
          </reference>
          <reference field="10" count="1" selected="0">
            <x v="81"/>
          </reference>
        </references>
      </pivotArea>
    </format>
    <format dxfId="58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2">
            <x v="403"/>
            <x v="407"/>
          </reference>
          <reference field="10" count="1" selected="0">
            <x v="81"/>
          </reference>
        </references>
      </pivotArea>
    </format>
    <format dxfId="58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81"/>
          </reference>
        </references>
      </pivotArea>
    </format>
    <format dxfId="58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82"/>
          </reference>
        </references>
      </pivotArea>
    </format>
    <format dxfId="58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82"/>
          </reference>
        </references>
      </pivotArea>
    </format>
    <format dxfId="58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82"/>
          </reference>
        </references>
      </pivotArea>
    </format>
    <format dxfId="58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83"/>
          </reference>
        </references>
      </pivotArea>
    </format>
    <format dxfId="58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83"/>
          </reference>
        </references>
      </pivotArea>
    </format>
    <format dxfId="58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83"/>
          </reference>
        </references>
      </pivotArea>
    </format>
    <format dxfId="58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83"/>
          </reference>
        </references>
      </pivotArea>
    </format>
    <format dxfId="58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3"/>
          </reference>
        </references>
      </pivotArea>
    </format>
    <format dxfId="58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83"/>
          </reference>
        </references>
      </pivotArea>
    </format>
    <format dxfId="58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83"/>
          </reference>
        </references>
      </pivotArea>
    </format>
    <format dxfId="58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4"/>
          </reference>
        </references>
      </pivotArea>
    </format>
    <format dxfId="58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85"/>
          </reference>
        </references>
      </pivotArea>
    </format>
    <format dxfId="58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85"/>
          </reference>
        </references>
      </pivotArea>
    </format>
    <format dxfId="58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85"/>
          </reference>
        </references>
      </pivotArea>
    </format>
    <format dxfId="58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4">
            <x v="403"/>
            <x v="407"/>
            <x v="410"/>
            <x v="414"/>
          </reference>
          <reference field="10" count="1" selected="0">
            <x v="85"/>
          </reference>
        </references>
      </pivotArea>
    </format>
    <format dxfId="58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5"/>
          </reference>
        </references>
      </pivotArea>
    </format>
    <format dxfId="58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85"/>
          </reference>
        </references>
      </pivotArea>
    </format>
    <format dxfId="58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85"/>
          </reference>
        </references>
      </pivotArea>
    </format>
    <format dxfId="58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85"/>
          </reference>
        </references>
      </pivotArea>
    </format>
    <format dxfId="58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86"/>
          </reference>
        </references>
      </pivotArea>
    </format>
    <format dxfId="58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86"/>
          </reference>
        </references>
      </pivotArea>
    </format>
    <format dxfId="58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86"/>
          </reference>
        </references>
      </pivotArea>
    </format>
    <format dxfId="58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86"/>
          </reference>
        </references>
      </pivotArea>
    </format>
    <format dxfId="58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6"/>
          </reference>
        </references>
      </pivotArea>
    </format>
    <format dxfId="58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86"/>
          </reference>
        </references>
      </pivotArea>
    </format>
    <format dxfId="58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86"/>
          </reference>
        </references>
      </pivotArea>
    </format>
    <format dxfId="58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7"/>
          </reference>
        </references>
      </pivotArea>
    </format>
    <format dxfId="58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87"/>
          </reference>
        </references>
      </pivotArea>
    </format>
    <format dxfId="58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87"/>
          </reference>
        </references>
      </pivotArea>
    </format>
    <format dxfId="58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87"/>
          </reference>
        </references>
      </pivotArea>
    </format>
    <format dxfId="58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8"/>
          </reference>
        </references>
      </pivotArea>
    </format>
    <format dxfId="58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88"/>
          </reference>
        </references>
      </pivotArea>
    </format>
    <format dxfId="58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88"/>
          </reference>
        </references>
      </pivotArea>
    </format>
    <format dxfId="58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88"/>
          </reference>
        </references>
      </pivotArea>
    </format>
    <format dxfId="58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88"/>
          </reference>
        </references>
      </pivotArea>
    </format>
    <format dxfId="58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88"/>
          </reference>
        </references>
      </pivotArea>
    </format>
    <format dxfId="59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88"/>
          </reference>
        </references>
      </pivotArea>
    </format>
    <format dxfId="59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88"/>
          </reference>
        </references>
      </pivotArea>
    </format>
    <format dxfId="59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2">
            <x v="403"/>
            <x v="408"/>
          </reference>
          <reference field="10" count="1" selected="0">
            <x v="89"/>
          </reference>
        </references>
      </pivotArea>
    </format>
    <format dxfId="59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89"/>
          </reference>
        </references>
      </pivotArea>
    </format>
    <format dxfId="59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89"/>
          </reference>
        </references>
      </pivotArea>
    </format>
    <format dxfId="59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3">
            <x v="403"/>
            <x v="406"/>
            <x v="430"/>
          </reference>
          <reference field="10" count="1" selected="0">
            <x v="89"/>
          </reference>
        </references>
      </pivotArea>
    </format>
    <format dxfId="59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89"/>
          </reference>
        </references>
      </pivotArea>
    </format>
    <format dxfId="59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89"/>
          </reference>
        </references>
      </pivotArea>
    </format>
    <format dxfId="59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89"/>
          </reference>
        </references>
      </pivotArea>
    </format>
    <format dxfId="59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89"/>
          </reference>
        </references>
      </pivotArea>
    </format>
    <format dxfId="59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89"/>
          </reference>
        </references>
      </pivotArea>
    </format>
    <format dxfId="59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90"/>
          </reference>
        </references>
      </pivotArea>
    </format>
    <format dxfId="59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4">
            <x v="403"/>
            <x v="406"/>
            <x v="407"/>
            <x v="410"/>
          </reference>
          <reference field="10" count="1" selected="0">
            <x v="90"/>
          </reference>
        </references>
      </pivotArea>
    </format>
    <format dxfId="59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90"/>
          </reference>
        </references>
      </pivotArea>
    </format>
    <format dxfId="59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91"/>
          </reference>
        </references>
      </pivotArea>
    </format>
    <format dxfId="59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24"/>
          </reference>
          <reference field="7" count="1" selected="0">
            <x v="458"/>
          </reference>
          <reference field="8" count="2">
            <x v="403"/>
            <x v="410"/>
          </reference>
          <reference field="10" count="1" selected="0">
            <x v="91"/>
          </reference>
        </references>
      </pivotArea>
    </format>
    <format dxfId="59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91"/>
          </reference>
        </references>
      </pivotArea>
    </format>
    <format dxfId="59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21"/>
          </reference>
          <reference field="7" count="1" selected="0">
            <x v="22"/>
          </reference>
          <reference field="8" count="1">
            <x v="432"/>
          </reference>
          <reference field="10" count="1" selected="0">
            <x v="21"/>
          </reference>
        </references>
      </pivotArea>
    </format>
    <format dxfId="59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504"/>
          </reference>
          <reference field="7" count="1" selected="0">
            <x v="538"/>
          </reference>
          <reference field="8" count="1">
            <x v="52"/>
          </reference>
          <reference field="10" count="1" selected="0">
            <x v="22"/>
          </reference>
        </references>
      </pivotArea>
    </format>
    <format dxfId="59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22"/>
          </reference>
        </references>
      </pivotArea>
    </format>
    <format dxfId="59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8"/>
          </reference>
          <reference field="7" count="1" selected="0">
            <x v="432"/>
          </reference>
          <reference field="8" count="1">
            <x v="17"/>
          </reference>
          <reference field="10" count="1" selected="0">
            <x v="22"/>
          </reference>
        </references>
      </pivotArea>
    </format>
    <format dxfId="59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9"/>
          </reference>
          <reference field="7" count="1" selected="0">
            <x v="533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9"/>
          </reference>
          <reference field="7" count="1" selected="0">
            <x v="433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0"/>
          </reference>
          <reference field="7" count="1" selected="0">
            <x v="434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508"/>
          </reference>
          <reference field="7" count="1" selected="0">
            <x v="542"/>
          </reference>
          <reference field="8" count="1">
            <x v="1"/>
          </reference>
          <reference field="10" count="1" selected="0">
            <x v="22"/>
          </reference>
        </references>
      </pivotArea>
    </format>
    <format dxfId="59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500"/>
          </reference>
          <reference field="7" count="1" selected="0">
            <x v="534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2"/>
          </reference>
          <reference field="7" count="1" selected="0">
            <x v="436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5"/>
          </reference>
          <reference field="7" count="1" selected="0">
            <x v="439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22"/>
          </reference>
        </references>
      </pivotArea>
    </format>
    <format dxfId="59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63"/>
          </reference>
          <reference field="7" count="1" selected="0">
            <x v="80"/>
          </reference>
          <reference field="8" count="1">
            <x v="17"/>
          </reference>
          <reference field="10" count="1" selected="0">
            <x v="22"/>
          </reference>
        </references>
      </pivotArea>
    </format>
    <format dxfId="59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520"/>
          </reference>
          <reference field="7" count="1" selected="0">
            <x v="554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59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19"/>
          </reference>
          <reference field="7" count="1" selected="0">
            <x v="453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0"/>
          </reference>
          <reference field="7" count="1" selected="0">
            <x v="454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 selected="0">
            <x v="455"/>
          </reference>
          <reference field="8" count="2">
            <x v="403"/>
            <x v="404"/>
          </reference>
          <reference field="10" count="1" selected="0">
            <x v="22"/>
          </reference>
        </references>
      </pivotArea>
    </format>
    <format dxfId="59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 selected="0">
            <x v="456"/>
          </reference>
          <reference field="8" count="2">
            <x v="403"/>
            <x v="404"/>
          </reference>
          <reference field="10" count="1" selected="0">
            <x v="22"/>
          </reference>
        </references>
      </pivotArea>
    </format>
    <format dxfId="59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6"/>
          </reference>
          <reference field="7" count="1" selected="0">
            <x v="460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7"/>
          </reference>
          <reference field="7" count="1" selected="0">
            <x v="461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8"/>
          </reference>
          <reference field="7" count="1" selected="0">
            <x v="462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9"/>
          </reference>
          <reference field="7" count="1" selected="0">
            <x v="463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0"/>
          </reference>
          <reference field="7" count="1" selected="0">
            <x v="464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1"/>
          </reference>
          <reference field="7" count="1" selected="0">
            <x v="465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 selected="0">
            <x v="466"/>
          </reference>
          <reference field="8" count="3">
            <x v="403"/>
            <x v="404"/>
            <x v="419"/>
          </reference>
          <reference field="10" count="1" selected="0">
            <x v="22"/>
          </reference>
        </references>
      </pivotArea>
    </format>
    <format dxfId="59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 selected="0">
            <x v="467"/>
          </reference>
          <reference field="8" count="3">
            <x v="403"/>
            <x v="404"/>
            <x v="413"/>
          </reference>
          <reference field="10" count="1" selected="0">
            <x v="22"/>
          </reference>
        </references>
      </pivotArea>
    </format>
    <format dxfId="59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 selected="0">
            <x v="469"/>
          </reference>
          <reference field="8" count="2">
            <x v="403"/>
            <x v="413"/>
          </reference>
          <reference field="10" count="1" selected="0">
            <x v="22"/>
          </reference>
        </references>
      </pivotArea>
    </format>
    <format dxfId="59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0"/>
          </reference>
          <reference field="7" count="1" selected="0">
            <x v="474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1"/>
          </reference>
          <reference field="7" count="1" selected="0">
            <x v="475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2"/>
          </reference>
          <reference field="7" count="1" selected="0">
            <x v="476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 selected="0">
            <x v="477"/>
          </reference>
          <reference field="8" count="2">
            <x v="403"/>
            <x v="404"/>
          </reference>
          <reference field="10" count="1" selected="0">
            <x v="22"/>
          </reference>
        </references>
      </pivotArea>
    </format>
    <format dxfId="59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 selected="0">
            <x v="478"/>
          </reference>
          <reference field="8" count="2">
            <x v="403"/>
            <x v="404"/>
          </reference>
          <reference field="10" count="1" selected="0">
            <x v="22"/>
          </reference>
        </references>
      </pivotArea>
    </format>
    <format dxfId="59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59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1"/>
          </reference>
          <reference field="7" count="1" selected="0">
            <x v="485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2"/>
          </reference>
          <reference field="7" count="1" selected="0">
            <x v="486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 selected="0">
            <x v="488"/>
          </reference>
          <reference field="8" count="2">
            <x v="403"/>
            <x v="404"/>
          </reference>
          <reference field="10" count="1" selected="0">
            <x v="22"/>
          </reference>
        </references>
      </pivotArea>
    </format>
    <format dxfId="60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 selected="0">
            <x v="495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22"/>
          </reference>
        </references>
      </pivotArea>
    </format>
    <format dxfId="60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4"/>
          </reference>
          <reference field="7" count="1" selected="0">
            <x v="498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6"/>
          </reference>
          <reference field="7" count="1" selected="0">
            <x v="500"/>
          </reference>
          <reference field="8" count="2">
            <x v="403"/>
            <x v="404"/>
          </reference>
          <reference field="10" count="1" selected="0">
            <x v="22"/>
          </reference>
        </references>
      </pivotArea>
    </format>
    <format dxfId="60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7"/>
          </reference>
          <reference field="7" count="1" selected="0">
            <x v="501"/>
          </reference>
          <reference field="8" count="3">
            <x v="403"/>
            <x v="404"/>
            <x v="407"/>
          </reference>
          <reference field="10" count="1" selected="0">
            <x v="22"/>
          </reference>
        </references>
      </pivotArea>
    </format>
    <format dxfId="60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22"/>
          </reference>
        </references>
      </pivotArea>
    </format>
    <format dxfId="60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4"/>
          </reference>
          <reference field="7" count="1" selected="0">
            <x v="508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5"/>
          </reference>
          <reference field="7" count="1" selected="0">
            <x v="509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7"/>
          </reference>
          <reference field="7" count="1" selected="0">
            <x v="511"/>
          </reference>
          <reference field="8" count="2">
            <x v="403"/>
            <x v="405"/>
          </reference>
          <reference field="10" count="1" selected="0">
            <x v="22"/>
          </reference>
        </references>
      </pivotArea>
    </format>
    <format dxfId="60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8"/>
          </reference>
          <reference field="7" count="1" selected="0">
            <x v="512"/>
          </reference>
          <reference field="8" count="2">
            <x v="403"/>
            <x v="405"/>
          </reference>
          <reference field="10" count="1" selected="0">
            <x v="22"/>
          </reference>
        </references>
      </pivotArea>
    </format>
    <format dxfId="60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1"/>
          </reference>
          <reference field="7" count="1" selected="0">
            <x v="515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2"/>
          </reference>
          <reference field="7" count="1" selected="0">
            <x v="516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3"/>
          </reference>
          <reference field="7" count="1" selected="0">
            <x v="517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4"/>
          </reference>
          <reference field="7" count="1" selected="0">
            <x v="518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5"/>
          </reference>
          <reference field="7" count="1" selected="0">
            <x v="519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6"/>
          </reference>
          <reference field="7" count="1" selected="0">
            <x v="520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0"/>
          </reference>
          <reference field="7" count="1" selected="0">
            <x v="524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1"/>
          </reference>
          <reference field="7" count="1" selected="0">
            <x v="525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2"/>
          </reference>
          <reference field="7" count="1" selected="0">
            <x v="526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4"/>
          </reference>
          <reference field="7" count="1" selected="0">
            <x v="528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5"/>
          </reference>
          <reference field="7" count="1" selected="0">
            <x v="529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6"/>
          </reference>
          <reference field="7" count="1" selected="0">
            <x v="530"/>
          </reference>
          <reference field="8" count="1">
            <x v="405"/>
          </reference>
          <reference field="10" count="1" selected="0">
            <x v="22"/>
          </reference>
        </references>
      </pivotArea>
    </format>
    <format dxfId="60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23"/>
          </reference>
        </references>
      </pivotArea>
    </format>
    <format dxfId="60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"/>
          </reference>
          <reference field="7" count="1" selected="0">
            <x v="61"/>
          </reference>
          <reference field="8" count="1">
            <x v="1"/>
          </reference>
          <reference field="10" count="1" selected="0">
            <x v="23"/>
          </reference>
        </references>
      </pivotArea>
    </format>
    <format dxfId="60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23"/>
          </reference>
        </references>
      </pivotArea>
    </format>
    <format dxfId="60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1"/>
          </reference>
          <reference field="7" count="1" selected="0">
            <x v="485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 selected="0">
            <x v="495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4"/>
          </reference>
          <reference field="7" count="1" selected="0">
            <x v="498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7"/>
          </reference>
          <reference field="7" count="1" selected="0">
            <x v="501"/>
          </reference>
          <reference field="8" count="2">
            <x v="403"/>
            <x v="407"/>
          </reference>
          <reference field="10" count="1" selected="0">
            <x v="23"/>
          </reference>
        </references>
      </pivotArea>
    </format>
    <format dxfId="60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23"/>
          </reference>
        </references>
      </pivotArea>
    </format>
    <format dxfId="60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23"/>
          </reference>
        </references>
      </pivotArea>
    </format>
    <format dxfId="60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8"/>
          </reference>
          <reference field="7" count="1" selected="0">
            <x v="512"/>
          </reference>
          <reference field="8" count="1">
            <x v="405"/>
          </reference>
          <reference field="10" count="1" selected="0">
            <x v="23"/>
          </reference>
        </references>
      </pivotArea>
    </format>
    <format dxfId="60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23"/>
          </reference>
        </references>
      </pivotArea>
    </format>
    <format dxfId="60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23"/>
          </reference>
        </references>
      </pivotArea>
    </format>
    <format dxfId="60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1"/>
          </reference>
          <reference field="7" count="1" selected="0">
            <x v="515"/>
          </reference>
          <reference field="8" count="1">
            <x v="405"/>
          </reference>
          <reference field="10" count="1" selected="0">
            <x v="23"/>
          </reference>
        </references>
      </pivotArea>
    </format>
    <format dxfId="60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2"/>
          </reference>
          <reference field="7" count="1" selected="0">
            <x v="516"/>
          </reference>
          <reference field="8" count="1">
            <x v="405"/>
          </reference>
          <reference field="10" count="1" selected="0">
            <x v="23"/>
          </reference>
        </references>
      </pivotArea>
    </format>
    <format dxfId="60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23"/>
          </reference>
        </references>
      </pivotArea>
    </format>
    <format dxfId="60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24"/>
          </reference>
        </references>
      </pivotArea>
    </format>
    <format dxfId="60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24"/>
          </reference>
        </references>
      </pivotArea>
    </format>
    <format dxfId="60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0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1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24"/>
          </reference>
        </references>
      </pivotArea>
    </format>
    <format dxfId="61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24"/>
          </reference>
        </references>
      </pivotArea>
    </format>
    <format dxfId="61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0"/>
          </reference>
          <reference field="7" count="1" selected="0">
            <x v="524"/>
          </reference>
          <reference field="8" count="1">
            <x v="405"/>
          </reference>
          <reference field="10" count="1" selected="0">
            <x v="24"/>
          </reference>
        </references>
      </pivotArea>
    </format>
    <format dxfId="61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1"/>
          </reference>
          <reference field="7" count="1" selected="0">
            <x v="525"/>
          </reference>
          <reference field="8" count="1">
            <x v="405"/>
          </reference>
          <reference field="10" count="1" selected="0">
            <x v="24"/>
          </reference>
        </references>
      </pivotArea>
    </format>
    <format dxfId="61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2"/>
          </reference>
          <reference field="7" count="1" selected="0">
            <x v="526"/>
          </reference>
          <reference field="8" count="1">
            <x v="405"/>
          </reference>
          <reference field="10" count="1" selected="0">
            <x v="24"/>
          </reference>
        </references>
      </pivotArea>
    </format>
    <format dxfId="61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24"/>
          </reference>
        </references>
      </pivotArea>
    </format>
    <format dxfId="61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4"/>
          </reference>
          <reference field="7" count="1" selected="0">
            <x v="528"/>
          </reference>
          <reference field="8" count="1">
            <x v="405"/>
          </reference>
          <reference field="10" count="1" selected="0">
            <x v="24"/>
          </reference>
        </references>
      </pivotArea>
    </format>
    <format dxfId="61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25"/>
          </reference>
        </references>
      </pivotArea>
    </format>
    <format dxfId="61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59"/>
          </reference>
          <reference field="7" count="1" selected="0">
            <x v="75"/>
          </reference>
          <reference field="8" count="1">
            <x v="1"/>
          </reference>
          <reference field="10" count="1" selected="0">
            <x v="25"/>
          </reference>
        </references>
      </pivotArea>
    </format>
    <format dxfId="61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25"/>
          </reference>
        </references>
      </pivotArea>
    </format>
    <format dxfId="61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6"/>
          </reference>
          <reference field="7" count="1" selected="0">
            <x v="460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7"/>
          </reference>
          <reference field="7" count="1" selected="0">
            <x v="461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0"/>
          </reference>
          <reference field="7" count="1" selected="0">
            <x v="474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1"/>
          </reference>
          <reference field="7" count="1" selected="0">
            <x v="475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 selected="0">
            <x v="477"/>
          </reference>
          <reference field="8" count="2">
            <x v="403"/>
            <x v="404"/>
          </reference>
          <reference field="10" count="1" selected="0">
            <x v="25"/>
          </reference>
        </references>
      </pivotArea>
    </format>
    <format dxfId="61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 selected="0">
            <x v="478"/>
          </reference>
          <reference field="8" count="2">
            <x v="403"/>
            <x v="407"/>
          </reference>
          <reference field="10" count="1" selected="0">
            <x v="25"/>
          </reference>
        </references>
      </pivotArea>
    </format>
    <format dxfId="61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 selected="0">
            <x v="480"/>
          </reference>
          <reference field="8" count="2">
            <x v="403"/>
            <x v="407"/>
          </reference>
          <reference field="10" count="1" selected="0">
            <x v="25"/>
          </reference>
        </references>
      </pivotArea>
    </format>
    <format dxfId="61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1"/>
          </reference>
          <reference field="7" count="1" selected="0">
            <x v="485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 selected="0">
            <x v="495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25"/>
          </reference>
        </references>
      </pivotArea>
    </format>
    <format dxfId="61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4"/>
          </reference>
          <reference field="7" count="1" selected="0">
            <x v="498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5"/>
          </reference>
          <reference field="7" count="1" selected="0">
            <x v="499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6"/>
          </reference>
          <reference field="7" count="1" selected="0">
            <x v="500"/>
          </reference>
          <reference field="8" count="2">
            <x v="403"/>
            <x v="407"/>
          </reference>
          <reference field="10" count="1" selected="0">
            <x v="25"/>
          </reference>
        </references>
      </pivotArea>
    </format>
    <format dxfId="61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7"/>
          </reference>
          <reference field="7" count="1" selected="0">
            <x v="501"/>
          </reference>
          <reference field="8" count="2">
            <x v="403"/>
            <x v="407"/>
          </reference>
          <reference field="10" count="1" selected="0">
            <x v="25"/>
          </reference>
        </references>
      </pivotArea>
    </format>
    <format dxfId="61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25"/>
          </reference>
        </references>
      </pivotArea>
    </format>
    <format dxfId="61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4"/>
          </reference>
          <reference field="7" count="1" selected="0">
            <x v="508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5"/>
          </reference>
          <reference field="7" count="1" selected="0">
            <x v="509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8"/>
          </reference>
          <reference field="7" count="1" selected="0">
            <x v="512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1"/>
          </reference>
          <reference field="7" count="1" selected="0">
            <x v="515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2"/>
          </reference>
          <reference field="7" count="1" selected="0">
            <x v="516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3"/>
          </reference>
          <reference field="7" count="1" selected="0">
            <x v="517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4"/>
          </reference>
          <reference field="7" count="1" selected="0">
            <x v="518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5"/>
          </reference>
          <reference field="7" count="1" selected="0">
            <x v="519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6"/>
          </reference>
          <reference field="7" count="1" selected="0">
            <x v="520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0"/>
          </reference>
          <reference field="7" count="1" selected="0">
            <x v="524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1"/>
          </reference>
          <reference field="7" count="1" selected="0">
            <x v="525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2"/>
          </reference>
          <reference field="7" count="1" selected="0">
            <x v="526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4"/>
          </reference>
          <reference field="7" count="1" selected="0">
            <x v="528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5"/>
          </reference>
          <reference field="7" count="1" selected="0">
            <x v="529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6"/>
          </reference>
          <reference field="7" count="1" selected="0">
            <x v="530"/>
          </reference>
          <reference field="8" count="1">
            <x v="405"/>
          </reference>
          <reference field="10" count="1" selected="0">
            <x v="25"/>
          </reference>
        </references>
      </pivotArea>
    </format>
    <format dxfId="61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26"/>
          </reference>
        </references>
      </pivotArea>
    </format>
    <format dxfId="61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 selected="0">
            <x v="466"/>
          </reference>
          <reference field="8" count="2">
            <x v="403"/>
            <x v="404"/>
          </reference>
          <reference field="10" count="1" selected="0">
            <x v="26"/>
          </reference>
        </references>
      </pivotArea>
    </format>
    <format dxfId="61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 selected="0">
            <x v="477"/>
          </reference>
          <reference field="8" count="2">
            <x v="403"/>
            <x v="404"/>
          </reference>
          <reference field="10" count="1" selected="0">
            <x v="26"/>
          </reference>
        </references>
      </pivotArea>
    </format>
    <format dxfId="61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 selected="0">
            <x v="478"/>
          </reference>
          <reference field="8" count="2">
            <x v="403"/>
            <x v="404"/>
          </reference>
          <reference field="10" count="1" selected="0">
            <x v="26"/>
          </reference>
        </references>
      </pivotArea>
    </format>
    <format dxfId="61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 selected="0">
            <x v="488"/>
          </reference>
          <reference field="8" count="2">
            <x v="403"/>
            <x v="404"/>
          </reference>
          <reference field="10" count="1" selected="0">
            <x v="26"/>
          </reference>
        </references>
      </pivotArea>
    </format>
    <format dxfId="61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1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2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2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2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2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 selected="0">
            <x v="495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2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26"/>
          </reference>
        </references>
      </pivotArea>
    </format>
    <format dxfId="62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2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26"/>
          </reference>
        </references>
      </pivotArea>
    </format>
    <format dxfId="62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26"/>
          </reference>
        </references>
      </pivotArea>
    </format>
    <format dxfId="62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8"/>
          </reference>
          <reference field="7" count="1" selected="0">
            <x v="512"/>
          </reference>
          <reference field="8" count="1">
            <x v="405"/>
          </reference>
          <reference field="10" count="1" selected="0">
            <x v="26"/>
          </reference>
        </references>
      </pivotArea>
    </format>
    <format dxfId="62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26"/>
          </reference>
        </references>
      </pivotArea>
    </format>
    <format dxfId="62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26"/>
          </reference>
        </references>
      </pivotArea>
    </format>
    <format dxfId="62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9"/>
          </reference>
          <reference field="7" count="1" selected="0">
            <x v="523"/>
          </reference>
          <reference field="8" count="2">
            <x v="403"/>
            <x v="405"/>
          </reference>
          <reference field="10" count="1" selected="0">
            <x v="26"/>
          </reference>
        </references>
      </pivotArea>
    </format>
    <format dxfId="62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0"/>
          </reference>
          <reference field="7" count="1" selected="0">
            <x v="524"/>
          </reference>
          <reference field="8" count="2">
            <x v="403"/>
            <x v="405"/>
          </reference>
          <reference field="10" count="1" selected="0">
            <x v="26"/>
          </reference>
        </references>
      </pivotArea>
    </format>
    <format dxfId="62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1"/>
          </reference>
          <reference field="7" count="1" selected="0">
            <x v="525"/>
          </reference>
          <reference field="8" count="1">
            <x v="405"/>
          </reference>
          <reference field="10" count="1" selected="0">
            <x v="26"/>
          </reference>
        </references>
      </pivotArea>
    </format>
    <format dxfId="62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92"/>
          </reference>
          <reference field="7" count="1" selected="0">
            <x v="526"/>
          </reference>
          <reference field="8" count="1">
            <x v="405"/>
          </reference>
          <reference field="10" count="1" selected="0">
            <x v="26"/>
          </reference>
        </references>
      </pivotArea>
    </format>
    <format dxfId="62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27"/>
          </reference>
        </references>
      </pivotArea>
    </format>
    <format dxfId="62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27"/>
          </reference>
        </references>
      </pivotArea>
    </format>
    <format dxfId="62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0"/>
          </reference>
          <reference field="7" count="1" selected="0">
            <x v="454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29"/>
          </reference>
          <reference field="7" count="1" selected="0">
            <x v="463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2"/>
          </reference>
          <reference field="7" count="1" selected="0">
            <x v="466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0"/>
          </reference>
          <reference field="7" count="1" selected="0">
            <x v="474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4"/>
          </reference>
          <reference field="7" count="1" selected="0">
            <x v="488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6"/>
          </reference>
          <reference field="7" count="1" selected="0">
            <x v="490"/>
          </reference>
          <reference field="8" count="2">
            <x v="403"/>
            <x v="416"/>
          </reference>
          <reference field="10" count="1" selected="0">
            <x v="27"/>
          </reference>
        </references>
      </pivotArea>
    </format>
    <format dxfId="62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1"/>
          </reference>
          <reference field="7" count="1" selected="0">
            <x v="495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4"/>
          </reference>
          <reference field="7" count="1" selected="0">
            <x v="498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7"/>
          </reference>
          <reference field="7" count="1" selected="0">
            <x v="501"/>
          </reference>
          <reference field="8" count="2">
            <x v="403"/>
            <x v="407"/>
          </reference>
          <reference field="10" count="1" selected="0">
            <x v="27"/>
          </reference>
        </references>
      </pivotArea>
    </format>
    <format dxfId="62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27"/>
          </reference>
        </references>
      </pivotArea>
    </format>
    <format dxfId="62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2"/>
          </reference>
          <reference field="6" count="1" selected="0">
            <x v="481"/>
          </reference>
          <reference field="7" count="1" selected="0">
            <x v="515"/>
          </reference>
          <reference field="8" count="1">
            <x v="405"/>
          </reference>
          <reference field="10" count="1" selected="0">
            <x v="27"/>
          </reference>
        </references>
      </pivotArea>
    </format>
    <format dxfId="62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4"/>
          </reference>
          <reference field="6" count="1" selected="0">
            <x v="521"/>
          </reference>
          <reference field="7" count="1" selected="0">
            <x v="555"/>
          </reference>
          <reference field="8" count="1">
            <x v="431"/>
          </reference>
          <reference field="10" count="1" selected="0">
            <x v="18"/>
          </reference>
        </references>
      </pivotArea>
    </format>
    <format dxfId="62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4"/>
          </reference>
          <reference field="6" count="1" selected="0">
            <x v="22"/>
          </reference>
          <reference field="7" count="1" selected="0">
            <x v="23"/>
          </reference>
          <reference field="8" count="1">
            <x v="19"/>
          </reference>
          <reference field="10" count="1" selected="0">
            <x v="19"/>
          </reference>
        </references>
      </pivotArea>
    </format>
    <format dxfId="62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4"/>
          </reference>
          <reference field="6" count="1" selected="0">
            <x v="522"/>
          </reference>
          <reference field="7" count="1" selected="0">
            <x v="556"/>
          </reference>
          <reference field="8" count="1">
            <x v="22"/>
          </reference>
          <reference field="10" count="1" selected="0">
            <x v="19"/>
          </reference>
        </references>
      </pivotArea>
    </format>
    <format dxfId="62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4"/>
          </reference>
          <reference field="6" count="1" selected="0">
            <x v="23"/>
          </reference>
          <reference field="7" count="1" selected="0">
            <x v="24"/>
          </reference>
          <reference field="8" count="1">
            <x v="20"/>
          </reference>
          <reference field="10" count="1" selected="0">
            <x v="19"/>
          </reference>
        </references>
      </pivotArea>
    </format>
    <format dxfId="62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4"/>
          </reference>
          <reference field="6" count="1" selected="0">
            <x v="24"/>
          </reference>
          <reference field="7" count="1" selected="0">
            <x v="25"/>
          </reference>
          <reference field="8" count="1">
            <x v="21"/>
          </reference>
          <reference field="10" count="1" selected="0">
            <x v="20"/>
          </reference>
        </references>
      </pivotArea>
    </format>
    <format dxfId="62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4"/>
          </reference>
          <reference field="6" count="1" selected="0">
            <x v="25"/>
          </reference>
          <reference field="7" count="1" selected="0">
            <x v="26"/>
          </reference>
          <reference field="8" count="1">
            <x v="22"/>
          </reference>
          <reference field="10" count="1" selected="0">
            <x v="20"/>
          </reference>
        </references>
      </pivotArea>
    </format>
    <format dxfId="62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28"/>
          </reference>
          <reference field="7" count="1" selected="0">
            <x v="30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62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3"/>
          </reference>
          <reference field="7" count="1" selected="0">
            <x v="537"/>
          </reference>
          <reference field="8" count="1">
            <x v="21"/>
          </reference>
          <reference field="10" count="1" selected="0">
            <x v="0"/>
          </reference>
        </references>
      </pivotArea>
    </format>
    <format dxfId="62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389"/>
          </reference>
          <reference field="7" count="1" selected="0">
            <x v="423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62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4"/>
          </reference>
          <reference field="7" count="1" selected="0">
            <x v="538"/>
          </reference>
          <reference field="8" count="1">
            <x v="52"/>
          </reference>
          <reference field="10" count="1" selected="0">
            <x v="0"/>
          </reference>
        </references>
      </pivotArea>
    </format>
    <format dxfId="62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62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"/>
          </reference>
          <reference field="7" count="1" selected="0">
            <x v="61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62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398"/>
          </reference>
          <reference field="7" count="1" selected="0">
            <x v="432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62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9"/>
          </reference>
          <reference field="7" count="1" selected="0">
            <x v="53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399"/>
          </reference>
          <reference field="7" count="1" selected="0">
            <x v="43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00"/>
          </reference>
          <reference field="7" count="1" selected="0">
            <x v="434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5"/>
          </reference>
          <reference field="7" count="1" selected="0">
            <x v="539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6"/>
          </reference>
          <reference field="7" count="1" selected="0">
            <x v="540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7"/>
          </reference>
          <reference field="7" count="1" selected="0">
            <x v="541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8"/>
          </reference>
          <reference field="7" count="1" selected="0">
            <x v="542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62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9"/>
          </reference>
          <reference field="7" count="1" selected="0">
            <x v="75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62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09"/>
          </reference>
          <reference field="7" count="1" selected="0">
            <x v="543"/>
          </reference>
          <reference field="8" count="1">
            <x v="59"/>
          </reference>
          <reference field="10" count="1" selected="0">
            <x v="0"/>
          </reference>
        </references>
      </pivotArea>
    </format>
    <format dxfId="62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02"/>
          </reference>
          <reference field="7" count="1" selected="0">
            <x v="436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0"/>
          </reference>
          <reference field="7" count="1" selected="0">
            <x v="544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1"/>
          </reference>
          <reference field="7" count="1" selected="0">
            <x v="545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62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0"/>
          </reference>
        </references>
      </pivotArea>
    </format>
    <format dxfId="62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65"/>
          </reference>
          <reference field="7" count="1" selected="0">
            <x v="83"/>
          </reference>
          <reference field="8" count="1">
            <x v="52"/>
          </reference>
          <reference field="10" count="1" selected="0">
            <x v="0"/>
          </reference>
        </references>
      </pivotArea>
    </format>
    <format dxfId="62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2"/>
          </reference>
          <reference field="7" count="1" selected="0">
            <x v="546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18"/>
          </reference>
          <reference field="7" count="1" selected="0">
            <x v="452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62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3"/>
          </reference>
          <reference field="7" count="1" selected="0">
            <x v="547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62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19"/>
          </reference>
          <reference field="7" count="1" selected="0">
            <x v="45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4"/>
          </reference>
          <reference field="7" count="1" selected="0">
            <x v="548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0"/>
          </reference>
          <reference field="7" count="1" selected="0">
            <x v="454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2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1"/>
          </reference>
          <reference field="7" count="1" selected="0">
            <x v="455"/>
          </reference>
          <reference field="8" count="5">
            <x v="403"/>
            <x v="404"/>
            <x v="406"/>
            <x v="407"/>
            <x v="408"/>
          </reference>
          <reference field="10" count="1" selected="0">
            <x v="0"/>
          </reference>
        </references>
      </pivotArea>
    </format>
    <format dxfId="62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2"/>
          </reference>
          <reference field="7" count="1" selected="0">
            <x v="456"/>
          </reference>
          <reference field="8" count="4">
            <x v="403"/>
            <x v="404"/>
            <x v="407"/>
            <x v="410"/>
          </reference>
          <reference field="10" count="1" selected="0">
            <x v="0"/>
          </reference>
        </references>
      </pivotArea>
    </format>
    <format dxfId="62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3"/>
          </reference>
          <reference field="7" count="1" selected="0">
            <x v="457"/>
          </reference>
          <reference field="8" count="5">
            <x v="403"/>
            <x v="404"/>
            <x v="407"/>
            <x v="408"/>
            <x v="413"/>
          </reference>
          <reference field="10" count="1" selected="0">
            <x v="0"/>
          </reference>
        </references>
      </pivotArea>
    </format>
    <format dxfId="62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4"/>
          </reference>
          <reference field="7" count="1" selected="0">
            <x v="458"/>
          </reference>
          <reference field="8" count="7">
            <x v="403"/>
            <x v="404"/>
            <x v="407"/>
            <x v="409"/>
            <x v="410"/>
            <x v="416"/>
            <x v="423"/>
          </reference>
          <reference field="10" count="1" selected="0">
            <x v="0"/>
          </reference>
        </references>
      </pivotArea>
    </format>
    <format dxfId="62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6"/>
          </reference>
          <reference field="7" count="1" selected="0">
            <x v="460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7"/>
          </reference>
          <reference field="7" count="1" selected="0">
            <x v="461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2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8"/>
          </reference>
          <reference field="7" count="1" selected="0">
            <x v="46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5"/>
          </reference>
          <reference field="7" count="1" selected="0">
            <x v="549"/>
          </reference>
          <reference field="8" count="1">
            <x v="21"/>
          </reference>
          <reference field="10" count="1" selected="0">
            <x v="0"/>
          </reference>
        </references>
      </pivotArea>
    </format>
    <format dxfId="63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9"/>
          </reference>
          <reference field="7" count="1" selected="0">
            <x v="46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0"/>
          </reference>
          <reference field="7" count="1" selected="0">
            <x v="464"/>
          </reference>
          <reference field="8" count="6">
            <x v="403"/>
            <x v="406"/>
            <x v="407"/>
            <x v="409"/>
            <x v="410"/>
            <x v="413"/>
          </reference>
          <reference field="10" count="1" selected="0">
            <x v="0"/>
          </reference>
        </references>
      </pivotArea>
    </format>
    <format dxfId="63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1"/>
          </reference>
          <reference field="7" count="1" selected="0">
            <x v="46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2"/>
          </reference>
          <reference field="7" count="1" selected="0">
            <x v="466"/>
          </reference>
          <reference field="8" count="6">
            <x v="403"/>
            <x v="404"/>
            <x v="406"/>
            <x v="407"/>
            <x v="410"/>
            <x v="413"/>
          </reference>
          <reference field="10" count="1" selected="0">
            <x v="0"/>
          </reference>
        </references>
      </pivotArea>
    </format>
    <format dxfId="63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3"/>
          </reference>
          <reference field="7" count="1" selected="0">
            <x v="467"/>
          </reference>
          <reference field="8" count="5">
            <x v="403"/>
            <x v="404"/>
            <x v="406"/>
            <x v="407"/>
            <x v="410"/>
          </reference>
          <reference field="10" count="1" selected="0">
            <x v="0"/>
          </reference>
        </references>
      </pivotArea>
    </format>
    <format dxfId="63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4"/>
          </reference>
          <reference field="7" count="1" selected="0">
            <x v="468"/>
          </reference>
          <reference field="8" count="3">
            <x v="403"/>
            <x v="404"/>
            <x v="410"/>
          </reference>
          <reference field="10" count="1" selected="0">
            <x v="0"/>
          </reference>
        </references>
      </pivotArea>
    </format>
    <format dxfId="63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5"/>
          </reference>
          <reference field="7" count="1" selected="0">
            <x v="469"/>
          </reference>
          <reference field="8" count="5">
            <x v="403"/>
            <x v="404"/>
            <x v="409"/>
            <x v="410"/>
            <x v="413"/>
          </reference>
          <reference field="10" count="1" selected="0">
            <x v="0"/>
          </reference>
        </references>
      </pivotArea>
    </format>
    <format dxfId="63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6"/>
          </reference>
          <reference field="7" count="1" selected="0">
            <x v="470"/>
          </reference>
          <reference field="8" count="2">
            <x v="403"/>
            <x v="407"/>
          </reference>
          <reference field="10" count="1" selected="0">
            <x v="0"/>
          </reference>
        </references>
      </pivotArea>
    </format>
    <format dxfId="63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7"/>
          </reference>
          <reference field="7" count="1" selected="0">
            <x v="471"/>
          </reference>
          <reference field="8" count="4">
            <x v="403"/>
            <x v="406"/>
            <x v="407"/>
            <x v="422"/>
          </reference>
          <reference field="10" count="1" selected="0">
            <x v="0"/>
          </reference>
        </references>
      </pivotArea>
    </format>
    <format dxfId="63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8"/>
          </reference>
          <reference field="7" count="1" selected="0">
            <x v="472"/>
          </reference>
          <reference field="8" count="4">
            <x v="403"/>
            <x v="406"/>
            <x v="410"/>
            <x v="416"/>
          </reference>
          <reference field="10" count="1" selected="0">
            <x v="0"/>
          </reference>
        </references>
      </pivotArea>
    </format>
    <format dxfId="63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9"/>
          </reference>
          <reference field="7" count="1" selected="0">
            <x v="473"/>
          </reference>
          <reference field="8" count="3">
            <x v="403"/>
            <x v="407"/>
            <x v="410"/>
          </reference>
          <reference field="10" count="1" selected="0">
            <x v="0"/>
          </reference>
        </references>
      </pivotArea>
    </format>
    <format dxfId="63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116"/>
          </reference>
          <reference field="7" count="1" selected="0">
            <x v="143"/>
          </reference>
          <reference field="8" count="1">
            <x v="21"/>
          </reference>
          <reference field="10" count="1" selected="0">
            <x v="0"/>
          </reference>
        </references>
      </pivotArea>
    </format>
    <format dxfId="63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6"/>
          </reference>
          <reference field="7" count="1" selected="0">
            <x v="550"/>
          </reference>
          <reference field="8" count="1">
            <x v="52"/>
          </reference>
          <reference field="10" count="1" selected="0">
            <x v="0"/>
          </reference>
        </references>
      </pivotArea>
    </format>
    <format dxfId="63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7"/>
          </reference>
          <reference field="7" count="1" selected="0">
            <x v="551"/>
          </reference>
          <reference field="8" count="1">
            <x v="59"/>
          </reference>
          <reference field="10" count="1" selected="0">
            <x v="0"/>
          </reference>
        </references>
      </pivotArea>
    </format>
    <format dxfId="63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0"/>
          </reference>
          <reference field="7" count="1" selected="0">
            <x v="474"/>
          </reference>
          <reference field="8" count="3">
            <x v="403"/>
            <x v="408"/>
            <x v="414"/>
          </reference>
          <reference field="10" count="1" selected="0">
            <x v="0"/>
          </reference>
        </references>
      </pivotArea>
    </format>
    <format dxfId="63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1"/>
          </reference>
          <reference field="7" count="1" selected="0">
            <x v="47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2"/>
          </reference>
          <reference field="7" count="1" selected="0">
            <x v="476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3"/>
          </reference>
          <reference field="7" count="1" selected="0">
            <x v="477"/>
          </reference>
          <reference field="8" count="3">
            <x v="403"/>
            <x v="404"/>
            <x v="407"/>
          </reference>
          <reference field="10" count="1" selected="0">
            <x v="0"/>
          </reference>
        </references>
      </pivotArea>
    </format>
    <format dxfId="63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4"/>
          </reference>
          <reference field="7" count="1" selected="0">
            <x v="478"/>
          </reference>
          <reference field="8" count="4">
            <x v="403"/>
            <x v="404"/>
            <x v="407"/>
            <x v="414"/>
          </reference>
          <reference field="10" count="1" selected="0">
            <x v="0"/>
          </reference>
        </references>
      </pivotArea>
    </format>
    <format dxfId="63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5"/>
          </reference>
          <reference field="7" count="1" selected="0">
            <x v="479"/>
          </reference>
          <reference field="8" count="5">
            <x v="403"/>
            <x v="404"/>
            <x v="409"/>
            <x v="413"/>
            <x v="414"/>
          </reference>
          <reference field="10" count="1" selected="0">
            <x v="0"/>
          </reference>
        </references>
      </pivotArea>
    </format>
    <format dxfId="63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6"/>
          </reference>
          <reference field="7" count="1" selected="0">
            <x v="480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3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7"/>
          </reference>
          <reference field="7" count="1" selected="0">
            <x v="481"/>
          </reference>
          <reference field="8" count="4">
            <x v="1"/>
            <x v="36"/>
            <x v="403"/>
            <x v="406"/>
          </reference>
          <reference field="10" count="1" selected="0">
            <x v="0"/>
          </reference>
        </references>
      </pivotArea>
    </format>
    <format dxfId="63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9"/>
          </reference>
          <reference field="7" count="1" selected="0">
            <x v="483"/>
          </reference>
          <reference field="8" count="3">
            <x v="403"/>
            <x v="406"/>
            <x v="407"/>
          </reference>
          <reference field="10" count="1" selected="0">
            <x v="0"/>
          </reference>
        </references>
      </pivotArea>
    </format>
    <format dxfId="63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0"/>
          </reference>
          <reference field="7" count="1" selected="0">
            <x v="484"/>
          </reference>
          <reference field="8" count="2">
            <x v="403"/>
            <x v="407"/>
          </reference>
          <reference field="10" count="1" selected="0">
            <x v="0"/>
          </reference>
        </references>
      </pivotArea>
    </format>
    <format dxfId="63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518"/>
          </reference>
          <reference field="7" count="1" selected="0">
            <x v="552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63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1"/>
          </reference>
          <reference field="7" count="1" selected="0">
            <x v="48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2"/>
          </reference>
          <reference field="7" count="1" selected="0">
            <x v="486"/>
          </reference>
          <reference field="8" count="2">
            <x v="2"/>
            <x v="403"/>
          </reference>
          <reference field="10" count="1" selected="0">
            <x v="0"/>
          </reference>
        </references>
      </pivotArea>
    </format>
    <format dxfId="63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3"/>
          </reference>
          <reference field="7" count="1" selected="0">
            <x v="487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4"/>
          </reference>
          <reference field="7" count="1" selected="0">
            <x v="488"/>
          </reference>
          <reference field="8" count="3">
            <x v="403"/>
            <x v="404"/>
            <x v="407"/>
          </reference>
          <reference field="10" count="1" selected="0">
            <x v="0"/>
          </reference>
        </references>
      </pivotArea>
    </format>
    <format dxfId="63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5"/>
          </reference>
          <reference field="7" count="1" selected="0">
            <x v="489"/>
          </reference>
          <reference field="8" count="5">
            <x v="403"/>
            <x v="404"/>
            <x v="407"/>
            <x v="416"/>
            <x v="424"/>
          </reference>
          <reference field="10" count="1" selected="0">
            <x v="0"/>
          </reference>
        </references>
      </pivotArea>
    </format>
    <format dxfId="63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6"/>
          </reference>
          <reference field="7" count="1" selected="0">
            <x v="490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3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7"/>
          </reference>
          <reference field="7" count="1" selected="0">
            <x v="491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3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1"/>
          </reference>
          <reference field="7" count="1" selected="0">
            <x v="495"/>
          </reference>
          <reference field="8" count="4">
            <x v="17"/>
            <x v="403"/>
            <x v="410"/>
            <x v="417"/>
          </reference>
          <reference field="10" count="1" selected="0">
            <x v="0"/>
          </reference>
        </references>
      </pivotArea>
    </format>
    <format dxfId="63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0"/>
          </reference>
        </references>
      </pivotArea>
    </format>
    <format dxfId="63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3"/>
          </reference>
          <reference field="7" count="1" selected="0">
            <x v="497"/>
          </reference>
          <reference field="8" count="2">
            <x v="403"/>
            <x v="414"/>
          </reference>
          <reference field="10" count="1" selected="0">
            <x v="0"/>
          </reference>
        </references>
      </pivotArea>
    </format>
    <format dxfId="63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4"/>
          </reference>
          <reference field="7" count="1" selected="0">
            <x v="498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6"/>
          </reference>
          <reference field="7" count="1" selected="0">
            <x v="500"/>
          </reference>
          <reference field="8" count="3">
            <x v="403"/>
            <x v="404"/>
            <x v="407"/>
          </reference>
          <reference field="10" count="1" selected="0">
            <x v="0"/>
          </reference>
        </references>
      </pivotArea>
    </format>
    <format dxfId="63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7"/>
          </reference>
          <reference field="7" count="1" selected="0">
            <x v="501"/>
          </reference>
          <reference field="8" count="4">
            <x v="403"/>
            <x v="404"/>
            <x v="407"/>
            <x v="413"/>
          </reference>
          <reference field="10" count="1" selected="0">
            <x v="0"/>
          </reference>
        </references>
      </pivotArea>
    </format>
    <format dxfId="63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8"/>
          </reference>
          <reference field="7" count="1" selected="0">
            <x v="502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3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69"/>
          </reference>
          <reference field="7" count="1" selected="0">
            <x v="503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3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0"/>
          </reference>
          <reference field="7" count="1" selected="0">
            <x v="504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63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1"/>
          </reference>
          <reference field="7" count="1" selected="0">
            <x v="505"/>
          </reference>
          <reference field="8" count="3">
            <x v="403"/>
            <x v="405"/>
            <x v="414"/>
          </reference>
          <reference field="10" count="1" selected="0">
            <x v="0"/>
          </reference>
        </references>
      </pivotArea>
    </format>
    <format dxfId="63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2"/>
          </reference>
          <reference field="7" count="1" selected="0">
            <x v="506"/>
          </reference>
          <reference field="8" count="3">
            <x v="403"/>
            <x v="405"/>
            <x v="422"/>
          </reference>
          <reference field="10" count="1" selected="0">
            <x v="0"/>
          </reference>
        </references>
      </pivotArea>
    </format>
    <format dxfId="63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3"/>
          </reference>
          <reference field="7" count="1" selected="0">
            <x v="507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63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4"/>
          </reference>
          <reference field="7" count="1" selected="0">
            <x v="508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5"/>
          </reference>
          <reference field="7" count="1" selected="0">
            <x v="509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6"/>
          </reference>
          <reference field="7" count="1" selected="0">
            <x v="510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7"/>
          </reference>
          <reference field="7" count="1" selected="0">
            <x v="511"/>
          </reference>
          <reference field="8" count="4">
            <x v="403"/>
            <x v="405"/>
            <x v="406"/>
            <x v="411"/>
          </reference>
          <reference field="10" count="1" selected="0">
            <x v="0"/>
          </reference>
        </references>
      </pivotArea>
    </format>
    <format dxfId="63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8"/>
          </reference>
          <reference field="7" count="1" selected="0">
            <x v="512"/>
          </reference>
          <reference field="8" count="3">
            <x v="403"/>
            <x v="405"/>
            <x v="406"/>
          </reference>
          <reference field="10" count="1" selected="0">
            <x v="0"/>
          </reference>
        </references>
      </pivotArea>
    </format>
    <format dxfId="63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79"/>
          </reference>
          <reference field="7" count="1" selected="0">
            <x v="513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63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0"/>
          </reference>
          <reference field="7" count="1" selected="0">
            <x v="514"/>
          </reference>
          <reference field="8" count="3">
            <x v="403"/>
            <x v="405"/>
            <x v="407"/>
          </reference>
          <reference field="10" count="1" selected="0">
            <x v="0"/>
          </reference>
        </references>
      </pivotArea>
    </format>
    <format dxfId="63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1"/>
          </reference>
          <reference field="7" count="1" selected="0">
            <x v="515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2"/>
          </reference>
          <reference field="7" count="1" selected="0">
            <x v="516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3"/>
          </reference>
          <reference field="7" count="1" selected="0">
            <x v="517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4"/>
          </reference>
          <reference field="7" count="1" selected="0">
            <x v="518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5"/>
          </reference>
          <reference field="7" count="1" selected="0">
            <x v="519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6"/>
          </reference>
          <reference field="7" count="1" selected="0">
            <x v="520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89"/>
          </reference>
          <reference field="7" count="1" selected="0">
            <x v="523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63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0"/>
          </reference>
          <reference field="7" count="1" selected="0">
            <x v="524"/>
          </reference>
          <reference field="8" count="3">
            <x v="403"/>
            <x v="405"/>
            <x v="406"/>
          </reference>
          <reference field="10" count="1" selected="0">
            <x v="0"/>
          </reference>
        </references>
      </pivotArea>
    </format>
    <format dxfId="63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1"/>
          </reference>
          <reference field="7" count="1" selected="0">
            <x v="525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63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2"/>
          </reference>
          <reference field="7" count="1" selected="0">
            <x v="526"/>
          </reference>
          <reference field="8" count="2">
            <x v="403"/>
            <x v="405"/>
          </reference>
          <reference field="10" count="1" selected="0">
            <x v="0"/>
          </reference>
        </references>
      </pivotArea>
    </format>
    <format dxfId="63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4"/>
          </reference>
          <reference field="7" count="1" selected="0">
            <x v="528"/>
          </reference>
          <reference field="8" count="2">
            <x v="405"/>
            <x v="421"/>
          </reference>
          <reference field="10" count="1" selected="0">
            <x v="0"/>
          </reference>
        </references>
      </pivotArea>
    </format>
    <format dxfId="63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5"/>
          </reference>
          <reference field="7" count="1" selected="0">
            <x v="529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96"/>
          </reference>
          <reference field="7" count="1" selected="0">
            <x v="530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3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1"/>
          </reference>
          <reference field="7" count="1" selected="0">
            <x v="455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2"/>
          </reference>
          <reference field="7" count="1" selected="0">
            <x v="456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4"/>
          </reference>
          <reference field="7" count="1" selected="0">
            <x v="458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29"/>
          </reference>
          <reference field="7" count="1" selected="0">
            <x v="463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0"/>
          </reference>
          <reference field="7" count="1" selected="0">
            <x v="464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14"/>
          </reference>
        </references>
      </pivotArea>
    </format>
    <format dxfId="63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15"/>
          </reference>
        </references>
      </pivotArea>
    </format>
    <format dxfId="63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15"/>
          </reference>
        </references>
      </pivotArea>
    </format>
    <format dxfId="63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15"/>
          </reference>
        </references>
      </pivotArea>
    </format>
    <format dxfId="63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15"/>
          </reference>
        </references>
      </pivotArea>
    </format>
    <format dxfId="63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5"/>
          </reference>
          <reference field="6" count="1" selected="0">
            <x v="28"/>
          </reference>
          <reference field="7" count="1" selected="0">
            <x v="30"/>
          </reference>
          <reference field="8" count="1">
            <x v="43"/>
          </reference>
          <reference field="10" count="1" selected="0">
            <x v="16"/>
          </reference>
        </references>
      </pivotArea>
    </format>
    <format dxfId="63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63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9"/>
          </reference>
          <reference field="7" count="1" selected="0">
            <x v="43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0"/>
          </reference>
        </references>
      </pivotArea>
    </format>
    <format dxfId="63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9"/>
          </reference>
          <reference field="7" count="1" selected="0">
            <x v="45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1"/>
          </reference>
          <reference field="7" count="1" selected="0">
            <x v="455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3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2"/>
          </reference>
          <reference field="7" count="1" selected="0">
            <x v="456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3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3"/>
          </reference>
          <reference field="7" count="1" selected="0">
            <x v="457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4"/>
          </reference>
          <reference field="7" count="1" selected="0">
            <x v="458"/>
          </reference>
          <reference field="8" count="2">
            <x v="403"/>
            <x v="406"/>
          </reference>
          <reference field="10" count="1" selected="0">
            <x v="0"/>
          </reference>
        </references>
      </pivotArea>
    </format>
    <format dxfId="63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6"/>
          </reference>
          <reference field="7" count="1" selected="0">
            <x v="460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7"/>
          </reference>
          <reference field="7" count="1" selected="0">
            <x v="461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8"/>
          </reference>
          <reference field="7" count="1" selected="0">
            <x v="46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2"/>
          </reference>
          <reference field="7" count="1" selected="0">
            <x v="466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3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3"/>
          </reference>
          <reference field="7" count="1" selected="0">
            <x v="467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3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4"/>
          </reference>
          <reference field="7" count="1" selected="0">
            <x v="468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5"/>
          </reference>
          <reference field="7" count="1" selected="0">
            <x v="469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6"/>
          </reference>
          <reference field="7" count="1" selected="0">
            <x v="470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7"/>
          </reference>
          <reference field="7" count="1" selected="0">
            <x v="471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8"/>
          </reference>
          <reference field="7" count="1" selected="0">
            <x v="47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9"/>
          </reference>
          <reference field="7" count="1" selected="0">
            <x v="47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3"/>
          </reference>
          <reference field="7" count="1" selected="0">
            <x v="477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4"/>
          </reference>
          <reference field="7" count="1" selected="0">
            <x v="478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5"/>
          </reference>
          <reference field="7" count="1" selected="0">
            <x v="479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6"/>
          </reference>
          <reference field="7" count="1" selected="0">
            <x v="480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7"/>
          </reference>
          <reference field="7" count="1" selected="0">
            <x v="481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8"/>
          </reference>
          <reference field="7" count="1" selected="0">
            <x v="48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9"/>
          </reference>
          <reference field="7" count="1" selected="0">
            <x v="48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0"/>
          </reference>
          <reference field="7" count="1" selected="0">
            <x v="484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4"/>
          </reference>
          <reference field="7" count="1" selected="0">
            <x v="488"/>
          </reference>
          <reference field="8" count="2">
            <x v="403"/>
            <x v="404"/>
          </reference>
          <reference field="10" count="1" selected="0">
            <x v="0"/>
          </reference>
        </references>
      </pivotArea>
    </format>
    <format dxfId="64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5"/>
          </reference>
          <reference field="7" count="1" selected="0">
            <x v="489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6"/>
          </reference>
          <reference field="7" count="1" selected="0">
            <x v="490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7"/>
          </reference>
          <reference field="7" count="1" selected="0">
            <x v="491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8"/>
          </reference>
          <reference field="7" count="1" selected="0">
            <x v="49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0"/>
          </reference>
          <reference field="7" count="1" selected="0">
            <x v="494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0"/>
          </reference>
        </references>
      </pivotArea>
    </format>
    <format dxfId="64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6"/>
          </reference>
          <reference field="7" count="1" selected="0">
            <x v="500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7"/>
          </reference>
          <reference field="7" count="1" selected="0">
            <x v="501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8"/>
          </reference>
          <reference field="7" count="1" selected="0">
            <x v="502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9"/>
          </reference>
          <reference field="7" count="1" selected="0">
            <x v="503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0"/>
          </reference>
          <reference field="7" count="1" selected="0">
            <x v="504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1"/>
          </reference>
          <reference field="7" count="1" selected="0">
            <x v="505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3"/>
          </reference>
          <reference field="7" count="1" selected="0">
            <x v="507"/>
          </reference>
          <reference field="8" count="1">
            <x v="403"/>
          </reference>
          <reference field="10" count="1" selected="0">
            <x v="0"/>
          </reference>
        </references>
      </pivotArea>
    </format>
    <format dxfId="64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7"/>
          </reference>
          <reference field="7" count="1" selected="0">
            <x v="511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8"/>
          </reference>
          <reference field="7" count="1" selected="0">
            <x v="512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9"/>
          </reference>
          <reference field="7" count="1" selected="0">
            <x v="513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0"/>
          </reference>
          <reference field="7" count="1" selected="0">
            <x v="514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1"/>
          </reference>
          <reference field="7" count="1" selected="0">
            <x v="515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2"/>
          </reference>
          <reference field="7" count="1" selected="0">
            <x v="516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3"/>
          </reference>
          <reference field="7" count="1" selected="0">
            <x v="517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9"/>
          </reference>
          <reference field="7" count="1" selected="0">
            <x v="523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0"/>
          </reference>
          <reference field="7" count="1" selected="0">
            <x v="524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1"/>
          </reference>
          <reference field="7" count="1" selected="0">
            <x v="525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2"/>
          </reference>
          <reference field="7" count="1" selected="0">
            <x v="526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4"/>
          </reference>
          <reference field="7" count="1" selected="0">
            <x v="528"/>
          </reference>
          <reference field="8" count="2">
            <x v="405"/>
            <x v="421"/>
          </reference>
          <reference field="10" count="1" selected="0">
            <x v="0"/>
          </reference>
        </references>
      </pivotArea>
    </format>
    <format dxfId="64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5"/>
          </reference>
          <reference field="7" count="1" selected="0">
            <x v="529"/>
          </reference>
          <reference field="8" count="1">
            <x v="405"/>
          </reference>
          <reference field="10" count="1" selected="0">
            <x v="0"/>
          </reference>
        </references>
      </pivotArea>
    </format>
    <format dxfId="64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153"/>
          </reference>
          <reference field="7" count="1" selected="0">
            <x v="189"/>
          </reference>
          <reference field="8" count="1">
            <x v="59"/>
          </reference>
          <reference field="10" count="1" selected="0">
            <x v="1048832"/>
          </reference>
        </references>
      </pivotArea>
    </format>
    <format dxfId="64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154"/>
          </reference>
          <reference field="7" count="1" selected="0">
            <x v="190"/>
          </reference>
          <reference field="8" count="1">
            <x v="97"/>
          </reference>
          <reference field="10" count="1" selected="0">
            <x v="1048832"/>
          </reference>
        </references>
      </pivotArea>
    </format>
    <format dxfId="64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18"/>
          </reference>
          <reference field="7" count="1" selected="0">
            <x v="18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64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18"/>
          </reference>
          <reference field="7" count="1" selected="0">
            <x v="19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64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"/>
          </reference>
          <reference field="7" count="1" selected="0">
            <x v="57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64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155"/>
          </reference>
          <reference field="7" count="1" selected="0">
            <x v="191"/>
          </reference>
          <reference field="8" count="1">
            <x v="54"/>
          </reference>
          <reference field="10" count="1" selected="0">
            <x v="1048832"/>
          </reference>
        </references>
      </pivotArea>
    </format>
    <format dxfId="64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24"/>
          </reference>
          <reference field="7" count="1" selected="0">
            <x v="25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504"/>
          </reference>
          <reference field="7" count="1" selected="0">
            <x v="538"/>
          </reference>
          <reference field="8" count="1">
            <x v="52"/>
          </reference>
          <reference field="10" count="1" selected="0">
            <x v="17"/>
          </reference>
        </references>
      </pivotArea>
    </format>
    <format dxfId="64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3"/>
          </reference>
          <reference field="7" count="1" selected="0">
            <x v="427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4"/>
          </reference>
          <reference field="7" count="1" selected="0">
            <x v="428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6"/>
          </reference>
          <reference field="7" count="1" selected="0">
            <x v="430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519"/>
          </reference>
          <reference field="7" count="1" selected="0">
            <x v="553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7"/>
          </reference>
          <reference field="7" count="1" selected="0">
            <x v="431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8"/>
          </reference>
          <reference field="7" count="1" selected="0">
            <x v="432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9"/>
          </reference>
          <reference field="7" count="1" selected="0">
            <x v="533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399"/>
          </reference>
          <reference field="7" count="1" selected="0">
            <x v="433"/>
          </reference>
          <reference field="8" count="2">
            <x v="403"/>
            <x v="404"/>
          </reference>
          <reference field="10" count="1" selected="0">
            <x v="17"/>
          </reference>
        </references>
      </pivotArea>
    </format>
    <format dxfId="64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0"/>
          </reference>
          <reference field="7" count="1" selected="0">
            <x v="434"/>
          </reference>
          <reference field="8" count="2">
            <x v="403"/>
            <x v="404"/>
          </reference>
          <reference field="10" count="1" selected="0">
            <x v="17"/>
          </reference>
        </references>
      </pivotArea>
    </format>
    <format dxfId="64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508"/>
          </reference>
          <reference field="7" count="1" selected="0">
            <x v="542"/>
          </reference>
          <reference field="8" count="1">
            <x v="1"/>
          </reference>
          <reference field="10" count="1" selected="0">
            <x v="17"/>
          </reference>
        </references>
      </pivotArea>
    </format>
    <format dxfId="64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500"/>
          </reference>
          <reference field="7" count="1" selected="0">
            <x v="534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2"/>
          </reference>
          <reference field="7" count="1" selected="0">
            <x v="436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61"/>
          </reference>
          <reference field="7" count="1" selected="0">
            <x v="78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511"/>
          </reference>
          <reference field="7" count="1" selected="0">
            <x v="545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62"/>
          </reference>
          <reference field="7" count="1" selected="0">
            <x v="79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5"/>
          </reference>
          <reference field="7" count="1" selected="0">
            <x v="439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6"/>
          </reference>
          <reference field="7" count="1" selected="0">
            <x v="440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7"/>
          </reference>
          <reference field="7" count="1" selected="0">
            <x v="441"/>
          </reference>
          <reference field="8" count="1">
            <x v="87"/>
          </reference>
          <reference field="10" count="1" selected="0">
            <x v="17"/>
          </reference>
        </references>
      </pivotArea>
    </format>
    <format dxfId="64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512"/>
          </reference>
          <reference field="7" count="1" selected="0">
            <x v="546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08"/>
          </reference>
          <reference field="7" count="1" selected="0">
            <x v="442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1"/>
          </reference>
          <reference field="7" count="1" selected="0">
            <x v="445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7"/>
          </reference>
          <reference field="7" count="1" selected="0">
            <x v="451"/>
          </reference>
          <reference field="8" count="1">
            <x v="405"/>
          </reference>
          <reference field="10" count="1" selected="0">
            <x v="17"/>
          </reference>
        </references>
      </pivotArea>
    </format>
    <format dxfId="64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8"/>
          </reference>
          <reference field="7" count="1" selected="0">
            <x v="452"/>
          </reference>
          <reference field="8" count="1">
            <x v="17"/>
          </reference>
          <reference field="10" count="1" selected="0">
            <x v="17"/>
          </reference>
        </references>
      </pivotArea>
    </format>
    <format dxfId="64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19"/>
          </reference>
          <reference field="7" count="1" selected="0">
            <x v="453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514"/>
          </reference>
          <reference field="7" count="1" selected="0">
            <x v="548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0"/>
          </reference>
          <reference field="7" count="1" selected="0">
            <x v="454"/>
          </reference>
          <reference field="8" count="2">
            <x v="403"/>
            <x v="404"/>
          </reference>
          <reference field="10" count="1" selected="0">
            <x v="17"/>
          </reference>
        </references>
      </pivotArea>
    </format>
    <format dxfId="64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1"/>
          </reference>
          <reference field="7" count="1" selected="0">
            <x v="455"/>
          </reference>
          <reference field="8" count="5">
            <x v="403"/>
            <x v="404"/>
            <x v="407"/>
            <x v="408"/>
            <x v="417"/>
          </reference>
          <reference field="10" count="1" selected="0">
            <x v="17"/>
          </reference>
        </references>
      </pivotArea>
    </format>
    <format dxfId="64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2"/>
          </reference>
          <reference field="7" count="1" selected="0">
            <x v="456"/>
          </reference>
          <reference field="8" count="3">
            <x v="403"/>
            <x v="404"/>
            <x v="406"/>
          </reference>
          <reference field="10" count="1" selected="0">
            <x v="17"/>
          </reference>
        </references>
      </pivotArea>
    </format>
    <format dxfId="64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3"/>
          </reference>
          <reference field="7" count="1" selected="0">
            <x v="457"/>
          </reference>
          <reference field="8" count="4">
            <x v="403"/>
            <x v="404"/>
            <x v="407"/>
            <x v="410"/>
          </reference>
          <reference field="10" count="1" selected="0">
            <x v="17"/>
          </reference>
        </references>
      </pivotArea>
    </format>
    <format dxfId="64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4"/>
          </reference>
          <reference field="7" count="1" selected="0">
            <x v="458"/>
          </reference>
          <reference field="8" count="5">
            <x v="403"/>
            <x v="404"/>
            <x v="406"/>
            <x v="407"/>
            <x v="410"/>
          </reference>
          <reference field="10" count="1" selected="0">
            <x v="17"/>
          </reference>
        </references>
      </pivotArea>
    </format>
    <format dxfId="64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5"/>
          </reference>
          <reference field="7" count="1" selected="0">
            <x v="459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6"/>
          </reference>
          <reference field="7" count="1" selected="0">
            <x v="460"/>
          </reference>
          <reference field="8" count="2">
            <x v="403"/>
            <x v="406"/>
          </reference>
          <reference field="10" count="1" selected="0">
            <x v="17"/>
          </reference>
        </references>
      </pivotArea>
    </format>
    <format dxfId="64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7"/>
          </reference>
          <reference field="7" count="1" selected="0">
            <x v="461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8"/>
          </reference>
          <reference field="7" count="1" selected="0">
            <x v="462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29"/>
          </reference>
          <reference field="7" count="1" selected="0">
            <x v="463"/>
          </reference>
          <reference field="8" count="2">
            <x v="403"/>
            <x v="425"/>
          </reference>
          <reference field="10" count="1" selected="0">
            <x v="17"/>
          </reference>
        </references>
      </pivotArea>
    </format>
    <format dxfId="64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0"/>
          </reference>
          <reference field="7" count="1" selected="0">
            <x v="464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1"/>
          </reference>
          <reference field="7" count="1" selected="0">
            <x v="465"/>
          </reference>
          <reference field="8" count="2">
            <x v="403"/>
            <x v="405"/>
          </reference>
          <reference field="10" count="1" selected="0">
            <x v="17"/>
          </reference>
        </references>
      </pivotArea>
    </format>
    <format dxfId="64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2"/>
          </reference>
          <reference field="7" count="1" selected="0">
            <x v="466"/>
          </reference>
          <reference field="8" count="6">
            <x v="403"/>
            <x v="404"/>
            <x v="406"/>
            <x v="407"/>
            <x v="412"/>
            <x v="413"/>
          </reference>
          <reference field="10" count="1" selected="0">
            <x v="17"/>
          </reference>
        </references>
      </pivotArea>
    </format>
    <format dxfId="64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3"/>
          </reference>
          <reference field="7" count="1" selected="0">
            <x v="467"/>
          </reference>
          <reference field="8" count="6">
            <x v="17"/>
            <x v="403"/>
            <x v="404"/>
            <x v="407"/>
            <x v="410"/>
            <x v="413"/>
          </reference>
          <reference field="10" count="1" selected="0">
            <x v="17"/>
          </reference>
        </references>
      </pivotArea>
    </format>
    <format dxfId="64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4"/>
          </reference>
          <reference field="7" count="1" selected="0">
            <x v="468"/>
          </reference>
          <reference field="8" count="5">
            <x v="403"/>
            <x v="404"/>
            <x v="406"/>
            <x v="414"/>
            <x v="416"/>
          </reference>
          <reference field="10" count="1" selected="0">
            <x v="17"/>
          </reference>
        </references>
      </pivotArea>
    </format>
    <format dxfId="64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5"/>
          </reference>
          <reference field="7" count="1" selected="0">
            <x v="469"/>
          </reference>
          <reference field="8" count="8">
            <x v="403"/>
            <x v="404"/>
            <x v="406"/>
            <x v="407"/>
            <x v="408"/>
            <x v="410"/>
            <x v="413"/>
            <x v="417"/>
          </reference>
          <reference field="10" count="1" selected="0">
            <x v="17"/>
          </reference>
        </references>
      </pivotArea>
    </format>
    <format dxfId="64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6"/>
          </reference>
          <reference field="7" count="1" selected="0">
            <x v="470"/>
          </reference>
          <reference field="8" count="3">
            <x v="403"/>
            <x v="410"/>
            <x v="413"/>
          </reference>
          <reference field="10" count="1" selected="0">
            <x v="17"/>
          </reference>
        </references>
      </pivotArea>
    </format>
    <format dxfId="64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7"/>
          </reference>
          <reference field="7" count="1" selected="0">
            <x v="471"/>
          </reference>
          <reference field="8" count="4">
            <x v="403"/>
            <x v="410"/>
            <x v="414"/>
            <x v="415"/>
          </reference>
          <reference field="10" count="1" selected="0">
            <x v="17"/>
          </reference>
        </references>
      </pivotArea>
    </format>
    <format dxfId="64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8"/>
          </reference>
          <reference field="7" count="1" selected="0">
            <x v="472"/>
          </reference>
          <reference field="8" count="3">
            <x v="403"/>
            <x v="410"/>
            <x v="416"/>
          </reference>
          <reference field="10" count="1" selected="0">
            <x v="17"/>
          </reference>
        </references>
      </pivotArea>
    </format>
    <format dxfId="64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39"/>
          </reference>
          <reference field="7" count="1" selected="0">
            <x v="473"/>
          </reference>
          <reference field="8" count="3">
            <x v="403"/>
            <x v="410"/>
            <x v="416"/>
          </reference>
          <reference field="10" count="1" selected="0">
            <x v="17"/>
          </reference>
        </references>
      </pivotArea>
    </format>
    <format dxfId="64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0"/>
          </reference>
          <reference field="7" count="1" selected="0">
            <x v="474"/>
          </reference>
          <reference field="8" count="5">
            <x v="403"/>
            <x v="406"/>
            <x v="407"/>
            <x v="410"/>
            <x v="414"/>
          </reference>
          <reference field="10" count="1" selected="0">
            <x v="17"/>
          </reference>
        </references>
      </pivotArea>
    </format>
    <format dxfId="64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1"/>
          </reference>
          <reference field="7" count="1" selected="0">
            <x v="475"/>
          </reference>
          <reference field="8" count="2">
            <x v="403"/>
            <x v="414"/>
          </reference>
          <reference field="10" count="1" selected="0">
            <x v="17"/>
          </reference>
        </references>
      </pivotArea>
    </format>
    <format dxfId="64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2"/>
          </reference>
          <reference field="7" count="1" selected="0">
            <x v="476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4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3"/>
          </reference>
          <reference field="7" count="1" selected="0">
            <x v="477"/>
          </reference>
          <reference field="8" count="5">
            <x v="403"/>
            <x v="404"/>
            <x v="408"/>
            <x v="409"/>
            <x v="419"/>
          </reference>
          <reference field="10" count="1" selected="0">
            <x v="17"/>
          </reference>
        </references>
      </pivotArea>
    </format>
    <format dxfId="65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4"/>
          </reference>
          <reference field="7" count="1" selected="0">
            <x v="478"/>
          </reference>
          <reference field="8" count="8">
            <x v="403"/>
            <x v="404"/>
            <x v="407"/>
            <x v="410"/>
            <x v="411"/>
            <x v="413"/>
            <x v="414"/>
            <x v="416"/>
          </reference>
          <reference field="10" count="1" selected="0">
            <x v="17"/>
          </reference>
        </references>
      </pivotArea>
    </format>
    <format dxfId="65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5"/>
          </reference>
          <reference field="7" count="1" selected="0">
            <x v="479"/>
          </reference>
          <reference field="8" count="6">
            <x v="403"/>
            <x v="404"/>
            <x v="407"/>
            <x v="409"/>
            <x v="413"/>
            <x v="414"/>
          </reference>
          <reference field="10" count="1" selected="0">
            <x v="17"/>
          </reference>
        </references>
      </pivotArea>
    </format>
    <format dxfId="65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6"/>
          </reference>
          <reference field="7" count="1" selected="0">
            <x v="480"/>
          </reference>
          <reference field="8" count="6">
            <x v="403"/>
            <x v="404"/>
            <x v="406"/>
            <x v="407"/>
            <x v="409"/>
            <x v="414"/>
          </reference>
          <reference field="10" count="1" selected="0">
            <x v="17"/>
          </reference>
        </references>
      </pivotArea>
    </format>
    <format dxfId="65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7"/>
          </reference>
          <reference field="7" count="1" selected="0">
            <x v="481"/>
          </reference>
          <reference field="8" count="6">
            <x v="17"/>
            <x v="21"/>
            <x v="403"/>
            <x v="407"/>
            <x v="413"/>
            <x v="414"/>
          </reference>
          <reference field="10" count="1" selected="0">
            <x v="17"/>
          </reference>
        </references>
      </pivotArea>
    </format>
    <format dxfId="65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8"/>
          </reference>
          <reference field="7" count="1" selected="0">
            <x v="482"/>
          </reference>
          <reference field="8" count="2">
            <x v="403"/>
            <x v="407"/>
          </reference>
          <reference field="10" count="1" selected="0">
            <x v="17"/>
          </reference>
        </references>
      </pivotArea>
    </format>
    <format dxfId="65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49"/>
          </reference>
          <reference field="7" count="1" selected="0">
            <x v="483"/>
          </reference>
          <reference field="8" count="4">
            <x v="2"/>
            <x v="403"/>
            <x v="407"/>
            <x v="410"/>
          </reference>
          <reference field="10" count="1" selected="0">
            <x v="17"/>
          </reference>
        </references>
      </pivotArea>
    </format>
    <format dxfId="65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0"/>
          </reference>
          <reference field="7" count="1" selected="0">
            <x v="484"/>
          </reference>
          <reference field="8" count="2">
            <x v="21"/>
            <x v="403"/>
          </reference>
          <reference field="10" count="1" selected="0">
            <x v="17"/>
          </reference>
        </references>
      </pivotArea>
    </format>
    <format dxfId="65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1"/>
          </reference>
          <reference field="7" count="1" selected="0">
            <x v="485"/>
          </reference>
          <reference field="8" count="4">
            <x v="1"/>
            <x v="21"/>
            <x v="43"/>
            <x v="403"/>
          </reference>
          <reference field="10" count="1" selected="0">
            <x v="17"/>
          </reference>
        </references>
      </pivotArea>
    </format>
    <format dxfId="65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2"/>
          </reference>
          <reference field="7" count="1" selected="0">
            <x v="486"/>
          </reference>
          <reference field="8" count="4">
            <x v="403"/>
            <x v="411"/>
            <x v="413"/>
            <x v="418"/>
          </reference>
          <reference field="10" count="1" selected="0">
            <x v="17"/>
          </reference>
        </references>
      </pivotArea>
    </format>
    <format dxfId="65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3"/>
          </reference>
          <reference field="7" count="1" selected="0">
            <x v="487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5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4"/>
          </reference>
          <reference field="7" count="1" selected="0">
            <x v="488"/>
          </reference>
          <reference field="8" count="2">
            <x v="403"/>
            <x v="404"/>
          </reference>
          <reference field="10" count="1" selected="0">
            <x v="17"/>
          </reference>
        </references>
      </pivotArea>
    </format>
    <format dxfId="65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5"/>
          </reference>
          <reference field="7" count="1" selected="0">
            <x v="489"/>
          </reference>
          <reference field="8" count="4">
            <x v="403"/>
            <x v="404"/>
            <x v="407"/>
            <x v="410"/>
          </reference>
          <reference field="10" count="1" selected="0">
            <x v="17"/>
          </reference>
        </references>
      </pivotArea>
    </format>
    <format dxfId="65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6"/>
          </reference>
          <reference field="7" count="1" selected="0">
            <x v="490"/>
          </reference>
          <reference field="8" count="3">
            <x v="403"/>
            <x v="404"/>
            <x v="416"/>
          </reference>
          <reference field="10" count="1" selected="0">
            <x v="17"/>
          </reference>
        </references>
      </pivotArea>
    </format>
    <format dxfId="65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7"/>
          </reference>
          <reference field="7" count="1" selected="0">
            <x v="491"/>
          </reference>
          <reference field="8" count="2">
            <x v="403"/>
            <x v="404"/>
          </reference>
          <reference field="10" count="1" selected="0">
            <x v="17"/>
          </reference>
        </references>
      </pivotArea>
    </format>
    <format dxfId="65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8"/>
          </reference>
          <reference field="7" count="1" selected="0">
            <x v="492"/>
          </reference>
          <reference field="8" count="6">
            <x v="1"/>
            <x v="403"/>
            <x v="406"/>
            <x v="407"/>
            <x v="409"/>
            <x v="414"/>
          </reference>
          <reference field="10" count="1" selected="0">
            <x v="17"/>
          </reference>
        </references>
      </pivotArea>
    </format>
    <format dxfId="65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59"/>
          </reference>
          <reference field="7" count="1" selected="0">
            <x v="493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5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0"/>
          </reference>
          <reference field="7" count="1" selected="0">
            <x v="494"/>
          </reference>
          <reference field="8" count="3">
            <x v="403"/>
            <x v="407"/>
            <x v="410"/>
          </reference>
          <reference field="10" count="1" selected="0">
            <x v="17"/>
          </reference>
        </references>
      </pivotArea>
    </format>
    <format dxfId="65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1"/>
          </reference>
          <reference field="7" count="1" selected="0">
            <x v="495"/>
          </reference>
          <reference field="8" count="2">
            <x v="403"/>
            <x v="410"/>
          </reference>
          <reference field="10" count="1" selected="0">
            <x v="17"/>
          </reference>
        </references>
      </pivotArea>
    </format>
    <format dxfId="65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2"/>
          </reference>
          <reference field="7" count="1" selected="0">
            <x v="496"/>
          </reference>
          <reference field="8" count="1">
            <x v="87"/>
          </reference>
          <reference field="10" count="1" selected="0">
            <x v="17"/>
          </reference>
        </references>
      </pivotArea>
    </format>
    <format dxfId="65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3"/>
          </reference>
          <reference field="7" count="1" selected="0">
            <x v="497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5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4"/>
          </reference>
          <reference field="7" count="1" selected="0">
            <x v="498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5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5"/>
          </reference>
          <reference field="7" count="1" selected="0">
            <x v="499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5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6"/>
          </reference>
          <reference field="7" count="1" selected="0">
            <x v="500"/>
          </reference>
          <reference field="8" count="3">
            <x v="403"/>
            <x v="404"/>
            <x v="407"/>
          </reference>
          <reference field="10" count="1" selected="0">
            <x v="17"/>
          </reference>
        </references>
      </pivotArea>
    </format>
    <format dxfId="65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7"/>
          </reference>
          <reference field="7" count="1" selected="0">
            <x v="501"/>
          </reference>
          <reference field="8" count="5">
            <x v="403"/>
            <x v="404"/>
            <x v="407"/>
            <x v="416"/>
            <x v="426"/>
          </reference>
          <reference field="10" count="1" selected="0">
            <x v="17"/>
          </reference>
        </references>
      </pivotArea>
    </format>
    <format dxfId="65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8"/>
          </reference>
          <reference field="7" count="1" selected="0">
            <x v="502"/>
          </reference>
          <reference field="8" count="2">
            <x v="403"/>
            <x v="404"/>
          </reference>
          <reference field="10" count="1" selected="0">
            <x v="17"/>
          </reference>
        </references>
      </pivotArea>
    </format>
    <format dxfId="65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69"/>
          </reference>
          <reference field="7" count="1" selected="0">
            <x v="503"/>
          </reference>
          <reference field="8" count="3">
            <x v="403"/>
            <x v="404"/>
            <x v="409"/>
          </reference>
          <reference field="10" count="1" selected="0">
            <x v="17"/>
          </reference>
        </references>
      </pivotArea>
    </format>
    <format dxfId="65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0"/>
          </reference>
          <reference field="7" count="1" selected="0">
            <x v="504"/>
          </reference>
          <reference field="8" count="3">
            <x v="403"/>
            <x v="408"/>
            <x v="410"/>
          </reference>
          <reference field="10" count="1" selected="0">
            <x v="17"/>
          </reference>
        </references>
      </pivotArea>
    </format>
    <format dxfId="65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1"/>
          </reference>
          <reference field="7" count="1" selected="0">
            <x v="505"/>
          </reference>
          <reference field="8" count="2">
            <x v="403"/>
            <x v="406"/>
          </reference>
          <reference field="10" count="1" selected="0">
            <x v="17"/>
          </reference>
        </references>
      </pivotArea>
    </format>
    <format dxfId="65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2"/>
          </reference>
          <reference field="7" count="1" selected="0">
            <x v="506"/>
          </reference>
          <reference field="8" count="1">
            <x v="403"/>
          </reference>
          <reference field="10" count="1" selected="0">
            <x v="17"/>
          </reference>
        </references>
      </pivotArea>
    </format>
    <format dxfId="65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3"/>
          </reference>
          <reference field="7" count="1" selected="0">
            <x v="507"/>
          </reference>
          <reference field="8" count="3">
            <x v="17"/>
            <x v="403"/>
            <x v="407"/>
          </reference>
          <reference field="10" count="1" selected="0">
            <x v="17"/>
          </reference>
        </references>
      </pivotArea>
    </format>
    <format dxfId="65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4"/>
          </reference>
          <reference field="7" count="1" selected="0">
            <x v="508"/>
          </reference>
          <reference field="8" count="1">
            <x v="405"/>
          </reference>
          <reference field="10" count="1" selected="0">
            <x v="17"/>
          </reference>
        </references>
      </pivotArea>
    </format>
    <format dxfId="65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5"/>
          </reference>
          <reference field="7" count="1" selected="0">
            <x v="509"/>
          </reference>
          <reference field="8" count="1">
            <x v="405"/>
          </reference>
          <reference field="10" count="1" selected="0">
            <x v="17"/>
          </reference>
        </references>
      </pivotArea>
    </format>
    <format dxfId="65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6"/>
          </reference>
          <reference field="7" count="1" selected="0">
            <x v="510"/>
          </reference>
          <reference field="8" count="1">
            <x v="405"/>
          </reference>
          <reference field="10" count="1" selected="0">
            <x v="17"/>
          </reference>
        </references>
      </pivotArea>
    </format>
    <format dxfId="65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7"/>
          </reference>
          <reference field="7" count="1" selected="0">
            <x v="511"/>
          </reference>
          <reference field="8" count="2">
            <x v="403"/>
            <x v="405"/>
          </reference>
          <reference field="10" count="1" selected="0">
            <x v="17"/>
          </reference>
        </references>
      </pivotArea>
    </format>
    <format dxfId="65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8"/>
          </reference>
          <reference field="7" count="1" selected="0">
            <x v="512"/>
          </reference>
          <reference field="8" count="4">
            <x v="403"/>
            <x v="405"/>
            <x v="406"/>
            <x v="417"/>
          </reference>
          <reference field="10" count="1" selected="0">
            <x v="17"/>
          </reference>
        </references>
      </pivotArea>
    </format>
    <format dxfId="65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79"/>
          </reference>
          <reference field="7" count="1" selected="0">
            <x v="513"/>
          </reference>
          <reference field="8" count="7">
            <x v="403"/>
            <x v="405"/>
            <x v="406"/>
            <x v="407"/>
            <x v="408"/>
            <x v="411"/>
            <x v="416"/>
          </reference>
          <reference field="10" count="1" selected="0">
            <x v="17"/>
          </reference>
        </references>
      </pivotArea>
    </format>
    <format dxfId="65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0"/>
          </reference>
          <reference field="7" count="1" selected="0">
            <x v="514"/>
          </reference>
          <reference field="8" count="6">
            <x v="220"/>
            <x v="403"/>
            <x v="405"/>
            <x v="407"/>
            <x v="419"/>
            <x v="427"/>
          </reference>
          <reference field="10" count="1" selected="0">
            <x v="17"/>
          </reference>
        </references>
      </pivotArea>
    </format>
    <format dxfId="65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1"/>
          </reference>
          <reference field="7" count="1" selected="0">
            <x v="515"/>
          </reference>
          <reference field="8" count="3">
            <x v="52"/>
            <x v="405"/>
            <x v="419"/>
          </reference>
          <reference field="10" count="1" selected="0">
            <x v="17"/>
          </reference>
        </references>
      </pivotArea>
    </format>
    <format dxfId="65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2"/>
          </reference>
          <reference field="7" count="1" selected="0">
            <x v="516"/>
          </reference>
          <reference field="8" count="2">
            <x v="405"/>
            <x v="428"/>
          </reference>
          <reference field="10" count="1" selected="0">
            <x v="17"/>
          </reference>
        </references>
      </pivotArea>
    </format>
    <format dxfId="65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3"/>
          </reference>
          <reference field="7" count="1" selected="0">
            <x v="517"/>
          </reference>
          <reference field="8" count="3">
            <x v="52"/>
            <x v="405"/>
            <x v="428"/>
          </reference>
          <reference field="10" count="1" selected="0">
            <x v="17"/>
          </reference>
        </references>
      </pivotArea>
    </format>
    <format dxfId="65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4"/>
          </reference>
          <reference field="7" count="1" selected="0">
            <x v="518"/>
          </reference>
          <reference field="8" count="1">
            <x v="405"/>
          </reference>
          <reference field="10" count="1" selected="0">
            <x v="17"/>
          </reference>
        </references>
      </pivotArea>
    </format>
    <format dxfId="65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5"/>
          </reference>
          <reference field="7" count="1" selected="0">
            <x v="519"/>
          </reference>
          <reference field="8" count="2">
            <x v="87"/>
            <x v="405"/>
          </reference>
          <reference field="10" count="1" selected="0">
            <x v="17"/>
          </reference>
        </references>
      </pivotArea>
    </format>
    <format dxfId="65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6"/>
          </reference>
          <reference field="7" count="1" selected="0">
            <x v="520"/>
          </reference>
          <reference field="8" count="1">
            <x v="405"/>
          </reference>
          <reference field="10" count="1" selected="0">
            <x v="17"/>
          </reference>
        </references>
      </pivotArea>
    </format>
    <format dxfId="65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8"/>
          </reference>
          <reference field="7" count="1" selected="0">
            <x v="522"/>
          </reference>
          <reference field="8" count="1">
            <x v="405"/>
          </reference>
          <reference field="10" count="1" selected="0">
            <x v="17"/>
          </reference>
        </references>
      </pivotArea>
    </format>
    <format dxfId="65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89"/>
          </reference>
          <reference field="7" count="1" selected="0">
            <x v="523"/>
          </reference>
          <reference field="8" count="3">
            <x v="403"/>
            <x v="405"/>
            <x v="406"/>
          </reference>
          <reference field="10" count="1" selected="0">
            <x v="17"/>
          </reference>
        </references>
      </pivotArea>
    </format>
    <format dxfId="65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0"/>
          </reference>
          <reference field="7" count="1" selected="0">
            <x v="524"/>
          </reference>
          <reference field="8" count="4">
            <x v="403"/>
            <x v="405"/>
            <x v="406"/>
            <x v="407"/>
          </reference>
          <reference field="10" count="1" selected="0">
            <x v="17"/>
          </reference>
        </references>
      </pivotArea>
    </format>
    <format dxfId="65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1"/>
          </reference>
          <reference field="7" count="1" selected="0">
            <x v="525"/>
          </reference>
          <reference field="8" count="2">
            <x v="403"/>
            <x v="405"/>
          </reference>
          <reference field="10" count="1" selected="0">
            <x v="17"/>
          </reference>
        </references>
      </pivotArea>
    </format>
    <format dxfId="65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2"/>
          </reference>
          <reference field="7" count="1" selected="0">
            <x v="526"/>
          </reference>
          <reference field="8" count="2">
            <x v="403"/>
            <x v="405"/>
          </reference>
          <reference field="10" count="1" selected="0">
            <x v="17"/>
          </reference>
        </references>
      </pivotArea>
    </format>
    <format dxfId="65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3"/>
          </reference>
          <reference field="7" count="1" selected="0">
            <x v="527"/>
          </reference>
          <reference field="8" count="1">
            <x v="405"/>
          </reference>
          <reference field="10" count="1" selected="0">
            <x v="17"/>
          </reference>
        </references>
      </pivotArea>
    </format>
    <format dxfId="65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4"/>
          </reference>
          <reference field="7" count="1" selected="0">
            <x v="528"/>
          </reference>
          <reference field="8" count="2">
            <x v="405"/>
            <x v="421"/>
          </reference>
          <reference field="10" count="1" selected="0">
            <x v="17"/>
          </reference>
        </references>
      </pivotArea>
    </format>
    <format dxfId="65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5"/>
          </reference>
          <reference field="7" count="1" selected="0">
            <x v="529"/>
          </reference>
          <reference field="8" count="2">
            <x v="405"/>
            <x v="429"/>
          </reference>
          <reference field="10" count="1" selected="0">
            <x v="17"/>
          </reference>
        </references>
      </pivotArea>
    </format>
    <format dxfId="65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6"/>
          </reference>
          <reference field="6" count="1" selected="0">
            <x v="496"/>
          </reference>
          <reference field="7" count="1" selected="0">
            <x v="530"/>
          </reference>
          <reference field="8" count="1">
            <x v="405"/>
          </reference>
          <reference field="10" count="1" selected="0">
            <x v="17"/>
          </reference>
        </references>
      </pivotArea>
    </format>
    <format dxfId="65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8"/>
          </reference>
          <reference field="7" count="1" selected="0">
            <x v="19"/>
          </reference>
          <reference field="8" count="1">
            <x v="16"/>
          </reference>
          <reference field="10" count="1" selected="0">
            <x v="1"/>
          </reference>
        </references>
      </pivotArea>
    </format>
    <format dxfId="65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6"/>
          </reference>
          <reference field="7" count="1" selected="0">
            <x v="27"/>
          </reference>
          <reference field="8" count="2">
            <x v="23"/>
            <x v="24"/>
          </reference>
          <reference field="10" count="1" selected="0">
            <x v="1048832"/>
          </reference>
        </references>
      </pivotArea>
    </format>
    <format dxfId="65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6"/>
          </reference>
          <reference field="7" count="1" selected="0">
            <x v="28"/>
          </reference>
          <reference field="8" count="2">
            <x v="24"/>
            <x v="25"/>
          </reference>
          <reference field="10" count="1" selected="0">
            <x v="1048832"/>
          </reference>
        </references>
      </pivotArea>
    </format>
    <format dxfId="65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7"/>
          </reference>
          <reference field="7" count="1" selected="0">
            <x v="29"/>
          </reference>
          <reference field="8" count="2">
            <x v="1"/>
            <x v="26"/>
          </reference>
          <reference field="10" count="1" selected="0">
            <x v="1048832"/>
          </reference>
        </references>
      </pivotArea>
    </format>
    <format dxfId="65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8"/>
          </reference>
          <reference field="7" count="1" selected="0">
            <x v="30"/>
          </reference>
          <reference field="8" count="5">
            <x v="16"/>
            <x v="18"/>
            <x v="26"/>
            <x v="27"/>
            <x v="28"/>
          </reference>
          <reference field="10" count="1" selected="0">
            <x v="1048832"/>
          </reference>
        </references>
      </pivotArea>
    </format>
    <format dxfId="65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9"/>
          </reference>
          <reference field="7" count="1" selected="0">
            <x v="31"/>
          </reference>
          <reference field="8" count="1">
            <x v="28"/>
          </reference>
          <reference field="10" count="1" selected="0">
            <x v="1048832"/>
          </reference>
        </references>
      </pivotArea>
    </format>
    <format dxfId="65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0"/>
          </reference>
          <reference field="7" count="1" selected="0">
            <x v="32"/>
          </reference>
          <reference field="8" count="2">
            <x v="9"/>
            <x v="29"/>
          </reference>
          <reference field="10" count="1" selected="0">
            <x v="1048832"/>
          </reference>
        </references>
      </pivotArea>
    </format>
    <format dxfId="65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1"/>
          </reference>
          <reference field="7" count="1" selected="0">
            <x v="33"/>
          </reference>
          <reference field="8" count="1">
            <x v="30"/>
          </reference>
          <reference field="10" count="1" selected="0">
            <x v="1048832"/>
          </reference>
        </references>
      </pivotArea>
    </format>
    <format dxfId="65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2"/>
          </reference>
          <reference field="7" count="1" selected="0">
            <x v="34"/>
          </reference>
          <reference field="8" count="2">
            <x v="31"/>
            <x v="32"/>
          </reference>
          <reference field="10" count="1" selected="0">
            <x v="1048832"/>
          </reference>
        </references>
      </pivotArea>
    </format>
    <format dxfId="65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3"/>
          </reference>
          <reference field="7" count="1" selected="0">
            <x v="557"/>
          </reference>
          <reference field="8" count="2">
            <x v="1"/>
            <x v="26"/>
          </reference>
          <reference field="10" count="1" selected="0">
            <x v="1048832"/>
          </reference>
        </references>
      </pivotArea>
    </format>
    <format dxfId="65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3"/>
          </reference>
          <reference field="7" count="1" selected="0">
            <x v="35"/>
          </reference>
          <reference field="8" count="1">
            <x v="33"/>
          </reference>
          <reference field="10" count="1" selected="0">
            <x v="1048832"/>
          </reference>
        </references>
      </pivotArea>
    </format>
    <format dxfId="65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3"/>
          </reference>
          <reference field="7" count="1" selected="0">
            <x v="36"/>
          </reference>
          <reference field="8" count="3">
            <x v="29"/>
            <x v="33"/>
            <x v="34"/>
          </reference>
          <reference field="10" count="1" selected="0">
            <x v="1048832"/>
          </reference>
        </references>
      </pivotArea>
    </format>
    <format dxfId="65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4"/>
          </reference>
          <reference field="7" count="1" selected="0">
            <x v="37"/>
          </reference>
          <reference field="8" count="2">
            <x v="35"/>
            <x v="36"/>
          </reference>
          <reference field="10" count="1" selected="0">
            <x v="1048832"/>
          </reference>
        </references>
      </pivotArea>
    </format>
    <format dxfId="65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5"/>
          </reference>
          <reference field="7" count="1" selected="0">
            <x v="38"/>
          </reference>
          <reference field="8" count="1">
            <x v="34"/>
          </reference>
          <reference field="10" count="1" selected="0">
            <x v="1048832"/>
          </reference>
        </references>
      </pivotArea>
    </format>
    <format dxfId="65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6"/>
          </reference>
          <reference field="7" count="1" selected="0">
            <x v="39"/>
          </reference>
          <reference field="8" count="2">
            <x v="37"/>
            <x v="38"/>
          </reference>
          <reference field="10" count="1" selected="0">
            <x v="1048832"/>
          </reference>
        </references>
      </pivotArea>
    </format>
    <format dxfId="65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6"/>
          </reference>
          <reference field="7" count="1" selected="0">
            <x v="40"/>
          </reference>
          <reference field="8" count="2">
            <x v="26"/>
            <x v="38"/>
          </reference>
          <reference field="10" count="1" selected="0">
            <x v="1048832"/>
          </reference>
        </references>
      </pivotArea>
    </format>
    <format dxfId="65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7"/>
          </reference>
          <reference field="7" count="1" selected="0">
            <x v="41"/>
          </reference>
          <reference field="8" count="2">
            <x v="39"/>
            <x v="40"/>
          </reference>
          <reference field="10" count="1" selected="0">
            <x v="1048832"/>
          </reference>
        </references>
      </pivotArea>
    </format>
    <format dxfId="65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8"/>
          </reference>
          <reference field="7" count="1" selected="0">
            <x v="42"/>
          </reference>
          <reference field="8" count="1">
            <x v="39"/>
          </reference>
          <reference field="10" count="1" selected="0">
            <x v="1048832"/>
          </reference>
        </references>
      </pivotArea>
    </format>
    <format dxfId="65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4"/>
          </reference>
          <reference field="7" count="1" selected="0">
            <x v="558"/>
          </reference>
          <reference field="8" count="3">
            <x v="433"/>
            <x v="434"/>
            <x v="435"/>
          </reference>
          <reference field="10" count="1" selected="0">
            <x v="1048832"/>
          </reference>
        </references>
      </pivotArea>
    </format>
    <format dxfId="65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9"/>
          </reference>
          <reference field="7" count="1" selected="0">
            <x v="43"/>
          </reference>
          <reference field="8" count="1">
            <x v="10"/>
          </reference>
          <reference field="10" count="1" selected="0">
            <x v="1048832"/>
          </reference>
        </references>
      </pivotArea>
    </format>
    <format dxfId="65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39"/>
          </reference>
          <reference field="7" count="1" selected="0">
            <x v="44"/>
          </reference>
          <reference field="8" count="2">
            <x v="10"/>
            <x v="41"/>
          </reference>
          <reference field="10" count="1" selected="0">
            <x v="1048832"/>
          </reference>
        </references>
      </pivotArea>
    </format>
    <format dxfId="65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0"/>
          </reference>
          <reference field="7" count="1" selected="0">
            <x v="45"/>
          </reference>
          <reference field="8" count="2">
            <x v="25"/>
            <x v="42"/>
          </reference>
          <reference field="10" count="1" selected="0">
            <x v="1048832"/>
          </reference>
        </references>
      </pivotArea>
    </format>
    <format dxfId="65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8"/>
          </reference>
          <reference field="7" count="1" selected="0">
            <x v="19"/>
          </reference>
          <reference field="8" count="1">
            <x v="436"/>
          </reference>
          <reference field="10" count="1" selected="0">
            <x v="1048832"/>
          </reference>
        </references>
      </pivotArea>
    </format>
    <format dxfId="65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9"/>
          </reference>
          <reference field="7" count="1" selected="0">
            <x v="20"/>
          </reference>
          <reference field="8" count="2">
            <x v="17"/>
            <x v="43"/>
          </reference>
          <reference field="10" count="1" selected="0">
            <x v="1048832"/>
          </reference>
        </references>
      </pivotArea>
    </format>
    <format dxfId="65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9"/>
          </reference>
          <reference field="7" count="1" selected="0">
            <x v="46"/>
          </reference>
          <reference field="8" count="3">
            <x v="17"/>
            <x v="22"/>
            <x v="43"/>
          </reference>
          <reference field="10" count="1" selected="0">
            <x v="1048832"/>
          </reference>
        </references>
      </pivotArea>
    </format>
    <format dxfId="65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5"/>
          </reference>
          <reference field="7" count="1" selected="0">
            <x v="559"/>
          </reference>
          <reference field="8" count="1">
            <x v="43"/>
          </reference>
          <reference field="10" count="1" selected="0">
            <x v="1048832"/>
          </reference>
        </references>
      </pivotArea>
    </format>
    <format dxfId="65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1"/>
          </reference>
          <reference field="7" count="1" selected="0">
            <x v="47"/>
          </reference>
          <reference field="8" count="2">
            <x v="44"/>
            <x v="78"/>
          </reference>
          <reference field="10" count="1" selected="0">
            <x v="1048832"/>
          </reference>
        </references>
      </pivotArea>
    </format>
    <format dxfId="65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2"/>
          </reference>
          <reference field="7" count="1" selected="0">
            <x v="49"/>
          </reference>
          <reference field="8" count="2">
            <x v="45"/>
            <x v="437"/>
          </reference>
          <reference field="10" count="1" selected="0">
            <x v="1048832"/>
          </reference>
        </references>
      </pivotArea>
    </format>
    <format dxfId="65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6"/>
          </reference>
          <reference field="7" count="1" selected="0">
            <x v="560"/>
          </reference>
          <reference field="8" count="1">
            <x v="438"/>
          </reference>
          <reference field="10" count="1" selected="0">
            <x v="1048832"/>
          </reference>
        </references>
      </pivotArea>
    </format>
    <format dxfId="65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3"/>
          </reference>
          <reference field="7" count="1" selected="0">
            <x v="50"/>
          </reference>
          <reference field="8" count="1">
            <x v="23"/>
          </reference>
          <reference field="10" count="1" selected="0">
            <x v="1048832"/>
          </reference>
        </references>
      </pivotArea>
    </format>
    <format dxfId="65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3"/>
          </reference>
          <reference field="7" count="1" selected="0">
            <x v="51"/>
          </reference>
          <reference field="8" count="4">
            <x v="23"/>
            <x v="31"/>
            <x v="32"/>
            <x v="33"/>
          </reference>
          <reference field="10" count="1" selected="0">
            <x v="1048832"/>
          </reference>
        </references>
      </pivotArea>
    </format>
    <format dxfId="65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4"/>
          </reference>
          <reference field="7" count="1" selected="0">
            <x v="52"/>
          </reference>
          <reference field="8" count="1">
            <x v="31"/>
          </reference>
          <reference field="10" count="1" selected="0">
            <x v="1048832"/>
          </reference>
        </references>
      </pivotArea>
    </format>
    <format dxfId="65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7"/>
          </reference>
          <reference field="7" count="1" selected="0">
            <x v="561"/>
          </reference>
          <reference field="8" count="2">
            <x v="433"/>
            <x v="439"/>
          </reference>
          <reference field="10" count="1" selected="0">
            <x v="1048832"/>
          </reference>
        </references>
      </pivotArea>
    </format>
    <format dxfId="65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8"/>
          </reference>
          <reference field="7" count="1" selected="0">
            <x v="562"/>
          </reference>
          <reference field="8" count="1">
            <x v="439"/>
          </reference>
          <reference field="10" count="1" selected="0">
            <x v="1048832"/>
          </reference>
        </references>
      </pivotArea>
    </format>
    <format dxfId="65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9"/>
          </reference>
          <reference field="7" count="1" selected="0">
            <x v="563"/>
          </reference>
          <reference field="8" count="2">
            <x v="434"/>
            <x v="435"/>
          </reference>
          <reference field="10" count="1" selected="0">
            <x v="1048832"/>
          </reference>
        </references>
      </pivotArea>
    </format>
    <format dxfId="65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5"/>
          </reference>
          <reference field="7" count="1" selected="0">
            <x v="53"/>
          </reference>
          <reference field="8" count="2">
            <x v="16"/>
            <x v="31"/>
          </reference>
          <reference field="10" count="1" selected="0">
            <x v="1048832"/>
          </reference>
        </references>
      </pivotArea>
    </format>
    <format dxfId="65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5"/>
          </reference>
          <reference field="7" count="1" selected="0">
            <x v="54"/>
          </reference>
          <reference field="8" count="2">
            <x v="39"/>
            <x v="40"/>
          </reference>
          <reference field="10" count="1" selected="0">
            <x v="1048832"/>
          </reference>
        </references>
      </pivotArea>
    </format>
    <format dxfId="65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6"/>
          </reference>
          <reference field="7" count="1" selected="0">
            <x v="55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65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0"/>
          </reference>
          <reference field="7" count="1" selected="0">
            <x v="56"/>
          </reference>
          <reference field="8" count="1">
            <x v="18"/>
          </reference>
          <reference field="10" count="1" selected="0">
            <x v="1048832"/>
          </reference>
        </references>
      </pivotArea>
    </format>
    <format dxfId="65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0"/>
          </reference>
          <reference field="7" count="1" selected="0">
            <x v="21"/>
          </reference>
          <reference field="8" count="1">
            <x v="18"/>
          </reference>
          <reference field="10" count="1" selected="0">
            <x v="1048832"/>
          </reference>
        </references>
      </pivotArea>
    </format>
    <format dxfId="65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7"/>
          </reference>
          <reference field="7" count="1" selected="0">
            <x v="57"/>
          </reference>
          <reference field="8" count="8">
            <x v="17"/>
            <x v="31"/>
            <x v="32"/>
            <x v="42"/>
            <x v="46"/>
            <x v="47"/>
            <x v="48"/>
            <x v="61"/>
          </reference>
          <reference field="10" count="1" selected="0">
            <x v="1048832"/>
          </reference>
        </references>
      </pivotArea>
    </format>
    <format dxfId="65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7"/>
          </reference>
          <reference field="7" count="1" selected="0">
            <x v="58"/>
          </reference>
          <reference field="8" count="1">
            <x v="42"/>
          </reference>
          <reference field="10" count="1" selected="0">
            <x v="1048832"/>
          </reference>
        </references>
      </pivotArea>
    </format>
    <format dxfId="65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0"/>
          </reference>
          <reference field="7" count="1" selected="0">
            <x v="564"/>
          </reference>
          <reference field="8" count="3">
            <x v="42"/>
            <x v="61"/>
            <x v="67"/>
          </reference>
          <reference field="10" count="1" selected="0">
            <x v="1048832"/>
          </reference>
        </references>
      </pivotArea>
    </format>
    <format dxfId="65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1"/>
          </reference>
          <reference field="7" count="1" selected="0">
            <x v="565"/>
          </reference>
          <reference field="8" count="1">
            <x v="440"/>
          </reference>
          <reference field="10" count="1" selected="0">
            <x v="1048832"/>
          </reference>
        </references>
      </pivotArea>
    </format>
    <format dxfId="65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21"/>
          </reference>
          <reference field="7" count="1" selected="0">
            <x v="22"/>
          </reference>
          <reference field="8" count="1">
            <x v="338"/>
          </reference>
          <reference field="10" count="1" selected="0">
            <x v="1048832"/>
          </reference>
        </references>
      </pivotArea>
    </format>
    <format dxfId="65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2"/>
          </reference>
          <reference field="7" count="1" selected="0">
            <x v="566"/>
          </reference>
          <reference field="8" count="1">
            <x v="365"/>
          </reference>
          <reference field="10" count="1" selected="0">
            <x v="1048832"/>
          </reference>
        </references>
      </pivotArea>
    </format>
    <format dxfId="65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3"/>
          </reference>
          <reference field="7" count="1" selected="0">
            <x v="567"/>
          </reference>
          <reference field="8" count="1">
            <x v="46"/>
          </reference>
          <reference field="10" count="1" selected="0">
            <x v="1048832"/>
          </reference>
        </references>
      </pivotArea>
    </format>
    <format dxfId="65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8"/>
          </reference>
          <reference field="7" count="1" selected="0">
            <x v="59"/>
          </reference>
          <reference field="8" count="1">
            <x v="10"/>
          </reference>
          <reference field="10" count="1" selected="0">
            <x v="1048832"/>
          </reference>
        </references>
      </pivotArea>
    </format>
    <format dxfId="66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8"/>
          </reference>
          <reference field="7" count="1" selected="0">
            <x v="60"/>
          </reference>
          <reference field="8" count="1">
            <x v="10"/>
          </reference>
          <reference field="10" count="1" selected="0">
            <x v="1048832"/>
          </reference>
        </references>
      </pivotArea>
    </format>
    <format dxfId="66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49"/>
          </reference>
          <reference field="7" count="1" selected="0">
            <x v="61"/>
          </reference>
          <reference field="8" count="2">
            <x v="50"/>
            <x v="51"/>
          </reference>
          <reference field="10" count="1" selected="0">
            <x v="1048832"/>
          </reference>
        </references>
      </pivotArea>
    </format>
    <format dxfId="66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0"/>
          </reference>
          <reference field="7" count="1" selected="0">
            <x v="62"/>
          </reference>
          <reference field="8" count="3">
            <x v="23"/>
            <x v="26"/>
            <x v="52"/>
          </reference>
          <reference field="10" count="1" selected="0">
            <x v="1048832"/>
          </reference>
        </references>
      </pivotArea>
    </format>
    <format dxfId="66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0"/>
          </reference>
          <reference field="7" count="1" selected="0">
            <x v="63"/>
          </reference>
          <reference field="8" count="1">
            <x v="52"/>
          </reference>
          <reference field="10" count="1" selected="0">
            <x v="1048832"/>
          </reference>
        </references>
      </pivotArea>
    </format>
    <format dxfId="66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4"/>
          </reference>
          <reference field="7" count="1" selected="0">
            <x v="568"/>
          </reference>
          <reference field="8" count="1">
            <x v="53"/>
          </reference>
          <reference field="10" count="1" selected="0">
            <x v="1048832"/>
          </reference>
        </references>
      </pivotArea>
    </format>
    <format dxfId="66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1"/>
          </reference>
          <reference field="7" count="1" selected="0">
            <x v="64"/>
          </reference>
          <reference field="8" count="1">
            <x v="53"/>
          </reference>
          <reference field="10" count="1" selected="0">
            <x v="1048832"/>
          </reference>
        </references>
      </pivotArea>
    </format>
    <format dxfId="66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1"/>
          </reference>
          <reference field="7" count="1" selected="0">
            <x v="65"/>
          </reference>
          <reference field="8" count="2">
            <x v="17"/>
            <x v="39"/>
          </reference>
          <reference field="10" count="1" selected="0">
            <x v="1048832"/>
          </reference>
        </references>
      </pivotArea>
    </format>
    <format dxfId="66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5"/>
          </reference>
          <reference field="7" count="1" selected="0">
            <x v="569"/>
          </reference>
          <reference field="8" count="1">
            <x v="439"/>
          </reference>
          <reference field="10" count="1" selected="0">
            <x v="1048832"/>
          </reference>
        </references>
      </pivotArea>
    </format>
    <format dxfId="66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6"/>
          </reference>
          <reference field="7" count="1" selected="0">
            <x v="570"/>
          </reference>
          <reference field="8" count="1">
            <x v="439"/>
          </reference>
          <reference field="10" count="1" selected="0">
            <x v="1048832"/>
          </reference>
        </references>
      </pivotArea>
    </format>
    <format dxfId="66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7"/>
          </reference>
          <reference field="7" count="1" selected="0">
            <x v="571"/>
          </reference>
          <reference field="8" count="1">
            <x v="439"/>
          </reference>
          <reference field="10" count="1" selected="0">
            <x v="1048832"/>
          </reference>
        </references>
      </pivotArea>
    </format>
    <format dxfId="66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8"/>
          </reference>
          <reference field="7" count="1" selected="0">
            <x v="572"/>
          </reference>
          <reference field="8" count="2">
            <x v="18"/>
            <x v="433"/>
          </reference>
          <reference field="10" count="1" selected="0">
            <x v="1048832"/>
          </reference>
        </references>
      </pivotArea>
    </format>
    <format dxfId="66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9"/>
          </reference>
          <reference field="7" count="1" selected="0">
            <x v="573"/>
          </reference>
          <reference field="8" count="3">
            <x v="433"/>
            <x v="439"/>
            <x v="441"/>
          </reference>
          <reference field="10" count="1" selected="0">
            <x v="1048832"/>
          </reference>
        </references>
      </pivotArea>
    </format>
    <format dxfId="66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"/>
          </reference>
          <reference field="7" count="1" selected="0">
            <x v="66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66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2"/>
          </reference>
          <reference field="7" count="1" selected="0">
            <x v="67"/>
          </reference>
          <reference field="8" count="1">
            <x v="39"/>
          </reference>
          <reference field="10" count="1" selected="0">
            <x v="1048832"/>
          </reference>
        </references>
      </pivotArea>
    </format>
    <format dxfId="66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3"/>
          </reference>
          <reference field="7" count="1" selected="0">
            <x v="68"/>
          </reference>
          <reference field="8" count="1">
            <x v="54"/>
          </reference>
          <reference field="10" count="1" selected="0">
            <x v="1048832"/>
          </reference>
        </references>
      </pivotArea>
    </format>
    <format dxfId="66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"/>
          </reference>
          <reference field="7" count="1" selected="0">
            <x v="69"/>
          </reference>
          <reference field="8" count="2">
            <x v="31"/>
            <x v="32"/>
          </reference>
          <reference field="10" count="1" selected="0">
            <x v="1048832"/>
          </reference>
        </references>
      </pivotArea>
    </format>
    <format dxfId="66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5"/>
          </reference>
          <reference field="7" count="1" selected="0">
            <x v="70"/>
          </reference>
          <reference field="8" count="2">
            <x v="25"/>
            <x v="42"/>
          </reference>
          <reference field="10" count="1" selected="0">
            <x v="1048832"/>
          </reference>
        </references>
      </pivotArea>
    </format>
    <format dxfId="66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0"/>
          </reference>
          <reference field="7" count="1" selected="0">
            <x v="574"/>
          </reference>
          <reference field="8" count="1">
            <x v="55"/>
          </reference>
          <reference field="10" count="1" selected="0">
            <x v="1048832"/>
          </reference>
        </references>
      </pivotArea>
    </format>
    <format dxfId="66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6"/>
          </reference>
          <reference field="7" count="1" selected="0">
            <x v="71"/>
          </reference>
          <reference field="8" count="1">
            <x v="55"/>
          </reference>
          <reference field="10" count="1" selected="0">
            <x v="1048832"/>
          </reference>
        </references>
      </pivotArea>
    </format>
    <format dxfId="66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7"/>
          </reference>
          <reference field="7" count="1" selected="0">
            <x v="72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66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7"/>
          </reference>
          <reference field="7" count="1" selected="0">
            <x v="73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66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8"/>
          </reference>
          <reference field="7" count="1" selected="0">
            <x v="74"/>
          </reference>
          <reference field="8" count="1">
            <x v="33"/>
          </reference>
          <reference field="10" count="1" selected="0">
            <x v="1048832"/>
          </reference>
        </references>
      </pivotArea>
    </format>
    <format dxfId="66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9"/>
          </reference>
          <reference field="7" count="1" selected="0">
            <x v="75"/>
          </reference>
          <reference field="8" count="2">
            <x v="42"/>
            <x v="56"/>
          </reference>
          <reference field="10" count="1" selected="0">
            <x v="1048832"/>
          </reference>
        </references>
      </pivotArea>
    </format>
    <format dxfId="66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9"/>
          </reference>
          <reference field="7" count="1" selected="0">
            <x v="76"/>
          </reference>
          <reference field="8" count="1">
            <x v="56"/>
          </reference>
          <reference field="10" count="1" selected="0">
            <x v="1048832"/>
          </reference>
        </references>
      </pivotArea>
    </format>
    <format dxfId="66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0"/>
          </reference>
          <reference field="7" count="1" selected="0">
            <x v="77"/>
          </reference>
          <reference field="8" count="2">
            <x v="57"/>
            <x v="58"/>
          </reference>
          <reference field="10" count="1" selected="0">
            <x v="1048832"/>
          </reference>
        </references>
      </pivotArea>
    </format>
    <format dxfId="66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1"/>
          </reference>
          <reference field="7" count="1" selected="0">
            <x v="78"/>
          </reference>
          <reference field="8" count="1">
            <x v="42"/>
          </reference>
          <reference field="10" count="1" selected="0">
            <x v="1048832"/>
          </reference>
        </references>
      </pivotArea>
    </format>
    <format dxfId="66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2"/>
          </reference>
          <reference field="7" count="1" selected="0">
            <x v="79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3"/>
          </reference>
          <reference field="7" count="1" selected="0">
            <x v="80"/>
          </reference>
          <reference field="8" count="1">
            <x v="43"/>
          </reference>
          <reference field="10" count="1" selected="0">
            <x v="1048832"/>
          </reference>
        </references>
      </pivotArea>
    </format>
    <format dxfId="66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4"/>
          </reference>
          <reference field="7" count="1" selected="0">
            <x v="81"/>
          </reference>
          <reference field="8" count="1">
            <x v="59"/>
          </reference>
          <reference field="10" count="1" selected="0">
            <x v="1048832"/>
          </reference>
        </references>
      </pivotArea>
    </format>
    <format dxfId="66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5"/>
          </reference>
          <reference field="7" count="1" selected="0">
            <x v="82"/>
          </reference>
          <reference field="8" count="3">
            <x v="46"/>
            <x v="55"/>
            <x v="60"/>
          </reference>
          <reference field="10" count="1" selected="0">
            <x v="1048832"/>
          </reference>
        </references>
      </pivotArea>
    </format>
    <format dxfId="66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5"/>
          </reference>
          <reference field="7" count="1" selected="0">
            <x v="83"/>
          </reference>
          <reference field="8" count="8">
            <x v="31"/>
            <x v="32"/>
            <x v="42"/>
            <x v="46"/>
            <x v="47"/>
            <x v="48"/>
            <x v="55"/>
            <x v="61"/>
          </reference>
          <reference field="10" count="1" selected="0">
            <x v="1048832"/>
          </reference>
        </references>
      </pivotArea>
    </format>
    <format dxfId="66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6"/>
          </reference>
          <reference field="7" count="1" selected="0">
            <x v="84"/>
          </reference>
          <reference field="8" count="3">
            <x v="1"/>
            <x v="43"/>
            <x v="46"/>
          </reference>
          <reference field="10" count="1" selected="0">
            <x v="1048832"/>
          </reference>
        </references>
      </pivotArea>
    </format>
    <format dxfId="66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7"/>
          </reference>
          <reference field="7" count="1" selected="0">
            <x v="85"/>
          </reference>
          <reference field="8" count="1">
            <x v="43"/>
          </reference>
          <reference field="10" count="1" selected="0">
            <x v="1048832"/>
          </reference>
        </references>
      </pivotArea>
    </format>
    <format dxfId="66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8"/>
          </reference>
          <reference field="7" count="1" selected="0">
            <x v="86"/>
          </reference>
          <reference field="8" count="1">
            <x v="43"/>
          </reference>
          <reference field="10" count="1" selected="0">
            <x v="1048832"/>
          </reference>
        </references>
      </pivotArea>
    </format>
    <format dxfId="66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9"/>
          </reference>
          <reference field="7" count="1" selected="0">
            <x v="87"/>
          </reference>
          <reference field="8" count="2">
            <x v="63"/>
            <x v="64"/>
          </reference>
          <reference field="10" count="1" selected="0">
            <x v="1048832"/>
          </reference>
        </references>
      </pivotArea>
    </format>
    <format dxfId="66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69"/>
          </reference>
          <reference field="7" count="1" selected="0">
            <x v="88"/>
          </reference>
          <reference field="8" count="2">
            <x v="36"/>
            <x v="65"/>
          </reference>
          <reference field="10" count="1" selected="0">
            <x v="1048832"/>
          </reference>
        </references>
      </pivotArea>
    </format>
    <format dxfId="66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0"/>
          </reference>
          <reference field="7" count="1" selected="0">
            <x v="89"/>
          </reference>
          <reference field="8" count="1">
            <x v="36"/>
          </reference>
          <reference field="10" count="1" selected="0">
            <x v="1048832"/>
          </reference>
        </references>
      </pivotArea>
    </format>
    <format dxfId="66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0"/>
          </reference>
          <reference field="7" count="1" selected="0">
            <x v="90"/>
          </reference>
          <reference field="8" count="2">
            <x v="10"/>
            <x v="36"/>
          </reference>
          <reference field="10" count="1" selected="0">
            <x v="1048832"/>
          </reference>
        </references>
      </pivotArea>
    </format>
    <format dxfId="66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1"/>
          </reference>
          <reference field="7" count="1" selected="0">
            <x v="91"/>
          </reference>
          <reference field="8" count="1">
            <x v="66"/>
          </reference>
          <reference field="10" count="1" selected="0">
            <x v="1048832"/>
          </reference>
        </references>
      </pivotArea>
    </format>
    <format dxfId="66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1"/>
          </reference>
          <reference field="7" count="1" selected="0">
            <x v="92"/>
          </reference>
          <reference field="8" count="1">
            <x v="66"/>
          </reference>
          <reference field="10" count="1" selected="0">
            <x v="1048832"/>
          </reference>
        </references>
      </pivotArea>
    </format>
    <format dxfId="66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2"/>
          </reference>
          <reference field="7" count="1" selected="0">
            <x v="93"/>
          </reference>
          <reference field="8" count="2">
            <x v="67"/>
            <x v="68"/>
          </reference>
          <reference field="10" count="1" selected="0">
            <x v="1048832"/>
          </reference>
        </references>
      </pivotArea>
    </format>
    <format dxfId="66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3"/>
          </reference>
          <reference field="7" count="1" selected="0">
            <x v="94"/>
          </reference>
          <reference field="8" count="2">
            <x v="67"/>
            <x v="68"/>
          </reference>
          <reference field="10" count="1" selected="0">
            <x v="1048832"/>
          </reference>
        </references>
      </pivotArea>
    </format>
    <format dxfId="66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4"/>
          </reference>
          <reference field="7" count="1" selected="0">
            <x v="95"/>
          </reference>
          <reference field="8" count="2">
            <x v="67"/>
            <x v="68"/>
          </reference>
          <reference field="10" count="1" selected="0">
            <x v="1048832"/>
          </reference>
        </references>
      </pivotArea>
    </format>
    <format dxfId="66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5"/>
          </reference>
          <reference field="7" count="1" selected="0">
            <x v="96"/>
          </reference>
          <reference field="8" count="2">
            <x v="67"/>
            <x v="68"/>
          </reference>
          <reference field="10" count="1" selected="0">
            <x v="1048832"/>
          </reference>
        </references>
      </pivotArea>
    </format>
    <format dxfId="664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6"/>
          </reference>
          <reference field="7" count="1" selected="0">
            <x v="97"/>
          </reference>
          <reference field="8" count="3">
            <x v="67"/>
            <x v="68"/>
            <x v="69"/>
          </reference>
          <reference field="10" count="1" selected="0">
            <x v="1048832"/>
          </reference>
        </references>
      </pivotArea>
    </format>
    <format dxfId="664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7"/>
          </reference>
          <reference field="7" count="1" selected="0">
            <x v="98"/>
          </reference>
          <reference field="8" count="2">
            <x v="21"/>
            <x v="70"/>
          </reference>
          <reference field="10" count="1" selected="0">
            <x v="1048832"/>
          </reference>
        </references>
      </pivotArea>
    </format>
    <format dxfId="664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8"/>
          </reference>
          <reference field="7" count="1" selected="0">
            <x v="99"/>
          </reference>
          <reference field="8" count="2">
            <x v="21"/>
            <x v="70"/>
          </reference>
          <reference field="10" count="1" selected="0">
            <x v="1048832"/>
          </reference>
        </references>
      </pivotArea>
    </format>
    <format dxfId="664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8"/>
          </reference>
          <reference field="7" count="1" selected="0">
            <x v="100"/>
          </reference>
          <reference field="8" count="3">
            <x v="21"/>
            <x v="71"/>
            <x v="72"/>
          </reference>
          <reference field="10" count="1" selected="0">
            <x v="1048832"/>
          </reference>
        </references>
      </pivotArea>
    </format>
    <format dxfId="664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9"/>
          </reference>
          <reference field="7" count="1" selected="0">
            <x v="101"/>
          </reference>
          <reference field="8" count="1">
            <x v="21"/>
          </reference>
          <reference field="10" count="1" selected="0">
            <x v="1048832"/>
          </reference>
        </references>
      </pivotArea>
    </format>
    <format dxfId="664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79"/>
          </reference>
          <reference field="7" count="1" selected="0">
            <x v="102"/>
          </reference>
          <reference field="8" count="3">
            <x v="21"/>
            <x v="71"/>
            <x v="72"/>
          </reference>
          <reference field="10" count="1" selected="0">
            <x v="1048832"/>
          </reference>
        </references>
      </pivotArea>
    </format>
    <format dxfId="665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0"/>
          </reference>
          <reference field="7" count="1" selected="0">
            <x v="103"/>
          </reference>
          <reference field="8" count="3">
            <x v="21"/>
            <x v="52"/>
            <x v="70"/>
          </reference>
          <reference field="10" count="1" selected="0">
            <x v="1048832"/>
          </reference>
        </references>
      </pivotArea>
    </format>
    <format dxfId="665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1"/>
          </reference>
          <reference field="7" count="1" selected="0">
            <x v="104"/>
          </reference>
          <reference field="8" count="2">
            <x v="21"/>
            <x v="70"/>
          </reference>
          <reference field="10" count="1" selected="0">
            <x v="1048832"/>
          </reference>
        </references>
      </pivotArea>
    </format>
    <format dxfId="665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2"/>
          </reference>
          <reference field="7" count="1" selected="0">
            <x v="105"/>
          </reference>
          <reference field="8" count="2">
            <x v="21"/>
            <x v="70"/>
          </reference>
          <reference field="10" count="1" selected="0">
            <x v="1048832"/>
          </reference>
        </references>
      </pivotArea>
    </format>
    <format dxfId="665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3"/>
          </reference>
          <reference field="7" count="1" selected="0">
            <x v="106"/>
          </reference>
          <reference field="8" count="2">
            <x v="21"/>
            <x v="70"/>
          </reference>
          <reference field="10" count="1" selected="0">
            <x v="1048832"/>
          </reference>
        </references>
      </pivotArea>
    </format>
    <format dxfId="665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4"/>
          </reference>
          <reference field="7" count="1" selected="0">
            <x v="107"/>
          </reference>
          <reference field="8" count="1">
            <x v="70"/>
          </reference>
          <reference field="10" count="1" selected="0">
            <x v="1048832"/>
          </reference>
        </references>
      </pivotArea>
    </format>
    <format dxfId="665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5"/>
          </reference>
          <reference field="7" count="1" selected="0">
            <x v="108"/>
          </reference>
          <reference field="8" count="1">
            <x v="70"/>
          </reference>
          <reference field="10" count="1" selected="0">
            <x v="1048832"/>
          </reference>
        </references>
      </pivotArea>
    </format>
    <format dxfId="665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6"/>
          </reference>
          <reference field="7" count="1" selected="0">
            <x v="109"/>
          </reference>
          <reference field="8" count="1">
            <x v="70"/>
          </reference>
          <reference field="10" count="1" selected="0">
            <x v="1048832"/>
          </reference>
        </references>
      </pivotArea>
    </format>
    <format dxfId="665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7"/>
          </reference>
          <reference field="7" count="1" selected="0">
            <x v="110"/>
          </reference>
          <reference field="8" count="1">
            <x v="70"/>
          </reference>
          <reference field="10" count="1" selected="0">
            <x v="1048832"/>
          </reference>
        </references>
      </pivotArea>
    </format>
    <format dxfId="665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8"/>
          </reference>
          <reference field="7" count="1" selected="0">
            <x v="111"/>
          </reference>
          <reference field="8" count="1">
            <x v="70"/>
          </reference>
          <reference field="10" count="1" selected="0">
            <x v="1048832"/>
          </reference>
        </references>
      </pivotArea>
    </format>
    <format dxfId="665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89"/>
          </reference>
          <reference field="7" count="1" selected="0">
            <x v="112"/>
          </reference>
          <reference field="8" count="1">
            <x v="70"/>
          </reference>
          <reference field="10" count="1" selected="0">
            <x v="1048832"/>
          </reference>
        </references>
      </pivotArea>
    </format>
    <format dxfId="666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0"/>
          </reference>
          <reference field="7" count="1" selected="0">
            <x v="113"/>
          </reference>
          <reference field="8" count="1">
            <x v="31"/>
          </reference>
          <reference field="10" count="1" selected="0">
            <x v="1048832"/>
          </reference>
        </references>
      </pivotArea>
    </format>
    <format dxfId="666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1"/>
          </reference>
          <reference field="7" count="1" selected="0">
            <x v="114"/>
          </reference>
          <reference field="8" count="1">
            <x v="53"/>
          </reference>
          <reference field="10" count="1" selected="0">
            <x v="1048832"/>
          </reference>
        </references>
      </pivotArea>
    </format>
    <format dxfId="666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1"/>
          </reference>
          <reference field="7" count="1" selected="0">
            <x v="115"/>
          </reference>
          <reference field="8" count="2">
            <x v="17"/>
            <x v="39"/>
          </reference>
          <reference field="10" count="1" selected="0">
            <x v="1048832"/>
          </reference>
        </references>
      </pivotArea>
    </format>
    <format dxfId="666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1"/>
          </reference>
          <reference field="7" count="1" selected="0">
            <x v="575"/>
          </reference>
          <reference field="8" count="2">
            <x v="439"/>
            <x v="442"/>
          </reference>
          <reference field="10" count="1" selected="0">
            <x v="1048832"/>
          </reference>
        </references>
      </pivotArea>
    </format>
    <format dxfId="666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2"/>
          </reference>
          <reference field="7" count="1" selected="0">
            <x v="576"/>
          </reference>
          <reference field="8" count="3">
            <x v="433"/>
            <x v="439"/>
            <x v="442"/>
          </reference>
          <reference field="10" count="1" selected="0">
            <x v="1048832"/>
          </reference>
        </references>
      </pivotArea>
    </format>
    <format dxfId="666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3"/>
          </reference>
          <reference field="7" count="1" selected="0">
            <x v="577"/>
          </reference>
          <reference field="8" count="3">
            <x v="433"/>
            <x v="439"/>
            <x v="441"/>
          </reference>
          <reference field="10" count="1" selected="0">
            <x v="1048832"/>
          </reference>
        </references>
      </pivotArea>
    </format>
    <format dxfId="666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2"/>
          </reference>
          <reference field="7" count="1" selected="0">
            <x v="578"/>
          </reference>
          <reference field="8" count="4">
            <x v="18"/>
            <x v="433"/>
            <x v="439"/>
            <x v="441"/>
          </reference>
          <reference field="10" count="1" selected="0">
            <x v="1048832"/>
          </reference>
        </references>
      </pivotArea>
    </format>
    <format dxfId="666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2"/>
          </reference>
          <reference field="7" count="1" selected="0">
            <x v="116"/>
          </reference>
          <reference field="8" count="1">
            <x v="73"/>
          </reference>
          <reference field="10" count="1" selected="0">
            <x v="1048832"/>
          </reference>
        </references>
      </pivotArea>
    </format>
    <format dxfId="666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3"/>
          </reference>
          <reference field="7" count="1" selected="0">
            <x v="579"/>
          </reference>
          <reference field="8" count="3">
            <x v="433"/>
            <x v="439"/>
            <x v="443"/>
          </reference>
          <reference field="10" count="1" selected="0">
            <x v="1048832"/>
          </reference>
        </references>
      </pivotArea>
    </format>
    <format dxfId="666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3"/>
          </reference>
          <reference field="7" count="1" selected="0">
            <x v="117"/>
          </reference>
          <reference field="8" count="1">
            <x v="73"/>
          </reference>
          <reference field="10" count="1" selected="0">
            <x v="1048832"/>
          </reference>
        </references>
      </pivotArea>
    </format>
    <format dxfId="667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4"/>
          </reference>
          <reference field="7" count="1" selected="0">
            <x v="580"/>
          </reference>
          <reference field="8" count="2">
            <x v="433"/>
            <x v="439"/>
          </reference>
          <reference field="10" count="1" selected="0">
            <x v="1048832"/>
          </reference>
        </references>
      </pivotArea>
    </format>
    <format dxfId="667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4"/>
          </reference>
          <reference field="7" count="1" selected="0">
            <x v="118"/>
          </reference>
          <reference field="8" count="1">
            <x v="73"/>
          </reference>
          <reference field="10" count="1" selected="0">
            <x v="1048832"/>
          </reference>
        </references>
      </pivotArea>
    </format>
    <format dxfId="667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5"/>
          </reference>
          <reference field="7" count="1" selected="0">
            <x v="119"/>
          </reference>
          <reference field="8" count="1">
            <x v="39"/>
          </reference>
          <reference field="10" count="1" selected="0">
            <x v="1048832"/>
          </reference>
        </references>
      </pivotArea>
    </format>
    <format dxfId="667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6"/>
          </reference>
          <reference field="7" count="1" selected="0">
            <x v="120"/>
          </reference>
          <reference field="8" count="1">
            <x v="21"/>
          </reference>
          <reference field="10" count="1" selected="0">
            <x v="1048832"/>
          </reference>
        </references>
      </pivotArea>
    </format>
    <format dxfId="667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7"/>
          </reference>
          <reference field="7" count="1" selected="0">
            <x v="121"/>
          </reference>
          <reference field="8" count="1">
            <x v="21"/>
          </reference>
          <reference field="10" count="1" selected="0">
            <x v="1048832"/>
          </reference>
        </references>
      </pivotArea>
    </format>
    <format dxfId="667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8"/>
          </reference>
          <reference field="7" count="1" selected="0">
            <x v="122"/>
          </reference>
          <reference field="8" count="8">
            <x v="17"/>
            <x v="26"/>
            <x v="36"/>
            <x v="65"/>
            <x v="74"/>
            <x v="75"/>
            <x v="76"/>
            <x v="444"/>
          </reference>
          <reference field="10" count="1" selected="0">
            <x v="1048832"/>
          </reference>
        </references>
      </pivotArea>
    </format>
    <format dxfId="667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8"/>
          </reference>
          <reference field="7" count="1" selected="0">
            <x v="123"/>
          </reference>
          <reference field="8" count="2">
            <x v="36"/>
            <x v="65"/>
          </reference>
          <reference field="10" count="1" selected="0">
            <x v="1048832"/>
          </reference>
        </references>
      </pivotArea>
    </format>
    <format dxfId="667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99"/>
          </reference>
          <reference field="7" count="1" selected="0">
            <x v="124"/>
          </reference>
          <reference field="8" count="3">
            <x v="65"/>
            <x v="74"/>
            <x v="75"/>
          </reference>
          <reference field="10" count="1" selected="0">
            <x v="1048832"/>
          </reference>
        </references>
      </pivotArea>
    </format>
    <format dxfId="667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0"/>
          </reference>
          <reference field="7" count="1" selected="0">
            <x v="125"/>
          </reference>
          <reference field="8" count="2">
            <x v="77"/>
            <x v="78"/>
          </reference>
          <reference field="10" count="1" selected="0">
            <x v="1048832"/>
          </reference>
        </references>
      </pivotArea>
    </format>
    <format dxfId="667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1"/>
          </reference>
          <reference field="7" count="1" selected="0">
            <x v="126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8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2"/>
          </reference>
          <reference field="7" count="1" selected="0">
            <x v="127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8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3"/>
          </reference>
          <reference field="7" count="1" selected="0">
            <x v="128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8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4"/>
          </reference>
          <reference field="7" count="1" selected="0">
            <x v="129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8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5"/>
          </reference>
          <reference field="7" count="1" selected="0">
            <x v="130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8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5"/>
          </reference>
          <reference field="7" count="1" selected="0">
            <x v="131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8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6"/>
          </reference>
          <reference field="7" count="1" selected="0">
            <x v="132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8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7"/>
          </reference>
          <reference field="7" count="1" selected="0">
            <x v="133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8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8"/>
          </reference>
          <reference field="7" count="1" selected="0">
            <x v="134"/>
          </reference>
          <reference field="8" count="1">
            <x v="29"/>
          </reference>
          <reference field="10" count="1" selected="0">
            <x v="1048832"/>
          </reference>
        </references>
      </pivotArea>
    </format>
    <format dxfId="668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09"/>
          </reference>
          <reference field="7" count="1" selected="0">
            <x v="135"/>
          </reference>
          <reference field="8" count="1">
            <x v="77"/>
          </reference>
          <reference field="10" count="1" selected="0">
            <x v="1048832"/>
          </reference>
        </references>
      </pivotArea>
    </format>
    <format dxfId="668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0"/>
          </reference>
          <reference field="7" count="1" selected="0">
            <x v="136"/>
          </reference>
          <reference field="8" count="1">
            <x v="79"/>
          </reference>
          <reference field="10" count="1" selected="0">
            <x v="1048832"/>
          </reference>
        </references>
      </pivotArea>
    </format>
    <format dxfId="669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1"/>
          </reference>
          <reference field="7" count="1" selected="0">
            <x v="137"/>
          </reference>
          <reference field="8" count="1">
            <x v="80"/>
          </reference>
          <reference field="10" count="1" selected="0">
            <x v="1048832"/>
          </reference>
        </references>
      </pivotArea>
    </format>
    <format dxfId="669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1"/>
          </reference>
          <reference field="7" count="1" selected="0">
            <x v="138"/>
          </reference>
          <reference field="8" count="1">
            <x v="80"/>
          </reference>
          <reference field="10" count="1" selected="0">
            <x v="1048832"/>
          </reference>
        </references>
      </pivotArea>
    </format>
    <format dxfId="669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2"/>
          </reference>
          <reference field="7" count="1" selected="0">
            <x v="139"/>
          </reference>
          <reference field="8" count="1">
            <x v="79"/>
          </reference>
          <reference field="10" count="1" selected="0">
            <x v="1048832"/>
          </reference>
        </references>
      </pivotArea>
    </format>
    <format dxfId="669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3"/>
          </reference>
          <reference field="7" count="1" selected="0">
            <x v="140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69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4"/>
          </reference>
          <reference field="7" count="1" selected="0">
            <x v="141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69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5"/>
          </reference>
          <reference field="7" count="1" selected="0">
            <x v="142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69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6"/>
          </reference>
          <reference field="7" count="1" selected="0">
            <x v="143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69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7"/>
          </reference>
          <reference field="7" count="1" selected="0">
            <x v="144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69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8"/>
          </reference>
          <reference field="7" count="1" selected="0">
            <x v="145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69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19"/>
          </reference>
          <reference field="7" count="1" selected="0">
            <x v="146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70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0"/>
          </reference>
          <reference field="7" count="1" selected="0">
            <x v="147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70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1"/>
          </reference>
          <reference field="7" count="1" selected="0">
            <x v="148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70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2"/>
          </reference>
          <reference field="7" count="1" selected="0">
            <x v="149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70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3"/>
          </reference>
          <reference field="7" count="1" selected="0">
            <x v="150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70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4"/>
          </reference>
          <reference field="7" count="1" selected="0">
            <x v="151"/>
          </reference>
          <reference field="8" count="1">
            <x v="81"/>
          </reference>
          <reference field="10" count="1" selected="0">
            <x v="1048832"/>
          </reference>
        </references>
      </pivotArea>
    </format>
    <format dxfId="670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5"/>
          </reference>
          <reference field="7" count="1" selected="0">
            <x v="152"/>
          </reference>
          <reference field="8" count="1">
            <x v="71"/>
          </reference>
          <reference field="10" count="1" selected="0">
            <x v="1048832"/>
          </reference>
        </references>
      </pivotArea>
    </format>
    <format dxfId="670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6"/>
          </reference>
          <reference field="7" count="1" selected="0">
            <x v="153"/>
          </reference>
          <reference field="8" count="4">
            <x v="21"/>
            <x v="71"/>
            <x v="72"/>
            <x v="82"/>
          </reference>
          <reference field="10" count="1" selected="0">
            <x v="1048832"/>
          </reference>
        </references>
      </pivotArea>
    </format>
    <format dxfId="670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7"/>
          </reference>
          <reference field="7" count="1" selected="0">
            <x v="154"/>
          </reference>
          <reference field="8" count="4">
            <x v="21"/>
            <x v="71"/>
            <x v="72"/>
            <x v="82"/>
          </reference>
          <reference field="10" count="1" selected="0">
            <x v="1048832"/>
          </reference>
        </references>
      </pivotArea>
    </format>
    <format dxfId="670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8"/>
          </reference>
          <reference field="7" count="1" selected="0">
            <x v="155"/>
          </reference>
          <reference field="8" count="3">
            <x v="21"/>
            <x v="71"/>
            <x v="72"/>
          </reference>
          <reference field="10" count="1" selected="0">
            <x v="1048832"/>
          </reference>
        </references>
      </pivotArea>
    </format>
    <format dxfId="670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29"/>
          </reference>
          <reference field="7" count="1" selected="0">
            <x v="156"/>
          </reference>
          <reference field="8" count="2">
            <x v="21"/>
            <x v="71"/>
          </reference>
          <reference field="10" count="1" selected="0">
            <x v="1048832"/>
          </reference>
        </references>
      </pivotArea>
    </format>
    <format dxfId="671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0"/>
          </reference>
          <reference field="7" count="1" selected="0">
            <x v="157"/>
          </reference>
          <reference field="8" count="2">
            <x v="71"/>
            <x v="82"/>
          </reference>
          <reference field="10" count="1" selected="0">
            <x v="1048832"/>
          </reference>
        </references>
      </pivotArea>
    </format>
    <format dxfId="671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1"/>
          </reference>
          <reference field="7" count="1" selected="0">
            <x v="158"/>
          </reference>
          <reference field="8" count="2">
            <x v="83"/>
            <x v="84"/>
          </reference>
          <reference field="10" count="1" selected="0">
            <x v="1048832"/>
          </reference>
        </references>
      </pivotArea>
    </format>
    <format dxfId="671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2"/>
          </reference>
          <reference field="7" count="1" selected="0">
            <x v="159"/>
          </reference>
          <reference field="8" count="3">
            <x v="10"/>
            <x v="83"/>
            <x v="84"/>
          </reference>
          <reference field="10" count="1" selected="0">
            <x v="1048832"/>
          </reference>
        </references>
      </pivotArea>
    </format>
    <format dxfId="671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3"/>
          </reference>
          <reference field="7" count="1" selected="0">
            <x v="160"/>
          </reference>
          <reference field="8" count="3">
            <x v="10"/>
            <x v="83"/>
            <x v="84"/>
          </reference>
          <reference field="10" count="1" selected="0">
            <x v="1048832"/>
          </reference>
        </references>
      </pivotArea>
    </format>
    <format dxfId="671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4"/>
          </reference>
          <reference field="7" count="1" selected="0">
            <x v="161"/>
          </reference>
          <reference field="8" count="3">
            <x v="59"/>
            <x v="68"/>
            <x v="85"/>
          </reference>
          <reference field="10" count="1" selected="0">
            <x v="1048832"/>
          </reference>
        </references>
      </pivotArea>
    </format>
    <format dxfId="671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5"/>
          </reference>
          <reference field="7" count="1" selected="0">
            <x v="162"/>
          </reference>
          <reference field="8" count="3">
            <x v="59"/>
            <x v="68"/>
            <x v="85"/>
          </reference>
          <reference field="10" count="1" selected="0">
            <x v="1048832"/>
          </reference>
        </references>
      </pivotArea>
    </format>
    <format dxfId="671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6"/>
          </reference>
          <reference field="7" count="1" selected="0">
            <x v="163"/>
          </reference>
          <reference field="8" count="2">
            <x v="59"/>
            <x v="85"/>
          </reference>
          <reference field="10" count="1" selected="0">
            <x v="1048832"/>
          </reference>
        </references>
      </pivotArea>
    </format>
    <format dxfId="671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7"/>
          </reference>
          <reference field="7" count="1" selected="0">
            <x v="164"/>
          </reference>
          <reference field="8" count="2">
            <x v="59"/>
            <x v="85"/>
          </reference>
          <reference field="10" count="1" selected="0">
            <x v="1048832"/>
          </reference>
        </references>
      </pivotArea>
    </format>
    <format dxfId="671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8"/>
          </reference>
          <reference field="7" count="1" selected="0">
            <x v="165"/>
          </reference>
          <reference field="8" count="3">
            <x v="59"/>
            <x v="85"/>
            <x v="86"/>
          </reference>
          <reference field="10" count="1" selected="0">
            <x v="1048832"/>
          </reference>
        </references>
      </pivotArea>
    </format>
    <format dxfId="671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9"/>
          </reference>
          <reference field="7" count="1" selected="0">
            <x v="166"/>
          </reference>
          <reference field="8" count="2">
            <x v="43"/>
            <x v="87"/>
          </reference>
          <reference field="10" count="1" selected="0">
            <x v="1048832"/>
          </reference>
        </references>
      </pivotArea>
    </format>
    <format dxfId="672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39"/>
          </reference>
          <reference field="7" count="1" selected="0">
            <x v="167"/>
          </reference>
          <reference field="8" count="1">
            <x v="43"/>
          </reference>
          <reference field="10" count="1" selected="0">
            <x v="1048832"/>
          </reference>
        </references>
      </pivotArea>
    </format>
    <format dxfId="672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0"/>
          </reference>
          <reference field="7" count="1" selected="0">
            <x v="168"/>
          </reference>
          <reference field="8" count="1">
            <x v="21"/>
          </reference>
          <reference field="10" count="1" selected="0">
            <x v="1048832"/>
          </reference>
        </references>
      </pivotArea>
    </format>
    <format dxfId="672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1"/>
          </reference>
          <reference field="7" count="1" selected="0">
            <x v="169"/>
          </reference>
          <reference field="8" count="1">
            <x v="21"/>
          </reference>
          <reference field="10" count="1" selected="0">
            <x v="1048832"/>
          </reference>
        </references>
      </pivotArea>
    </format>
    <format dxfId="672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1"/>
          </reference>
          <reference field="7" count="1" selected="0">
            <x v="170"/>
          </reference>
          <reference field="8" count="3">
            <x v="21"/>
            <x v="71"/>
            <x v="72"/>
          </reference>
          <reference field="10" count="1" selected="0">
            <x v="1048832"/>
          </reference>
        </references>
      </pivotArea>
    </format>
    <format dxfId="672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2"/>
          </reference>
          <reference field="7" count="1" selected="0">
            <x v="171"/>
          </reference>
          <reference field="8" count="2">
            <x v="21"/>
            <x v="70"/>
          </reference>
          <reference field="10" count="1" selected="0">
            <x v="1048832"/>
          </reference>
        </references>
      </pivotArea>
    </format>
    <format dxfId="672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2"/>
          </reference>
          <reference field="7" count="1" selected="0">
            <x v="172"/>
          </reference>
          <reference field="8" count="3">
            <x v="21"/>
            <x v="71"/>
            <x v="72"/>
          </reference>
          <reference field="10" count="1" selected="0">
            <x v="1048832"/>
          </reference>
        </references>
      </pivotArea>
    </format>
    <format dxfId="672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3"/>
          </reference>
          <reference field="7" count="1" selected="0">
            <x v="173"/>
          </reference>
          <reference field="8" count="1">
            <x v="88"/>
          </reference>
          <reference field="10" count="1" selected="0">
            <x v="1048832"/>
          </reference>
        </references>
      </pivotArea>
    </format>
    <format dxfId="672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4"/>
          </reference>
          <reference field="7" count="1" selected="0">
            <x v="174"/>
          </reference>
          <reference field="8" count="1">
            <x v="21"/>
          </reference>
          <reference field="10" count="1" selected="0">
            <x v="1048832"/>
          </reference>
        </references>
      </pivotArea>
    </format>
    <format dxfId="672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5"/>
          </reference>
          <reference field="7" count="1" selected="0">
            <x v="175"/>
          </reference>
          <reference field="8" count="1">
            <x v="70"/>
          </reference>
          <reference field="10" count="1" selected="0">
            <x v="1048832"/>
          </reference>
        </references>
      </pivotArea>
    </format>
    <format dxfId="672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6"/>
          </reference>
          <reference field="7" count="1" selected="0">
            <x v="176"/>
          </reference>
          <reference field="8" count="1">
            <x v="65"/>
          </reference>
          <reference field="10" count="1" selected="0">
            <x v="1048832"/>
          </reference>
        </references>
      </pivotArea>
    </format>
    <format dxfId="673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6"/>
          </reference>
          <reference field="7" count="1" selected="0">
            <x v="177"/>
          </reference>
          <reference field="8" count="1">
            <x v="63"/>
          </reference>
          <reference field="10" count="1" selected="0">
            <x v="1048832"/>
          </reference>
        </references>
      </pivotArea>
    </format>
    <format dxfId="673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7"/>
          </reference>
          <reference field="7" count="1" selected="0">
            <x v="178"/>
          </reference>
          <reference field="8" count="1">
            <x v="43"/>
          </reference>
          <reference field="10" count="1" selected="0">
            <x v="1048832"/>
          </reference>
        </references>
      </pivotArea>
    </format>
    <format dxfId="673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7"/>
          </reference>
          <reference field="7" count="1" selected="0">
            <x v="179"/>
          </reference>
          <reference field="8" count="1">
            <x v="43"/>
          </reference>
          <reference field="10" count="1" selected="0">
            <x v="1048832"/>
          </reference>
        </references>
      </pivotArea>
    </format>
    <format dxfId="673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8"/>
          </reference>
          <reference field="7" count="1" selected="0">
            <x v="180"/>
          </reference>
          <reference field="8" count="1">
            <x v="89"/>
          </reference>
          <reference field="10" count="1" selected="0">
            <x v="1048832"/>
          </reference>
        </references>
      </pivotArea>
    </format>
    <format dxfId="6734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8"/>
          </reference>
          <reference field="7" count="1" selected="0">
            <x v="181"/>
          </reference>
          <reference field="8" count="1">
            <x v="39"/>
          </reference>
          <reference field="10" count="1" selected="0">
            <x v="1048832"/>
          </reference>
        </references>
      </pivotArea>
    </format>
    <format dxfId="6735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9"/>
          </reference>
          <reference field="7" count="1" selected="0">
            <x v="182"/>
          </reference>
          <reference field="8" count="3">
            <x v="90"/>
            <x v="91"/>
            <x v="92"/>
          </reference>
          <reference field="10" count="1" selected="0">
            <x v="1048832"/>
          </reference>
        </references>
      </pivotArea>
    </format>
    <format dxfId="6736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49"/>
          </reference>
          <reference field="7" count="1" selected="0">
            <x v="183"/>
          </reference>
          <reference field="8" count="3">
            <x v="90"/>
            <x v="93"/>
            <x v="94"/>
          </reference>
          <reference field="10" count="1" selected="0">
            <x v="1048832"/>
          </reference>
        </references>
      </pivotArea>
    </format>
    <format dxfId="6737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50"/>
          </reference>
          <reference field="7" count="1" selected="0">
            <x v="184"/>
          </reference>
          <reference field="8" count="1">
            <x v="90"/>
          </reference>
          <reference field="10" count="1" selected="0">
            <x v="1048832"/>
          </reference>
        </references>
      </pivotArea>
    </format>
    <format dxfId="6738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50"/>
          </reference>
          <reference field="7" count="1" selected="0">
            <x v="185"/>
          </reference>
          <reference field="8" count="4">
            <x v="90"/>
            <x v="93"/>
            <x v="95"/>
            <x v="96"/>
          </reference>
          <reference field="10" count="1" selected="0">
            <x v="1048832"/>
          </reference>
        </references>
      </pivotArea>
    </format>
    <format dxfId="6739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51"/>
          </reference>
          <reference field="7" count="1" selected="0">
            <x v="186"/>
          </reference>
          <reference field="8" count="1">
            <x v="90"/>
          </reference>
          <reference field="10" count="1" selected="0">
            <x v="1048832"/>
          </reference>
        </references>
      </pivotArea>
    </format>
    <format dxfId="6740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51"/>
          </reference>
          <reference field="7" count="1" selected="0">
            <x v="187"/>
          </reference>
          <reference field="8" count="4">
            <x v="90"/>
            <x v="93"/>
            <x v="95"/>
            <x v="96"/>
          </reference>
          <reference field="10" count="1" selected="0">
            <x v="1048832"/>
          </reference>
        </references>
      </pivotArea>
    </format>
    <format dxfId="6741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544"/>
          </reference>
          <reference field="7" count="1" selected="0">
            <x v="581"/>
          </reference>
          <reference field="8" count="6">
            <x v="18"/>
            <x v="433"/>
            <x v="439"/>
            <x v="441"/>
            <x v="442"/>
            <x v="443"/>
          </reference>
          <reference field="10" count="1" selected="0">
            <x v="1048832"/>
          </reference>
        </references>
      </pivotArea>
    </format>
    <format dxfId="6742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52"/>
          </reference>
          <reference field="7" count="1" selected="0">
            <x v="582"/>
          </reference>
          <reference field="8" count="2">
            <x v="433"/>
            <x v="439"/>
          </reference>
          <reference field="10" count="1" selected="0">
            <x v="1048832"/>
          </reference>
        </references>
      </pivotArea>
    </format>
    <format dxfId="6743">
      <pivotArea dataOnly="0" labelOnly="1" outline="0" fieldPosition="0">
        <references count="6">
          <reference field="1" count="1" selected="0">
            <x v="2"/>
          </reference>
          <reference field="2" count="1" selected="0">
            <x v="1048832"/>
          </reference>
          <reference field="6" count="1" selected="0">
            <x v="152"/>
          </reference>
          <reference field="7" count="1" selected="0">
            <x v="188"/>
          </reference>
          <reference field="8" count="1">
            <x v="73"/>
          </reference>
          <reference field="10" count="1" selected="0">
            <x v="1048832"/>
          </reference>
        </references>
      </pivotArea>
    </format>
    <format dxfId="6744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3"/>
          </reference>
          <reference field="6" count="1" selected="0">
            <x v="156"/>
          </reference>
          <reference field="7" count="1" selected="0">
            <x v="192"/>
          </reference>
          <reference field="8" count="1">
            <x v="99"/>
          </reference>
          <reference field="10" count="1" selected="0">
            <x v="92"/>
          </reference>
        </references>
      </pivotArea>
    </format>
    <format dxfId="6745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3"/>
          </reference>
          <reference field="6" count="1" selected="0">
            <x v="157"/>
          </reference>
          <reference field="7" count="1" selected="0">
            <x v="193"/>
          </reference>
          <reference field="8" count="1">
            <x v="100"/>
          </reference>
          <reference field="10" count="1" selected="0">
            <x v="92"/>
          </reference>
        </references>
      </pivotArea>
    </format>
    <format dxfId="6746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4"/>
          </reference>
          <reference field="6" count="1" selected="0">
            <x v="156"/>
          </reference>
          <reference field="7" count="1" selected="0">
            <x v="192"/>
          </reference>
          <reference field="8" count="1">
            <x v="98"/>
          </reference>
          <reference field="10" count="1" selected="0">
            <x v="19"/>
          </reference>
        </references>
      </pivotArea>
    </format>
    <format dxfId="674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59"/>
          </reference>
          <reference field="7" count="1" selected="0">
            <x v="586"/>
          </reference>
          <reference field="8" count="1">
            <x v="59"/>
          </reference>
          <reference field="10" count="1" selected="0">
            <x v="0"/>
          </reference>
        </references>
      </pivotArea>
    </format>
    <format dxfId="674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0"/>
          </reference>
        </references>
      </pivotArea>
    </format>
    <format dxfId="674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1"/>
          </reference>
          <reference field="7" count="1" selected="0">
            <x v="587"/>
          </reference>
          <reference field="8" count="2">
            <x v="125"/>
            <x v="178"/>
          </reference>
          <reference field="10" count="1" selected="0">
            <x v="0"/>
          </reference>
        </references>
      </pivotArea>
    </format>
    <format dxfId="675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1"/>
          </reference>
          <reference field="7" count="1" selected="0">
            <x v="197"/>
          </reference>
          <reference field="8" count="50">
            <x v="118"/>
            <x v="122"/>
            <x v="123"/>
            <x v="124"/>
            <x v="125"/>
            <x v="126"/>
            <x v="132"/>
            <x v="134"/>
            <x v="137"/>
            <x v="140"/>
            <x v="142"/>
            <x v="144"/>
            <x v="146"/>
            <x v="148"/>
            <x v="149"/>
            <x v="150"/>
            <x v="151"/>
            <x v="153"/>
            <x v="154"/>
            <x v="155"/>
            <x v="156"/>
            <x v="160"/>
            <x v="162"/>
            <x v="165"/>
            <x v="174"/>
            <x v="178"/>
            <x v="179"/>
            <x v="184"/>
            <x v="189"/>
            <x v="191"/>
            <x v="192"/>
            <x v="206"/>
            <x v="217"/>
            <x v="243"/>
            <x v="250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</reference>
          <reference field="10" count="1" selected="0">
            <x v="0"/>
          </reference>
        </references>
      </pivotArea>
    </format>
    <format dxfId="675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1"/>
          </reference>
          <reference field="7" count="1" selected="0">
            <x v="197"/>
          </reference>
          <reference field="8" count="9">
            <x v="127"/>
            <x v="129"/>
            <x v="207"/>
            <x v="211"/>
            <x v="220"/>
            <x v="224"/>
            <x v="227"/>
            <x v="232"/>
            <x v="237"/>
          </reference>
          <reference field="10" count="1" selected="0">
            <x v="0"/>
          </reference>
        </references>
      </pivotArea>
    </format>
    <format dxfId="675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1" selected="0">
            <x v="585"/>
          </reference>
          <reference field="8" count="3">
            <x v="125"/>
            <x v="216"/>
            <x v="230"/>
          </reference>
          <reference field="10" count="1" selected="0">
            <x v="0"/>
          </reference>
        </references>
      </pivotArea>
    </format>
    <format dxfId="675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1" selected="0">
            <x v="196"/>
          </reference>
          <reference field="8" count="27">
            <x v="125"/>
            <x v="126"/>
            <x v="127"/>
            <x v="128"/>
            <x v="129"/>
            <x v="130"/>
            <x v="206"/>
            <x v="209"/>
            <x v="211"/>
            <x v="213"/>
            <x v="216"/>
            <x v="218"/>
            <x v="219"/>
            <x v="220"/>
            <x v="223"/>
            <x v="224"/>
            <x v="225"/>
            <x v="227"/>
            <x v="228"/>
            <x v="231"/>
            <x v="232"/>
            <x v="233"/>
            <x v="236"/>
            <x v="237"/>
            <x v="240"/>
            <x v="247"/>
            <x v="250"/>
          </reference>
          <reference field="10" count="1" selected="0">
            <x v="0"/>
          </reference>
        </references>
      </pivotArea>
    </format>
    <format dxfId="675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0"/>
          </reference>
          <reference field="6" count="1" selected="0">
            <x v="545"/>
          </reference>
          <reference field="7" count="1" selected="0">
            <x v="583"/>
          </reference>
          <reference field="8" count="1">
            <x v="93"/>
          </reference>
          <reference field="10" count="1" selected="0">
            <x v="0"/>
          </reference>
        </references>
      </pivotArea>
    </format>
    <format dxfId="675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0"/>
          </reference>
          <reference field="6" count="1" selected="0">
            <x v="158"/>
          </reference>
          <reference field="7" count="1" selected="0">
            <x v="194"/>
          </reference>
          <reference field="8" count="1">
            <x v="101"/>
          </reference>
          <reference field="10" count="1" selected="0">
            <x v="0"/>
          </reference>
        </references>
      </pivotArea>
    </format>
    <format dxfId="675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0"/>
          </reference>
          <reference field="6" count="1" selected="0">
            <x v="546"/>
          </reference>
          <reference field="7" count="1" selected="0">
            <x v="584"/>
          </reference>
          <reference field="8" count="9">
            <x v="44"/>
            <x v="445"/>
            <x v="446"/>
            <x v="447"/>
            <x v="448"/>
            <x v="449"/>
            <x v="450"/>
            <x v="451"/>
            <x v="452"/>
          </reference>
          <reference field="10" count="1" selected="0">
            <x v="0"/>
          </reference>
        </references>
      </pivotArea>
    </format>
    <format dxfId="675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0"/>
          </reference>
          <reference field="6" count="1" selected="0">
            <x v="158"/>
          </reference>
          <reference field="7" count="1" selected="0">
            <x v="194"/>
          </reference>
          <reference field="8" count="1">
            <x v="101"/>
          </reference>
          <reference field="10" count="1" selected="0">
            <x v="2"/>
          </reference>
        </references>
      </pivotArea>
    </format>
    <format dxfId="675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0"/>
          </reference>
          <reference field="6" count="1" selected="0">
            <x v="546"/>
          </reference>
          <reference field="7" count="1" selected="0">
            <x v="584"/>
          </reference>
          <reference field="8" count="1">
            <x v="450"/>
          </reference>
          <reference field="10" count="1" selected="0">
            <x v="2"/>
          </reference>
        </references>
      </pivotArea>
    </format>
    <format dxfId="675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546"/>
          </reference>
          <reference field="7" count="1" selected="0">
            <x v="584"/>
          </reference>
          <reference field="8" count="1">
            <x v="446"/>
          </reference>
          <reference field="10" count="1" selected="0">
            <x v="31"/>
          </reference>
        </references>
      </pivotArea>
    </format>
    <format dxfId="676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546"/>
          </reference>
          <reference field="7" count="1" selected="0">
            <x v="584"/>
          </reference>
          <reference field="8" count="1">
            <x v="450"/>
          </reference>
          <reference field="10" count="1" selected="0">
            <x v="32"/>
          </reference>
        </references>
      </pivotArea>
    </format>
    <format dxfId="676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94"/>
          </reference>
        </references>
      </pivotArea>
    </format>
    <format dxfId="676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12">
            <x v="125"/>
            <x v="127"/>
            <x v="129"/>
            <x v="189"/>
            <x v="207"/>
            <x v="212"/>
            <x v="216"/>
            <x v="221"/>
            <x v="223"/>
            <x v="227"/>
            <x v="240"/>
            <x v="242"/>
          </reference>
          <reference field="10" count="1" selected="0">
            <x v="94"/>
          </reference>
        </references>
      </pivotArea>
    </format>
    <format dxfId="676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1">
            <x v="189"/>
          </reference>
          <reference field="10" count="1" selected="0">
            <x v="95"/>
          </reference>
        </references>
      </pivotArea>
    </format>
    <format dxfId="676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95"/>
          </reference>
        </references>
      </pivotArea>
    </format>
    <format dxfId="676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96"/>
          </reference>
        </references>
      </pivotArea>
    </format>
    <format dxfId="676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97"/>
          </reference>
        </references>
      </pivotArea>
    </format>
    <format dxfId="676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97"/>
          </reference>
        </references>
      </pivotArea>
    </format>
    <format dxfId="676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98"/>
          </reference>
        </references>
      </pivotArea>
    </format>
    <format dxfId="676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98"/>
          </reference>
        </references>
      </pivotArea>
    </format>
    <format dxfId="677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3">
            <x v="134"/>
            <x v="140"/>
            <x v="162"/>
          </reference>
          <reference field="10" count="1" selected="0">
            <x v="4"/>
          </reference>
        </references>
      </pivotArea>
    </format>
    <format dxfId="677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1">
            <x v="127"/>
          </reference>
          <reference field="10" count="1" selected="0">
            <x v="4"/>
          </reference>
        </references>
      </pivotArea>
    </format>
    <format dxfId="677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99"/>
          </reference>
        </references>
      </pivotArea>
    </format>
    <format dxfId="677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1">
            <x v="125"/>
          </reference>
          <reference field="10" count="1" selected="0">
            <x v="99"/>
          </reference>
        </references>
      </pivotArea>
    </format>
    <format dxfId="677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10">
            <x v="124"/>
            <x v="125"/>
            <x v="127"/>
            <x v="129"/>
            <x v="189"/>
            <x v="215"/>
            <x v="221"/>
            <x v="223"/>
            <x v="233"/>
            <x v="240"/>
          </reference>
          <reference field="10" count="1" selected="0">
            <x v="100"/>
          </reference>
        </references>
      </pivotArea>
    </format>
    <format dxfId="677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01"/>
          </reference>
        </references>
      </pivotArea>
    </format>
    <format dxfId="677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3">
            <x v="125"/>
            <x v="127"/>
            <x v="228"/>
          </reference>
          <reference field="10" count="1" selected="0">
            <x v="101"/>
          </reference>
        </references>
      </pivotArea>
    </format>
    <format dxfId="677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1">
            <x v="162"/>
          </reference>
          <reference field="10" count="1" selected="0">
            <x v="5"/>
          </reference>
        </references>
      </pivotArea>
    </format>
    <format dxfId="677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546"/>
          </reference>
          <reference field="7" count="1" selected="0">
            <x v="584"/>
          </reference>
          <reference field="8" count="1">
            <x v="450"/>
          </reference>
          <reference field="10" count="1" selected="0">
            <x v="51"/>
          </reference>
        </references>
      </pivotArea>
    </format>
    <format dxfId="677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7"/>
            <x v="209"/>
          </reference>
          <reference field="10" count="1" selected="0">
            <x v="102"/>
          </reference>
        </references>
      </pivotArea>
    </format>
    <format dxfId="678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546"/>
          </reference>
          <reference field="7" count="1" selected="0">
            <x v="584"/>
          </reference>
          <reference field="8" count="1">
            <x v="450"/>
          </reference>
          <reference field="10" count="1" selected="0">
            <x v="52"/>
          </reference>
        </references>
      </pivotArea>
    </format>
    <format dxfId="678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1">
            <x v="127"/>
          </reference>
          <reference field="10" count="1" selected="0">
            <x v="55"/>
          </reference>
        </references>
      </pivotArea>
    </format>
    <format dxfId="678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03"/>
          </reference>
        </references>
      </pivotArea>
    </format>
    <format dxfId="678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3">
            <x v="125"/>
            <x v="127"/>
            <x v="470"/>
          </reference>
          <reference field="10" count="1" selected="0">
            <x v="103"/>
          </reference>
        </references>
      </pivotArea>
    </format>
    <format dxfId="678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104"/>
          </reference>
        </references>
      </pivotArea>
    </format>
    <format dxfId="678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3">
            <x v="125"/>
            <x v="127"/>
            <x v="213"/>
          </reference>
          <reference field="10" count="1" selected="0">
            <x v="105"/>
          </reference>
        </references>
      </pivotArea>
    </format>
    <format dxfId="678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1">
            <x v="189"/>
          </reference>
          <reference field="10" count="1" selected="0">
            <x v="106"/>
          </reference>
        </references>
      </pivotArea>
    </format>
    <format dxfId="678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106"/>
          </reference>
        </references>
      </pivotArea>
    </format>
    <format dxfId="678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3">
            <x v="125"/>
            <x v="127"/>
            <x v="215"/>
          </reference>
          <reference field="10" count="1" selected="0">
            <x v="107"/>
          </reference>
        </references>
      </pivotArea>
    </format>
    <format dxfId="678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5">
            <x v="124"/>
            <x v="134"/>
            <x v="156"/>
            <x v="162"/>
            <x v="184"/>
          </reference>
          <reference field="10" count="1" selected="0">
            <x v="6"/>
          </reference>
        </references>
      </pivotArea>
    </format>
    <format dxfId="679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1">
            <x v="127"/>
          </reference>
          <reference field="10" count="1" selected="0">
            <x v="6"/>
          </reference>
        </references>
      </pivotArea>
    </format>
    <format dxfId="679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08"/>
          </reference>
        </references>
      </pivotArea>
    </format>
    <format dxfId="679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3">
            <x v="125"/>
            <x v="127"/>
            <x v="221"/>
          </reference>
          <reference field="10" count="1" selected="0">
            <x v="108"/>
          </reference>
        </references>
      </pivotArea>
    </format>
    <format dxfId="679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2">
            <x v="150"/>
            <x v="162"/>
          </reference>
          <reference field="10" count="1" selected="0">
            <x v="7"/>
          </reference>
        </references>
      </pivotArea>
    </format>
    <format dxfId="679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7"/>
          </reference>
        </references>
      </pivotArea>
    </format>
    <format dxfId="679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5">
            <x v="125"/>
            <x v="127"/>
            <x v="130"/>
            <x v="210"/>
            <x v="221"/>
          </reference>
          <reference field="10" count="1" selected="0">
            <x v="109"/>
          </reference>
        </references>
      </pivotArea>
    </format>
    <format dxfId="679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72"/>
          </reference>
        </references>
      </pivotArea>
    </format>
    <format dxfId="679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1">
            <x v="125"/>
          </reference>
          <reference field="10" count="1" selected="0">
            <x v="72"/>
          </reference>
        </references>
      </pivotArea>
    </format>
    <format dxfId="679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10"/>
          </reference>
        </references>
      </pivotArea>
    </format>
    <format dxfId="679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1">
            <x v="241"/>
          </reference>
          <reference field="10" count="1" selected="0">
            <x v="110"/>
          </reference>
        </references>
      </pivotArea>
    </format>
    <format dxfId="680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110"/>
          </reference>
        </references>
      </pivotArea>
    </format>
    <format dxfId="680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11"/>
          </reference>
        </references>
      </pivotArea>
    </format>
    <format dxfId="680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5">
            <x v="125"/>
            <x v="127"/>
            <x v="214"/>
            <x v="240"/>
            <x v="242"/>
          </reference>
          <reference field="10" count="1" selected="0">
            <x v="111"/>
          </reference>
        </references>
      </pivotArea>
    </format>
    <format dxfId="680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5">
            <x v="125"/>
            <x v="127"/>
            <x v="128"/>
            <x v="129"/>
            <x v="223"/>
          </reference>
          <reference field="10" count="1" selected="0">
            <x v="112"/>
          </reference>
        </references>
      </pivotArea>
    </format>
    <format dxfId="680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1">
            <x v="127"/>
          </reference>
          <reference field="10" count="1" selected="0">
            <x v="113"/>
          </reference>
        </references>
      </pivotArea>
    </format>
    <format dxfId="680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8"/>
          </reference>
        </references>
      </pivotArea>
    </format>
    <format dxfId="680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10">
            <x v="124"/>
            <x v="133"/>
            <x v="134"/>
            <x v="138"/>
            <x v="140"/>
            <x v="146"/>
            <x v="150"/>
            <x v="156"/>
            <x v="162"/>
            <x v="243"/>
          </reference>
          <reference field="10" count="1" selected="0">
            <x v="8"/>
          </reference>
        </references>
      </pivotArea>
    </format>
    <format dxfId="680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3">
            <x v="125"/>
            <x v="127"/>
            <x v="189"/>
          </reference>
          <reference field="10" count="1" selected="0">
            <x v="8"/>
          </reference>
        </references>
      </pivotArea>
    </format>
    <format dxfId="680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14"/>
          </reference>
        </references>
      </pivotArea>
    </format>
    <format dxfId="680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1">
            <x v="119"/>
          </reference>
          <reference field="10" count="1" selected="0">
            <x v="114"/>
          </reference>
        </references>
      </pivotArea>
    </format>
    <format dxfId="681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6">
            <x v="125"/>
            <x v="127"/>
            <x v="214"/>
            <x v="220"/>
            <x v="222"/>
            <x v="227"/>
          </reference>
          <reference field="10" count="1" selected="0">
            <x v="114"/>
          </reference>
        </references>
      </pivotArea>
    </format>
    <format dxfId="681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4">
            <x v="134"/>
            <x v="140"/>
            <x v="146"/>
            <x v="156"/>
          </reference>
          <reference field="10" count="1" selected="0">
            <x v="9"/>
          </reference>
        </references>
      </pivotArea>
    </format>
    <format dxfId="681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9"/>
          </reference>
        </references>
      </pivotArea>
    </format>
    <format dxfId="681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3">
            <x v="134"/>
            <x v="135"/>
            <x v="146"/>
          </reference>
          <reference field="10" count="1" selected="0">
            <x v="10"/>
          </reference>
        </references>
      </pivotArea>
    </format>
    <format dxfId="681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10"/>
          </reference>
        </references>
      </pivotArea>
    </format>
    <format dxfId="681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1"/>
          </reference>
        </references>
      </pivotArea>
    </format>
    <format dxfId="681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9">
            <x v="124"/>
            <x v="138"/>
            <x v="140"/>
            <x v="146"/>
            <x v="148"/>
            <x v="150"/>
            <x v="156"/>
            <x v="162"/>
            <x v="249"/>
          </reference>
          <reference field="10" count="1" selected="0">
            <x v="11"/>
          </reference>
        </references>
      </pivotArea>
    </format>
    <format dxfId="681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3">
            <x v="125"/>
            <x v="127"/>
            <x v="214"/>
          </reference>
          <reference field="10" count="1" selected="0">
            <x v="11"/>
          </reference>
        </references>
      </pivotArea>
    </format>
    <format dxfId="681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85"/>
          </reference>
        </references>
      </pivotArea>
    </format>
    <format dxfId="681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585"/>
          </reference>
          <reference field="8" count="2">
            <x v="125"/>
            <x v="242"/>
          </reference>
          <reference field="10" count="1" selected="0">
            <x v="85"/>
          </reference>
        </references>
      </pivotArea>
    </format>
    <format dxfId="682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3">
            <x v="125"/>
            <x v="127"/>
            <x v="211"/>
          </reference>
          <reference field="10" count="1" selected="0">
            <x v="85"/>
          </reference>
        </references>
      </pivotArea>
    </format>
    <format dxfId="682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15"/>
          </reference>
        </references>
      </pivotArea>
    </format>
    <format dxfId="682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7"/>
            <x v="227"/>
          </reference>
          <reference field="10" count="1" selected="0">
            <x v="115"/>
          </reference>
        </references>
      </pivotArea>
    </format>
    <format dxfId="682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546"/>
          </reference>
          <reference field="7" count="1" selected="0">
            <x v="584"/>
          </reference>
          <reference field="8" count="1">
            <x v="46"/>
          </reference>
          <reference field="10" count="1" selected="0">
            <x v="89"/>
          </reference>
        </references>
      </pivotArea>
    </format>
    <format dxfId="682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1"/>
          </reference>
          <reference field="7" count="1" selected="0">
            <x v="197"/>
          </reference>
          <reference field="8" count="2">
            <x v="134"/>
            <x v="162"/>
          </reference>
          <reference field="10" count="1" selected="0">
            <x v="12"/>
          </reference>
        </references>
      </pivotArea>
    </format>
    <format dxfId="682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"/>
          </reference>
          <reference field="6" count="1" selected="0">
            <x v="160"/>
          </reference>
          <reference field="7" count="1" selected="0">
            <x v="196"/>
          </reference>
          <reference field="8" count="1">
            <x v="125"/>
          </reference>
          <reference field="10" count="1" selected="0">
            <x v="12"/>
          </reference>
        </references>
      </pivotArea>
    </format>
    <format dxfId="682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2"/>
          </reference>
          <reference field="6" count="1" selected="0">
            <x v="158"/>
          </reference>
          <reference field="7" count="1" selected="0">
            <x v="194"/>
          </reference>
          <reference field="8" count="1">
            <x v="101"/>
          </reference>
          <reference field="10" count="1" selected="0">
            <x v="22"/>
          </reference>
        </references>
      </pivotArea>
    </format>
    <format dxfId="682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2"/>
          </reference>
          <reference field="6" count="1" selected="0">
            <x v="546"/>
          </reference>
          <reference field="7" count="1" selected="0">
            <x v="584"/>
          </reference>
          <reference field="8" count="4">
            <x v="445"/>
            <x v="450"/>
            <x v="451"/>
            <x v="452"/>
          </reference>
          <reference field="10" count="1" selected="0">
            <x v="22"/>
          </reference>
        </references>
      </pivotArea>
    </format>
    <format dxfId="682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2"/>
          </reference>
          <reference field="6" count="1" selected="0">
            <x v="546"/>
          </reference>
          <reference field="7" count="1" selected="0">
            <x v="584"/>
          </reference>
          <reference field="8" count="1">
            <x v="446"/>
          </reference>
          <reference field="10" count="1" selected="0">
            <x v="24"/>
          </reference>
        </references>
      </pivotArea>
    </format>
    <format dxfId="682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2"/>
          </reference>
          <reference field="6" count="1" selected="0">
            <x v="546"/>
          </reference>
          <reference field="7" count="1" selected="0">
            <x v="584"/>
          </reference>
          <reference field="8" count="3">
            <x v="428"/>
            <x v="447"/>
            <x v="448"/>
          </reference>
          <reference field="10" count="1" selected="0">
            <x v="25"/>
          </reference>
        </references>
      </pivotArea>
    </format>
    <format dxfId="683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2"/>
          </reference>
          <reference field="6" count="1" selected="0">
            <x v="546"/>
          </reference>
          <reference field="7" count="1" selected="0">
            <x v="584"/>
          </reference>
          <reference field="8" count="2">
            <x v="446"/>
            <x v="448"/>
          </reference>
          <reference field="10" count="1" selected="0">
            <x v="27"/>
          </reference>
        </references>
      </pivotArea>
    </format>
    <format dxfId="683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5"/>
          </reference>
          <reference field="6" count="1" selected="0">
            <x v="545"/>
          </reference>
          <reference field="7" count="1" selected="0">
            <x v="583"/>
          </reference>
          <reference field="8" count="1">
            <x v="93"/>
          </reference>
          <reference field="10" count="1" selected="0">
            <x v="0"/>
          </reference>
        </references>
      </pivotArea>
    </format>
    <format dxfId="683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5"/>
          </reference>
          <reference field="6" count="1" selected="0">
            <x v="158"/>
          </reference>
          <reference field="7" count="1" selected="0">
            <x v="194"/>
          </reference>
          <reference field="8" count="1">
            <x v="101"/>
          </reference>
          <reference field="10" count="1" selected="0">
            <x v="0"/>
          </reference>
        </references>
      </pivotArea>
    </format>
    <format dxfId="683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5"/>
          </reference>
          <reference field="6" count="1" selected="0">
            <x v="546"/>
          </reference>
          <reference field="7" count="1" selected="0">
            <x v="584"/>
          </reference>
          <reference field="8" count="12">
            <x v="299"/>
            <x v="403"/>
            <x v="406"/>
            <x v="445"/>
            <x v="446"/>
            <x v="447"/>
            <x v="448"/>
            <x v="449"/>
            <x v="450"/>
            <x v="451"/>
            <x v="452"/>
            <x v="453"/>
          </reference>
          <reference field="10" count="1" selected="0">
            <x v="0"/>
          </reference>
        </references>
      </pivotArea>
    </format>
    <format dxfId="683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5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7"/>
            <x v="129"/>
          </reference>
          <reference field="10" count="1" selected="0">
            <x v="93"/>
          </reference>
        </references>
      </pivotArea>
    </format>
    <format dxfId="683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6"/>
          </reference>
          <reference field="6" count="1" selected="0">
            <x v="546"/>
          </reference>
          <reference field="7" count="1" selected="0">
            <x v="584"/>
          </reference>
          <reference field="8" count="4">
            <x v="445"/>
            <x v="446"/>
            <x v="447"/>
            <x v="450"/>
          </reference>
          <reference field="10" count="1" selected="0">
            <x v="0"/>
          </reference>
        </references>
      </pivotArea>
    </format>
    <format dxfId="683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6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048832"/>
          </reference>
        </references>
      </pivotArea>
    </format>
    <format dxfId="683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6"/>
          </reference>
          <reference field="6" count="1" selected="0">
            <x v="161"/>
          </reference>
          <reference field="7" count="1" selected="0">
            <x v="197"/>
          </reference>
          <reference field="8" count="50">
            <x v="111"/>
            <x v="112"/>
            <x v="118"/>
            <x v="119"/>
            <x v="120"/>
            <x v="131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5"/>
            <x v="176"/>
            <x v="177"/>
            <x v="178"/>
          </reference>
          <reference field="10" count="1" selected="0">
            <x v="1048832"/>
          </reference>
        </references>
      </pivotArea>
    </format>
    <format dxfId="683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6"/>
          </reference>
          <reference field="6" count="1" selected="0">
            <x v="161"/>
          </reference>
          <reference field="7" count="1" selected="0">
            <x v="197"/>
          </reference>
          <reference field="8" count="40">
            <x v="122"/>
            <x v="123"/>
            <x v="124"/>
            <x v="125"/>
            <x v="126"/>
            <x v="127"/>
            <x v="128"/>
            <x v="129"/>
            <x v="130"/>
            <x v="179"/>
            <x v="180"/>
            <x v="181"/>
            <x v="183"/>
            <x v="184"/>
            <x v="185"/>
            <x v="186"/>
            <x v="187"/>
            <x v="188"/>
            <x v="189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7"/>
            <x v="208"/>
            <x v="209"/>
            <x v="211"/>
            <x v="212"/>
            <x v="214"/>
            <x v="216"/>
          </reference>
          <reference field="10" count="1" selected="0">
            <x v="1048832"/>
          </reference>
        </references>
      </pivotArea>
    </format>
    <format dxfId="683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6"/>
          </reference>
          <reference field="6" count="1" selected="0">
            <x v="160"/>
          </reference>
          <reference field="7" count="1" selected="0">
            <x v="196"/>
          </reference>
          <reference field="8" count="35">
            <x v="123"/>
            <x v="125"/>
            <x v="126"/>
            <x v="127"/>
            <x v="128"/>
            <x v="129"/>
            <x v="130"/>
            <x v="189"/>
            <x v="192"/>
            <x v="197"/>
            <x v="212"/>
            <x v="213"/>
            <x v="214"/>
            <x v="215"/>
            <x v="216"/>
            <x v="217"/>
            <x v="219"/>
            <x v="221"/>
            <x v="222"/>
            <x v="223"/>
            <x v="224"/>
            <x v="225"/>
            <x v="226"/>
            <x v="227"/>
            <x v="228"/>
            <x v="230"/>
            <x v="231"/>
            <x v="232"/>
            <x v="233"/>
            <x v="234"/>
            <x v="235"/>
            <x v="236"/>
            <x v="237"/>
            <x v="238"/>
            <x v="239"/>
          </reference>
          <reference field="10" count="1" selected="0">
            <x v="1048832"/>
          </reference>
        </references>
      </pivotArea>
    </format>
    <format dxfId="684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6"/>
          </reference>
          <reference field="6" count="1" selected="0">
            <x v="546"/>
          </reference>
          <reference field="7" count="1" selected="0">
            <x v="584"/>
          </reference>
          <reference field="8" count="14">
            <x v="44"/>
            <x v="299"/>
            <x v="403"/>
            <x v="406"/>
            <x v="445"/>
            <x v="446"/>
            <x v="447"/>
            <x v="448"/>
            <x v="449"/>
            <x v="450"/>
            <x v="451"/>
            <x v="452"/>
            <x v="453"/>
            <x v="454"/>
          </reference>
          <reference field="10" count="1" selected="0">
            <x v="17"/>
          </reference>
        </references>
      </pivotArea>
    </format>
    <format dxfId="684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59"/>
          </reference>
          <reference field="7" count="1" selected="0">
            <x v="195"/>
          </reference>
          <reference field="8" count="3">
            <x v="21"/>
            <x v="102"/>
            <x v="103"/>
          </reference>
          <reference field="10" count="1" selected="0">
            <x v="0"/>
          </reference>
        </references>
      </pivotArea>
    </format>
    <format dxfId="684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1" selected="0">
            <x v="196"/>
          </reference>
          <reference field="8" count="4">
            <x v="104"/>
            <x v="105"/>
            <x v="106"/>
            <x v="107"/>
          </reference>
          <reference field="10" count="1" selected="0">
            <x v="0"/>
          </reference>
        </references>
      </pivotArea>
    </format>
    <format dxfId="684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"/>
          </reference>
        </references>
      </pivotArea>
    </format>
    <format dxfId="684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1"/>
          </reference>
          <reference field="7" count="1" selected="0">
            <x v="197"/>
          </reference>
          <reference field="8" count="5">
            <x v="122"/>
            <x v="125"/>
            <x v="126"/>
            <x v="189"/>
            <x v="195"/>
          </reference>
          <reference field="10" count="1" selected="0">
            <x v="1"/>
          </reference>
        </references>
      </pivotArea>
    </format>
    <format dxfId="684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1" selected="0">
            <x v="196"/>
          </reference>
          <reference field="8" count="2">
            <x v="125"/>
            <x v="127"/>
          </reference>
          <reference field="10" count="1" selected="0">
            <x v="1"/>
          </reference>
        </references>
      </pivotArea>
    </format>
    <format dxfId="684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59"/>
          </reference>
          <reference field="7" count="1" selected="0">
            <x v="195"/>
          </reference>
          <reference field="8" count="1">
            <x v="59"/>
          </reference>
          <reference field="10" count="1" selected="0">
            <x v="1048832"/>
          </reference>
        </references>
      </pivotArea>
    </format>
    <format dxfId="6847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1"/>
          </reference>
          <reference field="7" count="1" selected="0">
            <x v="197"/>
          </reference>
          <reference field="8" count="1">
            <x v="130"/>
          </reference>
          <reference field="10" count="1" selected="0">
            <x v="1048832"/>
          </reference>
        </references>
      </pivotArea>
    </format>
    <format dxfId="684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1" selected="0">
            <x v="585"/>
          </reference>
          <reference field="8" count="1">
            <x v="130"/>
          </reference>
          <reference field="10" count="1" selected="0">
            <x v="1048832"/>
          </reference>
        </references>
      </pivotArea>
    </format>
    <format dxfId="684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1048832"/>
          </reference>
          <reference field="6" count="1" selected="0">
            <x v="160"/>
          </reference>
          <reference field="7" count="1" selected="0">
            <x v="196"/>
          </reference>
          <reference field="8" count="22"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9"/>
            <x v="130"/>
          </reference>
          <reference field="10" count="1" selected="0">
            <x v="1048832"/>
          </reference>
        </references>
      </pivotArea>
    </format>
    <format dxfId="685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59"/>
          </reference>
          <reference field="7" count="1" selected="0">
            <x v="601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685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7"/>
          </reference>
          <reference field="7" count="1" selected="0">
            <x v="253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685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4"/>
          </reference>
          <reference field="7" count="1" selected="0">
            <x v="339"/>
          </reference>
          <reference field="8" count="1">
            <x v="339"/>
          </reference>
          <reference field="10" count="1" selected="0">
            <x v="0"/>
          </reference>
        </references>
      </pivotArea>
    </format>
    <format dxfId="685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5"/>
          </reference>
          <reference field="7" count="1" selected="0">
            <x v="340"/>
          </reference>
          <reference field="8" count="1">
            <x v="340"/>
          </reference>
          <reference field="10" count="1" selected="0">
            <x v="0"/>
          </reference>
        </references>
      </pivotArea>
    </format>
    <format dxfId="685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6"/>
          </reference>
          <reference field="7" count="1" selected="0">
            <x v="341"/>
          </reference>
          <reference field="8" count="1">
            <x v="341"/>
          </reference>
          <reference field="10" count="1" selected="0">
            <x v="0"/>
          </reference>
        </references>
      </pivotArea>
    </format>
    <format dxfId="685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3"/>
          </reference>
          <reference field="7" count="1" selected="0">
            <x v="199"/>
          </reference>
          <reference field="8" count="2">
            <x v="55"/>
            <x v="59"/>
          </reference>
          <reference field="10" count="1" selected="0">
            <x v="0"/>
          </reference>
        </references>
      </pivotArea>
    </format>
    <format dxfId="685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7"/>
          </reference>
          <reference field="7" count="1" selected="0">
            <x v="342"/>
          </reference>
          <reference field="8" count="2">
            <x v="55"/>
            <x v="59"/>
          </reference>
          <reference field="10" count="1" selected="0">
            <x v="0"/>
          </reference>
        </references>
      </pivotArea>
    </format>
    <format dxfId="685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8"/>
          </reference>
          <reference field="7" count="1" selected="0">
            <x v="343"/>
          </reference>
          <reference field="8" count="2">
            <x v="55"/>
            <x v="59"/>
          </reference>
          <reference field="10" count="1" selected="0">
            <x v="0"/>
          </reference>
        </references>
      </pivotArea>
    </format>
    <format dxfId="685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9"/>
          </reference>
          <reference field="7" count="1" selected="0">
            <x v="344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685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0"/>
          </reference>
          <reference field="7" count="1" selected="0">
            <x v="345"/>
          </reference>
          <reference field="8" count="2">
            <x v="55"/>
            <x v="59"/>
          </reference>
          <reference field="10" count="1" selected="0">
            <x v="0"/>
          </reference>
        </references>
      </pivotArea>
    </format>
    <format dxfId="686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4"/>
          </reference>
          <reference field="7" count="1" selected="0">
            <x v="200"/>
          </reference>
          <reference field="8" count="2">
            <x v="55"/>
            <x v="59"/>
          </reference>
          <reference field="10" count="1" selected="0">
            <x v="0"/>
          </reference>
        </references>
      </pivotArea>
    </format>
    <format dxfId="686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1"/>
          </reference>
          <reference field="7" count="1" selected="0">
            <x v="346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686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2"/>
          </reference>
          <reference field="7" count="1" selected="0">
            <x v="347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686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3"/>
          </reference>
          <reference field="7" count="1" selected="0">
            <x v="348"/>
          </reference>
          <reference field="8" count="2">
            <x v="55"/>
            <x v="59"/>
          </reference>
          <reference field="10" count="1" selected="0">
            <x v="0"/>
          </reference>
        </references>
      </pivotArea>
    </format>
    <format dxfId="686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4"/>
          </reference>
          <reference field="7" count="1" selected="0">
            <x v="349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686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2"/>
          </reference>
          <reference field="7" count="1" selected="0">
            <x v="258"/>
          </reference>
          <reference field="8" count="1">
            <x v="23"/>
          </reference>
          <reference field="10" count="1" selected="0">
            <x v="0"/>
          </reference>
        </references>
      </pivotArea>
    </format>
    <format dxfId="686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5"/>
          </reference>
          <reference field="7" count="1" selected="0">
            <x v="350"/>
          </reference>
          <reference field="8" count="1">
            <x v="342"/>
          </reference>
          <reference field="10" count="1" selected="0">
            <x v="0"/>
          </reference>
        </references>
      </pivotArea>
    </format>
    <format dxfId="686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5"/>
          </reference>
          <reference field="7" count="1" selected="0">
            <x v="201"/>
          </reference>
          <reference field="8" count="1">
            <x v="252"/>
          </reference>
          <reference field="10" count="1" selected="0">
            <x v="0"/>
          </reference>
        </references>
      </pivotArea>
    </format>
    <format dxfId="686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3"/>
          </reference>
          <reference field="7" count="1" selected="0">
            <x v="259"/>
          </reference>
          <reference field="8" count="2">
            <x v="59"/>
            <x v="471"/>
          </reference>
          <reference field="10" count="1" selected="0">
            <x v="0"/>
          </reference>
        </references>
      </pivotArea>
    </format>
    <format dxfId="686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4"/>
          </reference>
          <reference field="7" count="1" selected="0">
            <x v="260"/>
          </reference>
          <reference field="8" count="2">
            <x v="59"/>
            <x v="471"/>
          </reference>
          <reference field="10" count="1" selected="0">
            <x v="0"/>
          </reference>
        </references>
      </pivotArea>
    </format>
    <format dxfId="687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6"/>
          </reference>
          <reference field="7" count="1" selected="0">
            <x v="202"/>
          </reference>
          <reference field="8" count="1">
            <x v="51"/>
          </reference>
          <reference field="10" count="1" selected="0">
            <x v="0"/>
          </reference>
        </references>
      </pivotArea>
    </format>
    <format dxfId="687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0"/>
          </reference>
          <reference field="7" count="1" selected="0">
            <x v="602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687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8"/>
          </reference>
          <reference field="7" count="1" selected="0">
            <x v="333"/>
          </reference>
          <reference field="8" count="2">
            <x v="16"/>
            <x v="97"/>
          </reference>
          <reference field="10" count="1" selected="0">
            <x v="0"/>
          </reference>
        </references>
      </pivotArea>
    </format>
    <format dxfId="687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9"/>
          </reference>
          <reference field="7" count="1" selected="0">
            <x v="334"/>
          </reference>
          <reference field="8" count="2">
            <x v="16"/>
            <x v="97"/>
          </reference>
          <reference field="10" count="1" selected="0">
            <x v="0"/>
          </reference>
        </references>
      </pivotArea>
    </format>
    <format dxfId="687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7"/>
          </reference>
          <reference field="7" count="1" selected="0">
            <x v="203"/>
          </reference>
          <reference field="8" count="1">
            <x v="46"/>
          </reference>
          <reference field="10" count="1" selected="0">
            <x v="0"/>
          </reference>
        </references>
      </pivotArea>
    </format>
    <format dxfId="687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7"/>
          </reference>
          <reference field="7" count="1" selected="0">
            <x v="263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687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8"/>
          </reference>
          <reference field="7" count="1" selected="0">
            <x v="204"/>
          </reference>
          <reference field="8" count="1">
            <x v="253"/>
          </reference>
          <reference field="10" count="1" selected="0">
            <x v="0"/>
          </reference>
        </references>
      </pivotArea>
    </format>
    <format dxfId="687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0"/>
          </reference>
          <reference field="7" count="1" selected="0">
            <x v="335"/>
          </reference>
          <reference field="8" count="1">
            <x v="254"/>
          </reference>
          <reference field="10" count="1" selected="0">
            <x v="0"/>
          </reference>
        </references>
      </pivotArea>
    </format>
    <format dxfId="687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9"/>
          </reference>
          <reference field="7" count="1" selected="0">
            <x v="205"/>
          </reference>
          <reference field="8" count="1">
            <x v="254"/>
          </reference>
          <reference field="10" count="1" selected="0">
            <x v="0"/>
          </reference>
        </references>
      </pivotArea>
    </format>
    <format dxfId="687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7"/>
          </reference>
          <reference field="7" count="1" selected="0">
            <x v="352"/>
          </reference>
          <reference field="8" count="1">
            <x v="293"/>
          </reference>
          <reference field="10" count="1" selected="0">
            <x v="0"/>
          </reference>
        </references>
      </pivotArea>
    </format>
    <format dxfId="688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1"/>
          </reference>
          <reference field="7" count="1" selected="0">
            <x v="603"/>
          </reference>
          <reference field="8" count="1">
            <x v="40"/>
          </reference>
          <reference field="10" count="1" selected="0">
            <x v="0"/>
          </reference>
        </references>
      </pivotArea>
    </format>
    <format dxfId="688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2"/>
          </reference>
          <reference field="7" count="1" selected="0">
            <x v="604"/>
          </reference>
          <reference field="8" count="1">
            <x v="25"/>
          </reference>
          <reference field="10" count="1" selected="0">
            <x v="0"/>
          </reference>
        </references>
      </pivotArea>
    </format>
    <format dxfId="688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8"/>
          </reference>
          <reference field="7" count="1" selected="0">
            <x v="353"/>
          </reference>
          <reference field="8" count="1">
            <x v="343"/>
          </reference>
          <reference field="10" count="1" selected="0">
            <x v="0"/>
          </reference>
        </references>
      </pivotArea>
    </format>
    <format dxfId="688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9"/>
          </reference>
          <reference field="7" count="1" selected="0">
            <x v="354"/>
          </reference>
          <reference field="8" count="1">
            <x v="343"/>
          </reference>
          <reference field="10" count="1" selected="0">
            <x v="0"/>
          </reference>
        </references>
      </pivotArea>
    </format>
    <format dxfId="688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0"/>
          </reference>
          <reference field="7" count="1" selected="0">
            <x v="355"/>
          </reference>
          <reference field="8" count="1">
            <x v="256"/>
          </reference>
          <reference field="10" count="1" selected="0">
            <x v="0"/>
          </reference>
        </references>
      </pivotArea>
    </format>
    <format dxfId="688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1"/>
          </reference>
          <reference field="7" count="1" selected="0">
            <x v="356"/>
          </reference>
          <reference field="8" count="1">
            <x v="256"/>
          </reference>
          <reference field="10" count="1" selected="0">
            <x v="0"/>
          </reference>
        </references>
      </pivotArea>
    </format>
    <format dxfId="688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2"/>
          </reference>
          <reference field="7" count="1" selected="0">
            <x v="357"/>
          </reference>
          <reference field="8" count="1">
            <x v="256"/>
          </reference>
          <reference field="10" count="1" selected="0">
            <x v="0"/>
          </reference>
        </references>
      </pivotArea>
    </format>
    <format dxfId="688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1"/>
          </reference>
          <reference field="7" count="1" selected="0">
            <x v="267"/>
          </reference>
          <reference field="8" count="1">
            <x v="344"/>
          </reference>
          <reference field="10" count="1" selected="0">
            <x v="0"/>
          </reference>
        </references>
      </pivotArea>
    </format>
    <format dxfId="688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2"/>
          </reference>
          <reference field="7" count="1" selected="0">
            <x v="268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688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0"/>
          </reference>
          <reference field="7" count="1" selected="0">
            <x v="206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689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3"/>
          </reference>
          <reference field="7" count="1" selected="0">
            <x v="269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689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4"/>
          </reference>
          <reference field="7" count="1" selected="0">
            <x v="270"/>
          </reference>
          <reference field="8" count="1">
            <x v="345"/>
          </reference>
          <reference field="10" count="1" selected="0">
            <x v="0"/>
          </reference>
        </references>
      </pivotArea>
    </format>
    <format dxfId="689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5"/>
          </reference>
          <reference field="7" count="1" selected="0">
            <x v="271"/>
          </reference>
          <reference field="8" count="1">
            <x v="345"/>
          </reference>
          <reference field="10" count="1" selected="0">
            <x v="0"/>
          </reference>
        </references>
      </pivotArea>
    </format>
    <format dxfId="689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6"/>
          </reference>
          <reference field="7" count="1" selected="0">
            <x v="272"/>
          </reference>
          <reference field="8" count="1">
            <x v="43"/>
          </reference>
          <reference field="10" count="1" selected="0">
            <x v="0"/>
          </reference>
        </references>
      </pivotArea>
    </format>
    <format dxfId="689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3"/>
          </reference>
          <reference field="7" count="1" selected="0">
            <x v="358"/>
          </reference>
          <reference field="8" count="1">
            <x v="346"/>
          </reference>
          <reference field="10" count="1" selected="0">
            <x v="0"/>
          </reference>
        </references>
      </pivotArea>
    </format>
    <format dxfId="689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4"/>
          </reference>
          <reference field="7" count="1" selected="0">
            <x v="359"/>
          </reference>
          <reference field="8" count="1">
            <x v="347"/>
          </reference>
          <reference field="10" count="1" selected="0">
            <x v="0"/>
          </reference>
        </references>
      </pivotArea>
    </format>
    <format dxfId="689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3"/>
          </reference>
          <reference field="7" count="1" selected="0">
            <x v="328"/>
          </reference>
          <reference field="8" count="1">
            <x v="26"/>
          </reference>
          <reference field="10" count="1" selected="0">
            <x v="0"/>
          </reference>
        </references>
      </pivotArea>
    </format>
    <format dxfId="689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7"/>
          </reference>
          <reference field="7" count="1" selected="0">
            <x v="273"/>
          </reference>
          <reference field="8" count="1">
            <x v="26"/>
          </reference>
          <reference field="10" count="1" selected="0">
            <x v="0"/>
          </reference>
        </references>
      </pivotArea>
    </format>
    <format dxfId="689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8"/>
          </reference>
          <reference field="7" count="1" selected="0">
            <x v="274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689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9"/>
          </reference>
          <reference field="7" count="1" selected="0">
            <x v="275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690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0"/>
          </reference>
          <reference field="7" count="1" selected="0">
            <x v="276"/>
          </reference>
          <reference field="8" count="1">
            <x v="337"/>
          </reference>
          <reference field="10" count="1" selected="0">
            <x v="0"/>
          </reference>
        </references>
      </pivotArea>
    </format>
    <format dxfId="690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1"/>
          </reference>
          <reference field="7" count="1" selected="0">
            <x v="277"/>
          </reference>
          <reference field="8" count="1">
            <x v="337"/>
          </reference>
          <reference field="10" count="1" selected="0">
            <x v="0"/>
          </reference>
        </references>
      </pivotArea>
    </format>
    <format dxfId="690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5"/>
          </reference>
          <reference field="7" count="1" selected="0">
            <x v="281"/>
          </reference>
          <reference field="8" count="2">
            <x v="16"/>
            <x v="46"/>
          </reference>
          <reference field="10" count="1" selected="0">
            <x v="0"/>
          </reference>
        </references>
      </pivotArea>
    </format>
    <format dxfId="690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5"/>
          </reference>
          <reference field="7" count="1" selected="0">
            <x v="360"/>
          </reference>
          <reference field="8" count="1">
            <x v="348"/>
          </reference>
          <reference field="10" count="1" selected="0">
            <x v="0"/>
          </reference>
        </references>
      </pivotArea>
    </format>
    <format dxfId="690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6"/>
          </reference>
          <reference field="7" count="1" selected="0">
            <x v="361"/>
          </reference>
          <reference field="8" count="1">
            <x v="348"/>
          </reference>
          <reference field="10" count="1" selected="0">
            <x v="0"/>
          </reference>
        </references>
      </pivotArea>
    </format>
    <format dxfId="690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3"/>
          </reference>
          <reference field="7" count="1" selected="0">
            <x v="605"/>
          </reference>
          <reference field="8" count="1">
            <x v="487"/>
          </reference>
          <reference field="10" count="1" selected="0">
            <x v="0"/>
          </reference>
        </references>
      </pivotArea>
    </format>
    <format dxfId="690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7"/>
          </reference>
          <reference field="7" count="1" selected="0">
            <x v="362"/>
          </reference>
          <reference field="8" count="1">
            <x v="258"/>
          </reference>
          <reference field="10" count="1" selected="0">
            <x v="0"/>
          </reference>
        </references>
      </pivotArea>
    </format>
    <format dxfId="690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8"/>
          </reference>
          <reference field="7" count="1" selected="0">
            <x v="363"/>
          </reference>
          <reference field="8" count="1">
            <x v="349"/>
          </reference>
          <reference field="10" count="1" selected="0">
            <x v="0"/>
          </reference>
        </references>
      </pivotArea>
    </format>
    <format dxfId="690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29"/>
          </reference>
          <reference field="7" count="1" selected="0">
            <x v="364"/>
          </reference>
          <reference field="8" count="1">
            <x v="349"/>
          </reference>
          <reference field="10" count="1" selected="0">
            <x v="0"/>
          </reference>
        </references>
      </pivotArea>
    </format>
    <format dxfId="690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0"/>
          </reference>
          <reference field="7" count="1" selected="0">
            <x v="365"/>
          </reference>
          <reference field="8" count="1">
            <x v="349"/>
          </reference>
          <reference field="10" count="1" selected="0">
            <x v="0"/>
          </reference>
        </references>
      </pivotArea>
    </format>
    <format dxfId="691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1"/>
          </reference>
          <reference field="7" count="1" selected="0">
            <x v="366"/>
          </reference>
          <reference field="8" count="1">
            <x v="350"/>
          </reference>
          <reference field="10" count="1" selected="0">
            <x v="0"/>
          </reference>
        </references>
      </pivotArea>
    </format>
    <format dxfId="691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1"/>
          </reference>
          <reference field="7" count="1" selected="0">
            <x v="207"/>
          </reference>
          <reference field="8" count="1">
            <x v="253"/>
          </reference>
          <reference field="10" count="1" selected="0">
            <x v="0"/>
          </reference>
        </references>
      </pivotArea>
    </format>
    <format dxfId="691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2"/>
          </reference>
          <reference field="7" count="1" selected="0">
            <x v="367"/>
          </reference>
          <reference field="8" count="1">
            <x v="351"/>
          </reference>
          <reference field="10" count="1" selected="0">
            <x v="0"/>
          </reference>
        </references>
      </pivotArea>
    </format>
    <format dxfId="691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3"/>
          </reference>
          <reference field="7" count="1" selected="0">
            <x v="368"/>
          </reference>
          <reference field="8" count="1">
            <x v="351"/>
          </reference>
          <reference field="10" count="1" selected="0">
            <x v="0"/>
          </reference>
        </references>
      </pivotArea>
    </format>
    <format dxfId="691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4"/>
          </reference>
          <reference field="7" count="1" selected="0">
            <x v="369"/>
          </reference>
          <reference field="8" count="1">
            <x v="352"/>
          </reference>
          <reference field="10" count="1" selected="0">
            <x v="0"/>
          </reference>
        </references>
      </pivotArea>
    </format>
    <format dxfId="691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2"/>
          </reference>
          <reference field="7" count="1" selected="0">
            <x v="208"/>
          </reference>
          <reference field="8" count="2">
            <x v="16"/>
            <x v="53"/>
          </reference>
          <reference field="10" count="1" selected="0">
            <x v="0"/>
          </reference>
        </references>
      </pivotArea>
    </format>
    <format dxfId="691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4"/>
          </reference>
          <reference field="7" count="1" selected="0">
            <x v="606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691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5"/>
          </reference>
          <reference field="7" count="1" selected="0">
            <x v="607"/>
          </reference>
          <reference field="8" count="1">
            <x v="273"/>
          </reference>
          <reference field="10" count="1" selected="0">
            <x v="0"/>
          </reference>
        </references>
      </pivotArea>
    </format>
    <format dxfId="691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6"/>
          </reference>
          <reference field="7" count="1" selected="0">
            <x v="282"/>
          </reference>
          <reference field="8" count="2">
            <x v="16"/>
            <x v="53"/>
          </reference>
          <reference field="10" count="1" selected="0">
            <x v="0"/>
          </reference>
        </references>
      </pivotArea>
    </format>
    <format dxfId="691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9"/>
          </reference>
          <reference field="7" count="1" selected="0">
            <x v="285"/>
          </reference>
          <reference field="8" count="1">
            <x v="10"/>
          </reference>
          <reference field="10" count="1" selected="0">
            <x v="0"/>
          </reference>
        </references>
      </pivotArea>
    </format>
    <format dxfId="692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3"/>
          </reference>
          <reference field="7" count="1" selected="0">
            <x v="209"/>
          </reference>
          <reference field="8" count="1">
            <x v="38"/>
          </reference>
          <reference field="10" count="1" selected="0">
            <x v="0"/>
          </reference>
        </references>
      </pivotArea>
    </format>
    <format dxfId="692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4"/>
          </reference>
          <reference field="7" count="1" selected="0">
            <x v="210"/>
          </reference>
          <reference field="8" count="1">
            <x v="38"/>
          </reference>
          <reference field="10" count="1" selected="0">
            <x v="0"/>
          </reference>
        </references>
      </pivotArea>
    </format>
    <format dxfId="692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0"/>
          </reference>
          <reference field="7" count="1" selected="0">
            <x v="286"/>
          </reference>
          <reference field="8" count="1">
            <x v="38"/>
          </reference>
          <reference field="10" count="1" selected="0">
            <x v="0"/>
          </reference>
        </references>
      </pivotArea>
    </format>
    <format dxfId="692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5"/>
          </reference>
          <reference field="7" count="1" selected="0">
            <x v="211"/>
          </reference>
          <reference field="8" count="1">
            <x v="473"/>
          </reference>
          <reference field="10" count="1" selected="0">
            <x v="0"/>
          </reference>
        </references>
      </pivotArea>
    </format>
    <format dxfId="692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6"/>
          </reference>
          <reference field="7" count="1" selected="0">
            <x v="212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692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2"/>
          </reference>
          <reference field="7" count="1" selected="0">
            <x v="288"/>
          </reference>
          <reference field="8" count="1">
            <x v="12"/>
          </reference>
          <reference field="10" count="1" selected="0">
            <x v="0"/>
          </reference>
        </references>
      </pivotArea>
    </format>
    <format dxfId="692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3"/>
          </reference>
          <reference field="7" count="1" selected="0">
            <x v="289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692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4"/>
          </reference>
          <reference field="7" count="1" selected="0">
            <x v="290"/>
          </reference>
          <reference field="8" count="1">
            <x v="345"/>
          </reference>
          <reference field="10" count="1" selected="0">
            <x v="0"/>
          </reference>
        </references>
      </pivotArea>
    </format>
    <format dxfId="692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7"/>
          </reference>
          <reference field="7" count="1" selected="0">
            <x v="213"/>
          </reference>
          <reference field="8" count="1">
            <x v="26"/>
          </reference>
          <reference field="10" count="1" selected="0">
            <x v="0"/>
          </reference>
        </references>
      </pivotArea>
    </format>
    <format dxfId="692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8"/>
          </reference>
          <reference field="7" count="1" selected="0">
            <x v="214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693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5"/>
          </reference>
          <reference field="7" count="1" selected="0">
            <x v="291"/>
          </reference>
          <reference field="8" count="1">
            <x v="337"/>
          </reference>
          <reference field="10" count="1" selected="0">
            <x v="0"/>
          </reference>
        </references>
      </pivotArea>
    </format>
    <format dxfId="693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6"/>
          </reference>
          <reference field="7" count="1" selected="0">
            <x v="292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693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6"/>
          </reference>
          <reference field="7" count="1" selected="0">
            <x v="608"/>
          </reference>
          <reference field="8" count="1">
            <x v="358"/>
          </reference>
          <reference field="10" count="1" selected="0">
            <x v="0"/>
          </reference>
        </references>
      </pivotArea>
    </format>
    <format dxfId="693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7"/>
          </reference>
          <reference field="7" count="1" selected="0">
            <x v="609"/>
          </reference>
          <reference field="8" count="1">
            <x v="488"/>
          </reference>
          <reference field="10" count="1" selected="0">
            <x v="0"/>
          </reference>
        </references>
      </pivotArea>
    </format>
    <format dxfId="693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8"/>
          </reference>
          <reference field="7" count="1" selected="0">
            <x v="610"/>
          </reference>
          <reference field="8" count="1">
            <x v="488"/>
          </reference>
          <reference field="10" count="1" selected="0">
            <x v="0"/>
          </reference>
        </references>
      </pivotArea>
    </format>
    <format dxfId="693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69"/>
          </reference>
          <reference field="7" count="1" selected="0">
            <x v="611"/>
          </reference>
          <reference field="8" count="1">
            <x v="488"/>
          </reference>
          <reference field="10" count="1" selected="0">
            <x v="0"/>
          </reference>
        </references>
      </pivotArea>
    </format>
    <format dxfId="693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0"/>
          </reference>
          <reference field="7" count="1" selected="0">
            <x v="218"/>
          </reference>
          <reference field="8" count="1">
            <x v="257"/>
          </reference>
          <reference field="10" count="1" selected="0">
            <x v="0"/>
          </reference>
        </references>
      </pivotArea>
    </format>
    <format dxfId="693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1"/>
          </reference>
          <reference field="7" count="1" selected="0">
            <x v="612"/>
          </reference>
          <reference field="8" count="1">
            <x v="258"/>
          </reference>
          <reference field="10" count="1" selected="0">
            <x v="0"/>
          </reference>
        </references>
      </pivotArea>
    </format>
    <format dxfId="693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2"/>
          </reference>
          <reference field="7" count="1" selected="0">
            <x v="613"/>
          </reference>
          <reference field="8" count="1">
            <x v="258"/>
          </reference>
          <reference field="10" count="1" selected="0">
            <x v="0"/>
          </reference>
        </references>
      </pivotArea>
    </format>
    <format dxfId="693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3"/>
          </reference>
          <reference field="7" count="1" selected="0">
            <x v="390"/>
          </reference>
          <reference field="8" count="1">
            <x v="366"/>
          </reference>
          <reference field="10" count="1" selected="0">
            <x v="0"/>
          </reference>
        </references>
      </pivotArea>
    </format>
    <format dxfId="694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4"/>
          </reference>
          <reference field="7" count="1" selected="0">
            <x v="614"/>
          </reference>
          <reference field="8" count="1">
            <x v="489"/>
          </reference>
          <reference field="10" count="1" selected="0">
            <x v="0"/>
          </reference>
        </references>
      </pivotArea>
    </format>
    <format dxfId="694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5"/>
          </reference>
          <reference field="7" count="1" selected="0">
            <x v="615"/>
          </reference>
          <reference field="8" count="1">
            <x v="490"/>
          </reference>
          <reference field="10" count="1" selected="0">
            <x v="0"/>
          </reference>
        </references>
      </pivotArea>
    </format>
    <format dxfId="694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6"/>
          </reference>
          <reference field="7" count="1" selected="0">
            <x v="616"/>
          </reference>
          <reference field="8" count="1">
            <x v="491"/>
          </reference>
          <reference field="10" count="1" selected="0">
            <x v="0"/>
          </reference>
        </references>
      </pivotArea>
    </format>
    <format dxfId="694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7"/>
          </reference>
          <reference field="7" count="1" selected="0">
            <x v="617"/>
          </reference>
          <reference field="8" count="1">
            <x v="353"/>
          </reference>
          <reference field="10" count="1" selected="0">
            <x v="0"/>
          </reference>
        </references>
      </pivotArea>
    </format>
    <format dxfId="694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8"/>
          </reference>
          <reference field="7" count="1" selected="0">
            <x v="618"/>
          </reference>
          <reference field="8" count="1">
            <x v="492"/>
          </reference>
          <reference field="10" count="1" selected="0">
            <x v="0"/>
          </reference>
        </references>
      </pivotArea>
    </format>
    <format dxfId="694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79"/>
          </reference>
          <reference field="7" count="1" selected="0">
            <x v="619"/>
          </reference>
          <reference field="8" count="1">
            <x v="493"/>
          </reference>
          <reference field="10" count="1" selected="0">
            <x v="0"/>
          </reference>
        </references>
      </pivotArea>
    </format>
    <format dxfId="694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0"/>
          </reference>
          <reference field="7" count="1" selected="0">
            <x v="620"/>
          </reference>
          <reference field="8" count="1">
            <x v="494"/>
          </reference>
          <reference field="10" count="1" selected="0">
            <x v="0"/>
          </reference>
        </references>
      </pivotArea>
    </format>
    <format dxfId="694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1"/>
          </reference>
          <reference field="7" count="1" selected="0">
            <x v="621"/>
          </reference>
          <reference field="8" count="1">
            <x v="495"/>
          </reference>
          <reference field="10" count="1" selected="0">
            <x v="0"/>
          </reference>
        </references>
      </pivotArea>
    </format>
    <format dxfId="694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2"/>
          </reference>
          <reference field="7" count="1" selected="0">
            <x v="622"/>
          </reference>
          <reference field="8" count="1">
            <x v="496"/>
          </reference>
          <reference field="10" count="1" selected="0">
            <x v="0"/>
          </reference>
        </references>
      </pivotArea>
    </format>
    <format dxfId="694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3"/>
          </reference>
          <reference field="7" count="1" selected="0">
            <x v="623"/>
          </reference>
          <reference field="8" count="1">
            <x v="497"/>
          </reference>
          <reference field="10" count="1" selected="0">
            <x v="0"/>
          </reference>
        </references>
      </pivotArea>
    </format>
    <format dxfId="695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5"/>
          </reference>
          <reference field="7" count="1" selected="0">
            <x v="370"/>
          </reference>
          <reference field="8" count="1">
            <x v="64"/>
          </reference>
          <reference field="10" count="1" selected="0">
            <x v="0"/>
          </reference>
        </references>
      </pivotArea>
    </format>
    <format dxfId="695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6"/>
          </reference>
          <reference field="7" count="1" selected="0">
            <x v="371"/>
          </reference>
          <reference field="8" count="1">
            <x v="353"/>
          </reference>
          <reference field="10" count="1" selected="0">
            <x v="0"/>
          </reference>
        </references>
      </pivotArea>
    </format>
    <format dxfId="695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7"/>
          </reference>
          <reference field="7" count="1" selected="0">
            <x v="372"/>
          </reference>
          <reference field="8" count="1">
            <x v="74"/>
          </reference>
          <reference field="10" count="1" selected="0">
            <x v="0"/>
          </reference>
        </references>
      </pivotArea>
    </format>
    <format dxfId="695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7"/>
          </reference>
          <reference field="7" count="1" selected="0">
            <x v="293"/>
          </reference>
          <reference field="8" count="1">
            <x v="18"/>
          </reference>
          <reference field="10" count="1" selected="0">
            <x v="0"/>
          </reference>
        </references>
      </pivotArea>
    </format>
    <format dxfId="695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8"/>
          </reference>
          <reference field="7" count="1" selected="0">
            <x v="373"/>
          </reference>
          <reference field="8" count="1">
            <x v="50"/>
          </reference>
          <reference field="10" count="1" selected="0">
            <x v="0"/>
          </reference>
        </references>
      </pivotArea>
    </format>
    <format dxfId="695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9"/>
          </reference>
          <reference field="7" count="1" selected="0">
            <x v="374"/>
          </reference>
          <reference field="8" count="2">
            <x v="270"/>
            <x v="357"/>
          </reference>
          <reference field="10" count="1" selected="0">
            <x v="0"/>
          </reference>
        </references>
      </pivotArea>
    </format>
    <format dxfId="695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0"/>
          </reference>
          <reference field="7" count="1" selected="0">
            <x v="375"/>
          </reference>
          <reference field="8" count="1">
            <x v="43"/>
          </reference>
          <reference field="10" count="1" selected="0">
            <x v="0"/>
          </reference>
        </references>
      </pivotArea>
    </format>
    <format dxfId="695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9"/>
          </reference>
          <reference field="7" count="1" selected="0">
            <x v="215"/>
          </reference>
          <reference field="8" count="1">
            <x v="65"/>
          </reference>
          <reference field="10" count="1" selected="0">
            <x v="0"/>
          </reference>
        </references>
      </pivotArea>
    </format>
    <format dxfId="695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8"/>
          </reference>
          <reference field="7" count="1" selected="0">
            <x v="294"/>
          </reference>
          <reference field="8" count="1">
            <x v="256"/>
          </reference>
          <reference field="10" count="1" selected="0">
            <x v="0"/>
          </reference>
        </references>
      </pivotArea>
    </format>
    <format dxfId="695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9"/>
          </reference>
          <reference field="7" count="1" selected="0">
            <x v="295"/>
          </reference>
          <reference field="8" count="1">
            <x v="256"/>
          </reference>
          <reference field="10" count="1" selected="0">
            <x v="0"/>
          </reference>
        </references>
      </pivotArea>
    </format>
    <format dxfId="696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0"/>
          </reference>
          <reference field="7" count="1" selected="0">
            <x v="296"/>
          </reference>
          <reference field="8" count="1">
            <x v="256"/>
          </reference>
          <reference field="10" count="1" selected="0">
            <x v="0"/>
          </reference>
        </references>
      </pivotArea>
    </format>
    <format dxfId="696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1"/>
          </reference>
          <reference field="7" count="1" selected="0">
            <x v="376"/>
          </reference>
          <reference field="8" count="1">
            <x v="350"/>
          </reference>
          <reference field="10" count="1" selected="0">
            <x v="0"/>
          </reference>
        </references>
      </pivotArea>
    </format>
    <format dxfId="696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2"/>
          </reference>
          <reference field="7" count="1" selected="0">
            <x v="377"/>
          </reference>
          <reference field="8" count="1">
            <x v="350"/>
          </reference>
          <reference field="10" count="1" selected="0">
            <x v="0"/>
          </reference>
        </references>
      </pivotArea>
    </format>
    <format dxfId="696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0"/>
          </reference>
          <reference field="7" count="1" selected="0">
            <x v="216"/>
          </reference>
          <reference field="8" count="1">
            <x v="66"/>
          </reference>
          <reference field="10" count="1" selected="0">
            <x v="0"/>
          </reference>
        </references>
      </pivotArea>
    </format>
    <format dxfId="696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3"/>
          </reference>
          <reference field="7" count="1" selected="0">
            <x v="378"/>
          </reference>
          <reference field="8" count="1">
            <x v="66"/>
          </reference>
          <reference field="10" count="1" selected="0">
            <x v="0"/>
          </reference>
        </references>
      </pivotArea>
    </format>
    <format dxfId="696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1"/>
          </reference>
          <reference field="7" count="1" selected="0">
            <x v="217"/>
          </reference>
          <reference field="8" count="1">
            <x v="256"/>
          </reference>
          <reference field="10" count="1" selected="0">
            <x v="0"/>
          </reference>
        </references>
      </pivotArea>
    </format>
    <format dxfId="696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4"/>
          </reference>
          <reference field="7" count="1" selected="0">
            <x v="379"/>
          </reference>
          <reference field="8" count="1">
            <x v="11"/>
          </reference>
          <reference field="10" count="1" selected="0">
            <x v="0"/>
          </reference>
        </references>
      </pivotArea>
    </format>
    <format dxfId="696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5"/>
          </reference>
          <reference field="7" count="1" selected="0">
            <x v="380"/>
          </reference>
          <reference field="8" count="1">
            <x v="11"/>
          </reference>
          <reference field="10" count="1" selected="0">
            <x v="0"/>
          </reference>
        </references>
      </pivotArea>
    </format>
    <format dxfId="696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2"/>
          </reference>
          <reference field="7" count="1" selected="0">
            <x v="218"/>
          </reference>
          <reference field="8" count="1">
            <x v="257"/>
          </reference>
          <reference field="10" count="1" selected="0">
            <x v="0"/>
          </reference>
        </references>
      </pivotArea>
    </format>
    <format dxfId="696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6"/>
          </reference>
          <reference field="7" count="1" selected="0">
            <x v="381"/>
          </reference>
          <reference field="8" count="1">
            <x v="258"/>
          </reference>
          <reference field="10" count="1" selected="0">
            <x v="0"/>
          </reference>
        </references>
      </pivotArea>
    </format>
    <format dxfId="697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3"/>
          </reference>
          <reference field="7" count="1" selected="0">
            <x v="219"/>
          </reference>
          <reference field="8" count="1">
            <x v="258"/>
          </reference>
          <reference field="10" count="1" selected="0">
            <x v="0"/>
          </reference>
        </references>
      </pivotArea>
    </format>
    <format dxfId="697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7"/>
          </reference>
          <reference field="7" count="1" selected="0">
            <x v="382"/>
          </reference>
          <reference field="8" count="1">
            <x v="358"/>
          </reference>
          <reference field="10" count="1" selected="0">
            <x v="0"/>
          </reference>
        </references>
      </pivotArea>
    </format>
    <format dxfId="697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8"/>
          </reference>
          <reference field="7" count="1" selected="0">
            <x v="23"/>
          </reference>
          <reference field="8" count="1">
            <x v="43"/>
          </reference>
          <reference field="10" count="1" selected="0">
            <x v="0"/>
          </reference>
        </references>
      </pivotArea>
    </format>
    <format dxfId="697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9"/>
          </reference>
          <reference field="7" count="1" selected="0">
            <x v="383"/>
          </reference>
          <reference field="8" count="1">
            <x v="43"/>
          </reference>
          <reference field="10" count="1" selected="0">
            <x v="0"/>
          </reference>
        </references>
      </pivotArea>
    </format>
    <format dxfId="697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0"/>
          </reference>
          <reference field="7" count="1" selected="0">
            <x v="384"/>
          </reference>
          <reference field="8" count="1">
            <x v="46"/>
          </reference>
          <reference field="10" count="1" selected="0">
            <x v="0"/>
          </reference>
        </references>
      </pivotArea>
    </format>
    <format dxfId="697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1"/>
          </reference>
          <reference field="7" count="1" selected="0">
            <x v="385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697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1"/>
          </reference>
          <reference field="7" count="1" selected="0">
            <x v="297"/>
          </reference>
          <reference field="8" count="2">
            <x v="16"/>
            <x v="26"/>
          </reference>
          <reference field="10" count="1" selected="0">
            <x v="0"/>
          </reference>
        </references>
      </pivotArea>
    </format>
    <format dxfId="697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2"/>
          </reference>
          <reference field="7" count="1" selected="0">
            <x v="386"/>
          </reference>
          <reference field="8" count="1">
            <x v="361"/>
          </reference>
          <reference field="10" count="1" selected="0">
            <x v="0"/>
          </reference>
        </references>
      </pivotArea>
    </format>
    <format dxfId="697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0"/>
          </reference>
        </references>
      </pivotArea>
    </format>
    <format dxfId="697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0"/>
          </reference>
        </references>
      </pivotArea>
    </format>
    <format dxfId="698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6"/>
          </reference>
          <reference field="7" count="1" selected="0">
            <x v="222"/>
          </reference>
          <reference field="8" count="3">
            <x v="16"/>
            <x v="26"/>
            <x v="46"/>
          </reference>
          <reference field="10" count="1" selected="0">
            <x v="0"/>
          </reference>
        </references>
      </pivotArea>
    </format>
    <format dxfId="698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5"/>
          </reference>
          <reference field="7" count="1" selected="0">
            <x v="251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698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7"/>
          </reference>
          <reference field="7" count="1" selected="0">
            <x v="223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698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6"/>
          </reference>
          <reference field="7" count="1" selected="0">
            <x v="252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698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2"/>
          </reference>
          <reference field="7" count="1" selected="0">
            <x v="298"/>
          </reference>
          <reference field="8" count="1">
            <x v="362"/>
          </reference>
          <reference field="10" count="1" selected="0">
            <x v="0"/>
          </reference>
        </references>
      </pivotArea>
    </format>
    <format dxfId="698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3"/>
          </reference>
          <reference field="7" count="1" selected="0">
            <x v="299"/>
          </reference>
          <reference field="8" count="1">
            <x v="336"/>
          </reference>
          <reference field="10" count="1" selected="0">
            <x v="0"/>
          </reference>
        </references>
      </pivotArea>
    </format>
    <format dxfId="698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8"/>
          </reference>
          <reference field="7" count="1" selected="0">
            <x v="224"/>
          </reference>
          <reference field="8" count="1">
            <x v="259"/>
          </reference>
          <reference field="10" count="1" selected="0">
            <x v="0"/>
          </reference>
        </references>
      </pivotArea>
    </format>
    <format dxfId="698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9"/>
          </reference>
          <reference field="7" count="1" selected="0">
            <x v="225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698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4"/>
          </reference>
          <reference field="7" count="1" selected="0">
            <x v="300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698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5"/>
          </reference>
          <reference field="7" count="1" selected="0">
            <x v="301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699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6"/>
          </reference>
          <reference field="7" count="1" selected="0">
            <x v="302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699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4"/>
          </reference>
          <reference field="7" count="1" selected="0">
            <x v="329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699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5"/>
          </reference>
          <reference field="7" count="1" selected="0">
            <x v="330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699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53"/>
          </reference>
          <reference field="7" count="1" selected="0">
            <x v="593"/>
          </reference>
          <reference field="8" count="1">
            <x v="363"/>
          </reference>
          <reference field="10" count="1" selected="0">
            <x v="0"/>
          </reference>
        </references>
      </pivotArea>
    </format>
    <format dxfId="699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7"/>
          </reference>
          <reference field="7" count="1" selected="0">
            <x v="303"/>
          </reference>
          <reference field="8" count="1">
            <x v="363"/>
          </reference>
          <reference field="10" count="1" selected="0">
            <x v="0"/>
          </reference>
        </references>
      </pivotArea>
    </format>
    <format dxfId="699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699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0"/>
          </reference>
        </references>
      </pivotArea>
    </format>
    <format dxfId="699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9"/>
          </reference>
          <reference field="7" count="1" selected="0">
            <x v="305"/>
          </reference>
          <reference field="8" count="1">
            <x v="364"/>
          </reference>
          <reference field="10" count="1" selected="0">
            <x v="0"/>
          </reference>
        </references>
      </pivotArea>
    </format>
    <format dxfId="699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09"/>
          </reference>
          <reference field="7" count="1" selected="0">
            <x v="245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699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0"/>
          </reference>
          <reference field="7" count="1" selected="0">
            <x v="306"/>
          </reference>
          <reference field="8" count="1">
            <x v="57"/>
          </reference>
          <reference field="10" count="1" selected="0">
            <x v="0"/>
          </reference>
        </references>
      </pivotArea>
    </format>
    <format dxfId="700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1"/>
          </reference>
          <reference field="7" count="1" selected="0">
            <x v="307"/>
          </reference>
          <reference field="8" count="1">
            <x v="253"/>
          </reference>
          <reference field="10" count="1" selected="0">
            <x v="0"/>
          </reference>
        </references>
      </pivotArea>
    </format>
    <format dxfId="700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2"/>
          </reference>
          <reference field="7" count="1" selected="0">
            <x v="228"/>
          </reference>
          <reference field="8" count="1">
            <x v="50"/>
          </reference>
          <reference field="10" count="1" selected="0">
            <x v="0"/>
          </reference>
        </references>
      </pivotArea>
    </format>
    <format dxfId="700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3"/>
          </reference>
          <reference field="7" count="1" selected="0">
            <x v="229"/>
          </reference>
          <reference field="8" count="1">
            <x v="50"/>
          </reference>
          <reference field="10" count="1" selected="0">
            <x v="0"/>
          </reference>
        </references>
      </pivotArea>
    </format>
    <format dxfId="700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3"/>
          </reference>
          <reference field="7" count="1" selected="0">
            <x v="387"/>
          </reference>
          <reference field="8" count="1">
            <x v="43"/>
          </reference>
          <reference field="10" count="1" selected="0">
            <x v="0"/>
          </reference>
        </references>
      </pivotArea>
    </format>
    <format dxfId="700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2"/>
          </reference>
          <reference field="7" count="1" selected="0">
            <x v="308"/>
          </reference>
          <reference field="8" count="2">
            <x v="36"/>
            <x v="365"/>
          </reference>
          <reference field="10" count="1" selected="0">
            <x v="0"/>
          </reference>
        </references>
      </pivotArea>
    </format>
    <format dxfId="700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3"/>
          </reference>
          <reference field="7" count="1" selected="0">
            <x v="309"/>
          </reference>
          <reference field="8" count="2">
            <x v="36"/>
            <x v="365"/>
          </reference>
          <reference field="10" count="1" selected="0">
            <x v="0"/>
          </reference>
        </references>
      </pivotArea>
    </format>
    <format dxfId="700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4"/>
          </reference>
          <reference field="7" count="1" selected="0">
            <x v="230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700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584"/>
          </reference>
          <reference field="7" count="1" selected="0">
            <x v="624"/>
          </reference>
          <reference field="8" count="1">
            <x v="26"/>
          </reference>
          <reference field="10" count="1" selected="0">
            <x v="0"/>
          </reference>
        </references>
      </pivotArea>
    </format>
    <format dxfId="700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4"/>
          </reference>
          <reference field="7" count="1" selected="0">
            <x v="388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00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5"/>
          </reference>
          <reference field="7" count="1" selected="0">
            <x v="231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01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5"/>
          </reference>
          <reference field="7" count="1" selected="0">
            <x v="389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01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80"/>
          </reference>
          <reference field="7" count="1" selected="0">
            <x v="316"/>
          </reference>
          <reference field="8" count="1">
            <x v="364"/>
          </reference>
          <reference field="10" count="1" selected="0">
            <x v="0"/>
          </reference>
        </references>
      </pivotArea>
    </format>
    <format dxfId="701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3"/>
          </reference>
          <reference field="7" count="1" selected="0">
            <x v="199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701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4"/>
          </reference>
          <reference field="7" count="1" selected="0">
            <x v="200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701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5"/>
          </reference>
          <reference field="7" count="1" selected="0">
            <x v="201"/>
          </reference>
          <reference field="8" count="1">
            <x v="252"/>
          </reference>
          <reference field="10" count="1" selected="0">
            <x v="0"/>
          </reference>
        </references>
      </pivotArea>
    </format>
    <format dxfId="701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6"/>
          </reference>
          <reference field="7" count="1" selected="0">
            <x v="202"/>
          </reference>
          <reference field="8" count="1">
            <x v="51"/>
          </reference>
          <reference field="10" count="1" selected="0">
            <x v="0"/>
          </reference>
        </references>
      </pivotArea>
    </format>
    <format dxfId="701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98"/>
          </reference>
          <reference field="7" count="1" selected="0">
            <x v="333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701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7"/>
          </reference>
          <reference field="7" count="1" selected="0">
            <x v="203"/>
          </reference>
          <reference field="8" count="1">
            <x v="46"/>
          </reference>
          <reference field="10" count="1" selected="0">
            <x v="0"/>
          </reference>
        </references>
      </pivotArea>
    </format>
    <format dxfId="701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8"/>
          </reference>
          <reference field="7" count="1" selected="0">
            <x v="204"/>
          </reference>
          <reference field="8" count="1">
            <x v="253"/>
          </reference>
          <reference field="10" count="1" selected="0">
            <x v="0"/>
          </reference>
        </references>
      </pivotArea>
    </format>
    <format dxfId="701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300"/>
          </reference>
          <reference field="7" count="1" selected="0">
            <x v="335"/>
          </reference>
          <reference field="8" count="1">
            <x v="254"/>
          </reference>
          <reference field="10" count="1" selected="0">
            <x v="0"/>
          </reference>
        </references>
      </pivotArea>
    </format>
    <format dxfId="702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69"/>
          </reference>
          <reference field="7" count="1" selected="0">
            <x v="205"/>
          </reference>
          <reference field="8" count="1">
            <x v="254"/>
          </reference>
          <reference field="10" count="1" selected="0">
            <x v="0"/>
          </reference>
        </references>
      </pivotArea>
    </format>
    <format dxfId="702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317"/>
          </reference>
          <reference field="7" count="1" selected="0">
            <x v="352"/>
          </reference>
          <reference field="8" count="1">
            <x v="293"/>
          </reference>
          <reference field="10" count="1" selected="0">
            <x v="0"/>
          </reference>
        </references>
      </pivotArea>
    </format>
    <format dxfId="702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0"/>
          </reference>
          <reference field="7" count="1" selected="0">
            <x v="206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702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326"/>
          </reference>
          <reference field="7" count="1" selected="0">
            <x v="361"/>
          </reference>
          <reference field="8" count="1">
            <x v="348"/>
          </reference>
          <reference field="10" count="1" selected="0">
            <x v="0"/>
          </reference>
        </references>
      </pivotArea>
    </format>
    <format dxfId="702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328"/>
          </reference>
          <reference field="7" count="1" selected="0">
            <x v="363"/>
          </reference>
          <reference field="8" count="1">
            <x v="349"/>
          </reference>
          <reference field="10" count="1" selected="0">
            <x v="0"/>
          </reference>
        </references>
      </pivotArea>
    </format>
    <format dxfId="702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1"/>
          </reference>
          <reference field="7" count="1" selected="0">
            <x v="207"/>
          </reference>
          <reference field="8" count="1">
            <x v="253"/>
          </reference>
          <reference field="10" count="1" selected="0">
            <x v="0"/>
          </reference>
        </references>
      </pivotArea>
    </format>
    <format dxfId="702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2"/>
          </reference>
          <reference field="7" count="1" selected="0">
            <x v="208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702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3"/>
          </reference>
          <reference field="7" count="1" selected="0">
            <x v="209"/>
          </reference>
          <reference field="8" count="1">
            <x v="42"/>
          </reference>
          <reference field="10" count="1" selected="0">
            <x v="0"/>
          </reference>
        </references>
      </pivotArea>
    </format>
    <format dxfId="702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4"/>
          </reference>
          <reference field="7" count="1" selected="0">
            <x v="210"/>
          </reference>
          <reference field="8" count="1">
            <x v="38"/>
          </reference>
          <reference field="10" count="1" selected="0">
            <x v="0"/>
          </reference>
        </references>
      </pivotArea>
    </format>
    <format dxfId="702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5"/>
          </reference>
          <reference field="7" count="1" selected="0">
            <x v="211"/>
          </reference>
          <reference field="8" count="1">
            <x v="255"/>
          </reference>
          <reference field="10" count="1" selected="0">
            <x v="0"/>
          </reference>
        </references>
      </pivotArea>
    </format>
    <format dxfId="703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6"/>
          </reference>
          <reference field="7" count="1" selected="0">
            <x v="212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03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7"/>
          </reference>
          <reference field="7" count="1" selected="0">
            <x v="213"/>
          </reference>
          <reference field="8" count="1">
            <x v="26"/>
          </reference>
          <reference field="10" count="1" selected="0">
            <x v="0"/>
          </reference>
        </references>
      </pivotArea>
    </format>
    <format dxfId="703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8"/>
          </reference>
          <reference field="7" count="1" selected="0">
            <x v="214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03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55"/>
          </reference>
          <reference field="7" count="1" selected="0">
            <x v="291"/>
          </reference>
          <reference field="8" count="1">
            <x v="337"/>
          </reference>
          <reference field="10" count="1" selected="0">
            <x v="0"/>
          </reference>
        </references>
      </pivotArea>
    </format>
    <format dxfId="703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79"/>
          </reference>
          <reference field="7" count="1" selected="0">
            <x v="215"/>
          </reference>
          <reference field="8" count="1">
            <x v="65"/>
          </reference>
          <reference field="10" count="1" selected="0">
            <x v="0"/>
          </reference>
        </references>
      </pivotArea>
    </format>
    <format dxfId="703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58"/>
          </reference>
          <reference field="7" count="1" selected="0">
            <x v="294"/>
          </reference>
          <reference field="8" count="1">
            <x v="256"/>
          </reference>
          <reference field="10" count="1" selected="0">
            <x v="0"/>
          </reference>
        </references>
      </pivotArea>
    </format>
    <format dxfId="703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0"/>
          </reference>
          <reference field="7" count="1" selected="0">
            <x v="216"/>
          </reference>
          <reference field="8" count="1">
            <x v="66"/>
          </reference>
          <reference field="10" count="1" selected="0">
            <x v="0"/>
          </reference>
        </references>
      </pivotArea>
    </format>
    <format dxfId="703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1"/>
          </reference>
          <reference field="7" count="1" selected="0">
            <x v="217"/>
          </reference>
          <reference field="8" count="1">
            <x v="256"/>
          </reference>
          <reference field="10" count="1" selected="0">
            <x v="0"/>
          </reference>
        </references>
      </pivotArea>
    </format>
    <format dxfId="703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2"/>
          </reference>
          <reference field="7" count="1" selected="0">
            <x v="218"/>
          </reference>
          <reference field="8" count="1">
            <x v="257"/>
          </reference>
          <reference field="10" count="1" selected="0">
            <x v="0"/>
          </reference>
        </references>
      </pivotArea>
    </format>
    <format dxfId="703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3"/>
          </reference>
          <reference field="7" count="1" selected="0">
            <x v="219"/>
          </reference>
          <reference field="8" count="1">
            <x v="258"/>
          </reference>
          <reference field="10" count="1" selected="0">
            <x v="0"/>
          </reference>
        </references>
      </pivotArea>
    </format>
    <format dxfId="704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4"/>
          </reference>
          <reference field="7" count="1" selected="0">
            <x v="220"/>
          </reference>
          <reference field="8" count="2">
            <x v="4"/>
            <x v="50"/>
          </reference>
          <reference field="10" count="1" selected="0">
            <x v="0"/>
          </reference>
        </references>
      </pivotArea>
    </format>
    <format dxfId="704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0"/>
          </reference>
        </references>
      </pivotArea>
    </format>
    <format dxfId="704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6"/>
          </reference>
          <reference field="7" count="1" selected="0">
            <x v="222"/>
          </reference>
          <reference field="8" count="3">
            <x v="16"/>
            <x v="26"/>
            <x v="253"/>
          </reference>
          <reference field="10" count="1" selected="0">
            <x v="0"/>
          </reference>
        </references>
      </pivotArea>
    </format>
    <format dxfId="704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547"/>
          </reference>
          <reference field="7" count="1" selected="0">
            <x v="588"/>
          </reference>
          <reference field="8" count="1">
            <x v="87"/>
          </reference>
          <reference field="10" count="1" selected="0">
            <x v="0"/>
          </reference>
        </references>
      </pivotArea>
    </format>
    <format dxfId="704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7"/>
          </reference>
          <reference field="7" count="1" selected="0">
            <x v="223"/>
          </reference>
          <reference field="8" count="2">
            <x v="26"/>
            <x v="36"/>
          </reference>
          <reference field="10" count="1" selected="0">
            <x v="0"/>
          </reference>
        </references>
      </pivotArea>
    </format>
    <format dxfId="704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8"/>
          </reference>
          <reference field="7" count="1" selected="0">
            <x v="224"/>
          </reference>
          <reference field="8" count="1">
            <x v="259"/>
          </reference>
          <reference field="10" count="1" selected="0">
            <x v="0"/>
          </reference>
        </references>
      </pivotArea>
    </format>
    <format dxfId="704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9"/>
          </reference>
          <reference field="7" count="1" selected="0">
            <x v="225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04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704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0"/>
          </reference>
        </references>
      </pivotArea>
    </format>
    <format dxfId="704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9"/>
          </reference>
          <reference field="7" count="1" selected="0">
            <x v="245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705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2"/>
          </reference>
          <reference field="7" count="1" selected="0">
            <x v="228"/>
          </reference>
          <reference field="8" count="1">
            <x v="50"/>
          </reference>
          <reference field="10" count="1" selected="0">
            <x v="0"/>
          </reference>
        </references>
      </pivotArea>
    </format>
    <format dxfId="705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3"/>
          </reference>
          <reference field="7" count="1" selected="0">
            <x v="229"/>
          </reference>
          <reference field="8" count="1">
            <x v="50"/>
          </reference>
          <reference field="10" count="1" selected="0">
            <x v="0"/>
          </reference>
        </references>
      </pivotArea>
    </format>
    <format dxfId="705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4"/>
          </reference>
          <reference field="7" count="1" selected="0">
            <x v="230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705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5"/>
          </reference>
          <reference field="7" count="1" selected="0">
            <x v="231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05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6"/>
          </reference>
          <reference field="7" count="1" selected="0">
            <x v="232"/>
          </reference>
          <reference field="8" count="1">
            <x v="260"/>
          </reference>
          <reference field="10" count="1" selected="0">
            <x v="0"/>
          </reference>
        </references>
      </pivotArea>
    </format>
    <format dxfId="705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7"/>
          </reference>
          <reference field="7" count="1" selected="0">
            <x v="233"/>
          </reference>
          <reference field="8" count="1">
            <x v="260"/>
          </reference>
          <reference field="10" count="1" selected="0">
            <x v="0"/>
          </reference>
        </references>
      </pivotArea>
    </format>
    <format dxfId="705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8"/>
          </reference>
          <reference field="7" count="1" selected="0">
            <x v="234"/>
          </reference>
          <reference field="8" count="1">
            <x v="260"/>
          </reference>
          <reference field="10" count="1" selected="0">
            <x v="0"/>
          </reference>
        </references>
      </pivotArea>
    </format>
    <format dxfId="705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99"/>
          </reference>
          <reference field="7" count="1" selected="0">
            <x v="235"/>
          </reference>
          <reference field="8" count="1">
            <x v="260"/>
          </reference>
          <reference field="10" count="1" selected="0">
            <x v="0"/>
          </reference>
        </references>
      </pivotArea>
    </format>
    <format dxfId="705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0"/>
          </reference>
          <reference field="7" count="1" selected="0">
            <x v="236"/>
          </reference>
          <reference field="8" count="2">
            <x v="16"/>
            <x v="18"/>
          </reference>
          <reference field="10" count="1" selected="0">
            <x v="0"/>
          </reference>
        </references>
      </pivotArea>
    </format>
    <format dxfId="705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1"/>
          </reference>
          <reference field="7" count="1" selected="0">
            <x v="237"/>
          </reference>
          <reference field="8" count="1">
            <x v="57"/>
          </reference>
          <reference field="10" count="1" selected="0">
            <x v="0"/>
          </reference>
        </references>
      </pivotArea>
    </format>
    <format dxfId="706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2"/>
          </reference>
          <reference field="7" count="1" selected="0">
            <x v="238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06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3"/>
          </reference>
          <reference field="7" count="1" selected="0">
            <x v="239"/>
          </reference>
          <reference field="8" count="1">
            <x v="53"/>
          </reference>
          <reference field="10" count="1" selected="0">
            <x v="0"/>
          </reference>
        </references>
      </pivotArea>
    </format>
    <format dxfId="706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4"/>
          </reference>
          <reference field="7" count="1" selected="0">
            <x v="240"/>
          </reference>
          <reference field="8" count="2">
            <x v="26"/>
            <x v="261"/>
          </reference>
          <reference field="10" count="1" selected="0">
            <x v="0"/>
          </reference>
        </references>
      </pivotArea>
    </format>
    <format dxfId="706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5"/>
          </reference>
          <reference field="7" count="1" selected="0">
            <x v="241"/>
          </reference>
          <reference field="8" count="1">
            <x v="262"/>
          </reference>
          <reference field="10" count="1" selected="0">
            <x v="0"/>
          </reference>
        </references>
      </pivotArea>
    </format>
    <format dxfId="706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6"/>
          </reference>
          <reference field="7" count="1" selected="0">
            <x v="242"/>
          </reference>
          <reference field="8" count="1">
            <x v="263"/>
          </reference>
          <reference field="10" count="1" selected="0">
            <x v="0"/>
          </reference>
        </references>
      </pivotArea>
    </format>
    <format dxfId="706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7"/>
          </reference>
          <reference field="7" count="1" selected="0">
            <x v="243"/>
          </reference>
          <reference field="8" count="1">
            <x v="264"/>
          </reference>
          <reference field="10" count="1" selected="0">
            <x v="0"/>
          </reference>
        </references>
      </pivotArea>
    </format>
    <format dxfId="706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208"/>
          </reference>
          <reference field="7" count="1" selected="0">
            <x v="244"/>
          </reference>
          <reference field="8" count="1">
            <x v="265"/>
          </reference>
          <reference field="10" count="1" selected="0">
            <x v="0"/>
          </reference>
        </references>
      </pivotArea>
    </format>
    <format dxfId="706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2"/>
          </reference>
        </references>
      </pivotArea>
    </format>
    <format dxfId="706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0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2"/>
          </reference>
        </references>
      </pivotArea>
    </format>
    <format dxfId="706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94"/>
          </reference>
        </references>
      </pivotArea>
    </format>
    <format dxfId="707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94"/>
          </reference>
        </references>
      </pivotArea>
    </format>
    <format dxfId="707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26"/>
          </reference>
          <reference field="10" count="1" selected="0">
            <x v="94"/>
          </reference>
        </references>
      </pivotArea>
    </format>
    <format dxfId="707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94"/>
          </reference>
        </references>
      </pivotArea>
    </format>
    <format dxfId="707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94"/>
          </reference>
        </references>
      </pivotArea>
    </format>
    <format dxfId="707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94"/>
          </reference>
        </references>
      </pivotArea>
    </format>
    <format dxfId="707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 selected="0">
            <x v="240"/>
          </reference>
          <reference field="8" count="2">
            <x v="26"/>
            <x v="261"/>
          </reference>
          <reference field="10" count="1" selected="0">
            <x v="94"/>
          </reference>
        </references>
      </pivotArea>
    </format>
    <format dxfId="707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95"/>
          </reference>
        </references>
      </pivotArea>
    </format>
    <format dxfId="707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95"/>
          </reference>
        </references>
      </pivotArea>
    </format>
    <format dxfId="707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95"/>
          </reference>
        </references>
      </pivotArea>
    </format>
    <format dxfId="707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95"/>
          </reference>
        </references>
      </pivotArea>
    </format>
    <format dxfId="708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96"/>
          </reference>
        </references>
      </pivotArea>
    </format>
    <format dxfId="708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96"/>
          </reference>
        </references>
      </pivotArea>
    </format>
    <format dxfId="708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96"/>
          </reference>
        </references>
      </pivotArea>
    </format>
    <format dxfId="708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96"/>
          </reference>
        </references>
      </pivotArea>
    </format>
    <format dxfId="708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97"/>
          </reference>
        </references>
      </pivotArea>
    </format>
    <format dxfId="708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97"/>
          </reference>
        </references>
      </pivotArea>
    </format>
    <format dxfId="708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97"/>
          </reference>
        </references>
      </pivotArea>
    </format>
    <format dxfId="708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97"/>
          </reference>
        </references>
      </pivotArea>
    </format>
    <format dxfId="708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97"/>
          </reference>
        </references>
      </pivotArea>
    </format>
    <format dxfId="708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98"/>
          </reference>
        </references>
      </pivotArea>
    </format>
    <format dxfId="709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98"/>
          </reference>
        </references>
      </pivotArea>
    </format>
    <format dxfId="709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98"/>
          </reference>
        </references>
      </pivotArea>
    </format>
    <format dxfId="709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98"/>
          </reference>
        </references>
      </pivotArea>
    </format>
    <format dxfId="709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98"/>
          </reference>
        </references>
      </pivotArea>
    </format>
    <format dxfId="709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26"/>
          </reference>
          <reference field="10" count="1" selected="0">
            <x v="99"/>
          </reference>
        </references>
      </pivotArea>
    </format>
    <format dxfId="709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99"/>
          </reference>
        </references>
      </pivotArea>
    </format>
    <format dxfId="709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99"/>
          </reference>
        </references>
      </pivotArea>
    </format>
    <format dxfId="709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45"/>
          </reference>
          <reference field="7" count="1" selected="0">
            <x v="281"/>
          </reference>
          <reference field="8" count="1">
            <x v="16"/>
          </reference>
          <reference field="10" count="1" selected="0">
            <x v="118"/>
          </reference>
        </references>
      </pivotArea>
    </format>
    <format dxfId="709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72"/>
          </reference>
          <reference field="7" count="1" selected="0">
            <x v="208"/>
          </reference>
          <reference field="8" count="1">
            <x v="53"/>
          </reference>
          <reference field="10" count="1" selected="0">
            <x v="118"/>
          </reference>
        </references>
      </pivotArea>
    </format>
    <format dxfId="709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46"/>
          </reference>
          <reference field="7" count="1" selected="0">
            <x v="282"/>
          </reference>
          <reference field="8" count="1">
            <x v="53"/>
          </reference>
          <reference field="10" count="1" selected="0">
            <x v="118"/>
          </reference>
        </references>
      </pivotArea>
    </format>
    <format dxfId="710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561"/>
          </reference>
          <reference field="7" count="1" selected="0">
            <x v="603"/>
          </reference>
          <reference field="8" count="1">
            <x v="40"/>
          </reference>
          <reference field="10" count="1" selected="0">
            <x v="100"/>
          </reference>
        </references>
      </pivotArea>
    </format>
    <format dxfId="710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72"/>
          </reference>
          <reference field="7" count="1" selected="0">
            <x v="208"/>
          </reference>
          <reference field="8" count="1">
            <x v="53"/>
          </reference>
          <reference field="10" count="1" selected="0">
            <x v="100"/>
          </reference>
        </references>
      </pivotArea>
    </format>
    <format dxfId="710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00"/>
          </reference>
        </references>
      </pivotArea>
    </format>
    <format dxfId="710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00"/>
          </reference>
        </references>
      </pivotArea>
    </format>
    <format dxfId="710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00"/>
          </reference>
        </references>
      </pivotArea>
    </format>
    <format dxfId="710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00"/>
          </reference>
        </references>
      </pivotArea>
    </format>
    <format dxfId="710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00"/>
          </reference>
        </references>
      </pivotArea>
    </format>
    <format dxfId="710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00"/>
          </reference>
        </references>
      </pivotArea>
    </format>
    <format dxfId="710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 selected="0">
            <x v="240"/>
          </reference>
          <reference field="8" count="2">
            <x v="26"/>
            <x v="261"/>
          </reference>
          <reference field="10" count="1" selected="0">
            <x v="100"/>
          </reference>
        </references>
      </pivotArea>
    </format>
    <format dxfId="710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01"/>
          </reference>
        </references>
      </pivotArea>
    </format>
    <format dxfId="711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01"/>
          </reference>
        </references>
      </pivotArea>
    </format>
    <format dxfId="711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01"/>
          </reference>
        </references>
      </pivotArea>
    </format>
    <format dxfId="711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01"/>
          </reference>
        </references>
      </pivotArea>
    </format>
    <format dxfId="711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01"/>
          </reference>
        </references>
      </pivotArea>
    </format>
    <format dxfId="711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02"/>
          </reference>
        </references>
      </pivotArea>
    </format>
    <format dxfId="711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02"/>
          </reference>
        </references>
      </pivotArea>
    </format>
    <format dxfId="711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02"/>
          </reference>
        </references>
      </pivotArea>
    </format>
    <format dxfId="711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02"/>
          </reference>
        </references>
      </pivotArea>
    </format>
    <format dxfId="711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55"/>
          </reference>
        </references>
      </pivotArea>
    </format>
    <format dxfId="711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55"/>
          </reference>
        </references>
      </pivotArea>
    </format>
    <format dxfId="712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 selected="0">
            <x v="240"/>
          </reference>
          <reference field="8" count="1">
            <x v="26"/>
          </reference>
          <reference field="10" count="1" selected="0">
            <x v="55"/>
          </reference>
        </references>
      </pivotArea>
    </format>
    <format dxfId="712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03"/>
          </reference>
        </references>
      </pivotArea>
    </format>
    <format dxfId="712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03"/>
          </reference>
        </references>
      </pivotArea>
    </format>
    <format dxfId="712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03"/>
          </reference>
        </references>
      </pivotArea>
    </format>
    <format dxfId="712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03"/>
          </reference>
        </references>
      </pivotArea>
    </format>
    <format dxfId="712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03"/>
          </reference>
        </references>
      </pivotArea>
    </format>
    <format dxfId="712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04"/>
          </reference>
        </references>
      </pivotArea>
    </format>
    <format dxfId="712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04"/>
          </reference>
        </references>
      </pivotArea>
    </format>
    <format dxfId="712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04"/>
          </reference>
        </references>
      </pivotArea>
    </format>
    <format dxfId="712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04"/>
          </reference>
        </references>
      </pivotArea>
    </format>
    <format dxfId="713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05"/>
          </reference>
        </references>
      </pivotArea>
    </format>
    <format dxfId="713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07"/>
          </reference>
        </references>
      </pivotArea>
    </format>
    <format dxfId="713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08"/>
          </reference>
        </references>
      </pivotArea>
    </format>
    <format dxfId="713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08"/>
          </reference>
        </references>
      </pivotArea>
    </format>
    <format dxfId="713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08"/>
          </reference>
        </references>
      </pivotArea>
    </format>
    <format dxfId="713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08"/>
          </reference>
        </references>
      </pivotArea>
    </format>
    <format dxfId="713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08"/>
          </reference>
        </references>
      </pivotArea>
    </format>
    <format dxfId="713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72"/>
          </reference>
          <reference field="7" count="1" selected="0">
            <x v="208"/>
          </reference>
          <reference field="8" count="1">
            <x v="53"/>
          </reference>
          <reference field="10" count="1" selected="0">
            <x v="119"/>
          </reference>
        </references>
      </pivotArea>
    </format>
    <format dxfId="713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46"/>
          </reference>
          <reference field="7" count="1" selected="0">
            <x v="282"/>
          </reference>
          <reference field="8" count="1">
            <x v="53"/>
          </reference>
          <reference field="10" count="1" selected="0">
            <x v="119"/>
          </reference>
        </references>
      </pivotArea>
    </format>
    <format dxfId="713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09"/>
          </reference>
        </references>
      </pivotArea>
    </format>
    <format dxfId="714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09"/>
          </reference>
        </references>
      </pivotArea>
    </format>
    <format dxfId="714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09"/>
          </reference>
        </references>
      </pivotArea>
    </format>
    <format dxfId="714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09"/>
          </reference>
        </references>
      </pivotArea>
    </format>
    <format dxfId="714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09"/>
          </reference>
        </references>
      </pivotArea>
    </format>
    <format dxfId="714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09"/>
          </reference>
        </references>
      </pivotArea>
    </format>
    <format dxfId="714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 selected="0">
            <x v="240"/>
          </reference>
          <reference field="8" count="1">
            <x v="26"/>
          </reference>
          <reference field="10" count="1" selected="0">
            <x v="109"/>
          </reference>
        </references>
      </pivotArea>
    </format>
    <format dxfId="714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72"/>
          </reference>
        </references>
      </pivotArea>
    </format>
    <format dxfId="714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72"/>
          </reference>
        </references>
      </pivotArea>
    </format>
    <format dxfId="714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72"/>
          </reference>
        </references>
      </pivotArea>
    </format>
    <format dxfId="714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72"/>
          </reference>
        </references>
      </pivotArea>
    </format>
    <format dxfId="715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72"/>
          </reference>
        </references>
      </pivotArea>
    </format>
    <format dxfId="715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10"/>
          </reference>
        </references>
      </pivotArea>
    </format>
    <format dxfId="715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10"/>
          </reference>
        </references>
      </pivotArea>
    </format>
    <format dxfId="715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10"/>
          </reference>
        </references>
      </pivotArea>
    </format>
    <format dxfId="715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11"/>
          </reference>
        </references>
      </pivotArea>
    </format>
    <format dxfId="715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11"/>
          </reference>
        </references>
      </pivotArea>
    </format>
    <format dxfId="715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11"/>
          </reference>
        </references>
      </pivotArea>
    </format>
    <format dxfId="715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11"/>
          </reference>
        </references>
      </pivotArea>
    </format>
    <format dxfId="715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11"/>
          </reference>
        </references>
      </pivotArea>
    </format>
    <format dxfId="715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11"/>
          </reference>
        </references>
      </pivotArea>
    </format>
    <format dxfId="716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 selected="0">
            <x v="240"/>
          </reference>
          <reference field="8" count="2">
            <x v="26"/>
            <x v="261"/>
          </reference>
          <reference field="10" count="1" selected="0">
            <x v="111"/>
          </reference>
        </references>
      </pivotArea>
    </format>
    <format dxfId="716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12"/>
          </reference>
        </references>
      </pivotArea>
    </format>
    <format dxfId="716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12"/>
          </reference>
        </references>
      </pivotArea>
    </format>
    <format dxfId="716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12"/>
          </reference>
        </references>
      </pivotArea>
    </format>
    <format dxfId="716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12"/>
          </reference>
        </references>
      </pivotArea>
    </format>
    <format dxfId="716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12"/>
          </reference>
        </references>
      </pivotArea>
    </format>
    <format dxfId="716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 selected="0">
            <x v="240"/>
          </reference>
          <reference field="8" count="1">
            <x v="26"/>
          </reference>
          <reference field="10" count="1" selected="0">
            <x v="112"/>
          </reference>
        </references>
      </pivotArea>
    </format>
    <format dxfId="716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20"/>
          </reference>
        </references>
      </pivotArea>
    </format>
    <format dxfId="716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13"/>
          </reference>
        </references>
      </pivotArea>
    </format>
    <format dxfId="716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13"/>
          </reference>
        </references>
      </pivotArea>
    </format>
    <format dxfId="717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13"/>
          </reference>
        </references>
      </pivotArea>
    </format>
    <format dxfId="717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14"/>
          </reference>
        </references>
      </pivotArea>
    </format>
    <format dxfId="717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14"/>
          </reference>
        </references>
      </pivotArea>
    </format>
    <format dxfId="717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14"/>
          </reference>
        </references>
      </pivotArea>
    </format>
    <format dxfId="717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14"/>
          </reference>
        </references>
      </pivotArea>
    </format>
    <format dxfId="717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4"/>
          </reference>
          <reference field="7" count="1" selected="0">
            <x v="240"/>
          </reference>
          <reference field="8" count="2">
            <x v="26"/>
            <x v="261"/>
          </reference>
          <reference field="10" count="1" selected="0">
            <x v="114"/>
          </reference>
        </references>
      </pivotArea>
    </format>
    <format dxfId="717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1"/>
          </reference>
        </references>
      </pivotArea>
    </format>
    <format dxfId="717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1"/>
          </reference>
        </references>
      </pivotArea>
    </format>
    <format dxfId="717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1"/>
          </reference>
        </references>
      </pivotArea>
    </format>
    <format dxfId="717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85"/>
          </reference>
        </references>
      </pivotArea>
    </format>
    <format dxfId="718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85"/>
          </reference>
        </references>
      </pivotArea>
    </format>
    <format dxfId="718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85"/>
          </reference>
        </references>
      </pivotArea>
    </format>
    <format dxfId="718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85"/>
          </reference>
        </references>
      </pivotArea>
    </format>
    <format dxfId="718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85"/>
          </reference>
        </references>
      </pivotArea>
    </format>
    <format dxfId="718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121"/>
          </reference>
        </references>
      </pivotArea>
    </format>
    <format dxfId="718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21"/>
          </reference>
        </references>
      </pivotArea>
    </format>
    <format dxfId="718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15"/>
          </reference>
        </references>
      </pivotArea>
    </format>
    <format dxfId="718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8"/>
          </reference>
          <reference field="10" count="1" selected="0">
            <x v="115"/>
          </reference>
        </references>
      </pivotArea>
    </format>
    <format dxfId="718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2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482"/>
          </reference>
          <reference field="10" count="1" selected="0">
            <x v="21"/>
          </reference>
        </references>
      </pivotArea>
    </format>
    <format dxfId="718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2"/>
          </reference>
          <reference field="6" count="1" selected="0">
            <x v="547"/>
          </reference>
          <reference field="7" count="1" selected="0">
            <x v="588"/>
          </reference>
          <reference field="8" count="1">
            <x v="483"/>
          </reference>
          <reference field="10" count="1" selected="0">
            <x v="21"/>
          </reference>
        </references>
      </pivotArea>
    </format>
    <format dxfId="719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2"/>
          </reference>
          <reference field="6" count="1" selected="0">
            <x v="547"/>
          </reference>
          <reference field="7" count="1" selected="0">
            <x v="588"/>
          </reference>
          <reference field="8" count="1">
            <x v="87"/>
          </reference>
          <reference field="10" count="1" selected="0">
            <x v="22"/>
          </reference>
        </references>
      </pivotArea>
    </format>
    <format dxfId="719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2"/>
          </reference>
          <reference field="6" count="1" selected="0">
            <x v="238"/>
          </reference>
          <reference field="7" count="1" selected="0">
            <x v="274"/>
          </reference>
          <reference field="8" count="1">
            <x v="55"/>
          </reference>
          <reference field="10" count="1" selected="0">
            <x v="24"/>
          </reference>
        </references>
      </pivotArea>
    </format>
    <format dxfId="719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2"/>
          </reference>
          <reference field="6" count="1" selected="0">
            <x v="171"/>
          </reference>
          <reference field="7" count="1" selected="0">
            <x v="207"/>
          </reference>
          <reference field="8" count="1">
            <x v="253"/>
          </reference>
          <reference field="10" count="1" selected="0">
            <x v="24"/>
          </reference>
        </references>
      </pivotArea>
    </format>
    <format dxfId="719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2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25"/>
          </reference>
        </references>
      </pivotArea>
    </format>
    <format dxfId="719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2"/>
          </reference>
          <reference field="6" count="1" selected="0">
            <x v="547"/>
          </reference>
          <reference field="7" count="1" selected="0">
            <x v="588"/>
          </reference>
          <reference field="8" count="1">
            <x v="87"/>
          </reference>
          <reference field="10" count="1" selected="0">
            <x v="25"/>
          </reference>
        </references>
      </pivotArea>
    </format>
    <format dxfId="719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20"/>
          </reference>
          <reference field="7" count="1" selected="0">
            <x v="256"/>
          </reference>
          <reference field="8" count="2">
            <x v="50"/>
            <x v="57"/>
          </reference>
          <reference field="10" count="1" selected="0">
            <x v="92"/>
          </reference>
        </references>
      </pivotArea>
    </format>
    <format dxfId="719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22"/>
          </reference>
          <reference field="7" count="1" selected="0">
            <x v="258"/>
          </reference>
          <reference field="8" count="1">
            <x v="52"/>
          </reference>
          <reference field="10" count="1" selected="0">
            <x v="92"/>
          </reference>
        </references>
      </pivotArea>
    </format>
    <format dxfId="719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66"/>
          </reference>
          <reference field="7" count="1" selected="0">
            <x v="202"/>
          </reference>
          <reference field="8" count="1">
            <x v="51"/>
          </reference>
          <reference field="10" count="1" selected="0">
            <x v="92"/>
          </reference>
        </references>
      </pivotArea>
    </format>
    <format dxfId="719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68"/>
          </reference>
          <reference field="7" count="1" selected="0">
            <x v="204"/>
          </reference>
          <reference field="8" count="1">
            <x v="253"/>
          </reference>
          <reference field="10" count="1" selected="0">
            <x v="92"/>
          </reference>
        </references>
      </pivotArea>
    </format>
    <format dxfId="719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2"/>
          </reference>
          <reference field="7" count="1" selected="0">
            <x v="317"/>
          </reference>
          <reference field="8" count="1">
            <x v="336"/>
          </reference>
          <reference field="10" count="1" selected="0">
            <x v="92"/>
          </reference>
        </references>
      </pivotArea>
    </format>
    <format dxfId="720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32"/>
          </reference>
          <reference field="7" count="1" selected="0">
            <x v="268"/>
          </reference>
          <reference field="8" count="1">
            <x v="78"/>
          </reference>
          <reference field="10" count="1" selected="0">
            <x v="92"/>
          </reference>
        </references>
      </pivotArea>
    </format>
    <format dxfId="720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3"/>
          </reference>
          <reference field="7" count="1" selected="0">
            <x v="328"/>
          </reference>
          <reference field="8" count="1">
            <x v="26"/>
          </reference>
          <reference field="10" count="1" selected="0">
            <x v="92"/>
          </reference>
        </references>
      </pivotArea>
    </format>
    <format dxfId="720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37"/>
          </reference>
          <reference field="7" count="1" selected="0">
            <x v="273"/>
          </reference>
          <reference field="8" count="1">
            <x v="26"/>
          </reference>
          <reference field="10" count="1" selected="0">
            <x v="92"/>
          </reference>
        </references>
      </pivotArea>
    </format>
    <format dxfId="720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38"/>
          </reference>
          <reference field="7" count="1" selected="0">
            <x v="274"/>
          </reference>
          <reference field="8" count="1">
            <x v="55"/>
          </reference>
          <reference field="10" count="1" selected="0">
            <x v="92"/>
          </reference>
        </references>
      </pivotArea>
    </format>
    <format dxfId="720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39"/>
          </reference>
          <reference field="7" count="1" selected="0">
            <x v="275"/>
          </reference>
          <reference field="8" count="1">
            <x v="55"/>
          </reference>
          <reference field="10" count="1" selected="0">
            <x v="92"/>
          </reference>
        </references>
      </pivotArea>
    </format>
    <format dxfId="720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40"/>
          </reference>
          <reference field="7" count="1" selected="0">
            <x v="276"/>
          </reference>
          <reference field="8" count="1">
            <x v="337"/>
          </reference>
          <reference field="10" count="1" selected="0">
            <x v="92"/>
          </reference>
        </references>
      </pivotArea>
    </format>
    <format dxfId="720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41"/>
          </reference>
          <reference field="7" count="1" selected="0">
            <x v="277"/>
          </reference>
          <reference field="8" count="1">
            <x v="337"/>
          </reference>
          <reference field="10" count="1" selected="0">
            <x v="92"/>
          </reference>
        </references>
      </pivotArea>
    </format>
    <format dxfId="720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1"/>
          </reference>
          <reference field="7" count="1" selected="0">
            <x v="207"/>
          </reference>
          <reference field="8" count="1">
            <x v="253"/>
          </reference>
          <reference field="10" count="1" selected="0">
            <x v="92"/>
          </reference>
        </references>
      </pivotArea>
    </format>
    <format dxfId="720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2"/>
          </reference>
          <reference field="7" count="1" selected="0">
            <x v="208"/>
          </reference>
          <reference field="8" count="1">
            <x v="16"/>
          </reference>
          <reference field="10" count="1" selected="0">
            <x v="92"/>
          </reference>
        </references>
      </pivotArea>
    </format>
    <format dxfId="720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49"/>
          </reference>
          <reference field="7" count="1" selected="0">
            <x v="285"/>
          </reference>
          <reference field="8" count="1">
            <x v="10"/>
          </reference>
          <reference field="10" count="1" selected="0">
            <x v="92"/>
          </reference>
        </references>
      </pivotArea>
    </format>
    <format dxfId="721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5"/>
          </reference>
          <reference field="7" count="1" selected="0">
            <x v="211"/>
          </reference>
          <reference field="8" count="2">
            <x v="255"/>
            <x v="473"/>
          </reference>
          <reference field="10" count="1" selected="0">
            <x v="92"/>
          </reference>
        </references>
      </pivotArea>
    </format>
    <format dxfId="721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6"/>
          </reference>
          <reference field="7" count="1" selected="0">
            <x v="212"/>
          </reference>
          <reference field="8" count="1">
            <x v="78"/>
          </reference>
          <reference field="10" count="1" selected="0">
            <x v="92"/>
          </reference>
        </references>
      </pivotArea>
    </format>
    <format dxfId="721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53"/>
          </reference>
          <reference field="7" count="1" selected="0">
            <x v="289"/>
          </reference>
          <reference field="8" count="1">
            <x v="484"/>
          </reference>
          <reference field="10" count="1" selected="0">
            <x v="92"/>
          </reference>
        </references>
      </pivotArea>
    </format>
    <format dxfId="721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7"/>
          </reference>
          <reference field="7" count="1" selected="0">
            <x v="213"/>
          </reference>
          <reference field="8" count="1">
            <x v="26"/>
          </reference>
          <reference field="10" count="1" selected="0">
            <x v="92"/>
          </reference>
        </references>
      </pivotArea>
    </format>
    <format dxfId="721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78"/>
          </reference>
          <reference field="7" count="1" selected="0">
            <x v="214"/>
          </reference>
          <reference field="8" count="1">
            <x v="78"/>
          </reference>
          <reference field="10" count="1" selected="0">
            <x v="92"/>
          </reference>
        </references>
      </pivotArea>
    </format>
    <format dxfId="721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4"/>
          </reference>
          <reference field="7" count="1" selected="0">
            <x v="594"/>
          </reference>
          <reference field="8" count="1">
            <x v="53"/>
          </reference>
          <reference field="10" count="1" selected="0">
            <x v="92"/>
          </reference>
        </references>
      </pivotArea>
    </format>
    <format dxfId="721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4"/>
          </reference>
          <reference field="7" count="1" selected="0">
            <x v="595"/>
          </reference>
          <reference field="8" count="1">
            <x v="53"/>
          </reference>
          <reference field="10" count="1" selected="0">
            <x v="92"/>
          </reference>
        </references>
      </pivotArea>
    </format>
    <format dxfId="721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55"/>
          </reference>
          <reference field="7" count="1" selected="0">
            <x v="291"/>
          </reference>
          <reference field="8" count="1">
            <x v="337"/>
          </reference>
          <reference field="10" count="1" selected="0">
            <x v="92"/>
          </reference>
        </references>
      </pivotArea>
    </format>
    <format dxfId="721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5"/>
          </reference>
          <reference field="7" count="1" selected="0">
            <x v="596"/>
          </reference>
          <reference field="8" count="1">
            <x v="53"/>
          </reference>
          <reference field="10" count="1" selected="0">
            <x v="92"/>
          </reference>
        </references>
      </pivotArea>
    </format>
    <format dxfId="721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56"/>
          </reference>
          <reference field="7" count="1" selected="0">
            <x v="292"/>
          </reference>
          <reference field="8" count="1">
            <x v="78"/>
          </reference>
          <reference field="10" count="1" selected="0">
            <x v="92"/>
          </reference>
        </references>
      </pivotArea>
    </format>
    <format dxfId="722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57"/>
          </reference>
          <reference field="7" count="1" selected="0">
            <x v="293"/>
          </reference>
          <reference field="8" count="1">
            <x v="59"/>
          </reference>
          <reference field="10" count="1" selected="0">
            <x v="92"/>
          </reference>
        </references>
      </pivotArea>
    </format>
    <format dxfId="722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26"/>
          </reference>
          <reference field="10" count="1" selected="0">
            <x v="92"/>
          </reference>
        </references>
      </pivotArea>
    </format>
    <format dxfId="722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15"/>
          </reference>
          <reference field="7" count="1" selected="0">
            <x v="251"/>
          </reference>
          <reference field="8" count="2">
            <x v="26"/>
            <x v="36"/>
          </reference>
          <reference field="10" count="1" selected="0">
            <x v="92"/>
          </reference>
        </references>
      </pivotArea>
    </format>
    <format dxfId="722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87"/>
          </reference>
          <reference field="7" count="1" selected="0">
            <x v="223"/>
          </reference>
          <reference field="8" count="2">
            <x v="26"/>
            <x v="36"/>
          </reference>
          <reference field="10" count="1" selected="0">
            <x v="92"/>
          </reference>
        </references>
      </pivotArea>
    </format>
    <format dxfId="722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16"/>
          </reference>
          <reference field="7" count="1" selected="0">
            <x v="252"/>
          </reference>
          <reference field="8" count="2">
            <x v="26"/>
            <x v="36"/>
          </reference>
          <reference field="10" count="1" selected="0">
            <x v="92"/>
          </reference>
        </references>
      </pivotArea>
    </format>
    <format dxfId="722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63"/>
          </reference>
          <reference field="7" count="1" selected="0">
            <x v="299"/>
          </reference>
          <reference field="8" count="1">
            <x v="336"/>
          </reference>
          <reference field="10" count="1" selected="0">
            <x v="92"/>
          </reference>
        </references>
      </pivotArea>
    </format>
    <format dxfId="722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88"/>
          </reference>
          <reference field="7" count="1" selected="0">
            <x v="224"/>
          </reference>
          <reference field="8" count="1">
            <x v="259"/>
          </reference>
          <reference field="10" count="1" selected="0">
            <x v="92"/>
          </reference>
        </references>
      </pivotArea>
    </format>
    <format dxfId="722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89"/>
          </reference>
          <reference field="7" count="1" selected="0">
            <x v="225"/>
          </reference>
          <reference field="8" count="1">
            <x v="78"/>
          </reference>
          <reference field="10" count="1" selected="0">
            <x v="92"/>
          </reference>
        </references>
      </pivotArea>
    </format>
    <format dxfId="722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64"/>
          </reference>
          <reference field="7" count="1" selected="0">
            <x v="300"/>
          </reference>
          <reference field="8" count="2">
            <x v="26"/>
            <x v="36"/>
          </reference>
          <reference field="10" count="1" selected="0">
            <x v="92"/>
          </reference>
        </references>
      </pivotArea>
    </format>
    <format dxfId="722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65"/>
          </reference>
          <reference field="7" count="1" selected="0">
            <x v="301"/>
          </reference>
          <reference field="8" count="2">
            <x v="26"/>
            <x v="36"/>
          </reference>
          <reference field="10" count="1" selected="0">
            <x v="92"/>
          </reference>
        </references>
      </pivotArea>
    </format>
    <format dxfId="723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66"/>
          </reference>
          <reference field="7" count="1" selected="0">
            <x v="302"/>
          </reference>
          <reference field="8" count="2">
            <x v="26"/>
            <x v="36"/>
          </reference>
          <reference field="10" count="1" selected="0">
            <x v="92"/>
          </reference>
        </references>
      </pivotArea>
    </format>
    <format dxfId="723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4"/>
          </reference>
          <reference field="7" count="1" selected="0">
            <x v="329"/>
          </reference>
          <reference field="8" count="2">
            <x v="26"/>
            <x v="36"/>
          </reference>
          <reference field="10" count="1" selected="0">
            <x v="92"/>
          </reference>
        </references>
      </pivotArea>
    </format>
    <format dxfId="723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5"/>
          </reference>
          <reference field="7" count="1" selected="0">
            <x v="330"/>
          </reference>
          <reference field="8" count="2">
            <x v="26"/>
            <x v="36"/>
          </reference>
          <reference field="10" count="1" selected="0">
            <x v="92"/>
          </reference>
        </references>
      </pivotArea>
    </format>
    <format dxfId="723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6"/>
          </reference>
          <reference field="7" count="1" selected="0">
            <x v="597"/>
          </reference>
          <reference field="8" count="1">
            <x v="78"/>
          </reference>
          <reference field="10" count="1" selected="0">
            <x v="92"/>
          </reference>
        </references>
      </pivotArea>
    </format>
    <format dxfId="723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7"/>
          </reference>
          <reference field="7" count="1" selected="0">
            <x v="598"/>
          </reference>
          <reference field="8" count="1">
            <x v="337"/>
          </reference>
          <reference field="10" count="1" selected="0">
            <x v="92"/>
          </reference>
        </references>
      </pivotArea>
    </format>
    <format dxfId="723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3"/>
          </reference>
          <reference field="7" count="1" selected="0">
            <x v="593"/>
          </reference>
          <reference field="8" count="1">
            <x v="363"/>
          </reference>
          <reference field="10" count="1" selected="0">
            <x v="92"/>
          </reference>
        </references>
      </pivotArea>
    </format>
    <format dxfId="723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09"/>
          </reference>
          <reference field="7" count="1" selected="0">
            <x v="245"/>
          </reference>
          <reference field="8" count="1">
            <x v="0"/>
          </reference>
          <reference field="10" count="1" selected="0">
            <x v="92"/>
          </reference>
        </references>
      </pivotArea>
    </format>
    <format dxfId="723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72"/>
          </reference>
          <reference field="7" count="1" selected="0">
            <x v="308"/>
          </reference>
          <reference field="8" count="1">
            <x v="365"/>
          </reference>
          <reference field="10" count="1" selected="0">
            <x v="92"/>
          </reference>
        </references>
      </pivotArea>
    </format>
    <format dxfId="723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73"/>
          </reference>
          <reference field="7" count="1" selected="0">
            <x v="309"/>
          </reference>
          <reference field="8" count="1">
            <x v="36"/>
          </reference>
          <reference field="10" count="1" selected="0">
            <x v="92"/>
          </reference>
        </references>
      </pivotArea>
    </format>
    <format dxfId="723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194"/>
          </reference>
          <reference field="7" count="1" selected="0">
            <x v="230"/>
          </reference>
          <reference field="8" count="1">
            <x v="0"/>
          </reference>
          <reference field="10" count="1" selected="0">
            <x v="92"/>
          </reference>
        </references>
      </pivotArea>
    </format>
    <format dxfId="724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8"/>
          </reference>
          <reference field="7" count="1" selected="0">
            <x v="599"/>
          </reference>
          <reference field="8" count="1">
            <x v="53"/>
          </reference>
          <reference field="10" count="1" selected="0">
            <x v="92"/>
          </reference>
        </references>
      </pivotArea>
    </format>
    <format dxfId="724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558"/>
          </reference>
          <reference field="7" count="1" selected="0">
            <x v="600"/>
          </reference>
          <reference field="8" count="1">
            <x v="53"/>
          </reference>
          <reference field="10" count="1" selected="0">
            <x v="92"/>
          </reference>
        </references>
      </pivotArea>
    </format>
    <format dxfId="724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6"/>
          </reference>
          <reference field="7" count="1" selected="0">
            <x v="331"/>
          </reference>
          <reference field="8" count="1">
            <x v="53"/>
          </reference>
          <reference field="10" count="1" selected="0">
            <x v="92"/>
          </reference>
        </references>
      </pivotArea>
    </format>
    <format dxfId="724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10"/>
          </reference>
          <reference field="7" count="1" selected="0">
            <x v="246"/>
          </reference>
          <reference field="8" count="1">
            <x v="59"/>
          </reference>
          <reference field="10" count="1" selected="0">
            <x v="92"/>
          </reference>
        </references>
      </pivotArea>
    </format>
    <format dxfId="724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01"/>
          </reference>
          <reference field="7" count="1" selected="0">
            <x v="237"/>
          </reference>
          <reference field="8" count="1">
            <x v="57"/>
          </reference>
          <reference field="10" count="1" selected="0">
            <x v="92"/>
          </reference>
        </references>
      </pivotArea>
    </format>
    <format dxfId="724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02"/>
          </reference>
          <reference field="7" count="1" selected="0">
            <x v="238"/>
          </reference>
          <reference field="8" count="1">
            <x v="78"/>
          </reference>
          <reference field="10" count="1" selected="0">
            <x v="92"/>
          </reference>
        </references>
      </pivotArea>
    </format>
    <format dxfId="724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81"/>
          </reference>
          <reference field="7" count="1" selected="0">
            <x v="317"/>
          </reference>
          <reference field="8" count="1">
            <x v="336"/>
          </reference>
          <reference field="10" count="1" selected="0">
            <x v="92"/>
          </reference>
        </references>
      </pivotArea>
    </format>
    <format dxfId="724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03"/>
          </reference>
          <reference field="7" count="1" selected="0">
            <x v="239"/>
          </reference>
          <reference field="8" count="1">
            <x v="53"/>
          </reference>
          <reference field="10" count="1" selected="0">
            <x v="92"/>
          </reference>
        </references>
      </pivotArea>
    </format>
    <format dxfId="724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3"/>
          </reference>
          <reference field="6" count="1" selected="0">
            <x v="297"/>
          </reference>
          <reference field="7" count="1" selected="0">
            <x v="332"/>
          </reference>
          <reference field="8" count="1">
            <x v="53"/>
          </reference>
          <reference field="10" count="1" selected="0">
            <x v="92"/>
          </reference>
        </references>
      </pivotArea>
    </format>
    <format dxfId="724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549"/>
          </reference>
          <reference field="7" count="1" selected="0">
            <x v="590"/>
          </reference>
          <reference field="8" count="1">
            <x v="474"/>
          </reference>
          <reference field="10" count="1" selected="0">
            <x v="18"/>
          </reference>
        </references>
      </pivotArea>
    </format>
    <format dxfId="725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550"/>
          </reference>
          <reference field="7" count="1" selected="0">
            <x v="419"/>
          </reference>
          <reference field="8" count="1">
            <x v="475"/>
          </reference>
          <reference field="10" count="1" selected="0">
            <x v="116"/>
          </reference>
        </references>
      </pivotArea>
    </format>
    <format dxfId="725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7"/>
          </reference>
          <reference field="7" count="1" selected="0">
            <x v="253"/>
          </reference>
          <reference field="8" count="1">
            <x v="277"/>
          </reference>
          <reference field="10" count="1" selected="0">
            <x v="19"/>
          </reference>
        </references>
      </pivotArea>
    </format>
    <format dxfId="725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8"/>
          </reference>
          <reference field="7" count="1" selected="0">
            <x v="254"/>
          </reference>
          <reference field="8" count="1">
            <x v="277"/>
          </reference>
          <reference field="10" count="1" selected="0">
            <x v="19"/>
          </reference>
        </references>
      </pivotArea>
    </format>
    <format dxfId="725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9"/>
          </reference>
          <reference field="7" count="1" selected="0">
            <x v="255"/>
          </reference>
          <reference field="8" count="1">
            <x v="278"/>
          </reference>
          <reference field="10" count="1" selected="0">
            <x v="19"/>
          </reference>
        </references>
      </pivotArea>
    </format>
    <format dxfId="725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0"/>
          </reference>
          <reference field="7" count="1" selected="0">
            <x v="256"/>
          </reference>
          <reference field="8" count="1">
            <x v="279"/>
          </reference>
          <reference field="10" count="1" selected="0">
            <x v="19"/>
          </reference>
        </references>
      </pivotArea>
    </format>
    <format dxfId="725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551"/>
          </reference>
          <reference field="7" count="1" selected="0">
            <x v="591"/>
          </reference>
          <reference field="8" count="1">
            <x v="476"/>
          </reference>
          <reference field="10" count="1" selected="0">
            <x v="19"/>
          </reference>
        </references>
      </pivotArea>
    </format>
    <format dxfId="725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1"/>
          </reference>
          <reference field="7" count="1" selected="0">
            <x v="257"/>
          </reference>
          <reference field="8" count="1">
            <x v="280"/>
          </reference>
          <reference field="10" count="1" selected="0">
            <x v="19"/>
          </reference>
        </references>
      </pivotArea>
    </format>
    <format dxfId="725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2"/>
          </reference>
          <reference field="7" count="1" selected="0">
            <x v="258"/>
          </reference>
          <reference field="8" count="1">
            <x v="87"/>
          </reference>
          <reference field="10" count="1" selected="0">
            <x v="19"/>
          </reference>
        </references>
      </pivotArea>
    </format>
    <format dxfId="725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65"/>
          </reference>
          <reference field="7" count="1" selected="0">
            <x v="201"/>
          </reference>
          <reference field="8" count="2">
            <x v="281"/>
            <x v="477"/>
          </reference>
          <reference field="10" count="1" selected="0">
            <x v="19"/>
          </reference>
        </references>
      </pivotArea>
    </format>
    <format dxfId="725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3"/>
          </reference>
          <reference field="7" count="1" selected="0">
            <x v="259"/>
          </reference>
          <reference field="8" count="1">
            <x v="93"/>
          </reference>
          <reference field="10" count="1" selected="0">
            <x v="19"/>
          </reference>
        </references>
      </pivotArea>
    </format>
    <format dxfId="726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4"/>
          </reference>
          <reference field="7" count="1" selected="0">
            <x v="260"/>
          </reference>
          <reference field="8" count="1">
            <x v="93"/>
          </reference>
          <reference field="10" count="1" selected="0">
            <x v="19"/>
          </reference>
        </references>
      </pivotArea>
    </format>
    <format dxfId="726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5"/>
          </reference>
          <reference field="7" count="1" selected="0">
            <x v="261"/>
          </reference>
          <reference field="8" count="1">
            <x v="282"/>
          </reference>
          <reference field="10" count="1" selected="0">
            <x v="19"/>
          </reference>
        </references>
      </pivotArea>
    </format>
    <format dxfId="726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66"/>
          </reference>
          <reference field="7" count="1" selected="0">
            <x v="202"/>
          </reference>
          <reference field="8" count="1">
            <x v="283"/>
          </reference>
          <reference field="10" count="1" selected="0">
            <x v="19"/>
          </reference>
        </references>
      </pivotArea>
    </format>
    <format dxfId="726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67"/>
          </reference>
          <reference field="7" count="1" selected="0">
            <x v="203"/>
          </reference>
          <reference field="8" count="2">
            <x v="284"/>
            <x v="478"/>
          </reference>
          <reference field="10" count="1" selected="0">
            <x v="19"/>
          </reference>
        </references>
      </pivotArea>
    </format>
    <format dxfId="726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6"/>
          </reference>
          <reference field="7" count="1" selected="0">
            <x v="262"/>
          </reference>
          <reference field="8" count="1">
            <x v="285"/>
          </reference>
          <reference field="10" count="1" selected="0">
            <x v="19"/>
          </reference>
        </references>
      </pivotArea>
    </format>
    <format dxfId="726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552"/>
          </reference>
          <reference field="7" count="1" selected="0">
            <x v="592"/>
          </reference>
          <reference field="8" count="1">
            <x v="288"/>
          </reference>
          <reference field="10" count="1" selected="0">
            <x v="19"/>
          </reference>
        </references>
      </pivotArea>
    </format>
    <format dxfId="726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7"/>
          </reference>
          <reference field="7" count="1" selected="0">
            <x v="263"/>
          </reference>
          <reference field="8" count="4">
            <x v="286"/>
            <x v="287"/>
            <x v="291"/>
            <x v="452"/>
          </reference>
          <reference field="10" count="1" selected="0">
            <x v="19"/>
          </reference>
        </references>
      </pivotArea>
    </format>
    <format dxfId="726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68"/>
          </reference>
          <reference field="7" count="1" selected="0">
            <x v="204"/>
          </reference>
          <reference field="8" count="1">
            <x v="288"/>
          </reference>
          <reference field="10" count="1" selected="0">
            <x v="19"/>
          </reference>
        </references>
      </pivotArea>
    </format>
    <format dxfId="726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92"/>
          </reference>
          <reference field="7" count="1" selected="0">
            <x v="317"/>
          </reference>
          <reference field="8" count="1">
            <x v="307"/>
          </reference>
          <reference field="10" count="1" selected="0">
            <x v="19"/>
          </reference>
        </references>
      </pivotArea>
    </format>
    <format dxfId="726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8"/>
          </reference>
          <reference field="7" count="1" selected="0">
            <x v="264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27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29"/>
          </reference>
          <reference field="7" count="1" selected="0">
            <x v="265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27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0"/>
          </reference>
          <reference field="7" count="1" selected="0">
            <x v="266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27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1"/>
          </reference>
          <reference field="7" count="1" selected="0">
            <x v="267"/>
          </reference>
          <reference field="8" count="1">
            <x v="289"/>
          </reference>
          <reference field="10" count="1" selected="0">
            <x v="19"/>
          </reference>
        </references>
      </pivotArea>
    </format>
    <format dxfId="727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2"/>
          </reference>
          <reference field="7" count="1" selected="0">
            <x v="268"/>
          </reference>
          <reference field="8" count="2">
            <x v="290"/>
            <x v="291"/>
          </reference>
          <reference field="10" count="1" selected="0">
            <x v="19"/>
          </reference>
        </references>
      </pivotArea>
    </format>
    <format dxfId="727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0"/>
          </reference>
          <reference field="7" count="1" selected="0">
            <x v="206"/>
          </reference>
          <reference field="8" count="3">
            <x v="36"/>
            <x v="291"/>
            <x v="292"/>
          </reference>
          <reference field="10" count="1" selected="0">
            <x v="19"/>
          </reference>
        </references>
      </pivotArea>
    </format>
    <format dxfId="727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3"/>
          </reference>
          <reference field="7" count="1" selected="0">
            <x v="269"/>
          </reference>
          <reference field="8" count="2">
            <x v="291"/>
            <x v="292"/>
          </reference>
          <reference field="10" count="1" selected="0">
            <x v="19"/>
          </reference>
        </references>
      </pivotArea>
    </format>
    <format dxfId="727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4"/>
          </reference>
          <reference field="7" count="1" selected="0">
            <x v="270"/>
          </reference>
          <reference field="8" count="1">
            <x v="293"/>
          </reference>
          <reference field="10" count="1" selected="0">
            <x v="19"/>
          </reference>
        </references>
      </pivotArea>
    </format>
    <format dxfId="727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5"/>
          </reference>
          <reference field="7" count="1" selected="0">
            <x v="271"/>
          </reference>
          <reference field="8" count="1">
            <x v="293"/>
          </reference>
          <reference field="10" count="1" selected="0">
            <x v="19"/>
          </reference>
        </references>
      </pivotArea>
    </format>
    <format dxfId="727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6"/>
          </reference>
          <reference field="7" count="1" selected="0">
            <x v="272"/>
          </reference>
          <reference field="8" count="2">
            <x v="22"/>
            <x v="293"/>
          </reference>
          <reference field="10" count="1" selected="0">
            <x v="19"/>
          </reference>
        </references>
      </pivotArea>
    </format>
    <format dxfId="727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7"/>
          </reference>
          <reference field="7" count="1" selected="0">
            <x v="273"/>
          </reference>
          <reference field="8" count="2">
            <x v="294"/>
            <x v="479"/>
          </reference>
          <reference field="10" count="1" selected="0">
            <x v="19"/>
          </reference>
        </references>
      </pivotArea>
    </format>
    <format dxfId="728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8"/>
          </reference>
          <reference field="7" count="1" selected="0">
            <x v="274"/>
          </reference>
          <reference field="8" count="2">
            <x v="292"/>
            <x v="311"/>
          </reference>
          <reference field="10" count="1" selected="0">
            <x v="19"/>
          </reference>
        </references>
      </pivotArea>
    </format>
    <format dxfId="728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39"/>
          </reference>
          <reference field="7" count="1" selected="0">
            <x v="275"/>
          </reference>
          <reference field="8" count="2">
            <x v="292"/>
            <x v="480"/>
          </reference>
          <reference field="10" count="1" selected="0">
            <x v="19"/>
          </reference>
        </references>
      </pivotArea>
    </format>
    <format dxfId="728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0"/>
          </reference>
          <reference field="7" count="1" selected="0">
            <x v="276"/>
          </reference>
          <reference field="8" count="1">
            <x v="295"/>
          </reference>
          <reference field="10" count="1" selected="0">
            <x v="19"/>
          </reference>
        </references>
      </pivotArea>
    </format>
    <format dxfId="728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1"/>
          </reference>
          <reference field="7" count="1" selected="0">
            <x v="277"/>
          </reference>
          <reference field="8" count="1">
            <x v="295"/>
          </reference>
          <reference field="10" count="1" selected="0">
            <x v="19"/>
          </reference>
        </references>
      </pivotArea>
    </format>
    <format dxfId="728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2"/>
          </reference>
          <reference field="7" count="1" selected="0">
            <x v="278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28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3"/>
          </reference>
          <reference field="7" count="1" selected="0">
            <x v="279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28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4"/>
          </reference>
          <reference field="7" count="1" selected="0">
            <x v="280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28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5"/>
          </reference>
          <reference field="7" count="1" selected="0">
            <x v="281"/>
          </reference>
          <reference field="8" count="2">
            <x v="284"/>
            <x v="296"/>
          </reference>
          <reference field="10" count="1" selected="0">
            <x v="19"/>
          </reference>
        </references>
      </pivotArea>
    </format>
    <format dxfId="728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1"/>
          </reference>
          <reference field="7" count="1" selected="0">
            <x v="207"/>
          </reference>
          <reference field="8" count="1">
            <x v="288"/>
          </reference>
          <reference field="10" count="1" selected="0">
            <x v="19"/>
          </reference>
        </references>
      </pivotArea>
    </format>
    <format dxfId="728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2"/>
          </reference>
          <reference field="7" count="1" selected="0">
            <x v="208"/>
          </reference>
          <reference field="8" count="1">
            <x v="296"/>
          </reference>
          <reference field="10" count="1" selected="0">
            <x v="19"/>
          </reference>
        </references>
      </pivotArea>
    </format>
    <format dxfId="729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6"/>
          </reference>
          <reference field="7" count="1" selected="0">
            <x v="282"/>
          </reference>
          <reference field="8" count="2">
            <x v="296"/>
            <x v="297"/>
          </reference>
          <reference field="10" count="1" selected="0">
            <x v="19"/>
          </reference>
        </references>
      </pivotArea>
    </format>
    <format dxfId="729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7"/>
          </reference>
          <reference field="7" count="1" selected="0">
            <x v="283"/>
          </reference>
          <reference field="8" count="1">
            <x v="296"/>
          </reference>
          <reference field="10" count="1" selected="0">
            <x v="19"/>
          </reference>
        </references>
      </pivotArea>
    </format>
    <format dxfId="729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8"/>
          </reference>
          <reference field="7" count="1" selected="0">
            <x v="284"/>
          </reference>
          <reference field="8" count="2">
            <x v="296"/>
            <x v="481"/>
          </reference>
          <reference field="10" count="1" selected="0">
            <x v="19"/>
          </reference>
        </references>
      </pivotArea>
    </format>
    <format dxfId="729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9"/>
          </reference>
          <reference field="7" count="1" selected="0">
            <x v="285"/>
          </reference>
          <reference field="8" count="1">
            <x v="298"/>
          </reference>
          <reference field="10" count="1" selected="0">
            <x v="19"/>
          </reference>
        </references>
      </pivotArea>
    </format>
    <format dxfId="729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3"/>
          </reference>
          <reference field="7" count="1" selected="0">
            <x v="209"/>
          </reference>
          <reference field="8" count="2">
            <x v="282"/>
            <x v="299"/>
          </reference>
          <reference field="10" count="1" selected="0">
            <x v="19"/>
          </reference>
        </references>
      </pivotArea>
    </format>
    <format dxfId="729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4"/>
          </reference>
          <reference field="7" count="1" selected="0">
            <x v="210"/>
          </reference>
          <reference field="8" count="1">
            <x v="299"/>
          </reference>
          <reference field="10" count="1" selected="0">
            <x v="19"/>
          </reference>
        </references>
      </pivotArea>
    </format>
    <format dxfId="729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0"/>
          </reference>
          <reference field="7" count="1" selected="0">
            <x v="286"/>
          </reference>
          <reference field="8" count="2">
            <x v="282"/>
            <x v="299"/>
          </reference>
          <reference field="10" count="1" selected="0">
            <x v="19"/>
          </reference>
        </references>
      </pivotArea>
    </format>
    <format dxfId="729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5"/>
          </reference>
          <reference field="7" count="1" selected="0">
            <x v="211"/>
          </reference>
          <reference field="8" count="2">
            <x v="24"/>
            <x v="300"/>
          </reference>
          <reference field="10" count="1" selected="0">
            <x v="19"/>
          </reference>
        </references>
      </pivotArea>
    </format>
    <format dxfId="729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6"/>
          </reference>
          <reference field="7" count="1" selected="0">
            <x v="212"/>
          </reference>
          <reference field="8" count="1">
            <x v="291"/>
          </reference>
          <reference field="10" count="1" selected="0">
            <x v="19"/>
          </reference>
        </references>
      </pivotArea>
    </format>
    <format dxfId="729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1"/>
          </reference>
          <reference field="7" count="1" selected="0">
            <x v="287"/>
          </reference>
          <reference field="8" count="1">
            <x v="43"/>
          </reference>
          <reference field="10" count="1" selected="0">
            <x v="19"/>
          </reference>
        </references>
      </pivotArea>
    </format>
    <format dxfId="730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2"/>
          </reference>
          <reference field="7" count="1" selected="0">
            <x v="288"/>
          </reference>
          <reference field="8" count="1">
            <x v="298"/>
          </reference>
          <reference field="10" count="1" selected="0">
            <x v="19"/>
          </reference>
        </references>
      </pivotArea>
    </format>
    <format dxfId="730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3"/>
          </reference>
          <reference field="7" count="1" selected="0">
            <x v="289"/>
          </reference>
          <reference field="8" count="2">
            <x v="33"/>
            <x v="261"/>
          </reference>
          <reference field="10" count="1" selected="0">
            <x v="19"/>
          </reference>
        </references>
      </pivotArea>
    </format>
    <format dxfId="730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4"/>
          </reference>
          <reference field="7" count="1" selected="0">
            <x v="290"/>
          </reference>
          <reference field="8" count="2">
            <x v="85"/>
            <x v="293"/>
          </reference>
          <reference field="10" count="1" selected="0">
            <x v="19"/>
          </reference>
        </references>
      </pivotArea>
    </format>
    <format dxfId="730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7"/>
          </reference>
          <reference field="7" count="1" selected="0">
            <x v="213"/>
          </reference>
          <reference field="8" count="1">
            <x v="294"/>
          </reference>
          <reference field="10" count="1" selected="0">
            <x v="19"/>
          </reference>
        </references>
      </pivotArea>
    </format>
    <format dxfId="730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8"/>
          </reference>
          <reference field="7" count="1" selected="0">
            <x v="214"/>
          </reference>
          <reference field="8" count="1">
            <x v="291"/>
          </reference>
          <reference field="10" count="1" selected="0">
            <x v="19"/>
          </reference>
        </references>
      </pivotArea>
    </format>
    <format dxfId="730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5"/>
          </reference>
          <reference field="7" count="1" selected="0">
            <x v="291"/>
          </reference>
          <reference field="8" count="1">
            <x v="295"/>
          </reference>
          <reference field="10" count="1" selected="0">
            <x v="19"/>
          </reference>
        </references>
      </pivotArea>
    </format>
    <format dxfId="730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6"/>
          </reference>
          <reference field="7" count="1" selected="0">
            <x v="292"/>
          </reference>
          <reference field="8" count="1">
            <x v="291"/>
          </reference>
          <reference field="10" count="1" selected="0">
            <x v="19"/>
          </reference>
        </references>
      </pivotArea>
    </format>
    <format dxfId="730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7"/>
          </reference>
          <reference field="7" count="1" selected="0">
            <x v="293"/>
          </reference>
          <reference field="8" count="2">
            <x v="297"/>
            <x v="301"/>
          </reference>
          <reference field="10" count="1" selected="0">
            <x v="19"/>
          </reference>
        </references>
      </pivotArea>
    </format>
    <format dxfId="730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8"/>
          </reference>
          <reference field="7" count="1" selected="0">
            <x v="294"/>
          </reference>
          <reference field="8" count="1">
            <x v="302"/>
          </reference>
          <reference field="10" count="1" selected="0">
            <x v="19"/>
          </reference>
        </references>
      </pivotArea>
    </format>
    <format dxfId="730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9"/>
          </reference>
          <reference field="7" count="1" selected="0">
            <x v="295"/>
          </reference>
          <reference field="8" count="1">
            <x v="302"/>
          </reference>
          <reference field="10" count="1" selected="0">
            <x v="19"/>
          </reference>
        </references>
      </pivotArea>
    </format>
    <format dxfId="731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0"/>
          </reference>
          <reference field="7" count="1" selected="0">
            <x v="296"/>
          </reference>
          <reference field="8" count="1">
            <x v="302"/>
          </reference>
          <reference field="10" count="1" selected="0">
            <x v="19"/>
          </reference>
        </references>
      </pivotArea>
    </format>
    <format dxfId="731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1"/>
          </reference>
          <reference field="7" count="1" selected="0">
            <x v="217"/>
          </reference>
          <reference field="8" count="1">
            <x v="302"/>
          </reference>
          <reference field="10" count="1" selected="0">
            <x v="19"/>
          </reference>
        </references>
      </pivotArea>
    </format>
    <format dxfId="731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1"/>
          </reference>
          <reference field="7" count="1" selected="0">
            <x v="297"/>
          </reference>
          <reference field="8" count="1">
            <x v="294"/>
          </reference>
          <reference field="10" count="1" selected="0">
            <x v="19"/>
          </reference>
        </references>
      </pivotArea>
    </format>
    <format dxfId="731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303"/>
          </reference>
          <reference field="10" count="1" selected="0">
            <x v="19"/>
          </reference>
        </references>
      </pivotArea>
    </format>
    <format dxfId="731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5"/>
          </reference>
          <reference field="7" count="1" selected="0">
            <x v="251"/>
          </reference>
          <reference field="8" count="2">
            <x v="294"/>
            <x v="304"/>
          </reference>
          <reference field="10" count="1" selected="0">
            <x v="19"/>
          </reference>
        </references>
      </pivotArea>
    </format>
    <format dxfId="731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7"/>
          </reference>
          <reference field="7" count="1" selected="0">
            <x v="223"/>
          </reference>
          <reference field="8" count="2">
            <x v="294"/>
            <x v="304"/>
          </reference>
          <reference field="10" count="1" selected="0">
            <x v="19"/>
          </reference>
        </references>
      </pivotArea>
    </format>
    <format dxfId="731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6"/>
          </reference>
          <reference field="7" count="1" selected="0">
            <x v="252"/>
          </reference>
          <reference field="8" count="2">
            <x v="294"/>
            <x v="304"/>
          </reference>
          <reference field="10" count="1" selected="0">
            <x v="19"/>
          </reference>
        </references>
      </pivotArea>
    </format>
    <format dxfId="731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2"/>
          </reference>
          <reference field="7" count="1" selected="0">
            <x v="298"/>
          </reference>
          <reference field="8" count="1">
            <x v="305"/>
          </reference>
          <reference field="10" count="1" selected="0">
            <x v="19"/>
          </reference>
        </references>
      </pivotArea>
    </format>
    <format dxfId="731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3"/>
          </reference>
          <reference field="7" count="1" selected="0">
            <x v="299"/>
          </reference>
          <reference field="8" count="2">
            <x v="306"/>
            <x v="307"/>
          </reference>
          <reference field="10" count="1" selected="0">
            <x v="19"/>
          </reference>
        </references>
      </pivotArea>
    </format>
    <format dxfId="731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8"/>
          </reference>
          <reference field="7" count="1" selected="0">
            <x v="224"/>
          </reference>
          <reference field="8" count="2">
            <x v="308"/>
            <x v="309"/>
          </reference>
          <reference field="10" count="1" selected="0">
            <x v="19"/>
          </reference>
        </references>
      </pivotArea>
    </format>
    <format dxfId="732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9"/>
          </reference>
          <reference field="7" count="1" selected="0">
            <x v="225"/>
          </reference>
          <reference field="8" count="1">
            <x v="291"/>
          </reference>
          <reference field="10" count="1" selected="0">
            <x v="19"/>
          </reference>
        </references>
      </pivotArea>
    </format>
    <format dxfId="732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4"/>
          </reference>
          <reference field="7" count="1" selected="0">
            <x v="300"/>
          </reference>
          <reference field="8" count="2">
            <x v="294"/>
            <x v="304"/>
          </reference>
          <reference field="10" count="1" selected="0">
            <x v="19"/>
          </reference>
        </references>
      </pivotArea>
    </format>
    <format dxfId="732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5"/>
          </reference>
          <reference field="7" count="1" selected="0">
            <x v="301"/>
          </reference>
          <reference field="8" count="2">
            <x v="294"/>
            <x v="304"/>
          </reference>
          <reference field="10" count="1" selected="0">
            <x v="19"/>
          </reference>
        </references>
      </pivotArea>
    </format>
    <format dxfId="732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6"/>
          </reference>
          <reference field="7" count="1" selected="0">
            <x v="302"/>
          </reference>
          <reference field="8" count="2">
            <x v="294"/>
            <x v="304"/>
          </reference>
          <reference field="10" count="1" selected="0">
            <x v="19"/>
          </reference>
        </references>
      </pivotArea>
    </format>
    <format dxfId="732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553"/>
          </reference>
          <reference field="7" count="1" selected="0">
            <x v="593"/>
          </reference>
          <reference field="8" count="1">
            <x v="310"/>
          </reference>
          <reference field="10" count="1" selected="0">
            <x v="19"/>
          </reference>
        </references>
      </pivotArea>
    </format>
    <format dxfId="732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7"/>
          </reference>
          <reference field="7" count="1" selected="0">
            <x v="303"/>
          </reference>
          <reference field="8" count="1">
            <x v="310"/>
          </reference>
          <reference field="10" count="1" selected="0">
            <x v="19"/>
          </reference>
        </references>
      </pivotArea>
    </format>
    <format dxfId="732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8"/>
          </reference>
          <reference field="7" count="1" selected="0">
            <x v="304"/>
          </reference>
          <reference field="8" count="1">
            <x v="294"/>
          </reference>
          <reference field="10" count="1" selected="0">
            <x v="19"/>
          </reference>
        </references>
      </pivotArea>
    </format>
    <format dxfId="732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0"/>
          </reference>
          <reference field="7" count="1" selected="0">
            <x v="226"/>
          </reference>
          <reference field="8" count="2">
            <x v="292"/>
            <x v="311"/>
          </reference>
          <reference field="10" count="1" selected="0">
            <x v="19"/>
          </reference>
        </references>
      </pivotArea>
    </format>
    <format dxfId="732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279"/>
          </reference>
          <reference field="10" count="1" selected="0">
            <x v="19"/>
          </reference>
        </references>
      </pivotArea>
    </format>
    <format dxfId="732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9"/>
          </reference>
          <reference field="7" count="1" selected="0">
            <x v="305"/>
          </reference>
          <reference field="8" count="1">
            <x v="312"/>
          </reference>
          <reference field="10" count="1" selected="0">
            <x v="19"/>
          </reference>
        </references>
      </pivotArea>
    </format>
    <format dxfId="733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09"/>
          </reference>
          <reference field="7" count="1" selected="0">
            <x v="245"/>
          </reference>
          <reference field="8" count="1">
            <x v="277"/>
          </reference>
          <reference field="10" count="1" selected="0">
            <x v="19"/>
          </reference>
        </references>
      </pivotArea>
    </format>
    <format dxfId="733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0"/>
          </reference>
          <reference field="7" count="1" selected="0">
            <x v="306"/>
          </reference>
          <reference field="8" count="1">
            <x v="279"/>
          </reference>
          <reference field="10" count="1" selected="0">
            <x v="19"/>
          </reference>
        </references>
      </pivotArea>
    </format>
    <format dxfId="733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1"/>
          </reference>
          <reference field="7" count="1" selected="0">
            <x v="307"/>
          </reference>
          <reference field="8" count="2">
            <x v="288"/>
            <x v="313"/>
          </reference>
          <reference field="10" count="1" selected="0">
            <x v="19"/>
          </reference>
        </references>
      </pivotArea>
    </format>
    <format dxfId="733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2"/>
          </reference>
          <reference field="7" count="1" selected="0">
            <x v="308"/>
          </reference>
          <reference field="8" count="1">
            <x v="314"/>
          </reference>
          <reference field="10" count="1" selected="0">
            <x v="19"/>
          </reference>
        </references>
      </pivotArea>
    </format>
    <format dxfId="733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3"/>
          </reference>
          <reference field="7" count="1" selected="0">
            <x v="309"/>
          </reference>
          <reference field="8" count="1">
            <x v="304"/>
          </reference>
          <reference field="10" count="1" selected="0">
            <x v="19"/>
          </reference>
        </references>
      </pivotArea>
    </format>
    <format dxfId="733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4"/>
          </reference>
          <reference field="7" count="1" selected="0">
            <x v="310"/>
          </reference>
          <reference field="8" count="1">
            <x v="315"/>
          </reference>
          <reference field="10" count="1" selected="0">
            <x v="19"/>
          </reference>
        </references>
      </pivotArea>
    </format>
    <format dxfId="733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5"/>
          </reference>
          <reference field="7" count="1" selected="0">
            <x v="311"/>
          </reference>
          <reference field="8" count="1">
            <x v="294"/>
          </reference>
          <reference field="10" count="1" selected="0">
            <x v="19"/>
          </reference>
        </references>
      </pivotArea>
    </format>
    <format dxfId="733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4"/>
          </reference>
          <reference field="7" count="1" selected="0">
            <x v="230"/>
          </reference>
          <reference field="8" count="1">
            <x v="277"/>
          </reference>
          <reference field="10" count="1" selected="0">
            <x v="19"/>
          </reference>
        </references>
      </pivotArea>
    </format>
    <format dxfId="733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6"/>
          </reference>
          <reference field="7" count="1" selected="0">
            <x v="312"/>
          </reference>
          <reference field="8" count="2">
            <x v="295"/>
            <x v="316"/>
          </reference>
          <reference field="10" count="1" selected="0">
            <x v="19"/>
          </reference>
        </references>
      </pivotArea>
    </format>
    <format dxfId="733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7"/>
          </reference>
          <reference field="7" count="1" selected="0">
            <x v="313"/>
          </reference>
          <reference field="8" count="1">
            <x v="295"/>
          </reference>
          <reference field="10" count="1" selected="0">
            <x v="19"/>
          </reference>
        </references>
      </pivotArea>
    </format>
    <format dxfId="734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8"/>
          </reference>
          <reference field="7" count="1" selected="0">
            <x v="314"/>
          </reference>
          <reference field="8" count="1">
            <x v="295"/>
          </reference>
          <reference field="10" count="1" selected="0">
            <x v="19"/>
          </reference>
        </references>
      </pivotArea>
    </format>
    <format dxfId="734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79"/>
          </reference>
          <reference field="7" count="1" selected="0">
            <x v="315"/>
          </reference>
          <reference field="8" count="1">
            <x v="277"/>
          </reference>
          <reference field="10" count="1" selected="0">
            <x v="19"/>
          </reference>
        </references>
      </pivotArea>
    </format>
    <format dxfId="734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6"/>
          </reference>
          <reference field="7" count="1" selected="0">
            <x v="232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34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7"/>
          </reference>
          <reference field="7" count="1" selected="0">
            <x v="233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34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8"/>
          </reference>
          <reference field="7" count="1" selected="0">
            <x v="234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34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99"/>
          </reference>
          <reference field="7" count="1" selected="0">
            <x v="235"/>
          </reference>
          <reference field="8" count="1">
            <x v="85"/>
          </reference>
          <reference field="10" count="1" selected="0">
            <x v="19"/>
          </reference>
        </references>
      </pivotArea>
    </format>
    <format dxfId="734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01"/>
          </reference>
          <reference field="7" count="1" selected="0">
            <x v="237"/>
          </reference>
          <reference field="8" count="1">
            <x v="279"/>
          </reference>
          <reference field="10" count="1" selected="0">
            <x v="19"/>
          </reference>
        </references>
      </pivotArea>
    </format>
    <format dxfId="734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02"/>
          </reference>
          <reference field="7" count="1" selected="0">
            <x v="238"/>
          </reference>
          <reference field="8" count="1">
            <x v="291"/>
          </reference>
          <reference field="10" count="1" selected="0">
            <x v="19"/>
          </reference>
        </references>
      </pivotArea>
    </format>
    <format dxfId="734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0"/>
          </reference>
          <reference field="7" count="1" selected="0">
            <x v="316"/>
          </reference>
          <reference field="8" count="1">
            <x v="312"/>
          </reference>
          <reference field="10" count="1" selected="0">
            <x v="19"/>
          </reference>
        </references>
      </pivotArea>
    </format>
    <format dxfId="734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1"/>
          </reference>
          <reference field="7" count="1" selected="0">
            <x v="317"/>
          </reference>
          <reference field="8" count="1">
            <x v="307"/>
          </reference>
          <reference field="10" count="1" selected="0">
            <x v="19"/>
          </reference>
        </references>
      </pivotArea>
    </format>
    <format dxfId="735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2"/>
          </reference>
          <reference field="7" count="1" selected="0">
            <x v="318"/>
          </reference>
          <reference field="8" count="1">
            <x v="284"/>
          </reference>
          <reference field="10" count="1" selected="0">
            <x v="19"/>
          </reference>
        </references>
      </pivotArea>
    </format>
    <format dxfId="735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3"/>
          </reference>
          <reference field="7" count="1" selected="0">
            <x v="319"/>
          </reference>
          <reference field="8" count="1">
            <x v="284"/>
          </reference>
          <reference field="10" count="1" selected="0">
            <x v="19"/>
          </reference>
        </references>
      </pivotArea>
    </format>
    <format dxfId="735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4"/>
          </reference>
          <reference field="7" count="1" selected="0">
            <x v="320"/>
          </reference>
          <reference field="8" count="1">
            <x v="284"/>
          </reference>
          <reference field="10" count="1" selected="0">
            <x v="19"/>
          </reference>
        </references>
      </pivotArea>
    </format>
    <format dxfId="735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1"/>
          </reference>
          <reference field="7" count="1" selected="0">
            <x v="247"/>
          </reference>
          <reference field="8" count="1">
            <x v="294"/>
          </reference>
          <reference field="10" count="1" selected="0">
            <x v="19"/>
          </reference>
        </references>
      </pivotArea>
    </format>
    <format dxfId="735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5"/>
          </reference>
          <reference field="7" count="1" selected="0">
            <x v="321"/>
          </reference>
          <reference field="8" count="2">
            <x v="318"/>
            <x v="319"/>
          </reference>
          <reference field="10" count="1" selected="0">
            <x v="19"/>
          </reference>
        </references>
      </pivotArea>
    </format>
    <format dxfId="735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6"/>
          </reference>
          <reference field="7" count="1" selected="0">
            <x v="322"/>
          </reference>
          <reference field="8" count="1">
            <x v="320"/>
          </reference>
          <reference field="10" count="1" selected="0">
            <x v="19"/>
          </reference>
        </references>
      </pivotArea>
    </format>
    <format dxfId="735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7"/>
          </reference>
          <reference field="7" count="1" selected="0">
            <x v="323"/>
          </reference>
          <reference field="8" count="1">
            <x v="321"/>
          </reference>
          <reference field="10" count="1" selected="0">
            <x v="19"/>
          </reference>
        </references>
      </pivotArea>
    </format>
    <format dxfId="735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8"/>
          </reference>
          <reference field="7" count="1" selected="0">
            <x v="324"/>
          </reference>
          <reference field="8" count="1">
            <x v="322"/>
          </reference>
          <reference field="10" count="1" selected="0">
            <x v="19"/>
          </reference>
        </references>
      </pivotArea>
    </format>
    <format dxfId="735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89"/>
          </reference>
          <reference field="7" count="1" selected="0">
            <x v="325"/>
          </reference>
          <reference field="8" count="1">
            <x v="322"/>
          </reference>
          <reference field="10" count="1" selected="0">
            <x v="19"/>
          </reference>
        </references>
      </pivotArea>
    </format>
    <format dxfId="735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90"/>
          </reference>
          <reference field="7" count="1" selected="0">
            <x v="326"/>
          </reference>
          <reference field="8" count="2">
            <x v="261"/>
            <x v="322"/>
          </reference>
          <reference field="10" count="1" selected="0">
            <x v="19"/>
          </reference>
        </references>
      </pivotArea>
    </format>
    <format dxfId="736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0"/>
          </reference>
          <reference field="7" count="1" selected="0">
            <x v="206"/>
          </reference>
          <reference field="8" count="1">
            <x v="323"/>
          </reference>
          <reference field="10" count="1" selected="0">
            <x v="117"/>
          </reference>
        </references>
      </pivotArea>
    </format>
    <format dxfId="736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46"/>
          </reference>
          <reference field="7" count="1" selected="0">
            <x v="282"/>
          </reference>
          <reference field="8" count="1">
            <x v="324"/>
          </reference>
          <reference field="10" count="1" selected="0">
            <x v="117"/>
          </reference>
        </references>
      </pivotArea>
    </format>
    <format dxfId="736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3"/>
          </reference>
          <reference field="7" count="1" selected="0">
            <x v="209"/>
          </reference>
          <reference field="8" count="1">
            <x v="325"/>
          </reference>
          <reference field="10" count="1" selected="0">
            <x v="117"/>
          </reference>
        </references>
      </pivotArea>
    </format>
    <format dxfId="736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0"/>
          </reference>
          <reference field="7" count="1" selected="0">
            <x v="286"/>
          </reference>
          <reference field="8" count="1">
            <x v="326"/>
          </reference>
          <reference field="10" count="1" selected="0">
            <x v="117"/>
          </reference>
        </references>
      </pivotArea>
    </format>
    <format dxfId="736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75"/>
          </reference>
          <reference field="7" count="1" selected="0">
            <x v="211"/>
          </reference>
          <reference field="8" count="2">
            <x v="327"/>
            <x v="328"/>
          </reference>
          <reference field="10" count="1" selected="0">
            <x v="117"/>
          </reference>
        </references>
      </pivotArea>
    </format>
    <format dxfId="736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329"/>
          </reference>
          <reference field="10" count="1" selected="0">
            <x v="117"/>
          </reference>
        </references>
      </pivotArea>
    </format>
    <format dxfId="736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5"/>
          </reference>
          <reference field="7" count="1" selected="0">
            <x v="251"/>
          </reference>
          <reference field="8" count="1">
            <x v="330"/>
          </reference>
          <reference field="10" count="1" selected="0">
            <x v="117"/>
          </reference>
        </references>
      </pivotArea>
    </format>
    <format dxfId="736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7"/>
          </reference>
          <reference field="7" count="1" selected="0">
            <x v="223"/>
          </reference>
          <reference field="8" count="1">
            <x v="330"/>
          </reference>
          <reference field="10" count="1" selected="0">
            <x v="117"/>
          </reference>
        </references>
      </pivotArea>
    </format>
    <format dxfId="736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16"/>
          </reference>
          <reference field="7" count="1" selected="0">
            <x v="252"/>
          </reference>
          <reference field="8" count="1">
            <x v="330"/>
          </reference>
          <reference field="10" count="1" selected="0">
            <x v="117"/>
          </reference>
        </references>
      </pivotArea>
    </format>
    <format dxfId="736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63"/>
          </reference>
          <reference field="7" count="1" selected="0">
            <x v="299"/>
          </reference>
          <reference field="8" count="1">
            <x v="331"/>
          </reference>
          <reference field="10" count="1" selected="0">
            <x v="117"/>
          </reference>
        </references>
      </pivotArea>
    </format>
    <format dxfId="737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188"/>
          </reference>
          <reference field="7" count="1" selected="0">
            <x v="224"/>
          </reference>
          <reference field="8" count="1">
            <x v="332"/>
          </reference>
          <reference field="10" count="1" selected="0">
            <x v="117"/>
          </reference>
        </references>
      </pivotArea>
    </format>
    <format dxfId="737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01"/>
          </reference>
          <reference field="7" count="1" selected="0">
            <x v="237"/>
          </reference>
          <reference field="8" count="1">
            <x v="333"/>
          </reference>
          <reference field="10" count="1" selected="0">
            <x v="117"/>
          </reference>
        </references>
      </pivotArea>
    </format>
    <format dxfId="737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54"/>
          </reference>
          <reference field="7" count="1" selected="0">
            <x v="290"/>
          </reference>
          <reference field="8" count="1">
            <x v="334"/>
          </reference>
          <reference field="10" count="1" selected="0">
            <x v="20"/>
          </reference>
        </references>
      </pivotArea>
    </format>
    <format dxfId="737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4"/>
          </reference>
          <reference field="6" count="1" selected="0">
            <x v="291"/>
          </reference>
          <reference field="7" count="1" selected="0">
            <x v="327"/>
          </reference>
          <reference field="8" count="1">
            <x v="89"/>
          </reference>
          <reference field="10" count="1" selected="0">
            <x v="20"/>
          </reference>
        </references>
      </pivotArea>
    </format>
    <format dxfId="737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5"/>
          </reference>
          <reference field="6" count="1" selected="0">
            <x v="548"/>
          </reference>
          <reference field="7" count="1" selected="0">
            <x v="589"/>
          </reference>
          <reference field="8" count="1">
            <x v="17"/>
          </reference>
          <reference field="10" count="1" selected="0">
            <x v="0"/>
          </reference>
        </references>
      </pivotArea>
    </format>
    <format dxfId="737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5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0"/>
          </reference>
        </references>
      </pivotArea>
    </format>
    <format dxfId="737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5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26"/>
          </reference>
          <reference field="10" count="1" selected="0">
            <x v="0"/>
          </reference>
        </references>
      </pivotArea>
    </format>
    <format dxfId="737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5"/>
          </reference>
          <reference field="6" count="1" selected="0">
            <x v="547"/>
          </reference>
          <reference field="7" count="1" selected="0">
            <x v="588"/>
          </reference>
          <reference field="8" count="1">
            <x v="87"/>
          </reference>
          <reference field="10" count="1" selected="0">
            <x v="0"/>
          </reference>
        </references>
      </pivotArea>
    </format>
    <format dxfId="737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5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0"/>
          </reference>
        </references>
      </pivotArea>
    </format>
    <format dxfId="737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5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0"/>
          </reference>
        </references>
      </pivotArea>
    </format>
    <format dxfId="738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5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93"/>
          </reference>
        </references>
      </pivotArea>
    </format>
    <format dxfId="738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5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93"/>
          </reference>
        </references>
      </pivotArea>
    </format>
    <format dxfId="738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7"/>
          </reference>
          <reference field="7" count="1" selected="0">
            <x v="253"/>
          </reference>
          <reference field="8" count="1">
            <x v="0"/>
          </reference>
          <reference field="10" count="1" selected="0">
            <x v="1048832"/>
          </reference>
        </references>
      </pivotArea>
    </format>
    <format dxfId="738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2"/>
          </reference>
          <reference field="7" count="1" selected="0">
            <x v="337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38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3"/>
          </reference>
          <reference field="7" count="1" selected="0">
            <x v="338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38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4"/>
          </reference>
          <reference field="7" count="1" selected="0">
            <x v="339"/>
          </reference>
          <reference field="8" count="1">
            <x v="339"/>
          </reference>
          <reference field="10" count="1" selected="0">
            <x v="1048832"/>
          </reference>
        </references>
      </pivotArea>
    </format>
    <format dxfId="738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5"/>
          </reference>
          <reference field="7" count="1" selected="0">
            <x v="340"/>
          </reference>
          <reference field="8" count="1">
            <x v="340"/>
          </reference>
          <reference field="10" count="1" selected="0">
            <x v="1048832"/>
          </reference>
        </references>
      </pivotArea>
    </format>
    <format dxfId="738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3"/>
          </reference>
          <reference field="7" count="1" selected="0">
            <x v="199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38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7"/>
          </reference>
          <reference field="7" count="1" selected="0">
            <x v="342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38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9"/>
          </reference>
          <reference field="7" count="1" selected="0">
            <x v="344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39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0"/>
          </reference>
          <reference field="7" count="1" selected="0">
            <x v="345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39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4"/>
          </reference>
          <reference field="7" count="1" selected="0">
            <x v="200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39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1"/>
          </reference>
          <reference field="7" count="1" selected="0">
            <x v="346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39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2"/>
          </reference>
          <reference field="7" count="1" selected="0">
            <x v="347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39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3"/>
          </reference>
          <reference field="7" count="1" selected="0">
            <x v="348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39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4"/>
          </reference>
          <reference field="7" count="1" selected="0">
            <x v="349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39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22"/>
          </reference>
          <reference field="7" count="1" selected="0">
            <x v="258"/>
          </reference>
          <reference field="8" count="1">
            <x v="23"/>
          </reference>
          <reference field="10" count="1" selected="0">
            <x v="1048832"/>
          </reference>
        </references>
      </pivotArea>
    </format>
    <format dxfId="739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5"/>
          </reference>
          <reference field="7" count="1" selected="0">
            <x v="350"/>
          </reference>
          <reference field="8" count="1">
            <x v="342"/>
          </reference>
          <reference field="10" count="1" selected="0">
            <x v="1048832"/>
          </reference>
        </references>
      </pivotArea>
    </format>
    <format dxfId="739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5"/>
          </reference>
          <reference field="7" count="1" selected="0">
            <x v="201"/>
          </reference>
          <reference field="8" count="1">
            <x v="252"/>
          </reference>
          <reference field="10" count="1" selected="0">
            <x v="1048832"/>
          </reference>
        </references>
      </pivotArea>
    </format>
    <format dxfId="739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6"/>
          </reference>
          <reference field="7" count="1" selected="0">
            <x v="202"/>
          </reference>
          <reference field="8" count="2">
            <x v="51"/>
            <x v="337"/>
          </reference>
          <reference field="10" count="1" selected="0">
            <x v="1048832"/>
          </reference>
        </references>
      </pivotArea>
    </format>
    <format dxfId="740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6"/>
          </reference>
          <reference field="7" count="1" selected="0">
            <x v="351"/>
          </reference>
          <reference field="8" count="1">
            <x v="18"/>
          </reference>
          <reference field="10" count="1" selected="0">
            <x v="1048832"/>
          </reference>
        </references>
      </pivotArea>
    </format>
    <format dxfId="740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8"/>
          </reference>
          <reference field="7" count="1" selected="0">
            <x v="333"/>
          </reference>
          <reference field="8" count="2">
            <x v="16"/>
            <x v="18"/>
          </reference>
          <reference field="10" count="1" selected="0">
            <x v="1048832"/>
          </reference>
        </references>
      </pivotArea>
    </format>
    <format dxfId="740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9"/>
          </reference>
          <reference field="7" count="1" selected="0">
            <x v="334"/>
          </reference>
          <reference field="8" count="2">
            <x v="16"/>
            <x v="18"/>
          </reference>
          <reference field="10" count="1" selected="0">
            <x v="1048832"/>
          </reference>
        </references>
      </pivotArea>
    </format>
    <format dxfId="740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7"/>
          </reference>
          <reference field="7" count="1" selected="0">
            <x v="203"/>
          </reference>
          <reference field="8" count="1">
            <x v="46"/>
          </reference>
          <reference field="10" count="1" selected="0">
            <x v="1048832"/>
          </reference>
        </references>
      </pivotArea>
    </format>
    <format dxfId="740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8"/>
          </reference>
          <reference field="7" count="1" selected="0">
            <x v="204"/>
          </reference>
          <reference field="8" count="1">
            <x v="253"/>
          </reference>
          <reference field="10" count="1" selected="0">
            <x v="1048832"/>
          </reference>
        </references>
      </pivotArea>
    </format>
    <format dxfId="740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00"/>
          </reference>
          <reference field="7" count="1" selected="0">
            <x v="335"/>
          </reference>
          <reference field="8" count="1">
            <x v="254"/>
          </reference>
          <reference field="10" count="1" selected="0">
            <x v="1048832"/>
          </reference>
        </references>
      </pivotArea>
    </format>
    <format dxfId="740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69"/>
          </reference>
          <reference field="7" count="1" selected="0">
            <x v="205"/>
          </reference>
          <reference field="8" count="1">
            <x v="254"/>
          </reference>
          <reference field="10" count="1" selected="0">
            <x v="1048832"/>
          </reference>
        </references>
      </pivotArea>
    </format>
    <format dxfId="740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7"/>
          </reference>
          <reference field="7" count="1" selected="0">
            <x v="352"/>
          </reference>
          <reference field="8" count="1">
            <x v="293"/>
          </reference>
          <reference field="10" count="1" selected="0">
            <x v="1048832"/>
          </reference>
        </references>
      </pivotArea>
    </format>
    <format dxfId="740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8"/>
          </reference>
          <reference field="7" count="1" selected="0">
            <x v="353"/>
          </reference>
          <reference field="8" count="1">
            <x v="343"/>
          </reference>
          <reference field="10" count="1" selected="0">
            <x v="1048832"/>
          </reference>
        </references>
      </pivotArea>
    </format>
    <format dxfId="740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19"/>
          </reference>
          <reference field="7" count="1" selected="0">
            <x v="354"/>
          </reference>
          <reference field="8" count="1">
            <x v="343"/>
          </reference>
          <reference field="10" count="1" selected="0">
            <x v="1048832"/>
          </reference>
        </references>
      </pivotArea>
    </format>
    <format dxfId="741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0"/>
          </reference>
          <reference field="7" count="1" selected="0">
            <x v="355"/>
          </reference>
          <reference field="8" count="1">
            <x v="256"/>
          </reference>
          <reference field="10" count="1" selected="0">
            <x v="1048832"/>
          </reference>
        </references>
      </pivotArea>
    </format>
    <format dxfId="741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1"/>
          </reference>
          <reference field="7" count="1" selected="0">
            <x v="356"/>
          </reference>
          <reference field="8" count="1">
            <x v="256"/>
          </reference>
          <reference field="10" count="1" selected="0">
            <x v="1048832"/>
          </reference>
        </references>
      </pivotArea>
    </format>
    <format dxfId="741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2"/>
          </reference>
          <reference field="7" count="1" selected="0">
            <x v="357"/>
          </reference>
          <reference field="8" count="1">
            <x v="256"/>
          </reference>
          <reference field="10" count="1" selected="0">
            <x v="1048832"/>
          </reference>
        </references>
      </pivotArea>
    </format>
    <format dxfId="741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1"/>
          </reference>
          <reference field="7" count="1" selected="0">
            <x v="267"/>
          </reference>
          <reference field="8" count="1">
            <x v="344"/>
          </reference>
          <reference field="10" count="1" selected="0">
            <x v="1048832"/>
          </reference>
        </references>
      </pivotArea>
    </format>
    <format dxfId="741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2"/>
          </reference>
          <reference field="7" count="1" selected="0">
            <x v="268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41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0"/>
          </reference>
          <reference field="7" count="1" selected="0">
            <x v="206"/>
          </reference>
          <reference field="8" count="1">
            <x v="55"/>
          </reference>
          <reference field="10" count="1" selected="0">
            <x v="1048832"/>
          </reference>
        </references>
      </pivotArea>
    </format>
    <format dxfId="741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3"/>
          </reference>
          <reference field="7" count="1" selected="0">
            <x v="269"/>
          </reference>
          <reference field="8" count="1">
            <x v="55"/>
          </reference>
          <reference field="10" count="1" selected="0">
            <x v="1048832"/>
          </reference>
        </references>
      </pivotArea>
    </format>
    <format dxfId="741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4"/>
          </reference>
          <reference field="7" count="1" selected="0">
            <x v="270"/>
          </reference>
          <reference field="8" count="1">
            <x v="345"/>
          </reference>
          <reference field="10" count="1" selected="0">
            <x v="1048832"/>
          </reference>
        </references>
      </pivotArea>
    </format>
    <format dxfId="741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5"/>
          </reference>
          <reference field="7" count="1" selected="0">
            <x v="271"/>
          </reference>
          <reference field="8" count="1">
            <x v="345"/>
          </reference>
          <reference field="10" count="1" selected="0">
            <x v="1048832"/>
          </reference>
        </references>
      </pivotArea>
    </format>
    <format dxfId="741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6"/>
          </reference>
          <reference field="7" count="1" selected="0">
            <x v="272"/>
          </reference>
          <reference field="8" count="1">
            <x v="43"/>
          </reference>
          <reference field="10" count="1" selected="0">
            <x v="1048832"/>
          </reference>
        </references>
      </pivotArea>
    </format>
    <format dxfId="742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3"/>
          </reference>
          <reference field="7" count="1" selected="0">
            <x v="358"/>
          </reference>
          <reference field="8" count="1">
            <x v="346"/>
          </reference>
          <reference field="10" count="1" selected="0">
            <x v="1048832"/>
          </reference>
        </references>
      </pivotArea>
    </format>
    <format dxfId="742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4"/>
          </reference>
          <reference field="7" count="1" selected="0">
            <x v="359"/>
          </reference>
          <reference field="8" count="1">
            <x v="347"/>
          </reference>
          <reference field="10" count="1" selected="0">
            <x v="1048832"/>
          </reference>
        </references>
      </pivotArea>
    </format>
    <format dxfId="742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3"/>
          </reference>
          <reference field="7" count="1" selected="0">
            <x v="328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42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7"/>
          </reference>
          <reference field="7" count="1" selected="0">
            <x v="273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42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8"/>
          </reference>
          <reference field="7" count="1" selected="0">
            <x v="274"/>
          </reference>
          <reference field="8" count="1">
            <x v="55"/>
          </reference>
          <reference field="10" count="1" selected="0">
            <x v="1048832"/>
          </reference>
        </references>
      </pivotArea>
    </format>
    <format dxfId="742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39"/>
          </reference>
          <reference field="7" count="1" selected="0">
            <x v="275"/>
          </reference>
          <reference field="8" count="1">
            <x v="55"/>
          </reference>
          <reference field="10" count="1" selected="0">
            <x v="1048832"/>
          </reference>
        </references>
      </pivotArea>
    </format>
    <format dxfId="742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0"/>
          </reference>
          <reference field="7" count="1" selected="0">
            <x v="276"/>
          </reference>
          <reference field="8" count="1">
            <x v="337"/>
          </reference>
          <reference field="10" count="1" selected="0">
            <x v="1048832"/>
          </reference>
        </references>
      </pivotArea>
    </format>
    <format dxfId="742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1"/>
          </reference>
          <reference field="7" count="1" selected="0">
            <x v="277"/>
          </reference>
          <reference field="8" count="1">
            <x v="337"/>
          </reference>
          <reference field="10" count="1" selected="0">
            <x v="1048832"/>
          </reference>
        </references>
      </pivotArea>
    </format>
    <format dxfId="742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5"/>
          </reference>
          <reference field="7" count="1" selected="0">
            <x v="281"/>
          </reference>
          <reference field="8" count="2">
            <x v="16"/>
            <x v="46"/>
          </reference>
          <reference field="10" count="1" selected="0">
            <x v="1048832"/>
          </reference>
        </references>
      </pivotArea>
    </format>
    <format dxfId="742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6"/>
          </reference>
          <reference field="7" count="1" selected="0">
            <x v="361"/>
          </reference>
          <reference field="8" count="1">
            <x v="348"/>
          </reference>
          <reference field="10" count="1" selected="0">
            <x v="1048832"/>
          </reference>
        </references>
      </pivotArea>
    </format>
    <format dxfId="743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7"/>
          </reference>
          <reference field="7" count="1" selected="0">
            <x v="362"/>
          </reference>
          <reference field="8" count="1">
            <x v="258"/>
          </reference>
          <reference field="10" count="1" selected="0">
            <x v="1048832"/>
          </reference>
        </references>
      </pivotArea>
    </format>
    <format dxfId="743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8"/>
          </reference>
          <reference field="7" count="1" selected="0">
            <x v="363"/>
          </reference>
          <reference field="8" count="1">
            <x v="349"/>
          </reference>
          <reference field="10" count="1" selected="0">
            <x v="1048832"/>
          </reference>
        </references>
      </pivotArea>
    </format>
    <format dxfId="743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29"/>
          </reference>
          <reference field="7" count="1" selected="0">
            <x v="364"/>
          </reference>
          <reference field="8" count="1">
            <x v="349"/>
          </reference>
          <reference field="10" count="1" selected="0">
            <x v="1048832"/>
          </reference>
        </references>
      </pivotArea>
    </format>
    <format dxfId="743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1"/>
          </reference>
          <reference field="7" count="1" selected="0">
            <x v="366"/>
          </reference>
          <reference field="8" count="1">
            <x v="350"/>
          </reference>
          <reference field="10" count="1" selected="0">
            <x v="1048832"/>
          </reference>
        </references>
      </pivotArea>
    </format>
    <format dxfId="743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1"/>
          </reference>
          <reference field="7" count="1" selected="0">
            <x v="207"/>
          </reference>
          <reference field="8" count="1">
            <x v="253"/>
          </reference>
          <reference field="10" count="1" selected="0">
            <x v="1048832"/>
          </reference>
        </references>
      </pivotArea>
    </format>
    <format dxfId="743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2"/>
          </reference>
          <reference field="7" count="1" selected="0">
            <x v="367"/>
          </reference>
          <reference field="8" count="1">
            <x v="351"/>
          </reference>
          <reference field="10" count="1" selected="0">
            <x v="1048832"/>
          </reference>
        </references>
      </pivotArea>
    </format>
    <format dxfId="743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3"/>
          </reference>
          <reference field="7" count="1" selected="0">
            <x v="368"/>
          </reference>
          <reference field="8" count="1">
            <x v="351"/>
          </reference>
          <reference field="10" count="1" selected="0">
            <x v="1048832"/>
          </reference>
        </references>
      </pivotArea>
    </format>
    <format dxfId="743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4"/>
          </reference>
          <reference field="7" count="1" selected="0">
            <x v="369"/>
          </reference>
          <reference field="8" count="1">
            <x v="352"/>
          </reference>
          <reference field="10" count="1" selected="0">
            <x v="1048832"/>
          </reference>
        </references>
      </pivotArea>
    </format>
    <format dxfId="743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2"/>
          </reference>
          <reference field="7" count="1" selected="0">
            <x v="208"/>
          </reference>
          <reference field="8" count="2">
            <x v="16"/>
            <x v="53"/>
          </reference>
          <reference field="10" count="1" selected="0">
            <x v="1048832"/>
          </reference>
        </references>
      </pivotArea>
    </format>
    <format dxfId="743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6"/>
          </reference>
          <reference field="7" count="1" selected="0">
            <x v="282"/>
          </reference>
          <reference field="8" count="2">
            <x v="16"/>
            <x v="18"/>
          </reference>
          <reference field="10" count="1" selected="0">
            <x v="1048832"/>
          </reference>
        </references>
      </pivotArea>
    </format>
    <format dxfId="744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49"/>
          </reference>
          <reference field="7" count="1" selected="0">
            <x v="285"/>
          </reference>
          <reference field="8" count="1">
            <x v="10"/>
          </reference>
          <reference field="10" count="1" selected="0">
            <x v="1048832"/>
          </reference>
        </references>
      </pivotArea>
    </format>
    <format dxfId="744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3"/>
          </reference>
          <reference field="7" count="1" selected="0">
            <x v="209"/>
          </reference>
          <reference field="8" count="1">
            <x v="42"/>
          </reference>
          <reference field="10" count="1" selected="0">
            <x v="1048832"/>
          </reference>
        </references>
      </pivotArea>
    </format>
    <format dxfId="744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4"/>
          </reference>
          <reference field="7" count="1" selected="0">
            <x v="210"/>
          </reference>
          <reference field="8" count="1">
            <x v="38"/>
          </reference>
          <reference field="10" count="1" selected="0">
            <x v="1048832"/>
          </reference>
        </references>
      </pivotArea>
    </format>
    <format dxfId="744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0"/>
          </reference>
          <reference field="7" count="1" selected="0">
            <x v="286"/>
          </reference>
          <reference field="8" count="1">
            <x v="42"/>
          </reference>
          <reference field="10" count="1" selected="0">
            <x v="1048832"/>
          </reference>
        </references>
      </pivotArea>
    </format>
    <format dxfId="744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5"/>
          </reference>
          <reference field="7" count="1" selected="0">
            <x v="211"/>
          </reference>
          <reference field="8" count="1">
            <x v="255"/>
          </reference>
          <reference field="10" count="1" selected="0">
            <x v="1048832"/>
          </reference>
        </references>
      </pivotArea>
    </format>
    <format dxfId="744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6"/>
          </reference>
          <reference field="7" count="1" selected="0">
            <x v="212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44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2"/>
          </reference>
          <reference field="7" count="1" selected="0">
            <x v="288"/>
          </reference>
          <reference field="8" count="1">
            <x v="12"/>
          </reference>
          <reference field="10" count="1" selected="0">
            <x v="1048832"/>
          </reference>
        </references>
      </pivotArea>
    </format>
    <format dxfId="744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3"/>
          </reference>
          <reference field="7" count="1" selected="0">
            <x v="289"/>
          </reference>
          <reference field="8" count="1">
            <x v="1"/>
          </reference>
          <reference field="10" count="1" selected="0">
            <x v="1048832"/>
          </reference>
        </references>
      </pivotArea>
    </format>
    <format dxfId="744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4"/>
          </reference>
          <reference field="7" count="1" selected="0">
            <x v="290"/>
          </reference>
          <reference field="8" count="1">
            <x v="345"/>
          </reference>
          <reference field="10" count="1" selected="0">
            <x v="1048832"/>
          </reference>
        </references>
      </pivotArea>
    </format>
    <format dxfId="744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7"/>
          </reference>
          <reference field="7" count="1" selected="0">
            <x v="213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45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8"/>
          </reference>
          <reference field="7" count="1" selected="0">
            <x v="214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45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5"/>
          </reference>
          <reference field="7" count="1" selected="0">
            <x v="291"/>
          </reference>
          <reference field="8" count="1">
            <x v="337"/>
          </reference>
          <reference field="10" count="1" selected="0">
            <x v="1048832"/>
          </reference>
        </references>
      </pivotArea>
    </format>
    <format dxfId="745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6"/>
          </reference>
          <reference field="7" count="1" selected="0">
            <x v="292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45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5"/>
          </reference>
          <reference field="7" count="1" selected="0">
            <x v="370"/>
          </reference>
          <reference field="8" count="1">
            <x v="64"/>
          </reference>
          <reference field="10" count="1" selected="0">
            <x v="1048832"/>
          </reference>
        </references>
      </pivotArea>
    </format>
    <format dxfId="745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6"/>
          </reference>
          <reference field="7" count="1" selected="0">
            <x v="371"/>
          </reference>
          <reference field="8" count="1">
            <x v="353"/>
          </reference>
          <reference field="10" count="1" selected="0">
            <x v="1048832"/>
          </reference>
        </references>
      </pivotArea>
    </format>
    <format dxfId="745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7"/>
          </reference>
          <reference field="7" count="1" selected="0">
            <x v="372"/>
          </reference>
          <reference field="8" count="1">
            <x v="74"/>
          </reference>
          <reference field="10" count="1" selected="0">
            <x v="1048832"/>
          </reference>
        </references>
      </pivotArea>
    </format>
    <format dxfId="745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7"/>
          </reference>
          <reference field="7" count="1" selected="0">
            <x v="293"/>
          </reference>
          <reference field="8" count="2">
            <x v="18"/>
            <x v="354"/>
          </reference>
          <reference field="10" count="1" selected="0">
            <x v="1048832"/>
          </reference>
        </references>
      </pivotArea>
    </format>
    <format dxfId="745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8"/>
          </reference>
          <reference field="7" count="1" selected="0">
            <x v="373"/>
          </reference>
          <reference field="8" count="2">
            <x v="50"/>
            <x v="356"/>
          </reference>
          <reference field="10" count="1" selected="0">
            <x v="1048832"/>
          </reference>
        </references>
      </pivotArea>
    </format>
    <format dxfId="745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39"/>
          </reference>
          <reference field="7" count="1" selected="0">
            <x v="374"/>
          </reference>
          <reference field="8" count="1">
            <x v="270"/>
          </reference>
          <reference field="10" count="1" selected="0">
            <x v="1048832"/>
          </reference>
        </references>
      </pivotArea>
    </format>
    <format dxfId="745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79"/>
          </reference>
          <reference field="7" count="1" selected="0">
            <x v="215"/>
          </reference>
          <reference field="8" count="1">
            <x v="65"/>
          </reference>
          <reference field="10" count="1" selected="0">
            <x v="1048832"/>
          </reference>
        </references>
      </pivotArea>
    </format>
    <format dxfId="746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8"/>
          </reference>
          <reference field="7" count="1" selected="0">
            <x v="294"/>
          </reference>
          <reference field="8" count="1">
            <x v="256"/>
          </reference>
          <reference field="10" count="1" selected="0">
            <x v="1048832"/>
          </reference>
        </references>
      </pivotArea>
    </format>
    <format dxfId="746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59"/>
          </reference>
          <reference field="7" count="1" selected="0">
            <x v="295"/>
          </reference>
          <reference field="8" count="1">
            <x v="256"/>
          </reference>
          <reference field="10" count="1" selected="0">
            <x v="1048832"/>
          </reference>
        </references>
      </pivotArea>
    </format>
    <format dxfId="746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0"/>
          </reference>
          <reference field="7" count="1" selected="0">
            <x v="296"/>
          </reference>
          <reference field="8" count="1">
            <x v="256"/>
          </reference>
          <reference field="10" count="1" selected="0">
            <x v="1048832"/>
          </reference>
        </references>
      </pivotArea>
    </format>
    <format dxfId="746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1"/>
          </reference>
          <reference field="7" count="1" selected="0">
            <x v="376"/>
          </reference>
          <reference field="8" count="1">
            <x v="350"/>
          </reference>
          <reference field="10" count="1" selected="0">
            <x v="1048832"/>
          </reference>
        </references>
      </pivotArea>
    </format>
    <format dxfId="746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2"/>
          </reference>
          <reference field="7" count="1" selected="0">
            <x v="377"/>
          </reference>
          <reference field="8" count="1">
            <x v="350"/>
          </reference>
          <reference field="10" count="1" selected="0">
            <x v="1048832"/>
          </reference>
        </references>
      </pivotArea>
    </format>
    <format dxfId="746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0"/>
          </reference>
          <reference field="7" count="1" selected="0">
            <x v="216"/>
          </reference>
          <reference field="8" count="1">
            <x v="66"/>
          </reference>
          <reference field="10" count="1" selected="0">
            <x v="1048832"/>
          </reference>
        </references>
      </pivotArea>
    </format>
    <format dxfId="746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1"/>
          </reference>
          <reference field="7" count="1" selected="0">
            <x v="217"/>
          </reference>
          <reference field="8" count="1">
            <x v="256"/>
          </reference>
          <reference field="10" count="1" selected="0">
            <x v="1048832"/>
          </reference>
        </references>
      </pivotArea>
    </format>
    <format dxfId="746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4"/>
          </reference>
          <reference field="7" count="1" selected="0">
            <x v="379"/>
          </reference>
          <reference field="8" count="1">
            <x v="11"/>
          </reference>
          <reference field="10" count="1" selected="0">
            <x v="1048832"/>
          </reference>
        </references>
      </pivotArea>
    </format>
    <format dxfId="746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2"/>
          </reference>
          <reference field="7" count="1" selected="0">
            <x v="218"/>
          </reference>
          <reference field="8" count="1">
            <x v="257"/>
          </reference>
          <reference field="10" count="1" selected="0">
            <x v="1048832"/>
          </reference>
        </references>
      </pivotArea>
    </format>
    <format dxfId="746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6"/>
          </reference>
          <reference field="7" count="1" selected="0">
            <x v="381"/>
          </reference>
          <reference field="8" count="1">
            <x v="258"/>
          </reference>
          <reference field="10" count="1" selected="0">
            <x v="1048832"/>
          </reference>
        </references>
      </pivotArea>
    </format>
    <format dxfId="747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3"/>
          </reference>
          <reference field="7" count="1" selected="0">
            <x v="219"/>
          </reference>
          <reference field="8" count="1">
            <x v="258"/>
          </reference>
          <reference field="10" count="1" selected="0">
            <x v="1048832"/>
          </reference>
        </references>
      </pivotArea>
    </format>
    <format dxfId="747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8"/>
          </reference>
          <reference field="7" count="1" selected="0">
            <x v="23"/>
          </reference>
          <reference field="8" count="2">
            <x v="21"/>
            <x v="43"/>
          </reference>
          <reference field="10" count="1" selected="0">
            <x v="1048832"/>
          </reference>
        </references>
      </pivotArea>
    </format>
    <format dxfId="747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49"/>
          </reference>
          <reference field="7" count="1" selected="0">
            <x v="383"/>
          </reference>
          <reference field="8" count="1">
            <x v="43"/>
          </reference>
          <reference field="10" count="1" selected="0">
            <x v="1048832"/>
          </reference>
        </references>
      </pivotArea>
    </format>
    <format dxfId="747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0"/>
          </reference>
          <reference field="7" count="1" selected="0">
            <x v="384"/>
          </reference>
          <reference field="8" count="2">
            <x v="46"/>
            <x v="304"/>
          </reference>
          <reference field="10" count="1" selected="0">
            <x v="1048832"/>
          </reference>
        </references>
      </pivotArea>
    </format>
    <format dxfId="747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1"/>
          </reference>
          <reference field="7" count="1" selected="0">
            <x v="385"/>
          </reference>
          <reference field="8" count="3">
            <x v="16"/>
            <x v="18"/>
            <x v="359"/>
          </reference>
          <reference field="10" count="1" selected="0">
            <x v="1048832"/>
          </reference>
        </references>
      </pivotArea>
    </format>
    <format dxfId="747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1"/>
          </reference>
          <reference field="7" count="1" selected="0">
            <x v="297"/>
          </reference>
          <reference field="8" count="2">
            <x v="26"/>
            <x v="360"/>
          </reference>
          <reference field="10" count="1" selected="0">
            <x v="1048832"/>
          </reference>
        </references>
      </pivotArea>
    </format>
    <format dxfId="747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2"/>
          </reference>
          <reference field="7" count="1" selected="0">
            <x v="386"/>
          </reference>
          <reference field="8" count="1">
            <x v="361"/>
          </reference>
          <reference field="10" count="1" selected="0">
            <x v="1048832"/>
          </reference>
        </references>
      </pivotArea>
    </format>
    <format dxfId="747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048832"/>
          </reference>
        </references>
      </pivotArea>
    </format>
    <format dxfId="747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048832"/>
          </reference>
        </references>
      </pivotArea>
    </format>
    <format dxfId="747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6"/>
          </reference>
          <reference field="7" count="1" selected="0">
            <x v="222"/>
          </reference>
          <reference field="8" count="2">
            <x v="16"/>
            <x v="26"/>
          </reference>
          <reference field="10" count="1" selected="0">
            <x v="1048832"/>
          </reference>
        </references>
      </pivotArea>
    </format>
    <format dxfId="748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5"/>
          </reference>
          <reference field="7" count="1" selected="0">
            <x v="251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48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7"/>
          </reference>
          <reference field="7" count="1" selected="0">
            <x v="223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48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6"/>
          </reference>
          <reference field="7" count="1" selected="0">
            <x v="252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48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2"/>
          </reference>
          <reference field="7" count="1" selected="0">
            <x v="298"/>
          </reference>
          <reference field="8" count="1">
            <x v="362"/>
          </reference>
          <reference field="10" count="1" selected="0">
            <x v="1048832"/>
          </reference>
        </references>
      </pivotArea>
    </format>
    <format dxfId="748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3"/>
          </reference>
          <reference field="7" count="1" selected="0">
            <x v="299"/>
          </reference>
          <reference field="8" count="1">
            <x v="336"/>
          </reference>
          <reference field="10" count="1" selected="0">
            <x v="1048832"/>
          </reference>
        </references>
      </pivotArea>
    </format>
    <format dxfId="748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8"/>
          </reference>
          <reference field="7" count="1" selected="0">
            <x v="224"/>
          </reference>
          <reference field="8" count="1">
            <x v="259"/>
          </reference>
          <reference field="10" count="1" selected="0">
            <x v="1048832"/>
          </reference>
        </references>
      </pivotArea>
    </format>
    <format dxfId="748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89"/>
          </reference>
          <reference field="7" count="1" selected="0">
            <x v="225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48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4"/>
          </reference>
          <reference field="7" count="1" selected="0">
            <x v="300"/>
          </reference>
          <reference field="8" count="2">
            <x v="26"/>
            <x v="36"/>
          </reference>
          <reference field="10" count="1" selected="0">
            <x v="1048832"/>
          </reference>
        </references>
      </pivotArea>
    </format>
    <format dxfId="748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5"/>
          </reference>
          <reference field="7" count="1" selected="0">
            <x v="301"/>
          </reference>
          <reference field="8" count="2">
            <x v="26"/>
            <x v="36"/>
          </reference>
          <reference field="10" count="1" selected="0">
            <x v="1048832"/>
          </reference>
        </references>
      </pivotArea>
    </format>
    <format dxfId="748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6"/>
          </reference>
          <reference field="7" count="1" selected="0">
            <x v="302"/>
          </reference>
          <reference field="8" count="2">
            <x v="26"/>
            <x v="36"/>
          </reference>
          <reference field="10" count="1" selected="0">
            <x v="1048832"/>
          </reference>
        </references>
      </pivotArea>
    </format>
    <format dxfId="749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4"/>
          </reference>
          <reference field="7" count="1" selected="0">
            <x v="329"/>
          </reference>
          <reference field="8" count="2">
            <x v="26"/>
            <x v="36"/>
          </reference>
          <reference field="10" count="1" selected="0">
            <x v="1048832"/>
          </reference>
        </references>
      </pivotArea>
    </format>
    <format dxfId="749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95"/>
          </reference>
          <reference field="7" count="1" selected="0">
            <x v="330"/>
          </reference>
          <reference field="8" count="2">
            <x v="26"/>
            <x v="36"/>
          </reference>
          <reference field="10" count="1" selected="0">
            <x v="1048832"/>
          </reference>
        </references>
      </pivotArea>
    </format>
    <format dxfId="749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7"/>
          </reference>
          <reference field="7" count="1" selected="0">
            <x v="303"/>
          </reference>
          <reference field="8" count="1">
            <x v="363"/>
          </reference>
          <reference field="10" count="1" selected="0">
            <x v="1048832"/>
          </reference>
        </references>
      </pivotArea>
    </format>
    <format dxfId="749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048832"/>
          </reference>
        </references>
      </pivotArea>
    </format>
    <format dxfId="749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1"/>
          </reference>
          <reference field="7" count="1" selected="0">
            <x v="227"/>
          </reference>
          <reference field="8" count="1">
            <x v="57"/>
          </reference>
          <reference field="10" count="1" selected="0">
            <x v="1048832"/>
          </reference>
        </references>
      </pivotArea>
    </format>
    <format dxfId="749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69"/>
          </reference>
          <reference field="7" count="1" selected="0">
            <x v="305"/>
          </reference>
          <reference field="8" count="1">
            <x v="364"/>
          </reference>
          <reference field="10" count="1" selected="0">
            <x v="1048832"/>
          </reference>
        </references>
      </pivotArea>
    </format>
    <format dxfId="749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9"/>
          </reference>
          <reference field="7" count="1" selected="0">
            <x v="245"/>
          </reference>
          <reference field="8" count="1">
            <x v="0"/>
          </reference>
          <reference field="10" count="1" selected="0">
            <x v="1048832"/>
          </reference>
        </references>
      </pivotArea>
    </format>
    <format dxfId="749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70"/>
          </reference>
          <reference field="7" count="1" selected="0">
            <x v="306"/>
          </reference>
          <reference field="8" count="1">
            <x v="57"/>
          </reference>
          <reference field="10" count="1" selected="0">
            <x v="1048832"/>
          </reference>
        </references>
      </pivotArea>
    </format>
    <format dxfId="749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71"/>
          </reference>
          <reference field="7" count="1" selected="0">
            <x v="307"/>
          </reference>
          <reference field="8" count="1">
            <x v="253"/>
          </reference>
          <reference field="10" count="1" selected="0">
            <x v="1048832"/>
          </reference>
        </references>
      </pivotArea>
    </format>
    <format dxfId="749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2"/>
          </reference>
          <reference field="7" count="1" selected="0">
            <x v="228"/>
          </reference>
          <reference field="8" count="1">
            <x v="50"/>
          </reference>
          <reference field="10" count="1" selected="0">
            <x v="1048832"/>
          </reference>
        </references>
      </pivotArea>
    </format>
    <format dxfId="750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3"/>
          </reference>
          <reference field="7" count="1" selected="0">
            <x v="229"/>
          </reference>
          <reference field="8" count="1">
            <x v="50"/>
          </reference>
          <reference field="10" count="1" selected="0">
            <x v="1048832"/>
          </reference>
        </references>
      </pivotArea>
    </format>
    <format dxfId="750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72"/>
          </reference>
          <reference field="7" count="1" selected="0">
            <x v="308"/>
          </reference>
          <reference field="8" count="1">
            <x v="365"/>
          </reference>
          <reference field="10" count="1" selected="0">
            <x v="1048832"/>
          </reference>
        </references>
      </pivotArea>
    </format>
    <format dxfId="750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73"/>
          </reference>
          <reference field="7" count="1" selected="0">
            <x v="309"/>
          </reference>
          <reference field="8" count="1">
            <x v="36"/>
          </reference>
          <reference field="10" count="1" selected="0">
            <x v="1048832"/>
          </reference>
        </references>
      </pivotArea>
    </format>
    <format dxfId="750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4"/>
          </reference>
          <reference field="7" count="1" selected="0">
            <x v="230"/>
          </reference>
          <reference field="8" count="1">
            <x v="0"/>
          </reference>
          <reference field="10" count="1" selected="0">
            <x v="1048832"/>
          </reference>
        </references>
      </pivotArea>
    </format>
    <format dxfId="750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4"/>
          </reference>
          <reference field="7" count="1" selected="0">
            <x v="388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50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5"/>
          </reference>
          <reference field="7" count="1" selected="0">
            <x v="231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50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5"/>
          </reference>
          <reference field="7" count="1" selected="0">
            <x v="389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50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6"/>
          </reference>
          <reference field="7" count="1" selected="0">
            <x v="232"/>
          </reference>
          <reference field="8" count="1">
            <x v="260"/>
          </reference>
          <reference field="10" count="1" selected="0">
            <x v="1048832"/>
          </reference>
        </references>
      </pivotArea>
    </format>
    <format dxfId="750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7"/>
          </reference>
          <reference field="7" count="1" selected="0">
            <x v="233"/>
          </reference>
          <reference field="8" count="1">
            <x v="260"/>
          </reference>
          <reference field="10" count="1" selected="0">
            <x v="1048832"/>
          </reference>
        </references>
      </pivotArea>
    </format>
    <format dxfId="750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8"/>
          </reference>
          <reference field="7" count="1" selected="0">
            <x v="234"/>
          </reference>
          <reference field="8" count="1">
            <x v="260"/>
          </reference>
          <reference field="10" count="1" selected="0">
            <x v="1048832"/>
          </reference>
        </references>
      </pivotArea>
    </format>
    <format dxfId="751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199"/>
          </reference>
          <reference field="7" count="1" selected="0">
            <x v="235"/>
          </reference>
          <reference field="8" count="1">
            <x v="260"/>
          </reference>
          <reference field="10" count="1" selected="0">
            <x v="1048832"/>
          </reference>
        </references>
      </pivotArea>
    </format>
    <format dxfId="751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0"/>
          </reference>
          <reference field="7" count="1" selected="0">
            <x v="246"/>
          </reference>
          <reference field="8" count="2">
            <x v="18"/>
            <x v="354"/>
          </reference>
          <reference field="10" count="1" selected="0">
            <x v="1048832"/>
          </reference>
        </references>
      </pivotArea>
    </format>
    <format dxfId="751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6"/>
          </reference>
          <reference field="7" count="1" selected="0">
            <x v="390"/>
          </reference>
          <reference field="8" count="1">
            <x v="366"/>
          </reference>
          <reference field="10" count="1" selected="0">
            <x v="1048832"/>
          </reference>
        </references>
      </pivotArea>
    </format>
    <format dxfId="751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0"/>
          </reference>
          <reference field="7" count="1" selected="0">
            <x v="236"/>
          </reference>
          <reference field="8" count="2">
            <x v="16"/>
            <x v="18"/>
          </reference>
          <reference field="10" count="1" selected="0">
            <x v="1048832"/>
          </reference>
        </references>
      </pivotArea>
    </format>
    <format dxfId="751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1"/>
          </reference>
          <reference field="7" count="1" selected="0">
            <x v="237"/>
          </reference>
          <reference field="8" count="1">
            <x v="57"/>
          </reference>
          <reference field="10" count="1" selected="0">
            <x v="1048832"/>
          </reference>
        </references>
      </pivotArea>
    </format>
    <format dxfId="751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2"/>
          </reference>
          <reference field="7" count="1" selected="0">
            <x v="238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51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80"/>
          </reference>
          <reference field="7" count="1" selected="0">
            <x v="316"/>
          </reference>
          <reference field="8" count="1">
            <x v="364"/>
          </reference>
          <reference field="10" count="1" selected="0">
            <x v="1048832"/>
          </reference>
        </references>
      </pivotArea>
    </format>
    <format dxfId="751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81"/>
          </reference>
          <reference field="7" count="1" selected="0">
            <x v="317"/>
          </reference>
          <reference field="8" count="1">
            <x v="336"/>
          </reference>
          <reference field="10" count="1" selected="0">
            <x v="1048832"/>
          </reference>
        </references>
      </pivotArea>
    </format>
    <format dxfId="751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82"/>
          </reference>
          <reference field="7" count="1" selected="0">
            <x v="318"/>
          </reference>
          <reference field="8" count="1">
            <x v="46"/>
          </reference>
          <reference field="10" count="1" selected="0">
            <x v="1048832"/>
          </reference>
        </references>
      </pivotArea>
    </format>
    <format dxfId="751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83"/>
          </reference>
          <reference field="7" count="1" selected="0">
            <x v="319"/>
          </reference>
          <reference field="8" count="1">
            <x v="46"/>
          </reference>
          <reference field="10" count="1" selected="0">
            <x v="1048832"/>
          </reference>
        </references>
      </pivotArea>
    </format>
    <format dxfId="752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358"/>
          </reference>
          <reference field="7" count="1" selected="0">
            <x v="392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52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11"/>
          </reference>
          <reference field="7" count="1" selected="0">
            <x v="247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52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6"/>
          </reference>
          <reference field="6" count="1" selected="0">
            <x v="204"/>
          </reference>
          <reference field="7" count="1" selected="0">
            <x v="240"/>
          </reference>
          <reference field="8" count="2">
            <x v="26"/>
            <x v="261"/>
          </reference>
          <reference field="10" count="1" selected="0">
            <x v="1048832"/>
          </reference>
        </references>
      </pivotArea>
    </format>
    <format dxfId="752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5"/>
          </reference>
          <reference field="7" count="1" selected="0">
            <x v="201"/>
          </reference>
          <reference field="8" count="1">
            <x v="252"/>
          </reference>
          <reference field="10" count="1" selected="0">
            <x v="0"/>
          </reference>
        </references>
      </pivotArea>
    </format>
    <format dxfId="752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3"/>
          </reference>
          <reference field="7" count="1" selected="0">
            <x v="259"/>
          </reference>
          <reference field="8" count="1">
            <x v="471"/>
          </reference>
          <reference field="10" count="1" selected="0">
            <x v="0"/>
          </reference>
        </references>
      </pivotArea>
    </format>
    <format dxfId="752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24"/>
          </reference>
          <reference field="7" count="1" selected="0">
            <x v="260"/>
          </reference>
          <reference field="8" count="1">
            <x v="471"/>
          </reference>
          <reference field="10" count="1" selected="0">
            <x v="0"/>
          </reference>
        </references>
      </pivotArea>
    </format>
    <format dxfId="752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6"/>
          </reference>
          <reference field="7" count="1" selected="0">
            <x v="202"/>
          </reference>
          <reference field="8" count="1">
            <x v="269"/>
          </reference>
          <reference field="10" count="1" selected="0">
            <x v="0"/>
          </reference>
        </references>
      </pivotArea>
    </format>
    <format dxfId="752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7"/>
          </reference>
          <reference field="7" count="1" selected="0">
            <x v="203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752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8"/>
          </reference>
          <reference field="7" count="1" selected="0">
            <x v="204"/>
          </reference>
          <reference field="8" count="2">
            <x v="253"/>
            <x v="270"/>
          </reference>
          <reference field="10" count="1" selected="0">
            <x v="0"/>
          </reference>
        </references>
      </pivotArea>
    </format>
    <format dxfId="752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0"/>
          </reference>
          <reference field="7" count="1" selected="0">
            <x v="335"/>
          </reference>
          <reference field="8" count="1">
            <x v="472"/>
          </reference>
          <reference field="10" count="1" selected="0">
            <x v="0"/>
          </reference>
        </references>
      </pivotArea>
    </format>
    <format dxfId="753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9"/>
          </reference>
          <reference field="7" count="1" selected="0">
            <x v="205"/>
          </reference>
          <reference field="8" count="1">
            <x v="472"/>
          </reference>
          <reference field="10" count="1" selected="0">
            <x v="0"/>
          </reference>
        </references>
      </pivotArea>
    </format>
    <format dxfId="753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7"/>
          </reference>
          <reference field="7" count="1" selected="0">
            <x v="352"/>
          </reference>
          <reference field="8" count="1">
            <x v="293"/>
          </reference>
          <reference field="10" count="1" selected="0">
            <x v="0"/>
          </reference>
        </references>
      </pivotArea>
    </format>
    <format dxfId="753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2"/>
          </reference>
          <reference field="7" count="1" selected="0">
            <x v="268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53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0"/>
          </reference>
          <reference field="7" count="1" selected="0">
            <x v="206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53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5"/>
          </reference>
          <reference field="7" count="1" selected="0">
            <x v="271"/>
          </reference>
          <reference field="8" count="1">
            <x v="345"/>
          </reference>
          <reference field="10" count="1" selected="0">
            <x v="0"/>
          </reference>
        </references>
      </pivotArea>
    </format>
    <format dxfId="753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8"/>
          </reference>
          <reference field="7" count="1" selected="0">
            <x v="274"/>
          </reference>
          <reference field="8" count="1">
            <x v="42"/>
          </reference>
          <reference field="10" count="1" selected="0">
            <x v="0"/>
          </reference>
        </references>
      </pivotArea>
    </format>
    <format dxfId="753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0"/>
          </reference>
          <reference field="7" count="1" selected="0">
            <x v="276"/>
          </reference>
          <reference field="8" count="1">
            <x v="337"/>
          </reference>
          <reference field="10" count="1" selected="0">
            <x v="0"/>
          </reference>
        </references>
      </pivotArea>
    </format>
    <format dxfId="753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1"/>
          </reference>
          <reference field="7" count="1" selected="0">
            <x v="277"/>
          </reference>
          <reference field="8" count="1">
            <x v="337"/>
          </reference>
          <reference field="10" count="1" selected="0">
            <x v="0"/>
          </reference>
        </references>
      </pivotArea>
    </format>
    <format dxfId="753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2"/>
          </reference>
          <reference field="7" count="1" selected="0">
            <x v="278"/>
          </reference>
          <reference field="8" count="1">
            <x v="21"/>
          </reference>
          <reference field="10" count="1" selected="0">
            <x v="0"/>
          </reference>
        </references>
      </pivotArea>
    </format>
    <format dxfId="753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5"/>
          </reference>
          <reference field="7" count="1" selected="0">
            <x v="281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754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1"/>
          </reference>
          <reference field="7" count="1" selected="0">
            <x v="207"/>
          </reference>
          <reference field="8" count="2">
            <x v="253"/>
            <x v="270"/>
          </reference>
          <reference field="10" count="1" selected="0">
            <x v="0"/>
          </reference>
        </references>
      </pivotArea>
    </format>
    <format dxfId="754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3"/>
          </reference>
          <reference field="7" count="1" selected="0">
            <x v="368"/>
          </reference>
          <reference field="8" count="1">
            <x v="351"/>
          </reference>
          <reference field="10" count="1" selected="0">
            <x v="0"/>
          </reference>
        </references>
      </pivotArea>
    </format>
    <format dxfId="754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2"/>
          </reference>
          <reference field="7" count="1" selected="0">
            <x v="208"/>
          </reference>
          <reference field="8" count="1">
            <x v="53"/>
          </reference>
          <reference field="10" count="1" selected="0">
            <x v="0"/>
          </reference>
        </references>
      </pivotArea>
    </format>
    <format dxfId="754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6"/>
          </reference>
          <reference field="7" count="1" selected="0">
            <x v="282"/>
          </reference>
          <reference field="8" count="2">
            <x v="18"/>
            <x v="53"/>
          </reference>
          <reference field="10" count="1" selected="0">
            <x v="0"/>
          </reference>
        </references>
      </pivotArea>
    </format>
    <format dxfId="754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9"/>
          </reference>
          <reference field="7" count="1" selected="0">
            <x v="285"/>
          </reference>
          <reference field="8" count="1">
            <x v="10"/>
          </reference>
          <reference field="10" count="1" selected="0">
            <x v="0"/>
          </reference>
        </references>
      </pivotArea>
    </format>
    <format dxfId="754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4"/>
          </reference>
          <reference field="7" count="1" selected="0">
            <x v="210"/>
          </reference>
          <reference field="8" count="1">
            <x v="38"/>
          </reference>
          <reference field="10" count="1" selected="0">
            <x v="0"/>
          </reference>
        </references>
      </pivotArea>
    </format>
    <format dxfId="754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0"/>
          </reference>
          <reference field="7" count="1" selected="0">
            <x v="286"/>
          </reference>
          <reference field="8" count="1">
            <x v="38"/>
          </reference>
          <reference field="10" count="1" selected="0">
            <x v="0"/>
          </reference>
        </references>
      </pivotArea>
    </format>
    <format dxfId="754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5"/>
          </reference>
          <reference field="7" count="1" selected="0">
            <x v="211"/>
          </reference>
          <reference field="8" count="1">
            <x v="473"/>
          </reference>
          <reference field="10" count="1" selected="0">
            <x v="0"/>
          </reference>
        </references>
      </pivotArea>
    </format>
    <format dxfId="754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6"/>
          </reference>
          <reference field="7" count="1" selected="0">
            <x v="212"/>
          </reference>
          <reference field="8" count="1">
            <x v="78"/>
          </reference>
          <reference field="10" count="1" selected="0">
            <x v="0"/>
          </reference>
        </references>
      </pivotArea>
    </format>
    <format dxfId="754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7"/>
          </reference>
          <reference field="7" count="1" selected="0">
            <x v="213"/>
          </reference>
          <reference field="8" count="1">
            <x v="26"/>
          </reference>
          <reference field="10" count="1" selected="0">
            <x v="0"/>
          </reference>
        </references>
      </pivotArea>
    </format>
    <format dxfId="755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5"/>
          </reference>
          <reference field="7" count="1" selected="0">
            <x v="291"/>
          </reference>
          <reference field="8" count="1">
            <x v="337"/>
          </reference>
          <reference field="10" count="1" selected="0">
            <x v="0"/>
          </reference>
        </references>
      </pivotArea>
    </format>
    <format dxfId="755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7"/>
          </reference>
          <reference field="7" count="1" selected="0">
            <x v="372"/>
          </reference>
          <reference field="8" count="1">
            <x v="74"/>
          </reference>
          <reference field="10" count="1" selected="0">
            <x v="0"/>
          </reference>
        </references>
      </pivotArea>
    </format>
    <format dxfId="755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7"/>
          </reference>
          <reference field="7" count="1" selected="0">
            <x v="293"/>
          </reference>
          <reference field="8" count="1">
            <x v="18"/>
          </reference>
          <reference field="10" count="1" selected="0">
            <x v="0"/>
          </reference>
        </references>
      </pivotArea>
    </format>
    <format dxfId="755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48"/>
          </reference>
          <reference field="7" count="1" selected="0">
            <x v="23"/>
          </reference>
          <reference field="8" count="1">
            <x v="43"/>
          </reference>
          <reference field="10" count="1" selected="0">
            <x v="0"/>
          </reference>
        </references>
      </pivotArea>
    </format>
    <format dxfId="755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0"/>
          </reference>
          <reference field="7" count="1" selected="0">
            <x v="384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755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1"/>
          </reference>
          <reference field="7" count="1" selected="0">
            <x v="385"/>
          </reference>
          <reference field="8" count="1">
            <x v="95"/>
          </reference>
          <reference field="10" count="1" selected="0">
            <x v="0"/>
          </reference>
        </references>
      </pivotArea>
    </format>
    <format dxfId="755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1"/>
          </reference>
          <reference field="7" count="1" selected="0">
            <x v="297"/>
          </reference>
          <reference field="8" count="1">
            <x v="26"/>
          </reference>
          <reference field="10" count="1" selected="0">
            <x v="0"/>
          </reference>
        </references>
      </pivotArea>
    </format>
    <format dxfId="755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2"/>
          </reference>
          <reference field="7" count="1" selected="0">
            <x v="386"/>
          </reference>
          <reference field="8" count="1">
            <x v="361"/>
          </reference>
          <reference field="10" count="1" selected="0">
            <x v="0"/>
          </reference>
        </references>
      </pivotArea>
    </format>
    <format dxfId="755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4"/>
          </reference>
          <reference field="7" count="1" selected="0">
            <x v="220"/>
          </reference>
          <reference field="8" count="2">
            <x v="50"/>
            <x v="78"/>
          </reference>
          <reference field="10" count="1" selected="0">
            <x v="0"/>
          </reference>
        </references>
      </pivotArea>
    </format>
    <format dxfId="755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0"/>
          </reference>
        </references>
      </pivotArea>
    </format>
    <format dxfId="756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6"/>
          </reference>
          <reference field="7" count="1" selected="0">
            <x v="222"/>
          </reference>
          <reference field="8" count="1">
            <x v="16"/>
          </reference>
          <reference field="10" count="1" selected="0">
            <x v="0"/>
          </reference>
        </references>
      </pivotArea>
    </format>
    <format dxfId="756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5"/>
          </reference>
          <reference field="7" count="1" selected="0">
            <x v="251"/>
          </reference>
          <reference field="8" count="3">
            <x v="36"/>
            <x v="271"/>
            <x v="335"/>
          </reference>
          <reference field="10" count="1" selected="0">
            <x v="0"/>
          </reference>
        </references>
      </pivotArea>
    </format>
    <format dxfId="756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7"/>
          </reference>
          <reference field="7" count="1" selected="0">
            <x v="223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756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6"/>
          </reference>
          <reference field="7" count="1" selected="0">
            <x v="252"/>
          </reference>
          <reference field="8" count="1">
            <x v="272"/>
          </reference>
          <reference field="10" count="1" selected="0">
            <x v="0"/>
          </reference>
        </references>
      </pivotArea>
    </format>
    <format dxfId="756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3"/>
          </reference>
          <reference field="7" count="1" selected="0">
            <x v="299"/>
          </reference>
          <reference field="8" count="1">
            <x v="336"/>
          </reference>
          <reference field="10" count="1" selected="0">
            <x v="0"/>
          </reference>
        </references>
      </pivotArea>
    </format>
    <format dxfId="756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8"/>
          </reference>
          <reference field="7" count="1" selected="0">
            <x v="224"/>
          </reference>
          <reference field="8" count="2">
            <x v="259"/>
            <x v="273"/>
          </reference>
          <reference field="10" count="1" selected="0">
            <x v="0"/>
          </reference>
        </references>
      </pivotArea>
    </format>
    <format dxfId="756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9"/>
          </reference>
          <reference field="7" count="1" selected="0">
            <x v="225"/>
          </reference>
          <reference field="8" count="2">
            <x v="78"/>
            <x v="274"/>
          </reference>
          <reference field="10" count="1" selected="0">
            <x v="0"/>
          </reference>
        </references>
      </pivotArea>
    </format>
    <format dxfId="756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4"/>
          </reference>
          <reference field="7" count="1" selected="0">
            <x v="300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756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5"/>
          </reference>
          <reference field="7" count="1" selected="0">
            <x v="301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756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6"/>
          </reference>
          <reference field="7" count="1" selected="0">
            <x v="302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757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5"/>
          </reference>
          <reference field="7" count="1" selected="0">
            <x v="330"/>
          </reference>
          <reference field="8" count="1">
            <x v="36"/>
          </reference>
          <reference field="10" count="1" selected="0">
            <x v="0"/>
          </reference>
        </references>
      </pivotArea>
    </format>
    <format dxfId="757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1"/>
          </reference>
          <reference field="7" count="1" selected="0">
            <x v="336"/>
          </reference>
          <reference field="8" count="1">
            <x v="26"/>
          </reference>
          <reference field="10" count="1" selected="0">
            <x v="0"/>
          </reference>
        </references>
      </pivotArea>
    </format>
    <format dxfId="757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0"/>
          </reference>
          <reference field="7" count="1" selected="0">
            <x v="226"/>
          </reference>
          <reference field="8" count="2">
            <x v="55"/>
            <x v="275"/>
          </reference>
          <reference field="10" count="1" selected="0">
            <x v="0"/>
          </reference>
        </references>
      </pivotArea>
    </format>
    <format dxfId="757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1"/>
          </reference>
          <reference field="7" count="1" selected="0">
            <x v="227"/>
          </reference>
          <reference field="8" count="2">
            <x v="57"/>
            <x v="276"/>
          </reference>
          <reference field="10" count="1" selected="0">
            <x v="0"/>
          </reference>
        </references>
      </pivotArea>
    </format>
    <format dxfId="757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9"/>
          </reference>
          <reference field="7" count="1" selected="0">
            <x v="305"/>
          </reference>
          <reference field="8" count="1">
            <x v="364"/>
          </reference>
          <reference field="10" count="1" selected="0">
            <x v="0"/>
          </reference>
        </references>
      </pivotArea>
    </format>
    <format dxfId="757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09"/>
          </reference>
          <reference field="7" count="1" selected="0">
            <x v="245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757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0"/>
          </reference>
          <reference field="7" count="1" selected="0">
            <x v="306"/>
          </reference>
          <reference field="8" count="1">
            <x v="57"/>
          </reference>
          <reference field="10" count="1" selected="0">
            <x v="0"/>
          </reference>
        </references>
      </pivotArea>
    </format>
    <format dxfId="757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71"/>
          </reference>
          <reference field="7" count="1" selected="0">
            <x v="307"/>
          </reference>
          <reference field="8" count="1">
            <x v="253"/>
          </reference>
          <reference field="10" count="1" selected="0">
            <x v="0"/>
          </reference>
        </references>
      </pivotArea>
    </format>
    <format dxfId="757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2"/>
          </reference>
          <reference field="7" count="1" selected="0">
            <x v="228"/>
          </reference>
          <reference field="8" count="1">
            <x v="50"/>
          </reference>
          <reference field="10" count="1" selected="0">
            <x v="0"/>
          </reference>
        </references>
      </pivotArea>
    </format>
    <format dxfId="757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3"/>
          </reference>
          <reference field="7" count="1" selected="0">
            <x v="229"/>
          </reference>
          <reference field="8" count="1">
            <x v="50"/>
          </reference>
          <reference field="10" count="1" selected="0">
            <x v="0"/>
          </reference>
        </references>
      </pivotArea>
    </format>
    <format dxfId="758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2"/>
          </reference>
          <reference field="7" count="1" selected="0">
            <x v="248"/>
          </reference>
          <reference field="8" count="1">
            <x v="266"/>
          </reference>
          <reference field="10" count="1" selected="0">
            <x v="0"/>
          </reference>
        </references>
      </pivotArea>
    </format>
    <format dxfId="758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3"/>
          </reference>
          <reference field="7" count="1" selected="0">
            <x v="249"/>
          </reference>
          <reference field="8" count="1">
            <x v="267"/>
          </reference>
          <reference field="10" count="1" selected="0">
            <x v="0"/>
          </reference>
        </references>
      </pivotArea>
    </format>
    <format dxfId="758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4"/>
          </reference>
          <reference field="7" count="1" selected="0">
            <x v="250"/>
          </reference>
          <reference field="8" count="1">
            <x v="268"/>
          </reference>
          <reference field="10" count="1" selected="0">
            <x v="0"/>
          </reference>
        </references>
      </pivotArea>
    </format>
    <format dxfId="758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4"/>
          </reference>
          <reference field="7" count="1" selected="0">
            <x v="339"/>
          </reference>
          <reference field="8" count="1">
            <x v="339"/>
          </reference>
          <reference field="10" count="1" selected="0">
            <x v="1"/>
          </reference>
        </references>
      </pivotArea>
    </format>
    <format dxfId="758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9"/>
          </reference>
          <reference field="7" count="1" selected="0">
            <x v="344"/>
          </reference>
          <reference field="8" count="1">
            <x v="16"/>
          </reference>
          <reference field="10" count="1" selected="0">
            <x v="1"/>
          </reference>
        </references>
      </pivotArea>
    </format>
    <format dxfId="758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6"/>
          </reference>
          <reference field="7" count="1" selected="0">
            <x v="202"/>
          </reference>
          <reference field="8" count="1">
            <x v="337"/>
          </reference>
          <reference field="10" count="1" selected="0">
            <x v="1"/>
          </reference>
        </references>
      </pivotArea>
    </format>
    <format dxfId="758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8"/>
          </reference>
          <reference field="7" count="1" selected="0">
            <x v="204"/>
          </reference>
          <reference field="8" count="1">
            <x v="253"/>
          </reference>
          <reference field="10" count="1" selected="0">
            <x v="1"/>
          </reference>
        </references>
      </pivotArea>
    </format>
    <format dxfId="758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17"/>
          </reference>
          <reference field="7" count="1" selected="0">
            <x v="352"/>
          </reference>
          <reference field="8" count="1">
            <x v="293"/>
          </reference>
          <reference field="10" count="1" selected="0">
            <x v="1"/>
          </reference>
        </references>
      </pivotArea>
    </format>
    <format dxfId="758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1"/>
          </reference>
          <reference field="7" count="1" selected="0">
            <x v="366"/>
          </reference>
          <reference field="8" count="1">
            <x v="350"/>
          </reference>
          <reference field="10" count="1" selected="0">
            <x v="1"/>
          </reference>
        </references>
      </pivotArea>
    </format>
    <format dxfId="758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3"/>
          </reference>
          <reference field="7" count="1" selected="0">
            <x v="368"/>
          </reference>
          <reference field="8" count="1">
            <x v="351"/>
          </reference>
          <reference field="10" count="1" selected="0">
            <x v="1"/>
          </reference>
        </references>
      </pivotArea>
    </format>
    <format dxfId="759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2"/>
          </reference>
          <reference field="7" count="1" selected="0">
            <x v="208"/>
          </reference>
          <reference field="8" count="1">
            <x v="53"/>
          </reference>
          <reference field="10" count="1" selected="0">
            <x v="1"/>
          </reference>
        </references>
      </pivotArea>
    </format>
    <format dxfId="759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6"/>
          </reference>
          <reference field="7" count="1" selected="0">
            <x v="282"/>
          </reference>
          <reference field="8" count="1">
            <x v="16"/>
          </reference>
          <reference field="10" count="1" selected="0">
            <x v="1"/>
          </reference>
        </references>
      </pivotArea>
    </format>
    <format dxfId="759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4"/>
          </reference>
          <reference field="7" count="1" selected="0">
            <x v="210"/>
          </reference>
          <reference field="8" count="1">
            <x v="38"/>
          </reference>
          <reference field="10" count="1" selected="0">
            <x v="1"/>
          </reference>
        </references>
      </pivotArea>
    </format>
    <format dxfId="759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2"/>
          </reference>
          <reference field="7" count="1" selected="0">
            <x v="288"/>
          </reference>
          <reference field="8" count="1">
            <x v="12"/>
          </reference>
          <reference field="10" count="1" selected="0">
            <x v="1"/>
          </reference>
        </references>
      </pivotArea>
    </format>
    <format dxfId="759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3"/>
          </reference>
          <reference field="7" count="1" selected="0">
            <x v="289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759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39"/>
          </reference>
          <reference field="7" count="1" selected="0">
            <x v="374"/>
          </reference>
          <reference field="8" count="1">
            <x v="357"/>
          </reference>
          <reference field="10" count="1" selected="0">
            <x v="1"/>
          </reference>
        </references>
      </pivotArea>
    </format>
    <format dxfId="759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9"/>
          </reference>
          <reference field="7" count="1" selected="0">
            <x v="215"/>
          </reference>
          <reference field="8" count="1">
            <x v="65"/>
          </reference>
          <reference field="10" count="1" selected="0">
            <x v="1"/>
          </reference>
        </references>
      </pivotArea>
    </format>
    <format dxfId="759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1"/>
          </reference>
          <reference field="7" count="1" selected="0">
            <x v="297"/>
          </reference>
          <reference field="8" count="1">
            <x v="26"/>
          </reference>
          <reference field="10" count="1" selected="0">
            <x v="1"/>
          </reference>
        </references>
      </pivotArea>
    </format>
    <format dxfId="759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"/>
          </reference>
        </references>
      </pivotArea>
    </format>
    <format dxfId="759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"/>
          </reference>
        </references>
      </pivotArea>
    </format>
    <format dxfId="760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6"/>
          </reference>
          <reference field="7" count="1" selected="0">
            <x v="222"/>
          </reference>
          <reference field="8" count="2">
            <x v="16"/>
            <x v="26"/>
          </reference>
          <reference field="10" count="1" selected="0">
            <x v="1"/>
          </reference>
        </references>
      </pivotArea>
    </format>
    <format dxfId="760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8"/>
          </reference>
          <reference field="7" count="1" selected="0">
            <x v="224"/>
          </reference>
          <reference field="8" count="1">
            <x v="259"/>
          </reference>
          <reference field="10" count="1" selected="0">
            <x v="1"/>
          </reference>
        </references>
      </pivotArea>
    </format>
    <format dxfId="760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9"/>
          </reference>
          <reference field="7" count="1" selected="0">
            <x v="225"/>
          </reference>
          <reference field="8" count="1">
            <x v="78"/>
          </reference>
          <reference field="10" count="1" selected="0">
            <x v="1"/>
          </reference>
        </references>
      </pivotArea>
    </format>
    <format dxfId="760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0"/>
          </reference>
          <reference field="7" count="1" selected="0">
            <x v="226"/>
          </reference>
          <reference field="8" count="1">
            <x v="55"/>
          </reference>
          <reference field="10" count="1" selected="0">
            <x v="1"/>
          </reference>
        </references>
      </pivotArea>
    </format>
    <format dxfId="760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9"/>
          </reference>
          <reference field="7" count="1" selected="0">
            <x v="305"/>
          </reference>
          <reference field="8" count="1">
            <x v="364"/>
          </reference>
          <reference field="10" count="1" selected="0">
            <x v="1"/>
          </reference>
        </references>
      </pivotArea>
    </format>
    <format dxfId="760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4"/>
          </reference>
          <reference field="7" count="1" selected="0">
            <x v="230"/>
          </reference>
          <reference field="8" count="1">
            <x v="0"/>
          </reference>
          <reference field="10" count="1" selected="0">
            <x v="1"/>
          </reference>
        </references>
      </pivotArea>
    </format>
    <format dxfId="760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5"/>
          </reference>
          <reference field="7" count="1" selected="0">
            <x v="231"/>
          </reference>
          <reference field="8" count="1">
            <x v="78"/>
          </reference>
          <reference field="10" count="1" selected="0">
            <x v="1"/>
          </reference>
        </references>
      </pivotArea>
    </format>
    <format dxfId="760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55"/>
          </reference>
          <reference field="7" count="1" selected="0">
            <x v="389"/>
          </reference>
          <reference field="8" count="1">
            <x v="78"/>
          </reference>
          <reference field="10" count="1" selected="0">
            <x v="1"/>
          </reference>
        </references>
      </pivotArea>
    </format>
    <format dxfId="760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6"/>
          </reference>
          <reference field="7" count="1" selected="0">
            <x v="232"/>
          </reference>
          <reference field="8" count="1">
            <x v="260"/>
          </reference>
          <reference field="10" count="1" selected="0">
            <x v="1"/>
          </reference>
        </references>
      </pivotArea>
    </format>
    <format dxfId="760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0"/>
          </reference>
          <reference field="7" count="1" selected="0">
            <x v="246"/>
          </reference>
          <reference field="8" count="1">
            <x v="18"/>
          </reference>
          <reference field="10" count="1" selected="0">
            <x v="1"/>
          </reference>
        </references>
      </pivotArea>
    </format>
    <format dxfId="761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00"/>
          </reference>
          <reference field="7" count="1" selected="0">
            <x v="236"/>
          </reference>
          <reference field="8" count="1">
            <x v="16"/>
          </reference>
          <reference field="10" count="1" selected="0">
            <x v="1"/>
          </reference>
        </references>
      </pivotArea>
    </format>
    <format dxfId="761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17"/>
          </reference>
          <reference field="7" count="1" selected="0">
            <x v="253"/>
          </reference>
          <reference field="8" count="1">
            <x v="0"/>
          </reference>
          <reference field="10" count="1" selected="0">
            <x v="1048832"/>
          </reference>
        </references>
      </pivotArea>
    </format>
    <format dxfId="761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6"/>
          </reference>
          <reference field="7" count="1" selected="0">
            <x v="202"/>
          </reference>
          <reference field="8" count="1">
            <x v="51"/>
          </reference>
          <reference field="10" count="1" selected="0">
            <x v="1048832"/>
          </reference>
        </references>
      </pivotArea>
    </format>
    <format dxfId="761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8"/>
          </reference>
          <reference field="7" count="1" selected="0">
            <x v="333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61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9"/>
          </reference>
          <reference field="7" count="1" selected="0">
            <x v="334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61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7"/>
          </reference>
          <reference field="7" count="1" selected="0">
            <x v="203"/>
          </reference>
          <reference field="8" count="1">
            <x v="46"/>
          </reference>
          <reference field="10" count="1" selected="0">
            <x v="1048832"/>
          </reference>
        </references>
      </pivotArea>
    </format>
    <format dxfId="761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8"/>
          </reference>
          <reference field="7" count="1" selected="0">
            <x v="204"/>
          </reference>
          <reference field="8" count="1">
            <x v="253"/>
          </reference>
          <reference field="10" count="1" selected="0">
            <x v="1048832"/>
          </reference>
        </references>
      </pivotArea>
    </format>
    <format dxfId="761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0"/>
          </reference>
          <reference field="7" count="1" selected="0">
            <x v="335"/>
          </reference>
          <reference field="8" count="1">
            <x v="254"/>
          </reference>
          <reference field="10" count="1" selected="0">
            <x v="1048832"/>
          </reference>
        </references>
      </pivotArea>
    </format>
    <format dxfId="761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69"/>
          </reference>
          <reference field="7" count="1" selected="0">
            <x v="205"/>
          </reference>
          <reference field="8" count="1">
            <x v="254"/>
          </reference>
          <reference field="10" count="1" selected="0">
            <x v="1048832"/>
          </reference>
        </references>
      </pivotArea>
    </format>
    <format dxfId="761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2"/>
          </reference>
          <reference field="7" count="1" selected="0">
            <x v="268"/>
          </reference>
          <reference field="8" count="1">
            <x v="78"/>
          </reference>
          <reference field="10" count="1" selected="0">
            <x v="1048832"/>
          </reference>
        </references>
      </pivotArea>
    </format>
    <format dxfId="762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0"/>
          </reference>
          <reference field="7" count="1" selected="0">
            <x v="206"/>
          </reference>
          <reference field="8" count="2">
            <x v="55"/>
            <x v="78"/>
          </reference>
          <reference field="10" count="1" selected="0">
            <x v="1048832"/>
          </reference>
        </references>
      </pivotArea>
    </format>
    <format dxfId="762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3"/>
          </reference>
          <reference field="7" count="1" selected="0">
            <x v="269"/>
          </reference>
          <reference field="8" count="2">
            <x v="55"/>
            <x v="78"/>
          </reference>
          <reference field="10" count="1" selected="0">
            <x v="1048832"/>
          </reference>
        </references>
      </pivotArea>
    </format>
    <format dxfId="762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93"/>
          </reference>
          <reference field="7" count="1" selected="0">
            <x v="328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62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37"/>
          </reference>
          <reference field="7" count="1" selected="0">
            <x v="273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62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0"/>
          </reference>
          <reference field="7" count="1" selected="0">
            <x v="276"/>
          </reference>
          <reference field="8" count="1">
            <x v="337"/>
          </reference>
          <reference field="10" count="1" selected="0">
            <x v="1048832"/>
          </reference>
        </references>
      </pivotArea>
    </format>
    <format dxfId="762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1"/>
          </reference>
          <reference field="7" count="1" selected="0">
            <x v="277"/>
          </reference>
          <reference field="8" count="1">
            <x v="337"/>
          </reference>
          <reference field="10" count="1" selected="0">
            <x v="1048832"/>
          </reference>
        </references>
      </pivotArea>
    </format>
    <format dxfId="762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5"/>
          </reference>
          <reference field="7" count="1" selected="0">
            <x v="281"/>
          </reference>
          <reference field="8" count="2">
            <x v="16"/>
            <x v="46"/>
          </reference>
          <reference field="10" count="1" selected="0">
            <x v="1048832"/>
          </reference>
        </references>
      </pivotArea>
    </format>
    <format dxfId="762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1"/>
          </reference>
          <reference field="7" count="1" selected="0">
            <x v="207"/>
          </reference>
          <reference field="8" count="1">
            <x v="253"/>
          </reference>
          <reference field="10" count="1" selected="0">
            <x v="1048832"/>
          </reference>
        </references>
      </pivotArea>
    </format>
    <format dxfId="762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2"/>
          </reference>
          <reference field="7" count="1" selected="0">
            <x v="208"/>
          </reference>
          <reference field="8" count="1">
            <x v="16"/>
          </reference>
          <reference field="10" count="1" selected="0">
            <x v="1048832"/>
          </reference>
        </references>
      </pivotArea>
    </format>
    <format dxfId="762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6"/>
          </reference>
          <reference field="7" count="1" selected="0">
            <x v="282"/>
          </reference>
          <reference field="8" count="2">
            <x v="16"/>
            <x v="18"/>
          </reference>
          <reference field="10" count="1" selected="0">
            <x v="1048832"/>
          </reference>
        </references>
      </pivotArea>
    </format>
    <format dxfId="763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49"/>
          </reference>
          <reference field="7" count="1" selected="0">
            <x v="285"/>
          </reference>
          <reference field="8" count="1">
            <x v="10"/>
          </reference>
          <reference field="10" count="1" selected="0">
            <x v="1048832"/>
          </reference>
        </references>
      </pivotArea>
    </format>
    <format dxfId="763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3"/>
          </reference>
          <reference field="7" count="1" selected="0">
            <x v="209"/>
          </reference>
          <reference field="8" count="2">
            <x v="38"/>
            <x v="42"/>
          </reference>
          <reference field="10" count="1" selected="0">
            <x v="1048832"/>
          </reference>
        </references>
      </pivotArea>
    </format>
    <format dxfId="763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4"/>
          </reference>
          <reference field="7" count="1" selected="0">
            <x v="210"/>
          </reference>
          <reference field="8" count="1">
            <x v="38"/>
          </reference>
          <reference field="10" count="1" selected="0">
            <x v="1048832"/>
          </reference>
        </references>
      </pivotArea>
    </format>
    <format dxfId="763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0"/>
          </reference>
          <reference field="7" count="1" selected="0">
            <x v="286"/>
          </reference>
          <reference field="8" count="2">
            <x v="38"/>
            <x v="42"/>
          </reference>
          <reference field="10" count="1" selected="0">
            <x v="1048832"/>
          </reference>
        </references>
      </pivotArea>
    </format>
    <format dxfId="763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5"/>
          </reference>
          <reference field="7" count="1" selected="0">
            <x v="211"/>
          </reference>
          <reference field="8" count="2">
            <x v="255"/>
            <x v="473"/>
          </reference>
          <reference field="10" count="1" selected="0">
            <x v="1048832"/>
          </reference>
        </references>
      </pivotArea>
    </format>
    <format dxfId="763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54"/>
          </reference>
          <reference field="7" count="1" selected="0">
            <x v="290"/>
          </reference>
          <reference field="8" count="1">
            <x v="17"/>
          </reference>
          <reference field="10" count="1" selected="0">
            <x v="1048832"/>
          </reference>
        </references>
      </pivotArea>
    </format>
    <format dxfId="763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77"/>
          </reference>
          <reference field="7" count="1" selected="0">
            <x v="213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637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4"/>
          </reference>
          <reference field="7" count="1" selected="0">
            <x v="220"/>
          </reference>
          <reference field="8" count="1">
            <x v="50"/>
          </reference>
          <reference field="10" count="1" selected="0">
            <x v="1048832"/>
          </reference>
        </references>
      </pivotArea>
    </format>
    <format dxfId="7638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5"/>
          </reference>
          <reference field="7" count="1" selected="0">
            <x v="221"/>
          </reference>
          <reference field="8" count="1">
            <x v="259"/>
          </reference>
          <reference field="10" count="1" selected="0">
            <x v="1048832"/>
          </reference>
        </references>
      </pivotArea>
    </format>
    <format dxfId="7639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86"/>
          </reference>
          <reference field="7" count="1" selected="0">
            <x v="222"/>
          </reference>
          <reference field="8" count="5">
            <x v="16"/>
            <x v="26"/>
            <x v="46"/>
            <x v="92"/>
            <x v="338"/>
          </reference>
          <reference field="10" count="1" selected="0">
            <x v="1048832"/>
          </reference>
        </references>
      </pivotArea>
    </format>
    <format dxfId="7640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3"/>
          </reference>
          <reference field="7" count="1" selected="0">
            <x v="299"/>
          </reference>
          <reference field="8" count="1">
            <x v="336"/>
          </reference>
          <reference field="10" count="1" selected="0">
            <x v="1048832"/>
          </reference>
        </references>
      </pivotArea>
    </format>
    <format dxfId="7641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301"/>
          </reference>
          <reference field="7" count="1" selected="0">
            <x v="336"/>
          </reference>
          <reference field="8" count="3">
            <x v="26"/>
            <x v="46"/>
            <x v="485"/>
          </reference>
          <reference field="10" count="1" selected="0">
            <x v="1048832"/>
          </reference>
        </references>
      </pivotArea>
    </format>
    <format dxfId="7642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68"/>
          </reference>
          <reference field="7" count="1" selected="0">
            <x v="304"/>
          </reference>
          <reference field="8" count="1">
            <x v="26"/>
          </reference>
          <reference field="10" count="1" selected="0">
            <x v="1048832"/>
          </reference>
        </references>
      </pivotArea>
    </format>
    <format dxfId="7643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0"/>
          </reference>
          <reference field="7" count="1" selected="0">
            <x v="226"/>
          </reference>
          <reference field="8" count="3">
            <x v="42"/>
            <x v="55"/>
            <x v="61"/>
          </reference>
          <reference field="10" count="1" selected="0">
            <x v="1048832"/>
          </reference>
        </references>
      </pivotArea>
    </format>
    <format dxfId="7644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191"/>
          </reference>
          <reference field="7" count="1" selected="0">
            <x v="227"/>
          </reference>
          <reference field="8" count="2">
            <x v="57"/>
            <x v="486"/>
          </reference>
          <reference field="10" count="1" selected="0">
            <x v="1048832"/>
          </reference>
        </references>
      </pivotArea>
    </format>
    <format dxfId="7645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81"/>
          </reference>
          <reference field="7" count="1" selected="0">
            <x v="317"/>
          </reference>
          <reference field="8" count="1">
            <x v="336"/>
          </reference>
          <reference field="10" count="1" selected="0">
            <x v="1048832"/>
          </reference>
        </references>
      </pivotArea>
    </format>
    <format dxfId="7646">
      <pivotArea dataOnly="0" labelOnly="1" outline="0" fieldPosition="0">
        <references count="6">
          <reference field="1" count="1" selected="0">
            <x v="5"/>
          </reference>
          <reference field="2" count="1" selected="0">
            <x v="1048832"/>
          </reference>
          <reference field="6" count="1" selected="0">
            <x v="204"/>
          </reference>
          <reference field="7" count="1" selected="0">
            <x v="240"/>
          </reference>
          <reference field="8" count="2">
            <x v="26"/>
            <x v="261"/>
          </reference>
          <reference field="10" count="1" selected="0">
            <x v="1048832"/>
          </reference>
        </references>
      </pivotArea>
    </format>
    <format dxfId="7647">
      <pivotArea dataOnly="0" labelOnly="1" outline="0" fieldPosition="0">
        <references count="6">
          <reference field="1" count="1" selected="0">
            <x v="6"/>
          </reference>
          <reference field="2" count="1" selected="0">
            <x v="4"/>
          </reference>
          <reference field="6" count="1" selected="0">
            <x v="359"/>
          </reference>
          <reference field="7" count="1" selected="0">
            <x v="393"/>
          </reference>
          <reference field="8" count="1">
            <x v="368"/>
          </reference>
          <reference field="10" count="1" selected="0">
            <x v="19"/>
          </reference>
        </references>
      </pivotArea>
    </format>
    <format dxfId="7648">
      <pivotArea dataOnly="0" labelOnly="1" outline="0" fieldPosition="0">
        <references count="6">
          <reference field="1" count="1" selected="0">
            <x v="6"/>
          </reference>
          <reference field="2" count="1" selected="0">
            <x v="4"/>
          </reference>
          <reference field="6" count="1" selected="0">
            <x v="360"/>
          </reference>
          <reference field="7" count="1" selected="0">
            <x v="394"/>
          </reference>
          <reference field="8" count="1">
            <x v="59"/>
          </reference>
          <reference field="10" count="1" selected="0">
            <x v="19"/>
          </reference>
        </references>
      </pivotArea>
    </format>
    <format dxfId="7649">
      <pivotArea dataOnly="0" labelOnly="1" outline="0" fieldPosition="0">
        <references count="6">
          <reference field="1" count="1" selected="0">
            <x v="6"/>
          </reference>
          <reference field="2" count="1" selected="0">
            <x v="4"/>
          </reference>
          <reference field="6" count="1" selected="0">
            <x v="585"/>
          </reference>
          <reference field="7" count="1" selected="0">
            <x v="625"/>
          </reference>
          <reference field="8" count="1">
            <x v="498"/>
          </reference>
          <reference field="10" count="1" selected="0">
            <x v="19"/>
          </reference>
        </references>
      </pivotArea>
    </format>
    <format dxfId="7650">
      <pivotArea dataOnly="0" labelOnly="1" outline="0" fieldPosition="0">
        <references count="6">
          <reference field="1" count="1" selected="0">
            <x v="7"/>
          </reference>
          <reference field="2" count="1" selected="0">
            <x v="0"/>
          </reference>
          <reference field="6" count="1" selected="0">
            <x v="361"/>
          </reference>
          <reference field="7" count="1" selected="0">
            <x v="395"/>
          </reference>
          <reference field="8" count="1">
            <x v="46"/>
          </reference>
          <reference field="10" count="1" selected="0">
            <x v="0"/>
          </reference>
        </references>
      </pivotArea>
    </format>
    <format dxfId="7651">
      <pivotArea dataOnly="0" labelOnly="1" outline="0" fieldPosition="0">
        <references count="6">
          <reference field="1" count="1" selected="0">
            <x v="7"/>
          </reference>
          <reference field="2" count="1" selected="0">
            <x v="0"/>
          </reference>
          <reference field="6" count="1" selected="0">
            <x v="362"/>
          </reference>
          <reference field="7" count="1" selected="0">
            <x v="396"/>
          </reference>
          <reference field="8" count="1">
            <x v="369"/>
          </reference>
          <reference field="10" count="1" selected="0">
            <x v="0"/>
          </reference>
        </references>
      </pivotArea>
    </format>
    <format dxfId="7652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>
            <x v="586"/>
          </reference>
          <reference field="10" count="1" selected="0">
            <x v="0"/>
          </reference>
          <reference field="11" count="1" selected="0">
            <x v="0"/>
          </reference>
        </references>
      </pivotArea>
    </format>
    <format dxfId="7653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6" count="1">
            <x v="586"/>
          </reference>
          <reference field="10" count="1" selected="0">
            <x v="0"/>
          </reference>
          <reference field="11" count="1" selected="0">
            <x v="0"/>
          </reference>
        </references>
      </pivotArea>
    </format>
    <format dxfId="7654">
      <pivotArea field="8" type="button" dataOnly="0" labelOnly="1" outline="0" axis="axisRow" fieldPosition="6"/>
    </format>
  </formats>
  <pivotHierarchies count="2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>
      <members count="3" level="1">
        <member name=""/>
        <member name=""/>
        <member name="[共通_財務年月].[財務年度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結帳_結帳單].[客戶名稱].&amp;[蝦皮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showInFieldList="0"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7">
    <rowHierarchyUsage hierarchyUsage="14"/>
    <rowHierarchyUsage hierarchyUsage="107"/>
    <rowHierarchyUsage hierarchyUsage="109"/>
    <rowHierarchyUsage hierarchyUsage="108"/>
    <rowHierarchyUsage hierarchyUsage="91"/>
    <rowHierarchyUsage hierarchyUsage="87"/>
    <rowHierarchyUsage hierarchyUsage="89"/>
  </rowHierarchiesUsage>
  <colHierarchiesUsage count="1">
    <colHierarchyUsage hierarchyUsage="1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F6B14-6A80-457F-BBD9-3A1AA96DAEE0}" name="樞紐分析表2" cacheId="53" applyNumberFormats="0" applyBorderFormats="0" applyFontFormats="0" applyPatternFormats="0" applyAlignmentFormats="0" applyWidthHeightFormats="1" dataCaption="值" updatedVersion="8" minRefreshableVersion="3" useAutoFormatting="1" subtotalHiddenItems="1" rowGrandTotals="0" colGrandTotals="0" itemPrintTitles="1" createdVersion="7" indent="0" compact="0" compactData="0" multipleFieldFilters="0" fieldListSortAscending="1">
  <location ref="A2:P987" firstHeaderRow="1" firstDataRow="2" firstDataCol="4"/>
  <pivotFields count="10">
    <pivotField compact="0" allDrilled="1" outline="0" subtotalTop="0" showAll="0" dataSourceSort="1" defaultSubtotal="0" defaultAttributeDrillState="1">
      <items count="2">
        <item s="1" x="0"/>
        <item s="1" x="1"/>
      </items>
    </pivotField>
    <pivotField axis="axisRow" compact="0" allDrilled="1" outline="0" subtotalTop="0" showAll="0" defaultSubtotal="0" defaultAttributeDrillState="1">
      <items count="8">
        <item x="7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 defaultAttributeDrillState="1"/>
    <pivotField compact="0" allDrilled="1" outline="0" subtotalTop="0" showAll="0" dataSourceSort="1" defaultAttributeDrillState="1"/>
    <pivotField compact="0" allDrilled="1" outline="0" subtotalTop="0" showAll="0" hideNewItems="1" defaultSubtotal="0">
      <items count="2">
        <item c="1" x="0"/>
        <item n="其他廠商" x="1"/>
      </items>
    </pivotField>
    <pivotField axis="axisRow" compact="0" allDrilled="1" outline="0" subtotalTop="0" showAll="0" dataSourceSort="1" defaultSubtotal="0" defaultAttributeDrillState="1">
      <items count="4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5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  <item s="1" x="454"/>
        <item s="1" x="455"/>
        <item s="1" x="456"/>
        <item s="1" x="457"/>
        <item s="1" x="458"/>
        <item s="1" x="459"/>
        <item s="1" x="460"/>
        <item s="1" x="461"/>
        <item s="1" x="462"/>
        <item s="1" x="463"/>
        <item s="1" x="464"/>
        <item s="1" x="465"/>
        <item s="1" x="466"/>
        <item s="1" x="467"/>
        <item s="1" x="468"/>
        <item s="1" x="469"/>
        <item s="1" x="470"/>
        <item s="1" x="471"/>
        <item s="1" x="472"/>
        <item s="1" x="473"/>
        <item s="1" x="474"/>
        <item s="1" x="475"/>
        <item s="1" x="476"/>
        <item s="1" x="477"/>
        <item s="1" x="478"/>
        <item s="1" x="479"/>
        <item s="1" x="480"/>
        <item s="1" x="481"/>
        <item s="1" x="482"/>
        <item s="1" x="483"/>
        <item s="1" x="484"/>
        <item s="1" x="485"/>
        <item s="1" x="486"/>
        <item s="1" x="487"/>
        <item s="1" x="488"/>
        <item s="1" x="489"/>
        <item s="1" x="490"/>
        <item s="1" x="491"/>
        <item s="1" x="492"/>
        <item s="1" x="493"/>
        <item s="1" x="494"/>
        <item s="1" x="495"/>
        <item s="1" x="496"/>
        <item s="1" x="497"/>
        <item s="1" x="498"/>
        <item s="1" x="499"/>
        <item s="1" x="500"/>
        <item s="1" x="501"/>
        <item s="1" x="502"/>
        <item s="1" x="503"/>
        <item s="1" x="504"/>
        <item s="1" x="505"/>
        <item s="1" x="506"/>
        <item s="1" x="507"/>
        <item s="1" x="508"/>
        <item s="1" x="509"/>
        <item x="510"/>
        <item t="default"/>
      </items>
    </pivotField>
    <pivotField dataField="1" compact="0" outline="0" subtotalTop="0" showAll="0"/>
    <pivotField axis="axisCol" compact="0" allDrilled="1" outline="0" subtotalTop="0" showAll="0" dataSourceSort="1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t="default"/>
      </items>
    </pivotField>
  </pivotFields>
  <rowFields count="4">
    <field x="1"/>
    <field x="5"/>
    <field x="6"/>
    <field x="7"/>
  </rowFields>
  <rowItems count="984">
    <i>
      <x/>
      <x v="363"/>
      <x v="397"/>
      <x v="370"/>
    </i>
    <i r="1">
      <x v="364"/>
      <x v="398"/>
      <x v="371"/>
    </i>
    <i r="1">
      <x v="365"/>
      <x v="399"/>
      <x v="372"/>
    </i>
    <i r="3">
      <x v="373"/>
    </i>
    <i r="3">
      <x v="374"/>
    </i>
    <i r="1">
      <x v="366"/>
      <x v="400"/>
      <x v="375"/>
    </i>
    <i r="3">
      <x v="376"/>
    </i>
    <i r="3">
      <x v="377"/>
    </i>
    <i r="1">
      <x v="367"/>
      <x v="401"/>
      <x v="378"/>
    </i>
    <i r="1">
      <x v="368"/>
      <x v="402"/>
      <x v="23"/>
    </i>
    <i r="3">
      <x v="324"/>
    </i>
    <i r="3">
      <x v="379"/>
    </i>
    <i r="3">
      <x v="380"/>
    </i>
    <i r="3">
      <x v="381"/>
    </i>
    <i r="3">
      <x v="382"/>
    </i>
    <i r="1">
      <x v="369"/>
      <x v="403"/>
      <x/>
    </i>
    <i r="1">
      <x v="370"/>
      <x v="404"/>
      <x v="383"/>
    </i>
    <i r="3">
      <x v="384"/>
    </i>
    <i r="3">
      <x v="272"/>
    </i>
    <i r="3">
      <x v="385"/>
    </i>
    <i r="1">
      <x v="371"/>
      <x v="405"/>
      <x v="42"/>
    </i>
    <i r="1">
      <x v="372"/>
      <x v="406"/>
      <x v="386"/>
    </i>
    <i r="1">
      <x v="373"/>
      <x v="407"/>
      <x v="387"/>
    </i>
    <i r="3">
      <x v="388"/>
    </i>
    <i r="1">
      <x v="374"/>
      <x v="408"/>
      <x v="389"/>
    </i>
    <i r="3">
      <x v="390"/>
    </i>
    <i r="3">
      <x v="51"/>
    </i>
    <i r="3">
      <x v="391"/>
    </i>
    <i r="1">
      <x v="375"/>
      <x v="409"/>
      <x v="389"/>
    </i>
    <i r="3">
      <x v="390"/>
    </i>
    <i r="3">
      <x v="51"/>
    </i>
    <i r="1">
      <x v="376"/>
      <x v="410"/>
      <x v="389"/>
    </i>
    <i r="1">
      <x v="377"/>
      <x v="411"/>
      <x v="392"/>
    </i>
    <i r="3">
      <x v="393"/>
    </i>
    <i r="3">
      <x v="394"/>
    </i>
    <i r="1">
      <x v="378"/>
      <x v="412"/>
      <x v="392"/>
    </i>
    <i r="3">
      <x v="393"/>
    </i>
    <i r="1">
      <x v="379"/>
      <x v="413"/>
      <x v="392"/>
    </i>
    <i r="3">
      <x v="393"/>
    </i>
    <i r="1">
      <x v="380"/>
      <x v="414"/>
      <x v="395"/>
    </i>
    <i r="3">
      <x v="396"/>
    </i>
    <i r="1">
      <x v="381"/>
      <x v="415"/>
      <x v="22"/>
    </i>
    <i r="3">
      <x v="81"/>
    </i>
    <i r="1">
      <x v="382"/>
      <x v="416"/>
      <x v="18"/>
    </i>
    <i r="1">
      <x v="383"/>
      <x v="417"/>
      <x v="273"/>
    </i>
    <i r="3">
      <x v="50"/>
    </i>
    <i r="3">
      <x v="397"/>
    </i>
    <i r="3">
      <x v="398"/>
    </i>
    <i r="3">
      <x v="399"/>
    </i>
    <i r="1">
      <x v="384"/>
      <x v="418"/>
      <x v="400"/>
    </i>
    <i r="1">
      <x v="385"/>
      <x v="419"/>
      <x v="386"/>
    </i>
    <i r="1">
      <x v="386"/>
      <x v="420"/>
      <x v="394"/>
    </i>
    <i r="1">
      <x v="387"/>
      <x v="421"/>
      <x v="391"/>
    </i>
    <i r="1">
      <x v="388"/>
      <x v="422"/>
      <x v="390"/>
    </i>
    <i r="3">
      <x v="51"/>
    </i>
    <i>
      <x v="1"/>
      <x/>
      <x/>
      <x/>
    </i>
    <i r="3">
      <x v="1"/>
    </i>
    <i r="1">
      <x v="1"/>
      <x v="1"/>
      <x v="2"/>
    </i>
    <i r="3">
      <x/>
    </i>
    <i r="3">
      <x v="1"/>
    </i>
    <i r="1">
      <x v="2"/>
      <x v="2"/>
      <x v="2"/>
    </i>
    <i r="3">
      <x/>
    </i>
    <i r="3">
      <x v="1"/>
    </i>
    <i r="1">
      <x v="3"/>
      <x v="3"/>
      <x v="2"/>
    </i>
    <i r="3">
      <x/>
    </i>
    <i r="3">
      <x v="1"/>
    </i>
    <i r="1">
      <x v="4"/>
      <x v="4"/>
      <x v="2"/>
    </i>
    <i r="3">
      <x/>
    </i>
    <i r="3">
      <x v="1"/>
    </i>
    <i r="1">
      <x v="5"/>
      <x v="5"/>
      <x v="3"/>
    </i>
    <i r="1">
      <x v="6"/>
      <x v="6"/>
      <x v="3"/>
    </i>
    <i r="1">
      <x v="7"/>
      <x v="7"/>
      <x v="4"/>
    </i>
    <i r="3">
      <x v="5"/>
    </i>
    <i r="3">
      <x v="3"/>
    </i>
    <i r="1">
      <x v="8"/>
      <x v="8"/>
      <x v="6"/>
    </i>
    <i r="3">
      <x v="7"/>
    </i>
    <i r="1">
      <x v="9"/>
      <x v="9"/>
      <x v="6"/>
    </i>
    <i r="3">
      <x v="7"/>
    </i>
    <i r="1">
      <x v="10"/>
      <x v="10"/>
      <x v="6"/>
    </i>
    <i r="3">
      <x v="7"/>
    </i>
    <i r="1">
      <x v="11"/>
      <x v="11"/>
      <x v="6"/>
    </i>
    <i r="3">
      <x v="7"/>
    </i>
    <i r="1">
      <x v="12"/>
      <x v="12"/>
      <x v="6"/>
    </i>
    <i r="3">
      <x v="7"/>
    </i>
    <i r="1">
      <x v="13"/>
      <x v="13"/>
      <x v="8"/>
    </i>
    <i r="3">
      <x v="9"/>
    </i>
    <i r="1">
      <x v="14"/>
      <x v="14"/>
      <x v="8"/>
    </i>
    <i r="3">
      <x v="10"/>
    </i>
    <i r="3">
      <x v="11"/>
    </i>
    <i r="3">
      <x v="9"/>
    </i>
    <i r="1">
      <x v="15"/>
      <x v="15"/>
      <x v="8"/>
    </i>
    <i r="3">
      <x v="10"/>
    </i>
    <i r="3">
      <x v="11"/>
    </i>
    <i r="3">
      <x v="9"/>
    </i>
    <i r="1">
      <x v="16"/>
      <x v="16"/>
      <x v="12"/>
    </i>
    <i r="3">
      <x v="13"/>
    </i>
    <i r="3">
      <x v="9"/>
    </i>
    <i r="3">
      <x v="14"/>
    </i>
    <i r="3">
      <x v="15"/>
    </i>
    <i r="1">
      <x v="17"/>
      <x v="17"/>
      <x v="12"/>
    </i>
    <i r="3">
      <x v="13"/>
    </i>
    <i r="3">
      <x v="9"/>
    </i>
    <i r="3">
      <x v="15"/>
    </i>
    <i>
      <x v="2"/>
      <x v="18"/>
      <x v="18"/>
      <x v="16"/>
    </i>
    <i r="3">
      <x v="17"/>
    </i>
    <i r="2">
      <x v="19"/>
      <x v="17"/>
    </i>
    <i r="3">
      <x v="18"/>
    </i>
    <i r="1">
      <x v="19"/>
      <x v="20"/>
      <x v="19"/>
    </i>
    <i r="3">
      <x/>
    </i>
    <i r="1">
      <x v="20"/>
      <x v="21"/>
      <x v="20"/>
    </i>
    <i r="3">
      <x v="21"/>
    </i>
    <i r="3">
      <x v="22"/>
    </i>
    <i r="3">
      <x v="19"/>
    </i>
    <i r="3">
      <x v="23"/>
    </i>
    <i r="1">
      <x v="21"/>
      <x v="22"/>
      <x v="23"/>
    </i>
    <i r="1">
      <x v="22"/>
      <x v="23"/>
      <x v="24"/>
    </i>
    <i r="3">
      <x v="1"/>
    </i>
    <i r="1">
      <x v="23"/>
      <x v="24"/>
      <x v="25"/>
    </i>
    <i r="1">
      <x v="24"/>
      <x v="25"/>
      <x v="26"/>
    </i>
    <i r="3">
      <x v="27"/>
    </i>
    <i r="1">
      <x v="25"/>
      <x v="26"/>
      <x v="28"/>
    </i>
    <i r="1">
      <x v="26"/>
      <x v="27"/>
      <x v="29"/>
    </i>
    <i r="2">
      <x v="28"/>
      <x v="30"/>
    </i>
    <i r="3">
      <x v="24"/>
    </i>
    <i r="3">
      <x v="29"/>
    </i>
    <i r="1">
      <x v="27"/>
      <x v="29"/>
      <x v="31"/>
    </i>
    <i r="3">
      <x v="32"/>
    </i>
    <i r="1">
      <x v="28"/>
      <x v="30"/>
      <x v="30"/>
    </i>
    <i r="1">
      <x v="29"/>
      <x v="31"/>
      <x v="33"/>
    </i>
    <i r="3">
      <x v="34"/>
    </i>
    <i r="2">
      <x v="32"/>
      <x v="19"/>
    </i>
    <i r="3">
      <x v="34"/>
    </i>
    <i r="1">
      <x v="30"/>
      <x v="33"/>
      <x v="35"/>
    </i>
    <i r="1">
      <x v="31"/>
      <x v="34"/>
      <x v="36"/>
    </i>
    <i r="3">
      <x v="37"/>
    </i>
    <i r="1">
      <x v="32"/>
      <x v="35"/>
      <x v="36"/>
    </i>
    <i r="1">
      <x v="33"/>
      <x v="36"/>
      <x v="3"/>
    </i>
    <i r="2">
      <x v="37"/>
      <x v="38"/>
    </i>
    <i r="3">
      <x v="3"/>
    </i>
    <i r="1">
      <x v="34"/>
      <x v="38"/>
      <x v="39"/>
    </i>
    <i r="1">
      <x v="35"/>
      <x v="39"/>
      <x v="40"/>
    </i>
    <i r="1">
      <x v="36"/>
      <x v="40"/>
      <x v="22"/>
    </i>
    <i r="2">
      <x v="41"/>
      <x v="22"/>
    </i>
    <i r="1">
      <x v="37"/>
      <x v="42"/>
      <x v="41"/>
    </i>
    <i r="3">
      <x v="42"/>
    </i>
    <i r="2">
      <x v="43"/>
      <x v="43"/>
    </i>
    <i r="3">
      <x v="41"/>
    </i>
    <i r="3">
      <x v="42"/>
    </i>
    <i r="1">
      <x v="38"/>
      <x v="44"/>
      <x v="44"/>
    </i>
    <i r="2">
      <x v="45"/>
      <x v="44"/>
    </i>
    <i r="1">
      <x v="39"/>
      <x v="46"/>
      <x v="45"/>
    </i>
    <i r="1">
      <x v="40"/>
      <x v="47"/>
      <x v="16"/>
    </i>
    <i r="2">
      <x v="48"/>
      <x v="29"/>
    </i>
    <i r="3">
      <x v="26"/>
    </i>
    <i r="3">
      <x v="16"/>
    </i>
    <i r="3">
      <x v="27"/>
    </i>
    <i r="1">
      <x v="41"/>
      <x v="49"/>
      <x v="26"/>
    </i>
    <i r="1">
      <x v="42"/>
      <x v="50"/>
      <x v="22"/>
    </i>
    <i r="3">
      <x v="26"/>
    </i>
    <i r="2">
      <x v="51"/>
      <x v="36"/>
    </i>
    <i r="3">
      <x v="37"/>
    </i>
    <i r="1">
      <x v="43"/>
      <x v="52"/>
      <x v="22"/>
    </i>
    <i r="1">
      <x v="44"/>
      <x v="53"/>
      <x v="43"/>
    </i>
    <i r="1">
      <x v="45"/>
      <x v="54"/>
      <x v="46"/>
    </i>
    <i r="1">
      <x v="46"/>
      <x v="55"/>
      <x v="21"/>
    </i>
    <i r="2">
      <x v="56"/>
      <x v="21"/>
    </i>
    <i r="1">
      <x v="47"/>
      <x v="57"/>
      <x v="42"/>
    </i>
    <i r="3">
      <x v="19"/>
    </i>
    <i r="3">
      <x v="26"/>
    </i>
    <i r="3">
      <x v="47"/>
    </i>
    <i r="3">
      <x v="40"/>
    </i>
    <i r="3">
      <x v="48"/>
    </i>
    <i r="3">
      <x v="27"/>
    </i>
    <i r="3">
      <x v="49"/>
    </i>
    <i r="2">
      <x v="58"/>
      <x v="40"/>
    </i>
    <i r="3">
      <x v="50"/>
    </i>
    <i r="1">
      <x v="48"/>
      <x v="59"/>
      <x v="42"/>
    </i>
    <i r="1">
      <x v="49"/>
      <x v="60"/>
      <x v="3"/>
    </i>
    <i r="2">
      <x v="61"/>
      <x v="3"/>
    </i>
    <i r="1">
      <x v="50"/>
      <x v="62"/>
      <x v="51"/>
    </i>
    <i r="3">
      <x v="52"/>
    </i>
    <i r="1">
      <x v="51"/>
      <x v="63"/>
      <x v="53"/>
    </i>
    <i r="3">
      <x v="16"/>
    </i>
    <i r="2">
      <x v="64"/>
      <x v="53"/>
    </i>
    <i r="1">
      <x v="52"/>
      <x v="65"/>
      <x v="54"/>
    </i>
    <i r="1">
      <x v="53"/>
      <x v="66"/>
      <x v="55"/>
    </i>
    <i r="2">
      <x v="67"/>
      <x v="36"/>
    </i>
    <i r="3">
      <x v="42"/>
    </i>
    <i r="1">
      <x v="54"/>
      <x v="68"/>
      <x v="22"/>
    </i>
    <i r="2">
      <x v="69"/>
      <x v="36"/>
    </i>
    <i r="3">
      <x v="37"/>
    </i>
    <i r="1">
      <x v="55"/>
      <x v="70"/>
      <x v="56"/>
    </i>
    <i r="1">
      <x v="56"/>
      <x v="71"/>
      <x v="26"/>
    </i>
    <i r="3">
      <x v="27"/>
    </i>
    <i r="1">
      <x v="57"/>
      <x v="72"/>
      <x v="40"/>
    </i>
    <i r="3">
      <x v="18"/>
    </i>
    <i r="1">
      <x v="58"/>
      <x v="73"/>
      <x v="57"/>
    </i>
    <i r="1">
      <x v="59"/>
      <x v="74"/>
      <x v="19"/>
    </i>
    <i r="2">
      <x v="75"/>
      <x v="19"/>
    </i>
    <i r="1">
      <x v="60"/>
      <x v="76"/>
      <x v="29"/>
    </i>
    <i r="1">
      <x v="61"/>
      <x v="77"/>
      <x v="40"/>
    </i>
    <i r="3">
      <x v="58"/>
    </i>
    <i r="2">
      <x v="78"/>
      <x v="58"/>
    </i>
    <i r="1">
      <x v="62"/>
      <x v="79"/>
      <x v="59"/>
    </i>
    <i r="3">
      <x v="60"/>
    </i>
    <i r="1">
      <x v="63"/>
      <x v="80"/>
      <x v="40"/>
    </i>
    <i r="1">
      <x v="64"/>
      <x v="81"/>
      <x v="24"/>
    </i>
    <i r="1">
      <x v="65"/>
      <x v="82"/>
      <x v="41"/>
    </i>
    <i r="1">
      <x v="66"/>
      <x v="83"/>
      <x v="35"/>
    </i>
    <i r="1">
      <x v="67"/>
      <x v="84"/>
      <x v="61"/>
    </i>
    <i r="3">
      <x v="47"/>
    </i>
    <i r="3">
      <x v="57"/>
    </i>
    <i r="2">
      <x v="85"/>
      <x v="26"/>
    </i>
    <i r="3">
      <x v="47"/>
    </i>
    <i r="3">
      <x v="40"/>
    </i>
    <i r="3">
      <x v="62"/>
    </i>
    <i r="3">
      <x v="57"/>
    </i>
    <i r="3">
      <x v="48"/>
    </i>
    <i r="3">
      <x v="27"/>
    </i>
    <i r="3">
      <x v="49"/>
    </i>
    <i r="1">
      <x v="68"/>
      <x v="86"/>
      <x v="41"/>
    </i>
    <i r="3">
      <x v="47"/>
    </i>
    <i r="3">
      <x/>
    </i>
    <i r="1">
      <x v="69"/>
      <x v="87"/>
      <x v="41"/>
    </i>
    <i r="1">
      <x v="70"/>
      <x v="88"/>
      <x v="41"/>
    </i>
    <i r="1">
      <x v="71"/>
      <x v="89"/>
      <x v="63"/>
    </i>
    <i r="3">
      <x v="64"/>
    </i>
    <i r="3">
      <x v="65"/>
    </i>
    <i r="2">
      <x v="90"/>
      <x v="66"/>
    </i>
    <i r="3">
      <x v="32"/>
    </i>
    <i r="1">
      <x v="72"/>
      <x v="91"/>
      <x v="32"/>
    </i>
    <i r="2">
      <x v="92"/>
      <x v="3"/>
    </i>
    <i r="3">
      <x v="32"/>
    </i>
    <i r="1">
      <x v="73"/>
      <x v="93"/>
      <x v="67"/>
    </i>
    <i r="2">
      <x v="94"/>
      <x v="67"/>
    </i>
    <i r="1">
      <x v="74"/>
      <x v="95"/>
      <x v="68"/>
    </i>
    <i r="3">
      <x v="69"/>
    </i>
    <i r="1">
      <x v="75"/>
      <x v="96"/>
      <x v="68"/>
    </i>
    <i r="3">
      <x v="69"/>
    </i>
    <i r="1">
      <x v="76"/>
      <x v="97"/>
      <x v="68"/>
    </i>
    <i r="3">
      <x v="69"/>
    </i>
    <i r="1">
      <x v="77"/>
      <x v="98"/>
      <x v="68"/>
    </i>
    <i r="3">
      <x v="69"/>
    </i>
    <i r="1">
      <x v="78"/>
      <x v="99"/>
      <x v="68"/>
    </i>
    <i r="3">
      <x v="70"/>
    </i>
    <i r="3">
      <x v="69"/>
    </i>
    <i r="1">
      <x v="79"/>
      <x v="100"/>
      <x v="71"/>
    </i>
    <i r="3">
      <x v="28"/>
    </i>
    <i r="1">
      <x v="80"/>
      <x v="101"/>
      <x v="71"/>
    </i>
    <i r="3">
      <x v="28"/>
    </i>
    <i r="2">
      <x v="102"/>
      <x v="72"/>
    </i>
    <i r="3">
      <x v="28"/>
    </i>
    <i r="3">
      <x v="73"/>
    </i>
    <i r="1">
      <x v="81"/>
      <x v="103"/>
      <x v="28"/>
    </i>
    <i r="2">
      <x v="104"/>
      <x v="72"/>
    </i>
    <i r="3">
      <x v="74"/>
    </i>
    <i r="3">
      <x v="28"/>
    </i>
    <i r="3">
      <x v="73"/>
    </i>
    <i r="1">
      <x v="82"/>
      <x v="105"/>
      <x v="71"/>
    </i>
    <i r="3">
      <x v="28"/>
    </i>
    <i r="3">
      <x v="53"/>
    </i>
    <i r="1">
      <x v="83"/>
      <x v="106"/>
      <x v="71"/>
    </i>
    <i r="3">
      <x v="28"/>
    </i>
    <i r="1">
      <x v="84"/>
      <x v="107"/>
      <x v="71"/>
    </i>
    <i r="3">
      <x v="28"/>
    </i>
    <i r="1">
      <x v="85"/>
      <x v="108"/>
      <x v="71"/>
    </i>
    <i r="3">
      <x v="28"/>
    </i>
    <i r="1">
      <x v="86"/>
      <x v="109"/>
      <x v="71"/>
    </i>
    <i r="1">
      <x v="87"/>
      <x v="110"/>
      <x v="71"/>
    </i>
    <i r="1">
      <x v="88"/>
      <x v="111"/>
      <x v="71"/>
    </i>
    <i r="1">
      <x v="89"/>
      <x v="112"/>
      <x v="71"/>
    </i>
    <i r="1">
      <x v="90"/>
      <x v="113"/>
      <x v="71"/>
    </i>
    <i r="1">
      <x v="91"/>
      <x v="114"/>
      <x v="71"/>
    </i>
    <i r="1">
      <x v="92"/>
      <x v="115"/>
      <x v="26"/>
    </i>
    <i r="1">
      <x v="93"/>
      <x v="116"/>
      <x v="55"/>
    </i>
    <i r="2">
      <x v="117"/>
      <x v="36"/>
    </i>
    <i r="3">
      <x v="42"/>
    </i>
    <i r="1">
      <x v="94"/>
      <x v="118"/>
      <x v="74"/>
    </i>
    <i r="1">
      <x v="95"/>
      <x v="119"/>
      <x v="74"/>
    </i>
    <i r="1">
      <x v="96"/>
      <x v="120"/>
      <x v="74"/>
    </i>
    <i r="1">
      <x v="97"/>
      <x v="121"/>
      <x v="36"/>
    </i>
    <i r="3">
      <x v="37"/>
    </i>
    <i r="1">
      <x v="98"/>
      <x v="122"/>
      <x v="28"/>
    </i>
    <i r="1">
      <x v="99"/>
      <x v="123"/>
      <x v="28"/>
    </i>
    <i r="1">
      <x v="100"/>
      <x v="124"/>
      <x v="75"/>
    </i>
    <i r="3">
      <x v="66"/>
    </i>
    <i r="3">
      <x v="76"/>
    </i>
    <i r="3">
      <x v="42"/>
    </i>
    <i r="3">
      <x v="32"/>
    </i>
    <i r="3">
      <x v="77"/>
    </i>
    <i r="2">
      <x v="125"/>
      <x v="66"/>
    </i>
    <i r="3">
      <x v="32"/>
    </i>
    <i r="3">
      <x v="77"/>
    </i>
    <i r="1">
      <x v="101"/>
      <x v="126"/>
      <x v="75"/>
    </i>
    <i r="3">
      <x v="66"/>
    </i>
    <i r="3">
      <x v="76"/>
    </i>
    <i r="1">
      <x v="102"/>
      <x v="127"/>
      <x v="78"/>
    </i>
    <i r="3">
      <x v="79"/>
    </i>
    <i r="1">
      <x v="103"/>
      <x v="128"/>
      <x v="24"/>
    </i>
    <i r="1">
      <x v="104"/>
      <x v="129"/>
      <x v="24"/>
    </i>
    <i r="1">
      <x v="105"/>
      <x v="130"/>
      <x v="24"/>
    </i>
    <i r="1">
      <x v="106"/>
      <x v="131"/>
      <x v="24"/>
    </i>
    <i r="1">
      <x v="107"/>
      <x v="132"/>
      <x v="24"/>
    </i>
    <i r="2">
      <x v="133"/>
      <x v="24"/>
    </i>
    <i r="1">
      <x v="108"/>
      <x v="134"/>
      <x v="24"/>
    </i>
    <i r="1">
      <x v="109"/>
      <x v="135"/>
      <x v="24"/>
    </i>
    <i r="1">
      <x v="110"/>
      <x v="136"/>
      <x v="24"/>
    </i>
    <i r="1">
      <x v="111"/>
      <x v="137"/>
      <x v="78"/>
    </i>
    <i r="1">
      <x v="112"/>
      <x v="138"/>
      <x v="80"/>
    </i>
    <i r="1">
      <x v="113"/>
      <x v="139"/>
      <x v="81"/>
    </i>
    <i r="2">
      <x v="140"/>
      <x v="81"/>
    </i>
    <i r="1">
      <x v="114"/>
      <x v="141"/>
      <x v="80"/>
    </i>
    <i r="1">
      <x v="115"/>
      <x v="142"/>
      <x v="82"/>
    </i>
    <i r="1">
      <x v="116"/>
      <x v="143"/>
      <x v="82"/>
    </i>
    <i r="1">
      <x v="117"/>
      <x v="144"/>
      <x v="82"/>
    </i>
    <i r="1">
      <x v="118"/>
      <x v="145"/>
      <x v="82"/>
    </i>
    <i r="1">
      <x v="119"/>
      <x v="146"/>
      <x v="82"/>
    </i>
    <i r="1">
      <x v="120"/>
      <x v="147"/>
      <x v="82"/>
    </i>
    <i r="1">
      <x v="121"/>
      <x v="148"/>
      <x v="82"/>
    </i>
    <i r="1">
      <x v="122"/>
      <x v="149"/>
      <x v="82"/>
    </i>
    <i r="1">
      <x v="123"/>
      <x v="150"/>
      <x v="82"/>
    </i>
    <i r="1">
      <x v="124"/>
      <x v="151"/>
      <x v="82"/>
    </i>
    <i r="1">
      <x v="125"/>
      <x v="152"/>
      <x v="82"/>
    </i>
    <i r="1">
      <x v="126"/>
      <x v="153"/>
      <x v="82"/>
    </i>
    <i r="1">
      <x v="127"/>
      <x v="154"/>
      <x v="72"/>
    </i>
    <i r="1">
      <x v="128"/>
      <x v="155"/>
      <x v="83"/>
    </i>
    <i r="3">
      <x v="72"/>
    </i>
    <i r="3">
      <x v="28"/>
    </i>
    <i r="3">
      <x v="73"/>
    </i>
    <i r="1">
      <x v="129"/>
      <x v="156"/>
      <x v="83"/>
    </i>
    <i r="3">
      <x v="72"/>
    </i>
    <i r="3">
      <x v="28"/>
    </i>
    <i r="3">
      <x v="73"/>
    </i>
    <i r="1">
      <x v="130"/>
      <x v="157"/>
      <x v="72"/>
    </i>
    <i r="3">
      <x v="28"/>
    </i>
    <i r="3">
      <x v="73"/>
    </i>
    <i r="1">
      <x v="131"/>
      <x v="158"/>
      <x v="72"/>
    </i>
    <i r="3">
      <x v="28"/>
    </i>
    <i r="1">
      <x v="132"/>
      <x v="159"/>
      <x v="83"/>
    </i>
    <i r="3">
      <x v="72"/>
    </i>
    <i r="1">
      <x v="133"/>
      <x v="160"/>
      <x v="84"/>
    </i>
    <i r="3">
      <x v="85"/>
    </i>
    <i r="1">
      <x v="134"/>
      <x v="161"/>
      <x v="84"/>
    </i>
    <i r="3">
      <x v="85"/>
    </i>
    <i r="3">
      <x v="3"/>
    </i>
    <i r="1">
      <x v="135"/>
      <x v="162"/>
      <x v="84"/>
    </i>
    <i r="3">
      <x v="85"/>
    </i>
    <i r="3">
      <x v="3"/>
    </i>
    <i r="1">
      <x v="136"/>
      <x v="163"/>
      <x v="35"/>
    </i>
    <i r="3">
      <x v="69"/>
    </i>
    <i r="3">
      <x v="86"/>
    </i>
    <i r="1">
      <x v="137"/>
      <x v="164"/>
      <x v="35"/>
    </i>
    <i r="3">
      <x v="69"/>
    </i>
    <i r="3">
      <x v="86"/>
    </i>
    <i r="1">
      <x v="138"/>
      <x v="165"/>
      <x v="35"/>
    </i>
    <i r="3">
      <x v="86"/>
    </i>
    <i r="1">
      <x v="139"/>
      <x v="166"/>
      <x v="35"/>
    </i>
    <i r="3">
      <x v="86"/>
    </i>
    <i r="1">
      <x v="140"/>
      <x v="167"/>
      <x v="35"/>
    </i>
    <i r="3">
      <x v="86"/>
    </i>
    <i r="3">
      <x v="87"/>
    </i>
    <i r="1">
      <x v="141"/>
      <x v="168"/>
      <x v="41"/>
    </i>
    <i r="3">
      <x v="88"/>
    </i>
    <i r="2">
      <x v="169"/>
      <x v="41"/>
    </i>
    <i r="1">
      <x v="142"/>
      <x v="170"/>
      <x v="28"/>
    </i>
    <i r="1">
      <x v="143"/>
      <x v="171"/>
      <x v="28"/>
    </i>
    <i r="2">
      <x v="172"/>
      <x v="72"/>
    </i>
    <i r="3">
      <x v="28"/>
    </i>
    <i r="3">
      <x v="73"/>
    </i>
    <i r="1">
      <x v="144"/>
      <x v="173"/>
      <x v="71"/>
    </i>
    <i r="3">
      <x v="28"/>
    </i>
    <i r="2">
      <x v="174"/>
      <x v="72"/>
    </i>
    <i r="3">
      <x v="74"/>
    </i>
    <i r="3">
      <x v="28"/>
    </i>
    <i r="3">
      <x v="73"/>
    </i>
    <i r="1">
      <x v="145"/>
      <x v="175"/>
      <x v="89"/>
    </i>
    <i r="1">
      <x v="146"/>
      <x v="176"/>
      <x v="28"/>
    </i>
    <i r="1">
      <x v="147"/>
      <x v="177"/>
      <x v="71"/>
    </i>
    <i r="1">
      <x v="148"/>
      <x v="178"/>
      <x v="66"/>
    </i>
    <i r="2">
      <x v="179"/>
      <x v="63"/>
    </i>
    <i r="3">
      <x v="64"/>
    </i>
    <i r="1">
      <x v="149"/>
      <x v="180"/>
      <x v="41"/>
    </i>
    <i r="2">
      <x v="181"/>
      <x v="41"/>
    </i>
    <i r="1">
      <x v="150"/>
      <x v="182"/>
      <x v="90"/>
    </i>
    <i r="2">
      <x v="183"/>
      <x v="36"/>
    </i>
    <i r="3">
      <x v="37"/>
    </i>
    <i r="3">
      <x v="22"/>
    </i>
    <i r="1">
      <x v="151"/>
      <x v="184"/>
      <x v="91"/>
    </i>
    <i r="3">
      <x v="92"/>
    </i>
    <i r="3">
      <x v="93"/>
    </i>
    <i r="2">
      <x v="185"/>
      <x v="94"/>
    </i>
    <i r="3">
      <x v="95"/>
    </i>
    <i r="3">
      <x v="91"/>
    </i>
    <i r="1">
      <x v="152"/>
      <x v="186"/>
      <x v="91"/>
    </i>
    <i r="2">
      <x v="187"/>
      <x v="96"/>
    </i>
    <i r="3">
      <x v="94"/>
    </i>
    <i r="3">
      <x v="97"/>
    </i>
    <i r="3">
      <x v="91"/>
    </i>
    <i r="1">
      <x v="153"/>
      <x v="188"/>
      <x v="91"/>
    </i>
    <i r="2">
      <x v="189"/>
      <x v="96"/>
    </i>
    <i r="3">
      <x v="94"/>
    </i>
    <i r="3">
      <x v="97"/>
    </i>
    <i r="3">
      <x v="91"/>
    </i>
    <i r="1">
      <x v="154"/>
      <x v="190"/>
      <x v="74"/>
    </i>
    <i r="1">
      <x v="155"/>
      <x v="191"/>
      <x v="56"/>
    </i>
    <i>
      <x v="3"/>
      <x v="156"/>
      <x v="192"/>
      <x v="98"/>
    </i>
    <i r="3">
      <x v="99"/>
    </i>
    <i r="1">
      <x v="157"/>
      <x v="193"/>
      <x v="100"/>
    </i>
    <i>
      <x v="4"/>
      <x v="158"/>
      <x v="194"/>
      <x v="101"/>
    </i>
    <i r="1">
      <x v="159"/>
      <x v="195"/>
      <x v="35"/>
    </i>
    <i r="3">
      <x v="28"/>
    </i>
    <i r="3">
      <x v="102"/>
    </i>
    <i r="3">
      <x v="103"/>
    </i>
    <i r="1">
      <x v="160"/>
      <x v="196"/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3">
      <x v="120"/>
    </i>
    <i r="3">
      <x v="121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3">
      <x v="149"/>
    </i>
    <i r="3">
      <x v="150"/>
    </i>
    <i r="3"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3">
      <x v="181"/>
    </i>
    <i r="3">
      <x v="182"/>
    </i>
    <i r="3">
      <x v="183"/>
    </i>
    <i r="3">
      <x v="184"/>
    </i>
    <i r="3">
      <x v="185"/>
    </i>
    <i r="3">
      <x v="186"/>
    </i>
    <i r="3">
      <x v="187"/>
    </i>
    <i r="3">
      <x v="188"/>
    </i>
    <i r="3">
      <x v="189"/>
    </i>
    <i r="3"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3">
      <x v="204"/>
    </i>
    <i r="3">
      <x v="205"/>
    </i>
    <i r="3">
      <x v="206"/>
    </i>
    <i r="3">
      <x v="207"/>
    </i>
    <i r="3">
      <x v="208"/>
    </i>
    <i r="3">
      <x v="209"/>
    </i>
    <i r="3">
      <x v="210"/>
    </i>
    <i r="1">
      <x v="161"/>
      <x v="197"/>
      <x v="211"/>
    </i>
    <i r="3">
      <x v="212"/>
    </i>
    <i r="3">
      <x v="213"/>
    </i>
    <i r="3">
      <x v="214"/>
    </i>
    <i r="3">
      <x v="215"/>
    </i>
    <i r="3">
      <x v="216"/>
    </i>
    <i r="3">
      <x v="217"/>
    </i>
    <i r="3">
      <x v="218"/>
    </i>
    <i r="3">
      <x v="143"/>
    </i>
    <i r="3">
      <x v="144"/>
    </i>
    <i r="3">
      <x v="219"/>
    </i>
    <i r="3">
      <x v="220"/>
    </i>
    <i r="3">
      <x v="221"/>
    </i>
    <i r="3">
      <x v="222"/>
    </i>
    <i r="3">
      <x v="223"/>
    </i>
    <i r="3">
      <x v="152"/>
    </i>
    <i r="3">
      <x v="153"/>
    </i>
    <i r="3">
      <x v="155"/>
    </i>
    <i r="3">
      <x v="224"/>
    </i>
    <i r="3">
      <x v="171"/>
    </i>
    <i r="3">
      <x v="173"/>
    </i>
    <i r="3">
      <x v="175"/>
    </i>
    <i r="3">
      <x v="178"/>
    </i>
    <i r="3">
      <x v="182"/>
    </i>
    <i r="3">
      <x v="225"/>
    </i>
    <i r="3">
      <x v="185"/>
    </i>
    <i r="3">
      <x v="190"/>
    </i>
    <i r="3">
      <x v="191"/>
    </i>
    <i r="3">
      <x v="226"/>
    </i>
    <i r="3">
      <x v="195"/>
    </i>
    <i r="3">
      <x v="196"/>
    </i>
    <i r="3">
      <x v="227"/>
    </i>
    <i r="3">
      <x v="197"/>
    </i>
    <i r="3">
      <x v="199"/>
    </i>
    <i r="3">
      <x v="228"/>
    </i>
    <i r="3">
      <x v="201"/>
    </i>
    <i r="3">
      <x v="202"/>
    </i>
    <i r="3">
      <x v="229"/>
    </i>
    <i r="3">
      <x v="230"/>
    </i>
    <i r="3">
      <x v="231"/>
    </i>
    <i r="3">
      <x v="203"/>
    </i>
    <i r="3">
      <x v="204"/>
    </i>
    <i r="3">
      <x v="232"/>
    </i>
    <i r="3">
      <x v="233"/>
    </i>
    <i r="3">
      <x v="205"/>
    </i>
    <i r="3">
      <x v="206"/>
    </i>
    <i r="3">
      <x v="207"/>
    </i>
    <i r="3">
      <x v="234"/>
    </i>
    <i r="3">
      <x v="208"/>
    </i>
    <i r="3">
      <x v="235"/>
    </i>
    <i r="3">
      <x v="236"/>
    </i>
    <i r="3">
      <x v="237"/>
    </i>
    <i r="3">
      <x v="238"/>
    </i>
    <i r="3">
      <x v="239"/>
    </i>
    <i r="3">
      <x v="240"/>
    </i>
    <i r="3">
      <x v="209"/>
    </i>
    <i r="3">
      <x v="210"/>
    </i>
    <i r="3">
      <x v="241"/>
    </i>
    <i r="3">
      <x v="242"/>
    </i>
    <i r="3">
      <x v="243"/>
    </i>
    <i r="3">
      <x v="244"/>
    </i>
    <i r="3">
      <x v="245"/>
    </i>
    <i r="3">
      <x v="246"/>
    </i>
    <i r="3">
      <x v="247"/>
    </i>
    <i r="3">
      <x v="248"/>
    </i>
    <i r="3">
      <x v="249"/>
    </i>
    <i r="1">
      <x v="162"/>
      <x v="198"/>
      <x v="190"/>
    </i>
    <i r="3">
      <x v="250"/>
    </i>
    <i r="3">
      <x v="193"/>
    </i>
    <i r="3">
      <x v="227"/>
    </i>
    <i r="3">
      <x v="251"/>
    </i>
    <i r="3">
      <x v="201"/>
    </i>
    <i r="3">
      <x v="229"/>
    </i>
    <i r="3">
      <x v="204"/>
    </i>
    <i r="3">
      <x v="233"/>
    </i>
    <i r="3">
      <x v="205"/>
    </i>
    <i r="3">
      <x v="206"/>
    </i>
    <i r="3">
      <x v="238"/>
    </i>
    <i r="3">
      <x v="244"/>
    </i>
    <i>
      <x v="5"/>
      <x v="163"/>
      <x v="199"/>
      <x v="252"/>
    </i>
    <i r="3">
      <x v="2"/>
    </i>
    <i r="1">
      <x v="164"/>
      <x v="200"/>
      <x v="252"/>
    </i>
    <i r="1">
      <x v="165"/>
      <x v="201"/>
      <x v="19"/>
    </i>
    <i r="1">
      <x v="166"/>
      <x v="202"/>
      <x v="19"/>
    </i>
    <i r="1">
      <x v="167"/>
      <x v="203"/>
      <x v="253"/>
    </i>
    <i r="1">
      <x v="168"/>
      <x v="204"/>
      <x v="254"/>
    </i>
    <i r="1">
      <x v="169"/>
      <x v="205"/>
      <x v="255"/>
    </i>
    <i r="1">
      <x v="170"/>
      <x v="206"/>
      <x v="35"/>
    </i>
    <i r="3">
      <x v="22"/>
    </i>
    <i r="3">
      <x v="57"/>
    </i>
    <i r="1">
      <x v="171"/>
      <x v="207"/>
      <x v="35"/>
    </i>
    <i r="3">
      <x v="22"/>
    </i>
    <i r="1">
      <x v="172"/>
      <x v="208"/>
      <x v="35"/>
    </i>
    <i r="1">
      <x v="173"/>
      <x v="209"/>
      <x v="22"/>
    </i>
    <i r="3">
      <x v="57"/>
    </i>
    <i r="1">
      <x v="174"/>
      <x v="210"/>
      <x v="35"/>
    </i>
    <i r="3">
      <x v="22"/>
    </i>
    <i r="3">
      <x v="57"/>
    </i>
    <i r="1">
      <x v="175"/>
      <x v="211"/>
      <x v="35"/>
    </i>
    <i r="3">
      <x v="22"/>
    </i>
    <i r="3">
      <x v="57"/>
    </i>
    <i r="1">
      <x v="176"/>
      <x v="212"/>
      <x v="22"/>
    </i>
    <i r="3">
      <x v="57"/>
    </i>
    <i r="1">
      <x v="177"/>
      <x v="213"/>
      <x v="22"/>
    </i>
    <i r="1">
      <x v="178"/>
      <x v="214"/>
      <x v="35"/>
    </i>
    <i r="3">
      <x v="22"/>
    </i>
    <i r="1">
      <x v="179"/>
      <x v="215"/>
      <x v="22"/>
    </i>
    <i r="3">
      <x v="57"/>
    </i>
    <i r="1">
      <x v="180"/>
      <x v="216"/>
      <x v="256"/>
    </i>
    <i r="1">
      <x v="181"/>
      <x v="217"/>
      <x v="257"/>
    </i>
    <i r="1">
      <x v="182"/>
      <x v="218"/>
      <x v="258"/>
    </i>
    <i r="1">
      <x v="183"/>
      <x v="219"/>
      <x v="88"/>
    </i>
    <i r="3">
      <x v="16"/>
    </i>
    <i r="1">
      <x v="184"/>
      <x v="220"/>
      <x v="259"/>
    </i>
    <i r="1">
      <x v="185"/>
      <x v="221"/>
      <x v="260"/>
    </i>
    <i r="3">
      <x v="261"/>
    </i>
    <i r="1">
      <x v="186"/>
      <x v="222"/>
      <x v="94"/>
    </i>
    <i r="1">
      <x v="187"/>
      <x v="223"/>
      <x v="94"/>
    </i>
    <i r="1">
      <x v="188"/>
      <x v="224"/>
      <x v="262"/>
    </i>
    <i r="1">
      <x v="189"/>
      <x v="225"/>
      <x v="263"/>
    </i>
    <i r="3">
      <x v="264"/>
    </i>
    <i r="3">
      <x v="265"/>
    </i>
    <i r="3">
      <x v="52"/>
    </i>
    <i r="1">
      <x v="190"/>
      <x v="226"/>
      <x v="21"/>
    </i>
    <i r="1">
      <x v="191"/>
      <x v="227"/>
      <x v="21"/>
    </i>
    <i r="3">
      <x v="39"/>
    </i>
    <i r="3">
      <x v="22"/>
    </i>
    <i r="1">
      <x v="192"/>
      <x v="228"/>
      <x v="21"/>
    </i>
    <i r="3">
      <x v="39"/>
    </i>
    <i r="3">
      <x v="22"/>
    </i>
    <i r="1">
      <x v="193"/>
      <x v="229"/>
      <x v="266"/>
    </i>
    <i r="3">
      <x v="47"/>
    </i>
    <i r="1">
      <x v="194"/>
      <x v="230"/>
      <x v="267"/>
    </i>
    <i r="1">
      <x v="195"/>
      <x v="231"/>
      <x v="268"/>
    </i>
    <i r="3">
      <x v="269"/>
    </i>
    <i r="3">
      <x v="79"/>
    </i>
    <i r="1">
      <x v="196"/>
      <x v="232"/>
      <x v="270"/>
    </i>
    <i r="3">
      <x v="271"/>
    </i>
    <i r="3">
      <x v="272"/>
    </i>
    <i r="1">
      <x v="197"/>
      <x v="233"/>
      <x v="273"/>
    </i>
    <i r="1">
      <x v="198"/>
      <x v="234"/>
      <x v="86"/>
    </i>
    <i r="1">
      <x v="199"/>
      <x v="235"/>
      <x v="86"/>
    </i>
    <i r="1">
      <x v="200"/>
      <x v="236"/>
      <x v="86"/>
    </i>
    <i r="1">
      <x v="201"/>
      <x v="237"/>
      <x v="274"/>
    </i>
    <i r="1">
      <x v="202"/>
      <x v="238"/>
      <x v="274"/>
    </i>
    <i r="1">
      <x v="203"/>
      <x v="239"/>
      <x v="275"/>
    </i>
    <i r="1">
      <x v="204"/>
      <x v="240"/>
      <x v="276"/>
    </i>
    <i r="1">
      <x v="205"/>
      <x v="241"/>
      <x v="276"/>
    </i>
    <i r="1">
      <x v="206"/>
      <x v="242"/>
      <x v="277"/>
    </i>
    <i r="1">
      <x v="207"/>
      <x v="243"/>
      <x v="277"/>
    </i>
    <i r="1">
      <x v="208"/>
      <x v="244"/>
      <x v="277"/>
    </i>
    <i r="1">
      <x v="209"/>
      <x v="245"/>
      <x v="278"/>
    </i>
    <i r="3">
      <x v="279"/>
    </i>
    <i r="1">
      <x v="210"/>
      <x v="246"/>
      <x v="280"/>
    </i>
    <i r="3">
      <x v="281"/>
    </i>
    <i r="3">
      <x v="79"/>
    </i>
    <i r="1">
      <x v="211"/>
      <x v="247"/>
      <x v="282"/>
    </i>
    <i r="3">
      <x v="32"/>
    </i>
    <i r="3">
      <x v="283"/>
    </i>
    <i r="3">
      <x v="57"/>
    </i>
    <i r="3">
      <x v="281"/>
    </i>
    <i r="3">
      <x v="79"/>
    </i>
    <i r="1">
      <x v="212"/>
      <x v="248"/>
      <x v="283"/>
    </i>
    <i r="3">
      <x v="57"/>
    </i>
    <i r="3">
      <x v="281"/>
    </i>
    <i r="3">
      <x v="79"/>
    </i>
    <i r="1">
      <x v="213"/>
      <x v="249"/>
      <x v="275"/>
    </i>
    <i r="3">
      <x v="284"/>
    </i>
    <i r="1">
      <x v="214"/>
      <x v="250"/>
      <x v="275"/>
    </i>
    <i r="3">
      <x v="284"/>
    </i>
    <i r="1">
      <x v="215"/>
      <x v="251"/>
      <x v="43"/>
    </i>
    <i r="3">
      <x v="275"/>
    </i>
    <i r="3">
      <x v="41"/>
    </i>
    <i r="1">
      <x v="216"/>
      <x v="252"/>
      <x v="285"/>
    </i>
    <i r="1">
      <x v="217"/>
      <x v="253"/>
      <x v="286"/>
    </i>
    <i r="1">
      <x v="218"/>
      <x v="254"/>
      <x v="19"/>
    </i>
    <i r="1">
      <x v="219"/>
      <x v="255"/>
      <x v="287"/>
    </i>
    <i r="3">
      <x v="19"/>
    </i>
    <i r="1">
      <x v="220"/>
      <x v="256"/>
      <x v="283"/>
    </i>
    <i r="3">
      <x v="57"/>
    </i>
    <i r="1">
      <x v="221"/>
      <x v="257"/>
      <x v="283"/>
    </i>
    <i r="3">
      <x v="57"/>
    </i>
    <i r="1">
      <x v="222"/>
      <x v="258"/>
      <x v="288"/>
    </i>
    <i r="3">
      <x v="263"/>
    </i>
    <i r="1">
      <x v="223"/>
      <x v="259"/>
      <x v="288"/>
    </i>
    <i r="3">
      <x v="263"/>
    </i>
    <i r="1">
      <x v="224"/>
      <x v="260"/>
      <x v="86"/>
    </i>
    <i r="1">
      <x v="225"/>
      <x v="261"/>
      <x v="86"/>
    </i>
    <i r="1">
      <x v="226"/>
      <x v="262"/>
      <x v="86"/>
    </i>
    <i r="1">
      <x v="227"/>
      <x v="263"/>
      <x v="289"/>
    </i>
    <i r="3">
      <x v="22"/>
    </i>
    <i r="3">
      <x v="266"/>
    </i>
    <i r="3">
      <x v="47"/>
    </i>
    <i r="1">
      <x v="228"/>
      <x v="264"/>
      <x v="290"/>
    </i>
    <i r="1">
      <x v="229"/>
      <x v="265"/>
      <x v="290"/>
    </i>
    <i r="1">
      <x v="230"/>
      <x v="266"/>
      <x v="291"/>
    </i>
    <i r="1">
      <x v="231"/>
      <x v="267"/>
      <x v="292"/>
    </i>
    <i r="1">
      <x v="232"/>
      <x v="268"/>
      <x v="292"/>
    </i>
    <i r="1">
      <x v="233"/>
      <x v="269"/>
      <x v="292"/>
    </i>
    <i r="1">
      <x v="234"/>
      <x v="270"/>
      <x v="293"/>
    </i>
    <i r="1">
      <x v="235"/>
      <x v="271"/>
      <x v="270"/>
    </i>
    <i r="3">
      <x v="271"/>
    </i>
    <i r="3">
      <x v="272"/>
    </i>
    <i r="1">
      <x v="236"/>
      <x v="272"/>
      <x v="294"/>
    </i>
    <i r="1">
      <x v="237"/>
      <x v="273"/>
      <x v="294"/>
    </i>
    <i r="1">
      <x v="238"/>
      <x v="274"/>
      <x v="295"/>
    </i>
    <i r="1">
      <x v="239"/>
      <x v="275"/>
      <x v="289"/>
    </i>
    <i r="3">
      <x v="55"/>
    </i>
    <i r="3">
      <x v="22"/>
    </i>
    <i r="1">
      <x v="240"/>
      <x v="276"/>
      <x v="296"/>
    </i>
    <i r="3">
      <x v="297"/>
    </i>
    <i r="3">
      <x v="21"/>
    </i>
    <i r="3">
      <x v="289"/>
    </i>
    <i r="3">
      <x v="55"/>
    </i>
    <i r="3">
      <x v="22"/>
    </i>
    <i r="1">
      <x v="241"/>
      <x v="277"/>
      <x v="289"/>
    </i>
    <i r="1">
      <x v="242"/>
      <x v="278"/>
      <x v="289"/>
    </i>
    <i r="1">
      <x v="243"/>
      <x v="279"/>
      <x v="298"/>
    </i>
    <i r="3">
      <x v="3"/>
    </i>
    <i r="1">
      <x v="244"/>
      <x v="280"/>
      <x v="299"/>
    </i>
    <i r="3">
      <x v="262"/>
    </i>
    <i r="3">
      <x v="300"/>
    </i>
    <i r="3">
      <x v="40"/>
    </i>
    <i r="3">
      <x v="34"/>
    </i>
    <i r="1">
      <x v="245"/>
      <x v="281"/>
      <x v="300"/>
    </i>
    <i r="3">
      <x v="34"/>
    </i>
    <i r="1">
      <x v="246"/>
      <x v="282"/>
      <x v="301"/>
    </i>
    <i r="3">
      <x v="262"/>
    </i>
    <i r="3">
      <x v="300"/>
    </i>
    <i r="3">
      <x v="40"/>
    </i>
    <i r="3">
      <x v="34"/>
    </i>
    <i r="1">
      <x v="247"/>
      <x v="283"/>
      <x v="302"/>
    </i>
    <i r="3">
      <x v="303"/>
    </i>
    <i r="3">
      <x v="17"/>
    </i>
    <i r="3">
      <x v="304"/>
    </i>
    <i r="3">
      <x v="305"/>
    </i>
    <i r="1">
      <x v="248"/>
      <x v="284"/>
      <x v="281"/>
    </i>
    <i r="3">
      <x v="79"/>
    </i>
    <i r="1">
      <x v="249"/>
      <x v="285"/>
      <x v="41"/>
    </i>
    <i r="1">
      <x v="250"/>
      <x v="286"/>
      <x v="298"/>
    </i>
    <i r="3">
      <x v="5"/>
    </i>
    <i r="1">
      <x v="251"/>
      <x v="287"/>
      <x v="29"/>
    </i>
    <i r="3">
      <x v="306"/>
    </i>
    <i r="3">
      <x/>
    </i>
    <i r="1">
      <x v="252"/>
      <x v="288"/>
      <x v="307"/>
    </i>
    <i r="3">
      <x v="86"/>
    </i>
    <i r="3">
      <x v="275"/>
    </i>
    <i r="3">
      <x v="284"/>
    </i>
    <i r="3">
      <x v="42"/>
    </i>
    <i r="1">
      <x v="253"/>
      <x v="289"/>
      <x v="287"/>
    </i>
    <i r="3">
      <x v="19"/>
    </i>
    <i r="1">
      <x v="254"/>
      <x v="290"/>
      <x v="281"/>
    </i>
    <i r="3">
      <x v="79"/>
    </i>
    <i r="1">
      <x v="255"/>
      <x v="291"/>
      <x v="288"/>
    </i>
    <i r="3">
      <x v="263"/>
    </i>
    <i r="1">
      <x v="256"/>
      <x v="292"/>
      <x v="281"/>
    </i>
    <i r="3">
      <x v="79"/>
    </i>
    <i r="1">
      <x v="257"/>
      <x v="293"/>
      <x v="65"/>
    </i>
    <i r="1">
      <x v="258"/>
      <x v="294"/>
      <x v="308"/>
    </i>
    <i r="1">
      <x v="259"/>
      <x v="295"/>
      <x v="75"/>
    </i>
    <i r="1">
      <x v="260"/>
      <x v="296"/>
      <x v="35"/>
    </i>
    <i r="3">
      <x v="309"/>
    </i>
    <i r="3">
      <x v="310"/>
    </i>
    <i r="3">
      <x v="297"/>
    </i>
    <i r="3">
      <x v="311"/>
    </i>
    <i r="3">
      <x v="21"/>
    </i>
    <i r="1">
      <x v="261"/>
      <x v="297"/>
      <x v="51"/>
    </i>
    <i r="3">
      <x v="312"/>
    </i>
    <i r="1">
      <x v="262"/>
      <x v="298"/>
      <x v="271"/>
    </i>
    <i r="3">
      <x v="313"/>
    </i>
    <i r="1">
      <x v="263"/>
      <x v="299"/>
      <x v="41"/>
    </i>
    <i r="1">
      <x v="264"/>
      <x v="300"/>
      <x v="66"/>
    </i>
    <i r="1">
      <x v="265"/>
      <x v="301"/>
      <x v="314"/>
    </i>
    <i r="3">
      <x v="277"/>
    </i>
    <i r="1">
      <x v="266"/>
      <x v="302"/>
      <x v="314"/>
    </i>
    <i r="3">
      <x v="277"/>
    </i>
    <i r="1">
      <x v="267"/>
      <x v="303"/>
      <x v="314"/>
    </i>
    <i r="3">
      <x v="277"/>
    </i>
    <i r="1">
      <x v="268"/>
      <x v="304"/>
      <x v="293"/>
    </i>
    <i r="1">
      <x v="269"/>
      <x v="305"/>
      <x v="293"/>
    </i>
    <i r="1">
      <x v="270"/>
      <x v="306"/>
      <x v="67"/>
    </i>
    <i r="1">
      <x v="271"/>
      <x v="307"/>
      <x v="67"/>
    </i>
    <i r="1">
      <x v="272"/>
      <x v="308"/>
      <x v="314"/>
    </i>
    <i r="3">
      <x v="277"/>
    </i>
    <i r="1">
      <x v="273"/>
      <x v="309"/>
      <x v="4"/>
    </i>
    <i r="1">
      <x v="274"/>
      <x v="310"/>
      <x v="4"/>
    </i>
    <i r="1">
      <x v="275"/>
      <x v="311"/>
      <x v="315"/>
    </i>
    <i r="1">
      <x v="276"/>
      <x v="312"/>
      <x v="291"/>
    </i>
    <i r="1">
      <x v="277"/>
      <x v="313"/>
      <x v="291"/>
    </i>
    <i r="1">
      <x v="278"/>
      <x v="314"/>
      <x v="316"/>
    </i>
    <i r="1">
      <x v="279"/>
      <x v="54"/>
      <x v="28"/>
    </i>
    <i r="3">
      <x v="41"/>
    </i>
    <i r="1">
      <x v="280"/>
      <x v="315"/>
      <x v="41"/>
    </i>
    <i r="1">
      <x v="281"/>
      <x v="316"/>
      <x v="317"/>
    </i>
    <i r="3">
      <x v="47"/>
    </i>
    <i r="1">
      <x v="282"/>
      <x v="317"/>
      <x v="318"/>
    </i>
    <i r="3">
      <x v="21"/>
    </i>
    <i r="3">
      <x v="290"/>
    </i>
    <i r="3">
      <x v="22"/>
    </i>
    <i r="1">
      <x v="283"/>
      <x v="318"/>
      <x v="4"/>
    </i>
    <i r="3">
      <x v="319"/>
    </i>
    <i r="3">
      <x v="287"/>
    </i>
    <i r="3">
      <x v="19"/>
    </i>
    <i r="1">
      <x v="284"/>
      <x v="319"/>
      <x v="320"/>
    </i>
    <i r="1">
      <x v="285"/>
      <x v="320"/>
      <x v="321"/>
    </i>
    <i r="3">
      <x v="322"/>
    </i>
    <i r="3">
      <x v="79"/>
    </i>
    <i r="3">
      <x v="51"/>
    </i>
    <i r="1">
      <x v="286"/>
      <x v="321"/>
      <x v="323"/>
    </i>
    <i r="1">
      <x v="287"/>
      <x v="322"/>
      <x v="22"/>
    </i>
    <i r="3">
      <x v="19"/>
    </i>
    <i r="3">
      <x v="47"/>
    </i>
    <i r="3">
      <x v="324"/>
    </i>
    <i r="1">
      <x v="288"/>
      <x v="323"/>
      <x v="325"/>
    </i>
    <i r="3">
      <x v="326"/>
    </i>
    <i r="3">
      <x v="287"/>
    </i>
    <i r="3">
      <x v="317"/>
    </i>
    <i r="3">
      <x v="19"/>
    </i>
    <i r="3">
      <x v="327"/>
    </i>
    <i r="3">
      <x v="32"/>
    </i>
    <i r="1">
      <x v="289"/>
      <x v="324"/>
      <x v="325"/>
    </i>
    <i r="3">
      <x v="287"/>
    </i>
    <i r="3">
      <x v="317"/>
    </i>
    <i r="3">
      <x v="19"/>
    </i>
    <i r="3">
      <x v="32"/>
    </i>
    <i r="1">
      <x v="290"/>
      <x v="325"/>
      <x v="325"/>
    </i>
    <i r="3">
      <x v="287"/>
    </i>
    <i r="3">
      <x v="317"/>
    </i>
    <i r="3">
      <x v="19"/>
    </i>
    <i r="3">
      <x v="328"/>
    </i>
    <i r="3">
      <x v="32"/>
    </i>
    <i r="1">
      <x v="291"/>
      <x v="326"/>
      <x v="329"/>
    </i>
    <i r="3">
      <x v="330"/>
    </i>
    <i r="1">
      <x v="292"/>
      <x v="327"/>
      <x v="331"/>
    </i>
    <i r="3">
      <x v="332"/>
    </i>
    <i r="3">
      <x v="333"/>
    </i>
    <i r="3">
      <x v="273"/>
    </i>
    <i r="1">
      <x v="293"/>
      <x v="328"/>
      <x v="334"/>
    </i>
    <i r="3">
      <x v="335"/>
    </i>
    <i r="3">
      <x v="336"/>
    </i>
    <i r="3">
      <x v="337"/>
    </i>
    <i r="3">
      <x v="323"/>
    </i>
    <i r="1">
      <x v="294"/>
      <x v="329"/>
      <x v="281"/>
    </i>
    <i r="3">
      <x v="338"/>
    </i>
    <i r="3">
      <x v="79"/>
    </i>
    <i r="1">
      <x v="295"/>
      <x v="330"/>
      <x v="287"/>
    </i>
    <i r="3">
      <x v="317"/>
    </i>
    <i r="3">
      <x v="19"/>
    </i>
    <i r="3">
      <x v="32"/>
    </i>
    <i r="1">
      <x v="296"/>
      <x v="331"/>
      <x v="287"/>
    </i>
    <i r="3">
      <x v="317"/>
    </i>
    <i r="3">
      <x v="19"/>
    </i>
    <i r="3">
      <x v="32"/>
    </i>
    <i r="1">
      <x v="297"/>
      <x v="332"/>
      <x v="287"/>
    </i>
    <i r="3">
      <x v="317"/>
    </i>
    <i r="3">
      <x v="19"/>
    </i>
    <i r="3">
      <x v="32"/>
    </i>
    <i r="1">
      <x v="298"/>
      <x v="333"/>
      <x v="19"/>
    </i>
    <i r="3">
      <x v="32"/>
    </i>
    <i r="1">
      <x v="299"/>
      <x v="334"/>
      <x v="19"/>
    </i>
    <i r="3">
      <x v="32"/>
    </i>
    <i r="1">
      <x v="300"/>
      <x v="335"/>
      <x v="339"/>
    </i>
    <i r="3">
      <x v="340"/>
    </i>
    <i r="1">
      <x v="301"/>
      <x v="336"/>
      <x v="19"/>
    </i>
    <i r="3">
      <x v="47"/>
    </i>
    <i r="1">
      <x v="302"/>
      <x v="337"/>
      <x v="287"/>
    </i>
    <i r="3">
      <x v="19"/>
    </i>
    <i r="1">
      <x v="303"/>
      <x v="338"/>
      <x v="283"/>
    </i>
    <i r="3">
      <x v="341"/>
    </i>
    <i r="3">
      <x v="342"/>
    </i>
    <i r="3">
      <x v="62"/>
    </i>
    <i r="3">
      <x v="57"/>
    </i>
    <i r="1">
      <x v="304"/>
      <x v="339"/>
      <x v="257"/>
    </i>
    <i r="3">
      <x v="343"/>
    </i>
    <i r="3">
      <x v="59"/>
    </i>
    <i r="1">
      <x v="305"/>
      <x v="340"/>
      <x v="344"/>
    </i>
    <i r="3">
      <x v="345"/>
    </i>
    <i r="1">
      <x v="306"/>
      <x v="341"/>
      <x v="252"/>
    </i>
    <i r="3">
      <x v="2"/>
    </i>
    <i r="1">
      <x v="307"/>
      <x v="342"/>
      <x v="257"/>
    </i>
    <i r="3">
      <x v="59"/>
    </i>
    <i r="1">
      <x v="308"/>
      <x v="343"/>
      <x v="270"/>
    </i>
    <i r="3">
      <x v="346"/>
    </i>
    <i r="3">
      <x v="272"/>
    </i>
    <i r="1">
      <x v="309"/>
      <x v="344"/>
      <x v="51"/>
    </i>
    <i r="1">
      <x v="310"/>
      <x v="345"/>
      <x v="51"/>
    </i>
    <i r="1">
      <x v="311"/>
      <x v="346"/>
      <x v="41"/>
    </i>
    <i r="1">
      <x v="312"/>
      <x v="347"/>
      <x v="347"/>
    </i>
    <i r="3">
      <x v="348"/>
    </i>
    <i r="1">
      <x v="313"/>
      <x v="348"/>
      <x v="317"/>
    </i>
    <i r="3">
      <x v="32"/>
    </i>
    <i r="1">
      <x v="314"/>
      <x v="349"/>
      <x v="349"/>
    </i>
    <i r="1">
      <x v="315"/>
      <x v="350"/>
      <x v="287"/>
    </i>
    <i r="1">
      <x v="316"/>
      <x v="351"/>
      <x v="252"/>
    </i>
    <i r="3">
      <x v="2"/>
    </i>
    <i r="1">
      <x v="317"/>
      <x v="352"/>
      <x v="288"/>
    </i>
    <i r="3">
      <x v="350"/>
    </i>
    <i r="1">
      <x v="318"/>
      <x v="353"/>
      <x v="288"/>
    </i>
    <i r="1">
      <x v="319"/>
      <x v="354"/>
      <x v="288"/>
    </i>
    <i r="3">
      <x v="263"/>
    </i>
    <i r="1">
      <x v="320"/>
      <x v="355"/>
      <x v="252"/>
    </i>
    <i r="1">
      <x v="321"/>
      <x v="356"/>
      <x v="55"/>
    </i>
    <i r="1">
      <x v="322"/>
      <x v="357"/>
      <x v="79"/>
    </i>
    <i r="1">
      <x v="323"/>
      <x v="358"/>
      <x v="79"/>
    </i>
    <i r="1">
      <x v="324"/>
      <x v="359"/>
      <x v="79"/>
    </i>
    <i r="1">
      <x v="325"/>
      <x v="360"/>
      <x v="351"/>
    </i>
    <i r="3">
      <x v="86"/>
    </i>
    <i r="1">
      <x v="326"/>
      <x v="361"/>
      <x v="351"/>
    </i>
    <i r="3">
      <x v="86"/>
    </i>
    <i r="1">
      <x v="327"/>
      <x v="362"/>
      <x v="351"/>
    </i>
    <i r="3">
      <x v="86"/>
    </i>
    <i r="1">
      <x v="328"/>
      <x v="363"/>
      <x v="351"/>
    </i>
    <i r="3">
      <x v="86"/>
    </i>
    <i r="1">
      <x v="329"/>
      <x v="364"/>
      <x v="35"/>
    </i>
    <i r="3">
      <x v="309"/>
    </i>
    <i r="3">
      <x v="310"/>
    </i>
    <i r="3">
      <x v="21"/>
    </i>
    <i r="1">
      <x v="330"/>
      <x v="365"/>
      <x v="352"/>
    </i>
    <i r="1">
      <x v="331"/>
      <x v="366"/>
      <x v="21"/>
    </i>
    <i r="3">
      <x v="22"/>
    </i>
    <i r="1">
      <x v="332"/>
      <x v="367"/>
      <x v="353"/>
    </i>
    <i r="1">
      <x v="333"/>
      <x v="368"/>
      <x v="354"/>
    </i>
    <i r="3">
      <x v="257"/>
    </i>
    <i r="3">
      <x v="59"/>
    </i>
    <i r="1">
      <x v="334"/>
      <x v="369"/>
      <x v="281"/>
    </i>
    <i r="3">
      <x v="79"/>
    </i>
    <i r="1">
      <x v="335"/>
      <x v="370"/>
      <x v="344"/>
    </i>
    <i r="3">
      <x v="345"/>
    </i>
    <i r="1">
      <x v="336"/>
      <x v="233"/>
      <x v="333"/>
    </i>
    <i r="3">
      <x v="273"/>
    </i>
    <i r="1">
      <x v="337"/>
      <x v="371"/>
      <x v="90"/>
    </i>
    <i r="1">
      <x v="338"/>
      <x v="372"/>
      <x v="266"/>
    </i>
    <i r="3">
      <x v="47"/>
    </i>
    <i r="1">
      <x v="339"/>
      <x v="373"/>
      <x v="19"/>
    </i>
    <i r="3">
      <x v="355"/>
    </i>
    <i r="3">
      <x v="266"/>
    </i>
    <i r="3">
      <x v="47"/>
    </i>
    <i r="1">
      <x v="340"/>
      <x v="374"/>
      <x v="266"/>
    </i>
    <i r="1">
      <x v="341"/>
      <x v="375"/>
      <x v="22"/>
    </i>
    <i r="1">
      <x v="342"/>
      <x v="376"/>
      <x v="287"/>
    </i>
    <i r="3">
      <x v="19"/>
    </i>
    <i r="1">
      <x v="343"/>
      <x v="377"/>
      <x v="55"/>
    </i>
    <i r="1">
      <x v="344"/>
      <x v="378"/>
      <x v="55"/>
    </i>
    <i r="1">
      <x v="345"/>
      <x v="379"/>
      <x v="356"/>
    </i>
    <i r="3">
      <x v="357"/>
    </i>
    <i r="1">
      <x v="346"/>
      <x v="380"/>
      <x v="358"/>
    </i>
    <i r="1">
      <x v="347"/>
      <x v="381"/>
      <x v="359"/>
    </i>
    <i r="1">
      <x v="348"/>
      <x v="382"/>
      <x v="360"/>
    </i>
    <i r="1">
      <x v="349"/>
      <x v="383"/>
      <x v="360"/>
    </i>
    <i r="1">
      <x v="350"/>
      <x v="384"/>
      <x v="306"/>
    </i>
    <i r="3">
      <x v="360"/>
    </i>
    <i r="1">
      <x v="351"/>
      <x v="385"/>
      <x v="19"/>
    </i>
    <i r="3">
      <x v="306"/>
    </i>
    <i r="1">
      <x v="352"/>
      <x v="386"/>
      <x v="361"/>
    </i>
    <i r="1">
      <x v="353"/>
      <x v="387"/>
      <x v="362"/>
    </i>
    <i r="1">
      <x v="354"/>
      <x v="388"/>
      <x v="363"/>
    </i>
    <i r="1">
      <x v="355"/>
      <x v="389"/>
      <x v="364"/>
    </i>
    <i r="1">
      <x v="356"/>
      <x v="390"/>
      <x v="365"/>
    </i>
    <i r="1">
      <x v="357"/>
      <x v="391"/>
      <x v="366"/>
    </i>
    <i r="1">
      <x v="358"/>
      <x v="392"/>
      <x v="367"/>
    </i>
    <i>
      <x v="6"/>
      <x v="359"/>
      <x v="393"/>
      <x v="368"/>
    </i>
    <i r="1">
      <x v="360"/>
      <x v="394"/>
      <x v="35"/>
    </i>
    <i>
      <x v="7"/>
      <x v="361"/>
      <x v="395"/>
      <x v="47"/>
    </i>
    <i r="1">
      <x v="362"/>
      <x v="396"/>
      <x v="369"/>
    </i>
  </rowItems>
  <colFields count="1">
    <field x="9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fld="8" baseField="0" baseItem="0"/>
  </dataFields>
  <formats count="342">
    <format dxfId="2">
      <pivotArea outline="0" collapsedLevelsAreSubtotals="1" fieldPosition="0"/>
    </format>
    <format dxfId="3">
      <pivotArea type="all" dataOnly="0" outline="0" fieldPosition="0"/>
    </format>
    <format dxfId="4">
      <pivotArea type="origin" dataOnly="0" labelOnly="1" outline="0" fieldPosition="0"/>
    </format>
    <format dxfId="5">
      <pivotArea type="topRight" dataOnly="0" labelOnly="1" outline="0" fieldPosition="0"/>
    </format>
    <format dxfId="6">
      <pivotArea dataOnly="0" labelOnly="1" grandRow="1" outline="0" fieldPosition="0"/>
    </format>
    <format dxfId="7">
      <pivotArea dataOnly="0" labelOnly="1" grandCol="1" outline="0" fieldPosition="0"/>
    </format>
    <format dxfId="8">
      <pivotArea grandRow="1" outline="0" collapsedLevelsAreSubtotals="1" fieldPosition="0"/>
    </format>
    <format dxfId="9">
      <pivotArea outline="0" collapsedLevelsAreSubtotals="1" fieldPosition="0"/>
    </format>
    <format dxfId="10">
      <pivotArea type="all" dataOnly="0" outline="0" fieldPosition="0"/>
    </format>
    <format dxfId="11">
      <pivotArea field="2" type="button" dataOnly="0" labelOnly="1" outline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type="origin" dataOnly="0" labelOnly="1" outline="0" fieldPosition="0"/>
    </format>
    <format dxfId="15">
      <pivotArea field="-2" type="button" dataOnly="0" labelOnly="1" outline="0" axis="axisValues" fieldPosition="0"/>
    </format>
    <format dxfId="16">
      <pivotArea type="topRight" dataOnly="0" labelOnly="1" outline="0" fieldPosition="0"/>
    </format>
    <format dxfId="17">
      <pivotArea field="5" type="button" dataOnly="0" labelOnly="1" outline="0" axis="axisRow" fieldPosition="1"/>
    </format>
    <format dxfId="18">
      <pivotArea field="6" type="button" dataOnly="0" labelOnly="1" outline="0" axis="axisRow" fieldPosition="2"/>
    </format>
    <format dxfId="19">
      <pivotArea field="7" type="button" dataOnly="0" labelOnly="1" outline="0" axis="axisRow" fieldPosition="3"/>
    </format>
    <format dxfId="20">
      <pivotArea dataOnly="0" labelOnly="1" outline="0" fieldPosition="0">
        <references count="1">
          <reference field="5" count="50">
            <x v="163"/>
            <x v="164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3"/>
            <x v="184"/>
            <x v="185"/>
            <x v="186"/>
            <x v="187"/>
            <x v="189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389"/>
            <x v="390"/>
            <x v="391"/>
            <x v="392"/>
            <x v="393"/>
            <x v="394"/>
            <x v="424"/>
            <x v="425"/>
            <x v="426"/>
            <x v="427"/>
            <x v="428"/>
            <x v="429"/>
            <x v="430"/>
            <x v="431"/>
          </reference>
        </references>
      </pivotArea>
    </format>
    <format dxfId="21">
      <pivotArea dataOnly="0" labelOnly="1" outline="0" fieldPosition="0">
        <references count="1">
          <reference field="5" count="50">
            <x v="204"/>
            <x v="205"/>
            <x v="206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395"/>
            <x v="396"/>
            <x v="397"/>
            <x v="432"/>
            <x v="433"/>
            <x v="434"/>
          </reference>
        </references>
      </pivotArea>
    </format>
    <format dxfId="22">
      <pivotArea dataOnly="0" labelOnly="1" outline="0" fieldPosition="0">
        <references count="1">
          <reference field="5" count="50">
            <x v="250"/>
            <x v="251"/>
            <x v="252"/>
            <x v="253"/>
            <x v="254"/>
            <x v="255"/>
            <x v="257"/>
            <x v="258"/>
            <x v="259"/>
            <x v="263"/>
            <x v="264"/>
            <x v="287"/>
            <x v="288"/>
            <x v="289"/>
            <x v="291"/>
            <x v="292"/>
            <x v="300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35"/>
            <x v="436"/>
            <x v="437"/>
            <x v="438"/>
            <x v="439"/>
            <x v="440"/>
            <x v="441"/>
            <x v="442"/>
          </reference>
        </references>
      </pivotArea>
    </format>
    <format dxfId="23">
      <pivotArea dataOnly="0" labelOnly="1" outline="0" fieldPosition="0">
        <references count="1">
          <reference field="5" count="4">
            <x v="423"/>
            <x v="443"/>
            <x v="444"/>
            <x v="445"/>
          </reference>
        </references>
      </pivotArea>
    </format>
    <format dxfId="24">
      <pivotArea dataOnly="0" labelOnly="1" outline="0" fieldPosition="0">
        <references count="2">
          <reference field="5" count="1" selected="0">
            <x v="389"/>
          </reference>
          <reference field="6" count="1">
            <x v="423"/>
          </reference>
        </references>
      </pivotArea>
    </format>
    <format dxfId="25">
      <pivotArea dataOnly="0" labelOnly="1" outline="0" fieldPosition="0">
        <references count="2">
          <reference field="5" count="1" selected="0">
            <x v="163"/>
          </reference>
          <reference field="6" count="1">
            <x v="199"/>
          </reference>
        </references>
      </pivotArea>
    </format>
    <format dxfId="26">
      <pivotArea dataOnly="0" labelOnly="1" outline="0" fieldPosition="0">
        <references count="2">
          <reference field="5" count="1" selected="0">
            <x v="164"/>
          </reference>
          <reference field="6" count="1">
            <x v="200"/>
          </reference>
        </references>
      </pivotArea>
    </format>
    <format dxfId="27">
      <pivotArea dataOnly="0" labelOnly="1" outline="0" fieldPosition="0">
        <references count="2">
          <reference field="5" count="1" selected="0">
            <x v="167"/>
          </reference>
          <reference field="6" count="1">
            <x v="203"/>
          </reference>
        </references>
      </pivotArea>
    </format>
    <format dxfId="28">
      <pivotArea dataOnly="0" labelOnly="1" outline="0" fieldPosition="0">
        <references count="2">
          <reference field="5" count="1" selected="0">
            <x v="168"/>
          </reference>
          <reference field="6" count="1">
            <x v="204"/>
          </reference>
        </references>
      </pivotArea>
    </format>
    <format dxfId="29">
      <pivotArea dataOnly="0" labelOnly="1" outline="0" fieldPosition="0">
        <references count="2">
          <reference field="5" count="1" selected="0">
            <x v="169"/>
          </reference>
          <reference field="6" count="1">
            <x v="205"/>
          </reference>
        </references>
      </pivotArea>
    </format>
    <format dxfId="30">
      <pivotArea dataOnly="0" labelOnly="1" outline="0" fieldPosition="0">
        <references count="2">
          <reference field="5" count="1" selected="0">
            <x v="170"/>
          </reference>
          <reference field="6" count="1">
            <x v="206"/>
          </reference>
        </references>
      </pivotArea>
    </format>
    <format dxfId="31">
      <pivotArea dataOnly="0" labelOnly="1" outline="0" fieldPosition="0">
        <references count="2">
          <reference field="5" count="1" selected="0">
            <x v="171"/>
          </reference>
          <reference field="6" count="1">
            <x v="207"/>
          </reference>
        </references>
      </pivotArea>
    </format>
    <format dxfId="32">
      <pivotArea dataOnly="0" labelOnly="1" outline="0" fieldPosition="0">
        <references count="2">
          <reference field="5" count="1" selected="0">
            <x v="172"/>
          </reference>
          <reference field="6" count="1">
            <x v="208"/>
          </reference>
        </references>
      </pivotArea>
    </format>
    <format dxfId="33">
      <pivotArea dataOnly="0" labelOnly="1" outline="0" fieldPosition="0">
        <references count="2">
          <reference field="5" count="1" selected="0">
            <x v="173"/>
          </reference>
          <reference field="6" count="1">
            <x v="209"/>
          </reference>
        </references>
      </pivotArea>
    </format>
    <format dxfId="34">
      <pivotArea dataOnly="0" labelOnly="1" outline="0" fieldPosition="0">
        <references count="2">
          <reference field="5" count="1" selected="0">
            <x v="174"/>
          </reference>
          <reference field="6" count="1">
            <x v="210"/>
          </reference>
        </references>
      </pivotArea>
    </format>
    <format dxfId="35">
      <pivotArea dataOnly="0" labelOnly="1" outline="0" fieldPosition="0">
        <references count="2">
          <reference field="5" count="1" selected="0">
            <x v="175"/>
          </reference>
          <reference field="6" count="1">
            <x v="211"/>
          </reference>
        </references>
      </pivotArea>
    </format>
    <format dxfId="36">
      <pivotArea dataOnly="0" labelOnly="1" outline="0" fieldPosition="0">
        <references count="2">
          <reference field="5" count="1" selected="0">
            <x v="176"/>
          </reference>
          <reference field="6" count="1">
            <x v="212"/>
          </reference>
        </references>
      </pivotArea>
    </format>
    <format dxfId="37">
      <pivotArea dataOnly="0" labelOnly="1" outline="0" fieldPosition="0">
        <references count="2">
          <reference field="5" count="1" selected="0">
            <x v="177"/>
          </reference>
          <reference field="6" count="1">
            <x v="213"/>
          </reference>
        </references>
      </pivotArea>
    </format>
    <format dxfId="38">
      <pivotArea dataOnly="0" labelOnly="1" outline="0" fieldPosition="0">
        <references count="2">
          <reference field="5" count="1" selected="0">
            <x v="178"/>
          </reference>
          <reference field="6" count="1">
            <x v="214"/>
          </reference>
        </references>
      </pivotArea>
    </format>
    <format dxfId="39">
      <pivotArea dataOnly="0" labelOnly="1" outline="0" fieldPosition="0">
        <references count="2">
          <reference field="5" count="1" selected="0">
            <x v="179"/>
          </reference>
          <reference field="6" count="1">
            <x v="215"/>
          </reference>
        </references>
      </pivotArea>
    </format>
    <format dxfId="40">
      <pivotArea dataOnly="0" labelOnly="1" outline="0" fieldPosition="0">
        <references count="2">
          <reference field="5" count="1" selected="0">
            <x v="180"/>
          </reference>
          <reference field="6" count="1">
            <x v="216"/>
          </reference>
        </references>
      </pivotArea>
    </format>
    <format dxfId="41">
      <pivotArea dataOnly="0" labelOnly="1" outline="0" fieldPosition="0">
        <references count="2">
          <reference field="5" count="1" selected="0">
            <x v="181"/>
          </reference>
          <reference field="6" count="1">
            <x v="217"/>
          </reference>
        </references>
      </pivotArea>
    </format>
    <format dxfId="42">
      <pivotArea dataOnly="0" labelOnly="1" outline="0" fieldPosition="0">
        <references count="2">
          <reference field="5" count="1" selected="0">
            <x v="424"/>
          </reference>
          <reference field="6" count="1">
            <x v="457"/>
          </reference>
        </references>
      </pivotArea>
    </format>
    <format dxfId="43">
      <pivotArea dataOnly="0" labelOnly="1" outline="0" fieldPosition="0">
        <references count="2">
          <reference field="5" count="1" selected="0">
            <x v="425"/>
          </reference>
          <reference field="6" count="1">
            <x v="458"/>
          </reference>
        </references>
      </pivotArea>
    </format>
    <format dxfId="44">
      <pivotArea dataOnly="0" labelOnly="1" outline="0" fieldPosition="0">
        <references count="2">
          <reference field="5" count="1" selected="0">
            <x v="426"/>
          </reference>
          <reference field="6" count="1">
            <x v="459"/>
          </reference>
        </references>
      </pivotArea>
    </format>
    <format dxfId="45">
      <pivotArea dataOnly="0" labelOnly="1" outline="0" fieldPosition="0">
        <references count="2">
          <reference field="5" count="1" selected="0">
            <x v="183"/>
          </reference>
          <reference field="6" count="1">
            <x v="219"/>
          </reference>
        </references>
      </pivotArea>
    </format>
    <format dxfId="46">
      <pivotArea dataOnly="0" labelOnly="1" outline="0" fieldPosition="0">
        <references count="2">
          <reference field="5" count="1" selected="0">
            <x v="184"/>
          </reference>
          <reference field="6" count="1">
            <x v="220"/>
          </reference>
        </references>
      </pivotArea>
    </format>
    <format dxfId="47">
      <pivotArea dataOnly="0" labelOnly="1" outline="0" fieldPosition="0">
        <references count="2">
          <reference field="5" count="1" selected="0">
            <x v="185"/>
          </reference>
          <reference field="6" count="1">
            <x v="221"/>
          </reference>
        </references>
      </pivotArea>
    </format>
    <format dxfId="48">
      <pivotArea dataOnly="0" labelOnly="1" outline="0" fieldPosition="0">
        <references count="2">
          <reference field="5" count="1" selected="0">
            <x v="186"/>
          </reference>
          <reference field="6" count="1">
            <x v="222"/>
          </reference>
        </references>
      </pivotArea>
    </format>
    <format dxfId="49">
      <pivotArea dataOnly="0" labelOnly="1" outline="0" fieldPosition="0">
        <references count="2">
          <reference field="5" count="1" selected="0">
            <x v="187"/>
          </reference>
          <reference field="6" count="1">
            <x v="223"/>
          </reference>
        </references>
      </pivotArea>
    </format>
    <format dxfId="50">
      <pivotArea dataOnly="0" labelOnly="1" outline="0" fieldPosition="0">
        <references count="2">
          <reference field="5" count="1" selected="0">
            <x v="189"/>
          </reference>
          <reference field="6" count="1">
            <x v="225"/>
          </reference>
        </references>
      </pivotArea>
    </format>
    <format dxfId="51">
      <pivotArea dataOnly="0" labelOnly="1" outline="0" fieldPosition="0">
        <references count="2">
          <reference field="5" count="1" selected="0">
            <x v="427"/>
          </reference>
          <reference field="6" count="1">
            <x v="460"/>
          </reference>
        </references>
      </pivotArea>
    </format>
    <format dxfId="52">
      <pivotArea dataOnly="0" labelOnly="1" outline="0" fieldPosition="0">
        <references count="2">
          <reference field="5" count="1" selected="0">
            <x v="428"/>
          </reference>
          <reference field="6" count="1">
            <x v="461"/>
          </reference>
        </references>
      </pivotArea>
    </format>
    <format dxfId="53">
      <pivotArea dataOnly="0" labelOnly="1" outline="0" fieldPosition="0">
        <references count="2">
          <reference field="5" count="1" selected="0">
            <x v="390"/>
          </reference>
          <reference field="6" count="1">
            <x v="424"/>
          </reference>
        </references>
      </pivotArea>
    </format>
    <format dxfId="54">
      <pivotArea dataOnly="0" labelOnly="1" outline="0" fieldPosition="0">
        <references count="2">
          <reference field="5" count="1" selected="0">
            <x v="191"/>
          </reference>
          <reference field="6" count="1">
            <x v="227"/>
          </reference>
        </references>
      </pivotArea>
    </format>
    <format dxfId="55">
      <pivotArea dataOnly="0" labelOnly="1" outline="0" fieldPosition="0">
        <references count="2">
          <reference field="5" count="1" selected="0">
            <x v="192"/>
          </reference>
          <reference field="6" count="1">
            <x v="228"/>
          </reference>
        </references>
      </pivotArea>
    </format>
    <format dxfId="56">
      <pivotArea dataOnly="0" labelOnly="1" outline="0" fieldPosition="0">
        <references count="2">
          <reference field="5" count="1" selected="0">
            <x v="193"/>
          </reference>
          <reference field="6" count="1">
            <x v="229"/>
          </reference>
        </references>
      </pivotArea>
    </format>
    <format dxfId="57">
      <pivotArea dataOnly="0" labelOnly="1" outline="0" fieldPosition="0">
        <references count="2">
          <reference field="5" count="1" selected="0">
            <x v="194"/>
          </reference>
          <reference field="6" count="1">
            <x v="230"/>
          </reference>
        </references>
      </pivotArea>
    </format>
    <format dxfId="58">
      <pivotArea dataOnly="0" labelOnly="1" outline="0" fieldPosition="0">
        <references count="2">
          <reference field="5" count="1" selected="0">
            <x v="391"/>
          </reference>
          <reference field="6" count="1">
            <x v="425"/>
          </reference>
        </references>
      </pivotArea>
    </format>
    <format dxfId="59">
      <pivotArea dataOnly="0" labelOnly="1" outline="0" fieldPosition="0">
        <references count="2">
          <reference field="5" count="1" selected="0">
            <x v="195"/>
          </reference>
          <reference field="6" count="1">
            <x v="231"/>
          </reference>
        </references>
      </pivotArea>
    </format>
    <format dxfId="60">
      <pivotArea dataOnly="0" labelOnly="1" outline="0" fieldPosition="0">
        <references count="2">
          <reference field="5" count="1" selected="0">
            <x v="196"/>
          </reference>
          <reference field="6" count="1">
            <x v="232"/>
          </reference>
        </references>
      </pivotArea>
    </format>
    <format dxfId="61">
      <pivotArea dataOnly="0" labelOnly="1" outline="0" fieldPosition="0">
        <references count="2">
          <reference field="5" count="1" selected="0">
            <x v="197"/>
          </reference>
          <reference field="6" count="1">
            <x v="233"/>
          </reference>
        </references>
      </pivotArea>
    </format>
    <format dxfId="62">
      <pivotArea dataOnly="0" labelOnly="1" outline="0" fieldPosition="0">
        <references count="2">
          <reference field="5" count="1" selected="0">
            <x v="198"/>
          </reference>
          <reference field="6" count="1">
            <x v="234"/>
          </reference>
        </references>
      </pivotArea>
    </format>
    <format dxfId="63">
      <pivotArea dataOnly="0" labelOnly="1" outline="0" fieldPosition="0">
        <references count="2">
          <reference field="5" count="1" selected="0">
            <x v="199"/>
          </reference>
          <reference field="6" count="1">
            <x v="235"/>
          </reference>
        </references>
      </pivotArea>
    </format>
    <format dxfId="64">
      <pivotArea dataOnly="0" labelOnly="1" outline="0" fieldPosition="0">
        <references count="2">
          <reference field="5" count="1" selected="0">
            <x v="200"/>
          </reference>
          <reference field="6" count="1">
            <x v="236"/>
          </reference>
        </references>
      </pivotArea>
    </format>
    <format dxfId="65">
      <pivotArea dataOnly="0" labelOnly="1" outline="0" fieldPosition="0">
        <references count="2">
          <reference field="5" count="1" selected="0">
            <x v="429"/>
          </reference>
          <reference field="6" count="1">
            <x v="462"/>
          </reference>
        </references>
      </pivotArea>
    </format>
    <format dxfId="66">
      <pivotArea dataOnly="0" labelOnly="1" outline="0" fieldPosition="0">
        <references count="2">
          <reference field="5" count="1" selected="0">
            <x v="430"/>
          </reference>
          <reference field="6" count="1">
            <x v="463"/>
          </reference>
        </references>
      </pivotArea>
    </format>
    <format dxfId="67">
      <pivotArea dataOnly="0" labelOnly="1" outline="0" fieldPosition="0">
        <references count="2">
          <reference field="5" count="1" selected="0">
            <x v="431"/>
          </reference>
          <reference field="6" count="1">
            <x v="464"/>
          </reference>
        </references>
      </pivotArea>
    </format>
    <format dxfId="68">
      <pivotArea dataOnly="0" labelOnly="1" outline="0" fieldPosition="0">
        <references count="2">
          <reference field="5" count="1" selected="0">
            <x v="392"/>
          </reference>
          <reference field="6" count="1">
            <x v="426"/>
          </reference>
        </references>
      </pivotArea>
    </format>
    <format dxfId="69">
      <pivotArea dataOnly="0" labelOnly="1" outline="0" fieldPosition="0">
        <references count="2">
          <reference field="5" count="1" selected="0">
            <x v="201"/>
          </reference>
          <reference field="6" count="1">
            <x v="237"/>
          </reference>
        </references>
      </pivotArea>
    </format>
    <format dxfId="70">
      <pivotArea dataOnly="0" labelOnly="1" outline="0" fieldPosition="0">
        <references count="2">
          <reference field="5" count="1" selected="0">
            <x v="202"/>
          </reference>
          <reference field="6" count="1">
            <x v="238"/>
          </reference>
        </references>
      </pivotArea>
    </format>
    <format dxfId="71">
      <pivotArea dataOnly="0" labelOnly="1" outline="0" fieldPosition="0">
        <references count="2">
          <reference field="5" count="1" selected="0">
            <x v="203"/>
          </reference>
          <reference field="6" count="1">
            <x v="239"/>
          </reference>
        </references>
      </pivotArea>
    </format>
    <format dxfId="72">
      <pivotArea dataOnly="0" labelOnly="1" outline="0" fieldPosition="0">
        <references count="2">
          <reference field="5" count="1" selected="0">
            <x v="393"/>
          </reference>
          <reference field="6" count="1">
            <x v="427"/>
          </reference>
        </references>
      </pivotArea>
    </format>
    <format dxfId="73">
      <pivotArea dataOnly="0" labelOnly="1" outline="0" fieldPosition="0">
        <references count="2">
          <reference field="5" count="1" selected="0">
            <x v="394"/>
          </reference>
          <reference field="6" count="1">
            <x v="428"/>
          </reference>
        </references>
      </pivotArea>
    </format>
    <format dxfId="74">
      <pivotArea dataOnly="0" labelOnly="1" outline="0" fieldPosition="0">
        <references count="2">
          <reference field="5" count="1" selected="0">
            <x v="204"/>
          </reference>
          <reference field="6" count="1">
            <x v="240"/>
          </reference>
        </references>
      </pivotArea>
    </format>
    <format dxfId="75">
      <pivotArea dataOnly="0" labelOnly="1" outline="0" fieldPosition="0">
        <references count="2">
          <reference field="5" count="1" selected="0">
            <x v="205"/>
          </reference>
          <reference field="6" count="1">
            <x v="241"/>
          </reference>
        </references>
      </pivotArea>
    </format>
    <format dxfId="76">
      <pivotArea dataOnly="0" labelOnly="1" outline="0" fieldPosition="0">
        <references count="2">
          <reference field="5" count="1" selected="0">
            <x v="206"/>
          </reference>
          <reference field="6" count="1">
            <x v="242"/>
          </reference>
        </references>
      </pivotArea>
    </format>
    <format dxfId="77">
      <pivotArea dataOnly="0" labelOnly="1" outline="0" fieldPosition="0">
        <references count="2">
          <reference field="5" count="1" selected="0">
            <x v="208"/>
          </reference>
          <reference field="6" count="1">
            <x v="244"/>
          </reference>
        </references>
      </pivotArea>
    </format>
    <format dxfId="78">
      <pivotArea dataOnly="0" labelOnly="1" outline="0" fieldPosition="0">
        <references count="2">
          <reference field="5" count="1" selected="0">
            <x v="209"/>
          </reference>
          <reference field="6" count="1">
            <x v="245"/>
          </reference>
        </references>
      </pivotArea>
    </format>
    <format dxfId="79">
      <pivotArea dataOnly="0" labelOnly="1" outline="0" fieldPosition="0">
        <references count="2">
          <reference field="5" count="1" selected="0">
            <x v="210"/>
          </reference>
          <reference field="6" count="1">
            <x v="246"/>
          </reference>
        </references>
      </pivotArea>
    </format>
    <format dxfId="80">
      <pivotArea dataOnly="0" labelOnly="1" outline="0" fieldPosition="0">
        <references count="2">
          <reference field="5" count="1" selected="0">
            <x v="211"/>
          </reference>
          <reference field="6" count="1">
            <x v="247"/>
          </reference>
        </references>
      </pivotArea>
    </format>
    <format dxfId="81">
      <pivotArea dataOnly="0" labelOnly="1" outline="0" fieldPosition="0">
        <references count="2">
          <reference field="5" count="1" selected="0">
            <x v="212"/>
          </reference>
          <reference field="6" count="1">
            <x v="248"/>
          </reference>
        </references>
      </pivotArea>
    </format>
    <format dxfId="82">
      <pivotArea dataOnly="0" labelOnly="1" outline="0" fieldPosition="0">
        <references count="2">
          <reference field="5" count="1" selected="0">
            <x v="213"/>
          </reference>
          <reference field="6" count="1">
            <x v="249"/>
          </reference>
        </references>
      </pivotArea>
    </format>
    <format dxfId="83">
      <pivotArea dataOnly="0" labelOnly="1" outline="0" fieldPosition="0">
        <references count="2">
          <reference field="5" count="1" selected="0">
            <x v="214"/>
          </reference>
          <reference field="6" count="1">
            <x v="250"/>
          </reference>
        </references>
      </pivotArea>
    </format>
    <format dxfId="84">
      <pivotArea dataOnly="0" labelOnly="1" outline="0" fieldPosition="0">
        <references count="2">
          <reference field="5" count="1" selected="0">
            <x v="215"/>
          </reference>
          <reference field="6" count="1">
            <x v="251"/>
          </reference>
        </references>
      </pivotArea>
    </format>
    <format dxfId="85">
      <pivotArea dataOnly="0" labelOnly="1" outline="0" fieldPosition="0">
        <references count="2">
          <reference field="5" count="1" selected="0">
            <x v="216"/>
          </reference>
          <reference field="6" count="1">
            <x v="252"/>
          </reference>
        </references>
      </pivotArea>
    </format>
    <format dxfId="86">
      <pivotArea dataOnly="0" labelOnly="1" outline="0" fieldPosition="0">
        <references count="2">
          <reference field="5" count="1" selected="0">
            <x v="217"/>
          </reference>
          <reference field="6" count="1">
            <x v="253"/>
          </reference>
        </references>
      </pivotArea>
    </format>
    <format dxfId="87">
      <pivotArea dataOnly="0" labelOnly="1" outline="0" fieldPosition="0">
        <references count="2">
          <reference field="5" count="1" selected="0">
            <x v="218"/>
          </reference>
          <reference field="6" count="1">
            <x v="254"/>
          </reference>
        </references>
      </pivotArea>
    </format>
    <format dxfId="88">
      <pivotArea dataOnly="0" labelOnly="1" outline="0" fieldPosition="0">
        <references count="2">
          <reference field="5" count="1" selected="0">
            <x v="219"/>
          </reference>
          <reference field="6" count="1">
            <x v="255"/>
          </reference>
        </references>
      </pivotArea>
    </format>
    <format dxfId="89">
      <pivotArea dataOnly="0" labelOnly="1" outline="0" fieldPosition="0">
        <references count="2">
          <reference field="5" count="1" selected="0">
            <x v="220"/>
          </reference>
          <reference field="6" count="1">
            <x v="256"/>
          </reference>
        </references>
      </pivotArea>
    </format>
    <format dxfId="90">
      <pivotArea dataOnly="0" labelOnly="1" outline="0" fieldPosition="0">
        <references count="2">
          <reference field="5" count="1" selected="0">
            <x v="221"/>
          </reference>
          <reference field="6" count="1">
            <x v="257"/>
          </reference>
        </references>
      </pivotArea>
    </format>
    <format dxfId="91">
      <pivotArea dataOnly="0" labelOnly="1" outline="0" fieldPosition="0">
        <references count="2">
          <reference field="5" count="1" selected="0">
            <x v="222"/>
          </reference>
          <reference field="6" count="1">
            <x v="258"/>
          </reference>
        </references>
      </pivotArea>
    </format>
    <format dxfId="92">
      <pivotArea dataOnly="0" labelOnly="1" outline="0" fieldPosition="0">
        <references count="2">
          <reference field="5" count="1" selected="0">
            <x v="223"/>
          </reference>
          <reference field="6" count="1">
            <x v="259"/>
          </reference>
        </references>
      </pivotArea>
    </format>
    <format dxfId="93">
      <pivotArea dataOnly="0" labelOnly="1" outline="0" fieldPosition="0">
        <references count="2">
          <reference field="5" count="1" selected="0">
            <x v="224"/>
          </reference>
          <reference field="6" count="1">
            <x v="260"/>
          </reference>
        </references>
      </pivotArea>
    </format>
    <format dxfId="94">
      <pivotArea dataOnly="0" labelOnly="1" outline="0" fieldPosition="0">
        <references count="2">
          <reference field="5" count="1" selected="0">
            <x v="225"/>
          </reference>
          <reference field="6" count="1">
            <x v="261"/>
          </reference>
        </references>
      </pivotArea>
    </format>
    <format dxfId="95">
      <pivotArea dataOnly="0" labelOnly="1" outline="0" fieldPosition="0">
        <references count="2">
          <reference field="5" count="1" selected="0">
            <x v="432"/>
          </reference>
          <reference field="6" count="1">
            <x v="465"/>
          </reference>
        </references>
      </pivotArea>
    </format>
    <format dxfId="96">
      <pivotArea dataOnly="0" labelOnly="1" outline="0" fieldPosition="0">
        <references count="2">
          <reference field="5" count="1" selected="0">
            <x v="433"/>
          </reference>
          <reference field="6" count="1">
            <x v="466"/>
          </reference>
        </references>
      </pivotArea>
    </format>
    <format dxfId="97">
      <pivotArea dataOnly="0" labelOnly="1" outline="0" fieldPosition="0">
        <references count="2">
          <reference field="5" count="1" selected="0">
            <x v="227"/>
          </reference>
          <reference field="6" count="1">
            <x v="263"/>
          </reference>
        </references>
      </pivotArea>
    </format>
    <format dxfId="98">
      <pivotArea dataOnly="0" labelOnly="1" outline="0" fieldPosition="0">
        <references count="2">
          <reference field="5" count="1" selected="0">
            <x v="228"/>
          </reference>
          <reference field="6" count="1">
            <x v="264"/>
          </reference>
        </references>
      </pivotArea>
    </format>
    <format dxfId="99">
      <pivotArea dataOnly="0" labelOnly="1" outline="0" fieldPosition="0">
        <references count="2">
          <reference field="5" count="1" selected="0">
            <x v="229"/>
          </reference>
          <reference field="6" count="1">
            <x v="265"/>
          </reference>
        </references>
      </pivotArea>
    </format>
    <format dxfId="100">
      <pivotArea dataOnly="0" labelOnly="1" outline="0" fieldPosition="0">
        <references count="2">
          <reference field="5" count="1" selected="0">
            <x v="395"/>
          </reference>
          <reference field="6" count="1">
            <x v="429"/>
          </reference>
        </references>
      </pivotArea>
    </format>
    <format dxfId="101">
      <pivotArea dataOnly="0" labelOnly="1" outline="0" fieldPosition="0">
        <references count="2">
          <reference field="5" count="1" selected="0">
            <x v="230"/>
          </reference>
          <reference field="6" count="1">
            <x v="266"/>
          </reference>
        </references>
      </pivotArea>
    </format>
    <format dxfId="102">
      <pivotArea dataOnly="0" labelOnly="1" outline="0" fieldPosition="0">
        <references count="2">
          <reference field="5" count="1" selected="0">
            <x v="231"/>
          </reference>
          <reference field="6" count="1">
            <x v="267"/>
          </reference>
        </references>
      </pivotArea>
    </format>
    <format dxfId="103">
      <pivotArea dataOnly="0" labelOnly="1" outline="0" fieldPosition="0">
        <references count="2">
          <reference field="5" count="1" selected="0">
            <x v="232"/>
          </reference>
          <reference field="6" count="1">
            <x v="268"/>
          </reference>
        </references>
      </pivotArea>
    </format>
    <format dxfId="104">
      <pivotArea dataOnly="0" labelOnly="1" outline="0" fieldPosition="0">
        <references count="2">
          <reference field="5" count="1" selected="0">
            <x v="233"/>
          </reference>
          <reference field="6" count="1">
            <x v="269"/>
          </reference>
        </references>
      </pivotArea>
    </format>
    <format dxfId="105">
      <pivotArea dataOnly="0" labelOnly="1" outline="0" fieldPosition="0">
        <references count="2">
          <reference field="5" count="1" selected="0">
            <x v="234"/>
          </reference>
          <reference field="6" count="1">
            <x v="270"/>
          </reference>
        </references>
      </pivotArea>
    </format>
    <format dxfId="106">
      <pivotArea dataOnly="0" labelOnly="1" outline="0" fieldPosition="0">
        <references count="2">
          <reference field="5" count="1" selected="0">
            <x v="235"/>
          </reference>
          <reference field="6" count="1">
            <x v="271"/>
          </reference>
        </references>
      </pivotArea>
    </format>
    <format dxfId="107">
      <pivotArea dataOnly="0" labelOnly="1" outline="0" fieldPosition="0">
        <references count="2">
          <reference field="5" count="1" selected="0">
            <x v="236"/>
          </reference>
          <reference field="6" count="1">
            <x v="272"/>
          </reference>
        </references>
      </pivotArea>
    </format>
    <format dxfId="108">
      <pivotArea dataOnly="0" labelOnly="1" outline="0" fieldPosition="0">
        <references count="2">
          <reference field="5" count="1" selected="0">
            <x v="237"/>
          </reference>
          <reference field="6" count="1">
            <x v="273"/>
          </reference>
        </references>
      </pivotArea>
    </format>
    <format dxfId="109">
      <pivotArea dataOnly="0" labelOnly="1" outline="0" fieldPosition="0">
        <references count="2">
          <reference field="5" count="1" selected="0">
            <x v="238"/>
          </reference>
          <reference field="6" count="1">
            <x v="274"/>
          </reference>
        </references>
      </pivotArea>
    </format>
    <format dxfId="110">
      <pivotArea dataOnly="0" labelOnly="1" outline="0" fieldPosition="0">
        <references count="2">
          <reference field="5" count="1" selected="0">
            <x v="239"/>
          </reference>
          <reference field="6" count="1">
            <x v="275"/>
          </reference>
        </references>
      </pivotArea>
    </format>
    <format dxfId="111">
      <pivotArea dataOnly="0" labelOnly="1" outline="0" fieldPosition="0">
        <references count="2">
          <reference field="5" count="1" selected="0">
            <x v="396"/>
          </reference>
          <reference field="6" count="1">
            <x v="430"/>
          </reference>
        </references>
      </pivotArea>
    </format>
    <format dxfId="112">
      <pivotArea dataOnly="0" labelOnly="1" outline="0" fieldPosition="0">
        <references count="2">
          <reference field="5" count="1" selected="0">
            <x v="397"/>
          </reference>
          <reference field="6" count="1">
            <x v="431"/>
          </reference>
        </references>
      </pivotArea>
    </format>
    <format dxfId="113">
      <pivotArea dataOnly="0" labelOnly="1" outline="0" fieldPosition="0">
        <references count="2">
          <reference field="5" count="1" selected="0">
            <x v="434"/>
          </reference>
          <reference field="6" count="1">
            <x v="467"/>
          </reference>
        </references>
      </pivotArea>
    </format>
    <format dxfId="114">
      <pivotArea dataOnly="0" labelOnly="1" outline="0" fieldPosition="0">
        <references count="2">
          <reference field="5" count="1" selected="0">
            <x v="240"/>
          </reference>
          <reference field="6" count="1">
            <x v="276"/>
          </reference>
        </references>
      </pivotArea>
    </format>
    <format dxfId="115">
      <pivotArea dataOnly="0" labelOnly="1" outline="0" fieldPosition="0">
        <references count="2">
          <reference field="5" count="1" selected="0">
            <x v="241"/>
          </reference>
          <reference field="6" count="1">
            <x v="277"/>
          </reference>
        </references>
      </pivotArea>
    </format>
    <format dxfId="116">
      <pivotArea dataOnly="0" labelOnly="1" outline="0" fieldPosition="0">
        <references count="2">
          <reference field="5" count="1" selected="0">
            <x v="242"/>
          </reference>
          <reference field="6" count="1">
            <x v="278"/>
          </reference>
        </references>
      </pivotArea>
    </format>
    <format dxfId="117">
      <pivotArea dataOnly="0" labelOnly="1" outline="0" fieldPosition="0">
        <references count="2">
          <reference field="5" count="1" selected="0">
            <x v="243"/>
          </reference>
          <reference field="6" count="1">
            <x v="279"/>
          </reference>
        </references>
      </pivotArea>
    </format>
    <format dxfId="118">
      <pivotArea dataOnly="0" labelOnly="1" outline="0" fieldPosition="0">
        <references count="2">
          <reference field="5" count="1" selected="0">
            <x v="244"/>
          </reference>
          <reference field="6" count="1">
            <x v="280"/>
          </reference>
        </references>
      </pivotArea>
    </format>
    <format dxfId="119">
      <pivotArea dataOnly="0" labelOnly="1" outline="0" fieldPosition="0">
        <references count="2">
          <reference field="5" count="1" selected="0">
            <x v="245"/>
          </reference>
          <reference field="6" count="1">
            <x v="281"/>
          </reference>
        </references>
      </pivotArea>
    </format>
    <format dxfId="120">
      <pivotArea dataOnly="0" labelOnly="1" outline="0" fieldPosition="0">
        <references count="2">
          <reference field="5" count="1" selected="0">
            <x v="246"/>
          </reference>
          <reference field="6" count="1">
            <x v="282"/>
          </reference>
        </references>
      </pivotArea>
    </format>
    <format dxfId="121">
      <pivotArea dataOnly="0" labelOnly="1" outline="0" fieldPosition="0">
        <references count="2">
          <reference field="5" count="1" selected="0">
            <x v="247"/>
          </reference>
          <reference field="6" count="1">
            <x v="283"/>
          </reference>
        </references>
      </pivotArea>
    </format>
    <format dxfId="122">
      <pivotArea dataOnly="0" labelOnly="1" outline="0" fieldPosition="0">
        <references count="2">
          <reference field="5" count="1" selected="0">
            <x v="248"/>
          </reference>
          <reference field="6" count="1">
            <x v="284"/>
          </reference>
        </references>
      </pivotArea>
    </format>
    <format dxfId="123">
      <pivotArea dataOnly="0" labelOnly="1" outline="0" fieldPosition="0">
        <references count="2">
          <reference field="5" count="1" selected="0">
            <x v="249"/>
          </reference>
          <reference field="6" count="1">
            <x v="285"/>
          </reference>
        </references>
      </pivotArea>
    </format>
    <format dxfId="124">
      <pivotArea dataOnly="0" labelOnly="1" outline="0" fieldPosition="0">
        <references count="2">
          <reference field="5" count="1" selected="0">
            <x v="250"/>
          </reference>
          <reference field="6" count="1">
            <x v="286"/>
          </reference>
        </references>
      </pivotArea>
    </format>
    <format dxfId="125">
      <pivotArea dataOnly="0" labelOnly="1" outline="0" fieldPosition="0">
        <references count="2">
          <reference field="5" count="1" selected="0">
            <x v="251"/>
          </reference>
          <reference field="6" count="1">
            <x v="287"/>
          </reference>
        </references>
      </pivotArea>
    </format>
    <format dxfId="126">
      <pivotArea dataOnly="0" labelOnly="1" outline="0" fieldPosition="0">
        <references count="2">
          <reference field="5" count="1" selected="0">
            <x v="252"/>
          </reference>
          <reference field="6" count="1">
            <x v="288"/>
          </reference>
        </references>
      </pivotArea>
    </format>
    <format dxfId="127">
      <pivotArea dataOnly="0" labelOnly="1" outline="0" fieldPosition="0">
        <references count="2">
          <reference field="5" count="1" selected="0">
            <x v="253"/>
          </reference>
          <reference field="6" count="1">
            <x v="289"/>
          </reference>
        </references>
      </pivotArea>
    </format>
    <format dxfId="128">
      <pivotArea dataOnly="0" labelOnly="1" outline="0" fieldPosition="0">
        <references count="2">
          <reference field="5" count="1" selected="0">
            <x v="254"/>
          </reference>
          <reference field="6" count="1">
            <x v="290"/>
          </reference>
        </references>
      </pivotArea>
    </format>
    <format dxfId="129">
      <pivotArea dataOnly="0" labelOnly="1" outline="0" fieldPosition="0">
        <references count="2">
          <reference field="5" count="1" selected="0">
            <x v="398"/>
          </reference>
          <reference field="6" count="2">
            <x v="432"/>
            <x v="433"/>
          </reference>
        </references>
      </pivotArea>
    </format>
    <format dxfId="130">
      <pivotArea dataOnly="0" labelOnly="1" outline="0" fieldPosition="0">
        <references count="2">
          <reference field="5" count="1" selected="0">
            <x v="255"/>
          </reference>
          <reference field="6" count="1">
            <x v="291"/>
          </reference>
        </references>
      </pivotArea>
    </format>
    <format dxfId="131">
      <pivotArea dataOnly="0" labelOnly="1" outline="0" fieldPosition="0">
        <references count="2">
          <reference field="5" count="1" selected="0">
            <x v="399"/>
          </reference>
          <reference field="6" count="1">
            <x v="434"/>
          </reference>
        </references>
      </pivotArea>
    </format>
    <format dxfId="132">
      <pivotArea dataOnly="0" labelOnly="1" outline="0" fieldPosition="0">
        <references count="2">
          <reference field="5" count="1" selected="0">
            <x v="400"/>
          </reference>
          <reference field="6" count="1">
            <x v="435"/>
          </reference>
        </references>
      </pivotArea>
    </format>
    <format dxfId="133">
      <pivotArea dataOnly="0" labelOnly="1" outline="0" fieldPosition="0">
        <references count="2">
          <reference field="5" count="1" selected="0">
            <x v="401"/>
          </reference>
          <reference field="6" count="1">
            <x v="436"/>
          </reference>
        </references>
      </pivotArea>
    </format>
    <format dxfId="134">
      <pivotArea dataOnly="0" labelOnly="1" outline="0" fieldPosition="0">
        <references count="2">
          <reference field="5" count="1" selected="0">
            <x v="402"/>
          </reference>
          <reference field="6" count="1">
            <x v="437"/>
          </reference>
        </references>
      </pivotArea>
    </format>
    <format dxfId="135">
      <pivotArea dataOnly="0" labelOnly="1" outline="0" fieldPosition="0">
        <references count="2">
          <reference field="5" count="1" selected="0">
            <x v="403"/>
          </reference>
          <reference field="6" count="1">
            <x v="311"/>
          </reference>
        </references>
      </pivotArea>
    </format>
    <format dxfId="136">
      <pivotArea dataOnly="0" labelOnly="1" outline="0" fieldPosition="0">
        <references count="2">
          <reference field="5" count="1" selected="0">
            <x v="404"/>
          </reference>
          <reference field="6" count="1">
            <x v="438"/>
          </reference>
        </references>
      </pivotArea>
    </format>
    <format dxfId="137">
      <pivotArea dataOnly="0" labelOnly="1" outline="0" fieldPosition="0">
        <references count="2">
          <reference field="5" count="1" selected="0">
            <x v="405"/>
          </reference>
          <reference field="6" count="1">
            <x v="439"/>
          </reference>
        </references>
      </pivotArea>
    </format>
    <format dxfId="138">
      <pivotArea dataOnly="0" labelOnly="1" outline="0" fieldPosition="0">
        <references count="2">
          <reference field="5" count="1" selected="0">
            <x v="406"/>
          </reference>
          <reference field="6" count="1">
            <x v="365"/>
          </reference>
        </references>
      </pivotArea>
    </format>
    <format dxfId="139">
      <pivotArea dataOnly="0" labelOnly="1" outline="0" fieldPosition="0">
        <references count="2">
          <reference field="5" count="1" selected="0">
            <x v="407"/>
          </reference>
          <reference field="6" count="1">
            <x v="440"/>
          </reference>
        </references>
      </pivotArea>
    </format>
    <format dxfId="140">
      <pivotArea dataOnly="0" labelOnly="1" outline="0" fieldPosition="0">
        <references count="2">
          <reference field="5" count="1" selected="0">
            <x v="408"/>
          </reference>
          <reference field="6" count="1">
            <x v="441"/>
          </reference>
        </references>
      </pivotArea>
    </format>
    <format dxfId="141">
      <pivotArea dataOnly="0" labelOnly="1" outline="0" fieldPosition="0">
        <references count="2">
          <reference field="5" count="1" selected="0">
            <x v="409"/>
          </reference>
          <reference field="6" count="1">
            <x v="442"/>
          </reference>
        </references>
      </pivotArea>
    </format>
    <format dxfId="142">
      <pivotArea dataOnly="0" labelOnly="1" outline="0" fieldPosition="0">
        <references count="2">
          <reference field="5" count="1" selected="0">
            <x v="410"/>
          </reference>
          <reference field="6" count="1">
            <x v="443"/>
          </reference>
        </references>
      </pivotArea>
    </format>
    <format dxfId="143">
      <pivotArea dataOnly="0" labelOnly="1" outline="0" fieldPosition="0">
        <references count="2">
          <reference field="5" count="1" selected="0">
            <x v="411"/>
          </reference>
          <reference field="6" count="1">
            <x v="444"/>
          </reference>
        </references>
      </pivotArea>
    </format>
    <format dxfId="144">
      <pivotArea dataOnly="0" labelOnly="1" outline="0" fieldPosition="0">
        <references count="2">
          <reference field="5" count="1" selected="0">
            <x v="412"/>
          </reference>
          <reference field="6" count="1">
            <x v="445"/>
          </reference>
        </references>
      </pivotArea>
    </format>
    <format dxfId="145">
      <pivotArea dataOnly="0" labelOnly="1" outline="0" fieldPosition="0">
        <references count="2">
          <reference field="5" count="1" selected="0">
            <x v="413"/>
          </reference>
          <reference field="6" count="1">
            <x v="446"/>
          </reference>
        </references>
      </pivotArea>
    </format>
    <format dxfId="146">
      <pivotArea dataOnly="0" labelOnly="1" outline="0" fieldPosition="0">
        <references count="2">
          <reference field="5" count="1" selected="0">
            <x v="414"/>
          </reference>
          <reference field="6" count="1">
            <x v="447"/>
          </reference>
        </references>
      </pivotArea>
    </format>
    <format dxfId="147">
      <pivotArea dataOnly="0" labelOnly="1" outline="0" fieldPosition="0">
        <references count="2">
          <reference field="5" count="1" selected="0">
            <x v="415"/>
          </reference>
          <reference field="6" count="1">
            <x v="448"/>
          </reference>
        </references>
      </pivotArea>
    </format>
    <format dxfId="148">
      <pivotArea dataOnly="0" labelOnly="1" outline="0" fieldPosition="0">
        <references count="2">
          <reference field="5" count="1" selected="0">
            <x v="416"/>
          </reference>
          <reference field="6" count="1">
            <x v="449"/>
          </reference>
        </references>
      </pivotArea>
    </format>
    <format dxfId="149">
      <pivotArea dataOnly="0" labelOnly="1" outline="0" fieldPosition="0">
        <references count="2">
          <reference field="5" count="1" selected="0">
            <x v="435"/>
          </reference>
          <reference field="6" count="1">
            <x v="468"/>
          </reference>
        </references>
      </pivotArea>
    </format>
    <format dxfId="150">
      <pivotArea dataOnly="0" labelOnly="1" outline="0" fieldPosition="0">
        <references count="2">
          <reference field="5" count="1" selected="0">
            <x v="436"/>
          </reference>
          <reference field="6" count="1">
            <x v="469"/>
          </reference>
        </references>
      </pivotArea>
    </format>
    <format dxfId="151">
      <pivotArea dataOnly="0" labelOnly="1" outline="0" fieldPosition="0">
        <references count="2">
          <reference field="5" count="1" selected="0">
            <x v="437"/>
          </reference>
          <reference field="6" count="1">
            <x v="470"/>
          </reference>
        </references>
      </pivotArea>
    </format>
    <format dxfId="152">
      <pivotArea dataOnly="0" labelOnly="1" outline="0" fieldPosition="0">
        <references count="2">
          <reference field="5" count="1" selected="0">
            <x v="438"/>
          </reference>
          <reference field="6" count="1">
            <x v="471"/>
          </reference>
        </references>
      </pivotArea>
    </format>
    <format dxfId="153">
      <pivotArea dataOnly="0" labelOnly="1" outline="0" fieldPosition="0">
        <references count="2">
          <reference field="5" count="1" selected="0">
            <x v="439"/>
          </reference>
          <reference field="6" count="1">
            <x v="472"/>
          </reference>
        </references>
      </pivotArea>
    </format>
    <format dxfId="154">
      <pivotArea dataOnly="0" labelOnly="1" outline="0" fieldPosition="0">
        <references count="2">
          <reference field="5" count="1" selected="0">
            <x v="440"/>
          </reference>
          <reference field="6" count="1">
            <x v="473"/>
          </reference>
        </references>
      </pivotArea>
    </format>
    <format dxfId="155">
      <pivotArea dataOnly="0" labelOnly="1" outline="0" fieldPosition="0">
        <references count="2">
          <reference field="5" count="1" selected="0">
            <x v="441"/>
          </reference>
          <reference field="6" count="1">
            <x v="474"/>
          </reference>
        </references>
      </pivotArea>
    </format>
    <format dxfId="156">
      <pivotArea dataOnly="0" labelOnly="1" outline="0" fieldPosition="0">
        <references count="2">
          <reference field="5" count="1" selected="0">
            <x v="257"/>
          </reference>
          <reference field="6" count="1">
            <x v="293"/>
          </reference>
        </references>
      </pivotArea>
    </format>
    <format dxfId="157">
      <pivotArea dataOnly="0" labelOnly="1" outline="0" fieldPosition="0">
        <references count="2">
          <reference field="5" count="1" selected="0">
            <x v="258"/>
          </reference>
          <reference field="6" count="1">
            <x v="294"/>
          </reference>
        </references>
      </pivotArea>
    </format>
    <format dxfId="158">
      <pivotArea dataOnly="0" labelOnly="1" outline="0" fieldPosition="0">
        <references count="2">
          <reference field="5" count="1" selected="0">
            <x v="259"/>
          </reference>
          <reference field="6" count="1">
            <x v="295"/>
          </reference>
        </references>
      </pivotArea>
    </format>
    <format dxfId="159">
      <pivotArea dataOnly="0" labelOnly="1" outline="0" fieldPosition="0">
        <references count="2">
          <reference field="5" count="1" selected="0">
            <x v="263"/>
          </reference>
          <reference field="6" count="1">
            <x v="299"/>
          </reference>
        </references>
      </pivotArea>
    </format>
    <format dxfId="160">
      <pivotArea dataOnly="0" labelOnly="1" outline="0" fieldPosition="0">
        <references count="2">
          <reference field="5" count="1" selected="0">
            <x v="264"/>
          </reference>
          <reference field="6" count="1">
            <x v="300"/>
          </reference>
        </references>
      </pivotArea>
    </format>
    <format dxfId="161">
      <pivotArea dataOnly="0" labelOnly="1" outline="0" fieldPosition="0">
        <references count="2">
          <reference field="5" count="1" selected="0">
            <x v="287"/>
          </reference>
          <reference field="6" count="1">
            <x v="322"/>
          </reference>
        </references>
      </pivotArea>
    </format>
    <format dxfId="162">
      <pivotArea dataOnly="0" labelOnly="1" outline="0" fieldPosition="0">
        <references count="2">
          <reference field="5" count="1" selected="0">
            <x v="288"/>
          </reference>
          <reference field="6" count="1">
            <x v="323"/>
          </reference>
        </references>
      </pivotArea>
    </format>
    <format dxfId="163">
      <pivotArea dataOnly="0" labelOnly="1" outline="0" fieldPosition="0">
        <references count="2">
          <reference field="5" count="1" selected="0">
            <x v="289"/>
          </reference>
          <reference field="6" count="1">
            <x v="324"/>
          </reference>
        </references>
      </pivotArea>
    </format>
    <format dxfId="164">
      <pivotArea dataOnly="0" labelOnly="1" outline="0" fieldPosition="0">
        <references count="2">
          <reference field="5" count="1" selected="0">
            <x v="291"/>
          </reference>
          <reference field="6" count="1">
            <x v="326"/>
          </reference>
        </references>
      </pivotArea>
    </format>
    <format dxfId="165">
      <pivotArea dataOnly="0" labelOnly="1" outline="0" fieldPosition="0">
        <references count="2">
          <reference field="5" count="1" selected="0">
            <x v="292"/>
          </reference>
          <reference field="6" count="1">
            <x v="327"/>
          </reference>
        </references>
      </pivotArea>
    </format>
    <format dxfId="166">
      <pivotArea dataOnly="0" labelOnly="1" outline="0" fieldPosition="0">
        <references count="2">
          <reference field="5" count="1" selected="0">
            <x v="417"/>
          </reference>
          <reference field="6" count="1">
            <x v="401"/>
          </reference>
        </references>
      </pivotArea>
    </format>
    <format dxfId="167">
      <pivotArea dataOnly="0" labelOnly="1" outline="0" fieldPosition="0">
        <references count="2">
          <reference field="5" count="1" selected="0">
            <x v="418"/>
          </reference>
          <reference field="6" count="1">
            <x v="450"/>
          </reference>
        </references>
      </pivotArea>
    </format>
    <format dxfId="168">
      <pivotArea dataOnly="0" labelOnly="1" outline="0" fieldPosition="0">
        <references count="2">
          <reference field="5" count="1" selected="0">
            <x v="419"/>
          </reference>
          <reference field="6" count="1">
            <x v="451"/>
          </reference>
        </references>
      </pivotArea>
    </format>
    <format dxfId="169">
      <pivotArea dataOnly="0" labelOnly="1" outline="0" fieldPosition="0">
        <references count="2">
          <reference field="5" count="1" selected="0">
            <x v="420"/>
          </reference>
          <reference field="6" count="1">
            <x v="452"/>
          </reference>
        </references>
      </pivotArea>
    </format>
    <format dxfId="170">
      <pivotArea dataOnly="0" labelOnly="1" outline="0" fieldPosition="0">
        <references count="2">
          <reference field="5" count="1" selected="0">
            <x v="300"/>
          </reference>
          <reference field="6" count="1">
            <x v="335"/>
          </reference>
        </references>
      </pivotArea>
    </format>
    <format dxfId="171">
      <pivotArea dataOnly="0" labelOnly="1" outline="0" fieldPosition="0">
        <references count="2">
          <reference field="5" count="1" selected="0">
            <x v="421"/>
          </reference>
          <reference field="6" count="2">
            <x v="453"/>
            <x v="454"/>
          </reference>
        </references>
      </pivotArea>
    </format>
    <format dxfId="172">
      <pivotArea dataOnly="0" labelOnly="1" outline="0" fieldPosition="0">
        <references count="2">
          <reference field="5" count="1" selected="0">
            <x v="442"/>
          </reference>
          <reference field="6" count="1">
            <x v="475"/>
          </reference>
        </references>
      </pivotArea>
    </format>
    <format dxfId="173">
      <pivotArea dataOnly="0" labelOnly="1" outline="0" fieldPosition="0">
        <references count="2">
          <reference field="5" count="1" selected="0">
            <x v="422"/>
          </reference>
          <reference field="6" count="1">
            <x v="455"/>
          </reference>
        </references>
      </pivotArea>
    </format>
    <format dxfId="174">
      <pivotArea dataOnly="0" labelOnly="1" outline="0" fieldPosition="0">
        <references count="2">
          <reference field="5" count="1" selected="0">
            <x v="443"/>
          </reference>
          <reference field="6" count="1">
            <x v="476"/>
          </reference>
        </references>
      </pivotArea>
    </format>
    <format dxfId="175">
      <pivotArea dataOnly="0" labelOnly="1" outline="0" fieldPosition="0">
        <references count="2">
          <reference field="5" count="1" selected="0">
            <x v="444"/>
          </reference>
          <reference field="6" count="1">
            <x v="477"/>
          </reference>
        </references>
      </pivotArea>
    </format>
    <format dxfId="176">
      <pivotArea dataOnly="0" labelOnly="1" outline="0" fieldPosition="0">
        <references count="2">
          <reference field="5" count="1" selected="0">
            <x v="445"/>
          </reference>
          <reference field="6" count="1">
            <x v="478"/>
          </reference>
        </references>
      </pivotArea>
    </format>
    <format dxfId="177">
      <pivotArea dataOnly="0" labelOnly="1" outline="0" fieldPosition="0">
        <references count="2">
          <reference field="5" count="1" selected="0">
            <x v="423"/>
          </reference>
          <reference field="6" count="1">
            <x v="456"/>
          </reference>
        </references>
      </pivotArea>
    </format>
    <format dxfId="178">
      <pivotArea dataOnly="0" labelOnly="1" outline="0" fieldPosition="0">
        <references count="3">
          <reference field="5" count="1" selected="0">
            <x v="389"/>
          </reference>
          <reference field="6" count="1" selected="0">
            <x v="423"/>
          </reference>
          <reference field="7" count="1">
            <x v="2"/>
          </reference>
        </references>
      </pivotArea>
    </format>
    <format dxfId="179">
      <pivotArea dataOnly="0" labelOnly="1" outline="0" fieldPosition="0">
        <references count="3">
          <reference field="5" count="1" selected="0">
            <x v="163"/>
          </reference>
          <reference field="6" count="1" selected="0">
            <x v="199"/>
          </reference>
          <reference field="7" count="2">
            <x v="2"/>
            <x v="252"/>
          </reference>
        </references>
      </pivotArea>
    </format>
    <format dxfId="180">
      <pivotArea dataOnly="0" labelOnly="1" outline="0" fieldPosition="0">
        <references count="3">
          <reference field="5" count="1" selected="0">
            <x v="164"/>
          </reference>
          <reference field="6" count="1" selected="0">
            <x v="200"/>
          </reference>
          <reference field="7" count="1">
            <x v="252"/>
          </reference>
        </references>
      </pivotArea>
    </format>
    <format dxfId="181">
      <pivotArea dataOnly="0" labelOnly="1" outline="0" fieldPosition="0">
        <references count="3">
          <reference field="5" count="1" selected="0">
            <x v="167"/>
          </reference>
          <reference field="6" count="1" selected="0">
            <x v="203"/>
          </reference>
          <reference field="7" count="1">
            <x v="253"/>
          </reference>
        </references>
      </pivotArea>
    </format>
    <format dxfId="182">
      <pivotArea dataOnly="0" labelOnly="1" outline="0" fieldPosition="0">
        <references count="3">
          <reference field="5" count="1" selected="0">
            <x v="168"/>
          </reference>
          <reference field="6" count="1" selected="0">
            <x v="204"/>
          </reference>
          <reference field="7" count="1">
            <x v="254"/>
          </reference>
        </references>
      </pivotArea>
    </format>
    <format dxfId="183">
      <pivotArea dataOnly="0" labelOnly="1" outline="0" fieldPosition="0">
        <references count="3">
          <reference field="5" count="1" selected="0">
            <x v="169"/>
          </reference>
          <reference field="6" count="1" selected="0">
            <x v="205"/>
          </reference>
          <reference field="7" count="1">
            <x v="255"/>
          </reference>
        </references>
      </pivotArea>
    </format>
    <format dxfId="184">
      <pivotArea dataOnly="0" labelOnly="1" outline="0" fieldPosition="0">
        <references count="3">
          <reference field="5" count="1" selected="0">
            <x v="170"/>
          </reference>
          <reference field="6" count="1" selected="0">
            <x v="206"/>
          </reference>
          <reference field="7" count="1">
            <x v="57"/>
          </reference>
        </references>
      </pivotArea>
    </format>
    <format dxfId="185">
      <pivotArea dataOnly="0" labelOnly="1" outline="0" fieldPosition="0">
        <references count="3">
          <reference field="5" count="1" selected="0">
            <x v="171"/>
          </reference>
          <reference field="6" count="1" selected="0">
            <x v="207"/>
          </reference>
          <reference field="7" count="1">
            <x v="57"/>
          </reference>
        </references>
      </pivotArea>
    </format>
    <format dxfId="186">
      <pivotArea dataOnly="0" labelOnly="1" outline="0" fieldPosition="0">
        <references count="3">
          <reference field="5" count="1" selected="0">
            <x v="172"/>
          </reference>
          <reference field="6" count="1" selected="0">
            <x v="208"/>
          </reference>
          <reference field="7" count="1">
            <x v="57"/>
          </reference>
        </references>
      </pivotArea>
    </format>
    <format dxfId="187">
      <pivotArea dataOnly="0" labelOnly="1" outline="0" fieldPosition="0">
        <references count="3">
          <reference field="5" count="1" selected="0">
            <x v="173"/>
          </reference>
          <reference field="6" count="1" selected="0">
            <x v="209"/>
          </reference>
          <reference field="7" count="1">
            <x v="57"/>
          </reference>
        </references>
      </pivotArea>
    </format>
    <format dxfId="188">
      <pivotArea dataOnly="0" labelOnly="1" outline="0" fieldPosition="0">
        <references count="3">
          <reference field="5" count="1" selected="0">
            <x v="174"/>
          </reference>
          <reference field="6" count="1" selected="0">
            <x v="210"/>
          </reference>
          <reference field="7" count="1">
            <x v="57"/>
          </reference>
        </references>
      </pivotArea>
    </format>
    <format dxfId="189">
      <pivotArea dataOnly="0" labelOnly="1" outline="0" fieldPosition="0">
        <references count="3">
          <reference field="5" count="1" selected="0">
            <x v="175"/>
          </reference>
          <reference field="6" count="1" selected="0">
            <x v="211"/>
          </reference>
          <reference field="7" count="1">
            <x v="57"/>
          </reference>
        </references>
      </pivotArea>
    </format>
    <format dxfId="190">
      <pivotArea dataOnly="0" labelOnly="1" outline="0" fieldPosition="0">
        <references count="3">
          <reference field="5" count="1" selected="0">
            <x v="176"/>
          </reference>
          <reference field="6" count="1" selected="0">
            <x v="212"/>
          </reference>
          <reference field="7" count="1">
            <x v="57"/>
          </reference>
        </references>
      </pivotArea>
    </format>
    <format dxfId="191">
      <pivotArea dataOnly="0" labelOnly="1" outline="0" fieldPosition="0">
        <references count="3">
          <reference field="5" count="1" selected="0">
            <x v="177"/>
          </reference>
          <reference field="6" count="1" selected="0">
            <x v="213"/>
          </reference>
          <reference field="7" count="1">
            <x v="57"/>
          </reference>
        </references>
      </pivotArea>
    </format>
    <format dxfId="192">
      <pivotArea dataOnly="0" labelOnly="1" outline="0" fieldPosition="0">
        <references count="3">
          <reference field="5" count="1" selected="0">
            <x v="178"/>
          </reference>
          <reference field="6" count="1" selected="0">
            <x v="214"/>
          </reference>
          <reference field="7" count="1">
            <x v="57"/>
          </reference>
        </references>
      </pivotArea>
    </format>
    <format dxfId="193">
      <pivotArea dataOnly="0" labelOnly="1" outline="0" fieldPosition="0">
        <references count="3">
          <reference field="5" count="1" selected="0">
            <x v="179"/>
          </reference>
          <reference field="6" count="1" selected="0">
            <x v="215"/>
          </reference>
          <reference field="7" count="1">
            <x v="57"/>
          </reference>
        </references>
      </pivotArea>
    </format>
    <format dxfId="194">
      <pivotArea dataOnly="0" labelOnly="1" outline="0" fieldPosition="0">
        <references count="3">
          <reference field="5" count="1" selected="0">
            <x v="180"/>
          </reference>
          <reference field="6" count="1" selected="0">
            <x v="216"/>
          </reference>
          <reference field="7" count="1">
            <x v="256"/>
          </reference>
        </references>
      </pivotArea>
    </format>
    <format dxfId="195">
      <pivotArea dataOnly="0" labelOnly="1" outline="0" fieldPosition="0">
        <references count="3">
          <reference field="5" count="1" selected="0">
            <x v="181"/>
          </reference>
          <reference field="6" count="1" selected="0">
            <x v="217"/>
          </reference>
          <reference field="7" count="3">
            <x v="51"/>
            <x v="59"/>
            <x v="257"/>
          </reference>
        </references>
      </pivotArea>
    </format>
    <format dxfId="196">
      <pivotArea dataOnly="0" labelOnly="1" outline="0" fieldPosition="0">
        <references count="3">
          <reference field="5" count="1" selected="0">
            <x v="424"/>
          </reference>
          <reference field="6" count="1" selected="0">
            <x v="457"/>
          </reference>
          <reference field="7" count="1">
            <x v="510"/>
          </reference>
        </references>
      </pivotArea>
    </format>
    <format dxfId="197">
      <pivotArea dataOnly="0" labelOnly="1" outline="0" fieldPosition="0">
        <references count="3">
          <reference field="5" count="1" selected="0">
            <x v="425"/>
          </reference>
          <reference field="6" count="1" selected="0">
            <x v="458"/>
          </reference>
          <reference field="7" count="1">
            <x v="510"/>
          </reference>
        </references>
      </pivotArea>
    </format>
    <format dxfId="198">
      <pivotArea dataOnly="0" labelOnly="1" outline="0" fieldPosition="0">
        <references count="3">
          <reference field="5" count="1" selected="0">
            <x v="426"/>
          </reference>
          <reference field="6" count="1" selected="0">
            <x v="459"/>
          </reference>
          <reference field="7" count="1">
            <x v="510"/>
          </reference>
        </references>
      </pivotArea>
    </format>
    <format dxfId="199">
      <pivotArea dataOnly="0" labelOnly="1" outline="0" fieldPosition="0">
        <references count="3">
          <reference field="5" count="1" selected="0">
            <x v="183"/>
          </reference>
          <reference field="6" count="1" selected="0">
            <x v="219"/>
          </reference>
          <reference field="7" count="3">
            <x v="16"/>
            <x v="53"/>
            <x v="88"/>
          </reference>
        </references>
      </pivotArea>
    </format>
    <format dxfId="200">
      <pivotArea dataOnly="0" labelOnly="1" outline="0" fieldPosition="0">
        <references count="3">
          <reference field="5" count="1" selected="0">
            <x v="184"/>
          </reference>
          <reference field="6" count="1" selected="0">
            <x v="220"/>
          </reference>
          <reference field="7" count="1">
            <x v="259"/>
          </reference>
        </references>
      </pivotArea>
    </format>
    <format dxfId="201">
      <pivotArea dataOnly="0" labelOnly="1" outline="0" fieldPosition="0">
        <references count="3">
          <reference field="5" count="1" selected="0">
            <x v="185"/>
          </reference>
          <reference field="6" count="1" selected="0">
            <x v="221"/>
          </reference>
          <reference field="7" count="3">
            <x v="260"/>
            <x v="261"/>
            <x v="472"/>
          </reference>
        </references>
      </pivotArea>
    </format>
    <format dxfId="202">
      <pivotArea dataOnly="0" labelOnly="1" outline="0" fieldPosition="0">
        <references count="3">
          <reference field="5" count="1" selected="0">
            <x v="186"/>
          </reference>
          <reference field="6" count="1" selected="0">
            <x v="222"/>
          </reference>
          <reference field="7" count="3">
            <x v="35"/>
            <x v="94"/>
            <x v="510"/>
          </reference>
        </references>
      </pivotArea>
    </format>
    <format dxfId="203">
      <pivotArea dataOnly="0" labelOnly="1" outline="0" fieldPosition="0">
        <references count="3">
          <reference field="5" count="1" selected="0">
            <x v="187"/>
          </reference>
          <reference field="6" count="1" selected="0">
            <x v="223"/>
          </reference>
          <reference field="7" count="2">
            <x v="35"/>
            <x v="94"/>
          </reference>
        </references>
      </pivotArea>
    </format>
    <format dxfId="204">
      <pivotArea dataOnly="0" labelOnly="1" outline="0" fieldPosition="0">
        <references count="3">
          <reference field="5" count="1" selected="0">
            <x v="189"/>
          </reference>
          <reference field="6" count="1" selected="0">
            <x v="225"/>
          </reference>
          <reference field="7" count="2">
            <x v="52"/>
            <x v="264"/>
          </reference>
        </references>
      </pivotArea>
    </format>
    <format dxfId="205">
      <pivotArea dataOnly="0" labelOnly="1" outline="0" fieldPosition="0">
        <references count="3">
          <reference field="5" count="1" selected="0">
            <x v="427"/>
          </reference>
          <reference field="6" count="1" selected="0">
            <x v="460"/>
          </reference>
          <reference field="7" count="1">
            <x v="510"/>
          </reference>
        </references>
      </pivotArea>
    </format>
    <format dxfId="206">
      <pivotArea dataOnly="0" labelOnly="1" outline="0" fieldPosition="0">
        <references count="3">
          <reference field="5" count="1" selected="0">
            <x v="428"/>
          </reference>
          <reference field="6" count="1" selected="0">
            <x v="461"/>
          </reference>
          <reference field="7" count="1">
            <x v="510"/>
          </reference>
        </references>
      </pivotArea>
    </format>
    <format dxfId="207">
      <pivotArea dataOnly="0" labelOnly="1" outline="0" fieldPosition="0">
        <references count="3">
          <reference field="5" count="1" selected="0">
            <x v="390"/>
          </reference>
          <reference field="6" count="1" selected="0">
            <x v="424"/>
          </reference>
          <reference field="7" count="1">
            <x v="22"/>
          </reference>
        </references>
      </pivotArea>
    </format>
    <format dxfId="208">
      <pivotArea dataOnly="0" labelOnly="1" outline="0" fieldPosition="0">
        <references count="3">
          <reference field="5" count="1" selected="0">
            <x v="191"/>
          </reference>
          <reference field="6" count="1" selected="0">
            <x v="227"/>
          </reference>
          <reference field="7" count="2">
            <x v="22"/>
            <x v="39"/>
          </reference>
        </references>
      </pivotArea>
    </format>
    <format dxfId="209">
      <pivotArea dataOnly="0" labelOnly="1" outline="0" fieldPosition="0">
        <references count="3">
          <reference field="5" count="1" selected="0">
            <x v="192"/>
          </reference>
          <reference field="6" count="1" selected="0">
            <x v="228"/>
          </reference>
          <reference field="7" count="2">
            <x v="22"/>
            <x v="39"/>
          </reference>
        </references>
      </pivotArea>
    </format>
    <format dxfId="210">
      <pivotArea dataOnly="0" labelOnly="1" outline="0" fieldPosition="0">
        <references count="3">
          <reference field="5" count="1" selected="0">
            <x v="193"/>
          </reference>
          <reference field="6" count="1" selected="0">
            <x v="229"/>
          </reference>
          <reference field="7" count="3">
            <x v="47"/>
            <x v="266"/>
            <x v="474"/>
          </reference>
        </references>
      </pivotArea>
    </format>
    <format dxfId="211">
      <pivotArea dataOnly="0" labelOnly="1" outline="0" fieldPosition="0">
        <references count="3">
          <reference field="5" count="1" selected="0">
            <x v="194"/>
          </reference>
          <reference field="6" count="1" selected="0">
            <x v="230"/>
          </reference>
          <reference field="7" count="1">
            <x v="267"/>
          </reference>
        </references>
      </pivotArea>
    </format>
    <format dxfId="212">
      <pivotArea dataOnly="0" labelOnly="1" outline="0" fieldPosition="0">
        <references count="3">
          <reference field="5" count="1" selected="0">
            <x v="391"/>
          </reference>
          <reference field="6" count="1" selected="0">
            <x v="425"/>
          </reference>
          <reference field="7" count="1">
            <x v="270"/>
          </reference>
        </references>
      </pivotArea>
    </format>
    <format dxfId="213">
      <pivotArea dataOnly="0" labelOnly="1" outline="0" fieldPosition="0">
        <references count="3">
          <reference field="5" count="1" selected="0">
            <x v="195"/>
          </reference>
          <reference field="6" count="1" selected="0">
            <x v="231"/>
          </reference>
          <reference field="7" count="2">
            <x v="79"/>
            <x v="281"/>
          </reference>
        </references>
      </pivotArea>
    </format>
    <format dxfId="214">
      <pivotArea dataOnly="0" labelOnly="1" outline="0" fieldPosition="0">
        <references count="3">
          <reference field="5" count="1" selected="0">
            <x v="196"/>
          </reference>
          <reference field="6" count="1" selected="0">
            <x v="232"/>
          </reference>
          <reference field="7" count="2">
            <x v="270"/>
            <x v="272"/>
          </reference>
        </references>
      </pivotArea>
    </format>
    <format dxfId="215">
      <pivotArea dataOnly="0" labelOnly="1" outline="0" fieldPosition="0">
        <references count="3">
          <reference field="5" count="1" selected="0">
            <x v="197"/>
          </reference>
          <reference field="6" count="1" selected="0">
            <x v="233"/>
          </reference>
          <reference field="7" count="3">
            <x v="273"/>
            <x v="333"/>
            <x v="510"/>
          </reference>
        </references>
      </pivotArea>
    </format>
    <format dxfId="216">
      <pivotArea dataOnly="0" labelOnly="1" outline="0" fieldPosition="0">
        <references count="3">
          <reference field="5" count="1" selected="0">
            <x v="198"/>
          </reference>
          <reference field="6" count="1" selected="0">
            <x v="234"/>
          </reference>
          <reference field="7" count="1">
            <x v="86"/>
          </reference>
        </references>
      </pivotArea>
    </format>
    <format dxfId="217">
      <pivotArea dataOnly="0" labelOnly="1" outline="0" fieldPosition="0">
        <references count="3">
          <reference field="5" count="1" selected="0">
            <x v="199"/>
          </reference>
          <reference field="6" count="1" selected="0">
            <x v="235"/>
          </reference>
          <reference field="7" count="1">
            <x v="86"/>
          </reference>
        </references>
      </pivotArea>
    </format>
    <format dxfId="218">
      <pivotArea dataOnly="0" labelOnly="1" outline="0" fieldPosition="0">
        <references count="3">
          <reference field="5" count="1" selected="0">
            <x v="200"/>
          </reference>
          <reference field="6" count="1" selected="0">
            <x v="236"/>
          </reference>
          <reference field="7" count="1">
            <x v="86"/>
          </reference>
        </references>
      </pivotArea>
    </format>
    <format dxfId="219">
      <pivotArea dataOnly="0" labelOnly="1" outline="0" fieldPosition="0">
        <references count="3">
          <reference field="5" count="1" selected="0">
            <x v="429"/>
          </reference>
          <reference field="6" count="1" selected="0">
            <x v="462"/>
          </reference>
          <reference field="7" count="1">
            <x v="510"/>
          </reference>
        </references>
      </pivotArea>
    </format>
    <format dxfId="220">
      <pivotArea dataOnly="0" labelOnly="1" outline="0" fieldPosition="0">
        <references count="3">
          <reference field="5" count="1" selected="0">
            <x v="430"/>
          </reference>
          <reference field="6" count="1" selected="0">
            <x v="463"/>
          </reference>
          <reference field="7" count="1">
            <x v="510"/>
          </reference>
        </references>
      </pivotArea>
    </format>
    <format dxfId="221">
      <pivotArea dataOnly="0" labelOnly="1" outline="0" fieldPosition="0">
        <references count="3">
          <reference field="5" count="1" selected="0">
            <x v="431"/>
          </reference>
          <reference field="6" count="1" selected="0">
            <x v="464"/>
          </reference>
          <reference field="7" count="1">
            <x v="510"/>
          </reference>
        </references>
      </pivotArea>
    </format>
    <format dxfId="222">
      <pivotArea dataOnly="0" labelOnly="1" outline="0" fieldPosition="0">
        <references count="3">
          <reference field="5" count="1" selected="0">
            <x v="392"/>
          </reference>
          <reference field="6" count="1" selected="0">
            <x v="426"/>
          </reference>
          <reference field="7" count="2">
            <x v="42"/>
            <x v="510"/>
          </reference>
        </references>
      </pivotArea>
    </format>
    <format dxfId="223">
      <pivotArea dataOnly="0" labelOnly="1" outline="0" fieldPosition="0">
        <references count="3">
          <reference field="5" count="1" selected="0">
            <x v="201"/>
          </reference>
          <reference field="6" count="1" selected="0">
            <x v="237"/>
          </reference>
          <reference field="7" count="1">
            <x v="274"/>
          </reference>
        </references>
      </pivotArea>
    </format>
    <format dxfId="224">
      <pivotArea dataOnly="0" labelOnly="1" outline="0" fieldPosition="0">
        <references count="3">
          <reference field="5" count="1" selected="0">
            <x v="202"/>
          </reference>
          <reference field="6" count="1" selected="0">
            <x v="238"/>
          </reference>
          <reference field="7" count="2">
            <x v="274"/>
            <x v="510"/>
          </reference>
        </references>
      </pivotArea>
    </format>
    <format dxfId="225">
      <pivotArea dataOnly="0" labelOnly="1" outline="0" fieldPosition="0">
        <references count="3">
          <reference field="5" count="1" selected="0">
            <x v="203"/>
          </reference>
          <reference field="6" count="1" selected="0">
            <x v="239"/>
          </reference>
          <reference field="7" count="2">
            <x v="275"/>
            <x v="510"/>
          </reference>
        </references>
      </pivotArea>
    </format>
    <format dxfId="226">
      <pivotArea dataOnly="0" labelOnly="1" outline="0" fieldPosition="0">
        <references count="3">
          <reference field="5" count="1" selected="0">
            <x v="393"/>
          </reference>
          <reference field="6" count="1" selected="0">
            <x v="427"/>
          </reference>
          <reference field="7" count="1">
            <x v="37"/>
          </reference>
        </references>
      </pivotArea>
    </format>
    <format dxfId="227">
      <pivotArea dataOnly="0" labelOnly="1" outline="0" fieldPosition="0">
        <references count="3">
          <reference field="5" count="1" selected="0">
            <x v="394"/>
          </reference>
          <reference field="6" count="1" selected="0">
            <x v="428"/>
          </reference>
          <reference field="7" count="2">
            <x v="18"/>
            <x v="510"/>
          </reference>
        </references>
      </pivotArea>
    </format>
    <format dxfId="228">
      <pivotArea dataOnly="0" labelOnly="1" outline="0" fieldPosition="0">
        <references count="3">
          <reference field="5" count="1" selected="0">
            <x v="204"/>
          </reference>
          <reference field="6" count="1" selected="0">
            <x v="240"/>
          </reference>
          <reference field="7" count="1">
            <x v="276"/>
          </reference>
        </references>
      </pivotArea>
    </format>
    <format dxfId="229">
      <pivotArea dataOnly="0" labelOnly="1" outline="0" fieldPosition="0">
        <references count="3">
          <reference field="5" count="1" selected="0">
            <x v="205"/>
          </reference>
          <reference field="6" count="1" selected="0">
            <x v="241"/>
          </reference>
          <reference field="7" count="1">
            <x v="276"/>
          </reference>
        </references>
      </pivotArea>
    </format>
    <format dxfId="230">
      <pivotArea dataOnly="0" labelOnly="1" outline="0" fieldPosition="0">
        <references count="3">
          <reference field="5" count="1" selected="0">
            <x v="206"/>
          </reference>
          <reference field="6" count="1" selected="0">
            <x v="242"/>
          </reference>
          <reference field="7" count="1">
            <x v="277"/>
          </reference>
        </references>
      </pivotArea>
    </format>
    <format dxfId="231">
      <pivotArea dataOnly="0" labelOnly="1" outline="0" fieldPosition="0">
        <references count="3">
          <reference field="5" count="1" selected="0">
            <x v="208"/>
          </reference>
          <reference field="6" count="1" selected="0">
            <x v="244"/>
          </reference>
          <reference field="7" count="1">
            <x v="277"/>
          </reference>
        </references>
      </pivotArea>
    </format>
    <format dxfId="232">
      <pivotArea dataOnly="0" labelOnly="1" outline="0" fieldPosition="0">
        <references count="3">
          <reference field="5" count="1" selected="0">
            <x v="209"/>
          </reference>
          <reference field="6" count="1" selected="0">
            <x v="245"/>
          </reference>
          <reference field="7" count="2">
            <x v="278"/>
            <x v="279"/>
          </reference>
        </references>
      </pivotArea>
    </format>
    <format dxfId="233">
      <pivotArea dataOnly="0" labelOnly="1" outline="0" fieldPosition="0">
        <references count="3">
          <reference field="5" count="1" selected="0">
            <x v="210"/>
          </reference>
          <reference field="6" count="1" selected="0">
            <x v="246"/>
          </reference>
          <reference field="7" count="3">
            <x v="79"/>
            <x v="281"/>
            <x v="510"/>
          </reference>
        </references>
      </pivotArea>
    </format>
    <format dxfId="234">
      <pivotArea dataOnly="0" labelOnly="1" outline="0" fieldPosition="0">
        <references count="3">
          <reference field="5" count="1" selected="0">
            <x v="211"/>
          </reference>
          <reference field="6" count="1" selected="0">
            <x v="247"/>
          </reference>
          <reference field="7" count="2">
            <x v="79"/>
            <x v="281"/>
          </reference>
        </references>
      </pivotArea>
    </format>
    <format dxfId="235">
      <pivotArea dataOnly="0" labelOnly="1" outline="0" fieldPosition="0">
        <references count="3">
          <reference field="5" count="1" selected="0">
            <x v="212"/>
          </reference>
          <reference field="6" count="1" selected="0">
            <x v="248"/>
          </reference>
          <reference field="7" count="2">
            <x v="79"/>
            <x v="281"/>
          </reference>
        </references>
      </pivotArea>
    </format>
    <format dxfId="236">
      <pivotArea dataOnly="0" labelOnly="1" outline="0" fieldPosition="0">
        <references count="3">
          <reference field="5" count="1" selected="0">
            <x v="213"/>
          </reference>
          <reference field="6" count="1" selected="0">
            <x v="249"/>
          </reference>
          <reference field="7" count="2">
            <x v="275"/>
            <x v="284"/>
          </reference>
        </references>
      </pivotArea>
    </format>
    <format dxfId="237">
      <pivotArea dataOnly="0" labelOnly="1" outline="0" fieldPosition="0">
        <references count="3">
          <reference field="5" count="1" selected="0">
            <x v="214"/>
          </reference>
          <reference field="6" count="1" selected="0">
            <x v="250"/>
          </reference>
          <reference field="7" count="2">
            <x v="275"/>
            <x v="284"/>
          </reference>
        </references>
      </pivotArea>
    </format>
    <format dxfId="238">
      <pivotArea dataOnly="0" labelOnly="1" outline="0" fieldPosition="0">
        <references count="3">
          <reference field="5" count="1" selected="0">
            <x v="215"/>
          </reference>
          <reference field="6" count="1" selected="0">
            <x v="251"/>
          </reference>
          <reference field="7" count="1">
            <x v="275"/>
          </reference>
        </references>
      </pivotArea>
    </format>
    <format dxfId="239">
      <pivotArea dataOnly="0" labelOnly="1" outline="0" fieldPosition="0">
        <references count="3">
          <reference field="5" count="1" selected="0">
            <x v="216"/>
          </reference>
          <reference field="6" count="1" selected="0">
            <x v="252"/>
          </reference>
          <reference field="7" count="1">
            <x v="285"/>
          </reference>
        </references>
      </pivotArea>
    </format>
    <format dxfId="240">
      <pivotArea dataOnly="0" labelOnly="1" outline="0" fieldPosition="0">
        <references count="3">
          <reference field="5" count="1" selected="0">
            <x v="217"/>
          </reference>
          <reference field="6" count="1" selected="0">
            <x v="253"/>
          </reference>
          <reference field="7" count="1">
            <x v="286"/>
          </reference>
        </references>
      </pivotArea>
    </format>
    <format dxfId="241">
      <pivotArea dataOnly="0" labelOnly="1" outline="0" fieldPosition="0">
        <references count="3">
          <reference field="5" count="1" selected="0">
            <x v="218"/>
          </reference>
          <reference field="6" count="1" selected="0">
            <x v="254"/>
          </reference>
          <reference field="7" count="1">
            <x v="19"/>
          </reference>
        </references>
      </pivotArea>
    </format>
    <format dxfId="242">
      <pivotArea dataOnly="0" labelOnly="1" outline="0" fieldPosition="0">
        <references count="3">
          <reference field="5" count="1" selected="0">
            <x v="219"/>
          </reference>
          <reference field="6" count="1" selected="0">
            <x v="255"/>
          </reference>
          <reference field="7" count="3">
            <x v="19"/>
            <x v="287"/>
            <x v="476"/>
          </reference>
        </references>
      </pivotArea>
    </format>
    <format dxfId="243">
      <pivotArea dataOnly="0" labelOnly="1" outline="0" fieldPosition="0">
        <references count="3">
          <reference field="5" count="1" selected="0">
            <x v="220"/>
          </reference>
          <reference field="6" count="1" selected="0">
            <x v="256"/>
          </reference>
          <reference field="7" count="3">
            <x v="57"/>
            <x v="283"/>
            <x v="341"/>
          </reference>
        </references>
      </pivotArea>
    </format>
    <format dxfId="244">
      <pivotArea dataOnly="0" labelOnly="1" outline="0" fieldPosition="0">
        <references count="3">
          <reference field="5" count="1" selected="0">
            <x v="221"/>
          </reference>
          <reference field="6" count="1" selected="0">
            <x v="257"/>
          </reference>
          <reference field="7" count="3">
            <x v="57"/>
            <x v="283"/>
            <x v="477"/>
          </reference>
        </references>
      </pivotArea>
    </format>
    <format dxfId="245">
      <pivotArea dataOnly="0" labelOnly="1" outline="0" fieldPosition="0">
        <references count="3">
          <reference field="5" count="1" selected="0">
            <x v="222"/>
          </reference>
          <reference field="6" count="1" selected="0">
            <x v="258"/>
          </reference>
          <reference field="7" count="2">
            <x v="263"/>
            <x v="288"/>
          </reference>
        </references>
      </pivotArea>
    </format>
    <format dxfId="246">
      <pivotArea dataOnly="0" labelOnly="1" outline="0" fieldPosition="0">
        <references count="3">
          <reference field="5" count="1" selected="0">
            <x v="223"/>
          </reference>
          <reference field="6" count="1" selected="0">
            <x v="259"/>
          </reference>
          <reference field="7" count="3">
            <x v="263"/>
            <x v="288"/>
            <x v="510"/>
          </reference>
        </references>
      </pivotArea>
    </format>
    <format dxfId="247">
      <pivotArea dataOnly="0" labelOnly="1" outline="0" fieldPosition="0">
        <references count="3">
          <reference field="5" count="1" selected="0">
            <x v="224"/>
          </reference>
          <reference field="6" count="1" selected="0">
            <x v="260"/>
          </reference>
          <reference field="7" count="1">
            <x v="86"/>
          </reference>
        </references>
      </pivotArea>
    </format>
    <format dxfId="248">
      <pivotArea dataOnly="0" labelOnly="1" outline="0" fieldPosition="0">
        <references count="3">
          <reference field="5" count="1" selected="0">
            <x v="225"/>
          </reference>
          <reference field="6" count="1" selected="0">
            <x v="261"/>
          </reference>
          <reference field="7" count="1">
            <x v="86"/>
          </reference>
        </references>
      </pivotArea>
    </format>
    <format dxfId="249">
      <pivotArea dataOnly="0" labelOnly="1" outline="0" fieldPosition="0">
        <references count="3">
          <reference field="5" count="1" selected="0">
            <x v="432"/>
          </reference>
          <reference field="6" count="1" selected="0">
            <x v="465"/>
          </reference>
          <reference field="7" count="1">
            <x v="510"/>
          </reference>
        </references>
      </pivotArea>
    </format>
    <format dxfId="250">
      <pivotArea dataOnly="0" labelOnly="1" outline="0" fieldPosition="0">
        <references count="3">
          <reference field="5" count="1" selected="0">
            <x v="433"/>
          </reference>
          <reference field="6" count="1" selected="0">
            <x v="466"/>
          </reference>
          <reference field="7" count="1">
            <x v="510"/>
          </reference>
        </references>
      </pivotArea>
    </format>
    <format dxfId="251">
      <pivotArea dataOnly="0" labelOnly="1" outline="0" fieldPosition="0">
        <references count="3">
          <reference field="5" count="1" selected="0">
            <x v="227"/>
          </reference>
          <reference field="6" count="1" selected="0">
            <x v="263"/>
          </reference>
          <reference field="7" count="3">
            <x v="22"/>
            <x v="47"/>
            <x v="266"/>
          </reference>
        </references>
      </pivotArea>
    </format>
    <format dxfId="252">
      <pivotArea dataOnly="0" labelOnly="1" outline="0" fieldPosition="0">
        <references count="3">
          <reference field="5" count="1" selected="0">
            <x v="228"/>
          </reference>
          <reference field="6" count="1" selected="0">
            <x v="264"/>
          </reference>
          <reference field="7" count="1">
            <x v="290"/>
          </reference>
        </references>
      </pivotArea>
    </format>
    <format dxfId="253">
      <pivotArea dataOnly="0" labelOnly="1" outline="0" fieldPosition="0">
        <references count="3">
          <reference field="5" count="1" selected="0">
            <x v="229"/>
          </reference>
          <reference field="6" count="1" selected="0">
            <x v="265"/>
          </reference>
          <reference field="7" count="1">
            <x v="290"/>
          </reference>
        </references>
      </pivotArea>
    </format>
    <format dxfId="254">
      <pivotArea dataOnly="0" labelOnly="1" outline="0" fieldPosition="0">
        <references count="3">
          <reference field="5" count="1" selected="0">
            <x v="395"/>
          </reference>
          <reference field="6" count="1" selected="0">
            <x v="429"/>
          </reference>
          <reference field="7" count="1">
            <x v="478"/>
          </reference>
        </references>
      </pivotArea>
    </format>
    <format dxfId="255">
      <pivotArea dataOnly="0" labelOnly="1" outline="0" fieldPosition="0">
        <references count="3">
          <reference field="5" count="1" selected="0">
            <x v="230"/>
          </reference>
          <reference field="6" count="1" selected="0">
            <x v="266"/>
          </reference>
          <reference field="7" count="1">
            <x v="291"/>
          </reference>
        </references>
      </pivotArea>
    </format>
    <format dxfId="256">
      <pivotArea dataOnly="0" labelOnly="1" outline="0" fieldPosition="0">
        <references count="3">
          <reference field="5" count="1" selected="0">
            <x v="231"/>
          </reference>
          <reference field="6" count="1" selected="0">
            <x v="267"/>
          </reference>
          <reference field="7" count="1">
            <x v="292"/>
          </reference>
        </references>
      </pivotArea>
    </format>
    <format dxfId="257">
      <pivotArea dataOnly="0" labelOnly="1" outline="0" fieldPosition="0">
        <references count="3">
          <reference field="5" count="1" selected="0">
            <x v="232"/>
          </reference>
          <reference field="6" count="1" selected="0">
            <x v="268"/>
          </reference>
          <reference field="7" count="1">
            <x v="292"/>
          </reference>
        </references>
      </pivotArea>
    </format>
    <format dxfId="258">
      <pivotArea dataOnly="0" labelOnly="1" outline="0" fieldPosition="0">
        <references count="3">
          <reference field="5" count="1" selected="0">
            <x v="233"/>
          </reference>
          <reference field="6" count="1" selected="0">
            <x v="269"/>
          </reference>
          <reference field="7" count="1">
            <x v="292"/>
          </reference>
        </references>
      </pivotArea>
    </format>
    <format dxfId="259">
      <pivotArea dataOnly="0" labelOnly="1" outline="0" fieldPosition="0">
        <references count="3">
          <reference field="5" count="1" selected="0">
            <x v="234"/>
          </reference>
          <reference field="6" count="1" selected="0">
            <x v="270"/>
          </reference>
          <reference field="7" count="1">
            <x v="293"/>
          </reference>
        </references>
      </pivotArea>
    </format>
    <format dxfId="260">
      <pivotArea dataOnly="0" labelOnly="1" outline="0" fieldPosition="0">
        <references count="3">
          <reference field="5" count="1" selected="0">
            <x v="235"/>
          </reference>
          <reference field="6" count="1" selected="0">
            <x v="271"/>
          </reference>
          <reference field="7" count="3">
            <x v="270"/>
            <x v="272"/>
            <x v="510"/>
          </reference>
        </references>
      </pivotArea>
    </format>
    <format dxfId="261">
      <pivotArea dataOnly="0" labelOnly="1" outline="0" fieldPosition="0">
        <references count="3">
          <reference field="5" count="1" selected="0">
            <x v="236"/>
          </reference>
          <reference field="6" count="1" selected="0">
            <x v="272"/>
          </reference>
          <reference field="7" count="1">
            <x v="294"/>
          </reference>
        </references>
      </pivotArea>
    </format>
    <format dxfId="262">
      <pivotArea dataOnly="0" labelOnly="1" outline="0" fieldPosition="0">
        <references count="3">
          <reference field="5" count="1" selected="0">
            <x v="237"/>
          </reference>
          <reference field="6" count="1" selected="0">
            <x v="273"/>
          </reference>
          <reference field="7" count="1">
            <x v="294"/>
          </reference>
        </references>
      </pivotArea>
    </format>
    <format dxfId="263">
      <pivotArea dataOnly="0" labelOnly="1" outline="0" fieldPosition="0">
        <references count="3">
          <reference field="5" count="1" selected="0">
            <x v="238"/>
          </reference>
          <reference field="6" count="1" selected="0">
            <x v="274"/>
          </reference>
          <reference field="7" count="1">
            <x v="295"/>
          </reference>
        </references>
      </pivotArea>
    </format>
    <format dxfId="264">
      <pivotArea dataOnly="0" labelOnly="1" outline="0" fieldPosition="0">
        <references count="3">
          <reference field="5" count="1" selected="0">
            <x v="239"/>
          </reference>
          <reference field="6" count="1" selected="0">
            <x v="275"/>
          </reference>
          <reference field="7" count="3">
            <x v="22"/>
            <x v="55"/>
            <x v="289"/>
          </reference>
        </references>
      </pivotArea>
    </format>
    <format dxfId="265">
      <pivotArea dataOnly="0" labelOnly="1" outline="0" fieldPosition="0">
        <references count="3">
          <reference field="5" count="1" selected="0">
            <x v="396"/>
          </reference>
          <reference field="6" count="1" selected="0">
            <x v="430"/>
          </reference>
          <reference field="7" count="1">
            <x v="79"/>
          </reference>
        </references>
      </pivotArea>
    </format>
    <format dxfId="266">
      <pivotArea dataOnly="0" labelOnly="1" outline="0" fieldPosition="0">
        <references count="3">
          <reference field="5" count="1" selected="0">
            <x v="397"/>
          </reference>
          <reference field="6" count="1" selected="0">
            <x v="431"/>
          </reference>
          <reference field="7" count="1">
            <x v="337"/>
          </reference>
        </references>
      </pivotArea>
    </format>
    <format dxfId="267">
      <pivotArea dataOnly="0" labelOnly="1" outline="0" fieldPosition="0">
        <references count="3">
          <reference field="5" count="1" selected="0">
            <x v="434"/>
          </reference>
          <reference field="6" count="1" selected="0">
            <x v="467"/>
          </reference>
          <reference field="7" count="1">
            <x v="510"/>
          </reference>
        </references>
      </pivotArea>
    </format>
    <format dxfId="268">
      <pivotArea dataOnly="0" labelOnly="1" outline="0" fieldPosition="0">
        <references count="3">
          <reference field="5" count="1" selected="0">
            <x v="240"/>
          </reference>
          <reference field="6" count="1" selected="0">
            <x v="276"/>
          </reference>
          <reference field="7" count="3">
            <x v="22"/>
            <x v="55"/>
            <x v="289"/>
          </reference>
        </references>
      </pivotArea>
    </format>
    <format dxfId="269">
      <pivotArea dataOnly="0" labelOnly="1" outline="0" fieldPosition="0">
        <references count="3">
          <reference field="5" count="1" selected="0">
            <x v="241"/>
          </reference>
          <reference field="6" count="1" selected="0">
            <x v="277"/>
          </reference>
          <reference field="7" count="1">
            <x v="289"/>
          </reference>
        </references>
      </pivotArea>
    </format>
    <format dxfId="270">
      <pivotArea dataOnly="0" labelOnly="1" outline="0" fieldPosition="0">
        <references count="3">
          <reference field="5" count="1" selected="0">
            <x v="242"/>
          </reference>
          <reference field="6" count="1" selected="0">
            <x v="278"/>
          </reference>
          <reference field="7" count="2">
            <x v="289"/>
            <x v="479"/>
          </reference>
        </references>
      </pivotArea>
    </format>
    <format dxfId="271">
      <pivotArea dataOnly="0" labelOnly="1" outline="0" fieldPosition="0">
        <references count="3">
          <reference field="5" count="1" selected="0">
            <x v="243"/>
          </reference>
          <reference field="6" count="1" selected="0">
            <x v="279"/>
          </reference>
          <reference field="7" count="2">
            <x v="3"/>
            <x v="298"/>
          </reference>
        </references>
      </pivotArea>
    </format>
    <format dxfId="272">
      <pivotArea dataOnly="0" labelOnly="1" outline="0" fieldPosition="0">
        <references count="3">
          <reference field="5" count="1" selected="0">
            <x v="244"/>
          </reference>
          <reference field="6" count="1" selected="0">
            <x v="280"/>
          </reference>
          <reference field="7" count="2">
            <x v="34"/>
            <x v="300"/>
          </reference>
        </references>
      </pivotArea>
    </format>
    <format dxfId="273">
      <pivotArea dataOnly="0" labelOnly="1" outline="0" fieldPosition="0">
        <references count="3">
          <reference field="5" count="1" selected="0">
            <x v="245"/>
          </reference>
          <reference field="6" count="1" selected="0">
            <x v="281"/>
          </reference>
          <reference field="7" count="2">
            <x v="34"/>
            <x v="300"/>
          </reference>
        </references>
      </pivotArea>
    </format>
    <format dxfId="274">
      <pivotArea dataOnly="0" labelOnly="1" outline="0" fieldPosition="0">
        <references count="3">
          <reference field="5" count="1" selected="0">
            <x v="246"/>
          </reference>
          <reference field="6" count="1" selected="0">
            <x v="282"/>
          </reference>
          <reference field="7" count="2">
            <x v="34"/>
            <x v="300"/>
          </reference>
        </references>
      </pivotArea>
    </format>
    <format dxfId="275">
      <pivotArea dataOnly="0" labelOnly="1" outline="0" fieldPosition="0">
        <references count="3">
          <reference field="5" count="1" selected="0">
            <x v="247"/>
          </reference>
          <reference field="6" count="1" selected="0">
            <x v="283"/>
          </reference>
          <reference field="7" count="2">
            <x v="305"/>
            <x v="480"/>
          </reference>
        </references>
      </pivotArea>
    </format>
    <format dxfId="276">
      <pivotArea dataOnly="0" labelOnly="1" outline="0" fieldPosition="0">
        <references count="3">
          <reference field="5" count="1" selected="0">
            <x v="248"/>
          </reference>
          <reference field="6" count="1" selected="0">
            <x v="284"/>
          </reference>
          <reference field="7" count="2">
            <x v="79"/>
            <x v="281"/>
          </reference>
        </references>
      </pivotArea>
    </format>
    <format dxfId="277">
      <pivotArea dataOnly="0" labelOnly="1" outline="0" fieldPosition="0">
        <references count="3">
          <reference field="5" count="1" selected="0">
            <x v="249"/>
          </reference>
          <reference field="6" count="1" selected="0">
            <x v="285"/>
          </reference>
          <reference field="7" count="1">
            <x v="41"/>
          </reference>
        </references>
      </pivotArea>
    </format>
    <format dxfId="278">
      <pivotArea dataOnly="0" labelOnly="1" outline="0" fieldPosition="0">
        <references count="3">
          <reference field="5" count="1" selected="0">
            <x v="250"/>
          </reference>
          <reference field="6" count="1" selected="0">
            <x v="286"/>
          </reference>
          <reference field="7" count="2">
            <x v="5"/>
            <x v="298"/>
          </reference>
        </references>
      </pivotArea>
    </format>
    <format dxfId="279">
      <pivotArea dataOnly="0" labelOnly="1" outline="0" fieldPosition="0">
        <references count="3">
          <reference field="5" count="1" selected="0">
            <x v="251"/>
          </reference>
          <reference field="6" count="1" selected="0">
            <x v="287"/>
          </reference>
          <reference field="7" count="2">
            <x v="306"/>
            <x v="481"/>
          </reference>
        </references>
      </pivotArea>
    </format>
    <format dxfId="280">
      <pivotArea dataOnly="0" labelOnly="1" outline="0" fieldPosition="0">
        <references count="3">
          <reference field="5" count="1" selected="0">
            <x v="252"/>
          </reference>
          <reference field="6" count="1" selected="0">
            <x v="288"/>
          </reference>
          <reference field="7" count="2">
            <x v="275"/>
            <x v="307"/>
          </reference>
        </references>
      </pivotArea>
    </format>
    <format dxfId="281">
      <pivotArea dataOnly="0" labelOnly="1" outline="0" fieldPosition="0">
        <references count="3">
          <reference field="5" count="1" selected="0">
            <x v="253"/>
          </reference>
          <reference field="6" count="1" selected="0">
            <x v="289"/>
          </reference>
          <reference field="7" count="3">
            <x v="19"/>
            <x v="287"/>
            <x v="510"/>
          </reference>
        </references>
      </pivotArea>
    </format>
    <format dxfId="282">
      <pivotArea dataOnly="0" labelOnly="1" outline="0" fieldPosition="0">
        <references count="3">
          <reference field="5" count="1" selected="0">
            <x v="254"/>
          </reference>
          <reference field="6" count="1" selected="0">
            <x v="290"/>
          </reference>
          <reference field="7" count="3">
            <x v="79"/>
            <x v="281"/>
            <x v="510"/>
          </reference>
        </references>
      </pivotArea>
    </format>
    <format dxfId="283">
      <pivotArea dataOnly="0" labelOnly="1" outline="0" fieldPosition="0">
        <references count="3">
          <reference field="5" count="1" selected="0">
            <x v="398"/>
          </reference>
          <reference field="6" count="1" selected="0">
            <x v="432"/>
          </reference>
          <reference field="7" count="1">
            <x v="55"/>
          </reference>
        </references>
      </pivotArea>
    </format>
    <format dxfId="284">
      <pivotArea dataOnly="0" labelOnly="1" outline="0" fieldPosition="0">
        <references count="3">
          <reference field="5" count="1" selected="0">
            <x v="398"/>
          </reference>
          <reference field="6" count="1" selected="0">
            <x v="433"/>
          </reference>
          <reference field="7" count="2">
            <x v="55"/>
            <x v="510"/>
          </reference>
        </references>
      </pivotArea>
    </format>
    <format dxfId="285">
      <pivotArea dataOnly="0" labelOnly="1" outline="0" fieldPosition="0">
        <references count="3">
          <reference field="5" count="1" selected="0">
            <x v="255"/>
          </reference>
          <reference field="6" count="1" selected="0">
            <x v="291"/>
          </reference>
          <reference field="7" count="2">
            <x v="263"/>
            <x v="288"/>
          </reference>
        </references>
      </pivotArea>
    </format>
    <format dxfId="286">
      <pivotArea dataOnly="0" labelOnly="1" outline="0" fieldPosition="0">
        <references count="3">
          <reference field="5" count="1" selected="0">
            <x v="399"/>
          </reference>
          <reference field="6" count="1" selected="0">
            <x v="434"/>
          </reference>
          <reference field="7" count="1">
            <x v="55"/>
          </reference>
        </references>
      </pivotArea>
    </format>
    <format dxfId="287">
      <pivotArea dataOnly="0" labelOnly="1" outline="0" fieldPosition="0">
        <references count="3">
          <reference field="5" count="1" selected="0">
            <x v="400"/>
          </reference>
          <reference field="6" count="1" selected="0">
            <x v="435"/>
          </reference>
          <reference field="7" count="1">
            <x v="316"/>
          </reference>
        </references>
      </pivotArea>
    </format>
    <format dxfId="288">
      <pivotArea dataOnly="0" labelOnly="1" outline="0" fieldPosition="0">
        <references count="3">
          <reference field="5" count="1" selected="0">
            <x v="401"/>
          </reference>
          <reference field="6" count="1" selected="0">
            <x v="436"/>
          </reference>
          <reference field="7" count="1">
            <x v="482"/>
          </reference>
        </references>
      </pivotArea>
    </format>
    <format dxfId="289">
      <pivotArea dataOnly="0" labelOnly="1" outline="0" fieldPosition="0">
        <references count="3">
          <reference field="5" count="1" selected="0">
            <x v="402"/>
          </reference>
          <reference field="6" count="1" selected="0">
            <x v="437"/>
          </reference>
          <reference field="7" count="1">
            <x v="482"/>
          </reference>
        </references>
      </pivotArea>
    </format>
    <format dxfId="290">
      <pivotArea dataOnly="0" labelOnly="1" outline="0" fieldPosition="0">
        <references count="3">
          <reference field="5" count="1" selected="0">
            <x v="403"/>
          </reference>
          <reference field="6" count="1" selected="0">
            <x v="311"/>
          </reference>
          <reference field="7" count="1">
            <x v="315"/>
          </reference>
        </references>
      </pivotArea>
    </format>
    <format dxfId="291">
      <pivotArea dataOnly="0" labelOnly="1" outline="0" fieldPosition="0">
        <references count="3">
          <reference field="5" count="1" selected="0">
            <x v="404"/>
          </reference>
          <reference field="6" count="1" selected="0">
            <x v="438"/>
          </reference>
          <reference field="7" count="1">
            <x v="291"/>
          </reference>
        </references>
      </pivotArea>
    </format>
    <format dxfId="292">
      <pivotArea dataOnly="0" labelOnly="1" outline="0" fieldPosition="0">
        <references count="3">
          <reference field="5" count="1" selected="0">
            <x v="405"/>
          </reference>
          <reference field="6" count="1" selected="0">
            <x v="439"/>
          </reference>
          <reference field="7" count="1">
            <x v="291"/>
          </reference>
        </references>
      </pivotArea>
    </format>
    <format dxfId="293">
      <pivotArea dataOnly="0" labelOnly="1" outline="0" fieldPosition="0">
        <references count="3">
          <reference field="5" count="1" selected="0">
            <x v="406"/>
          </reference>
          <reference field="6" count="1" selected="0">
            <x v="365"/>
          </reference>
          <reference field="7" count="1">
            <x v="352"/>
          </reference>
        </references>
      </pivotArea>
    </format>
    <format dxfId="294">
      <pivotArea dataOnly="0" labelOnly="1" outline="0" fieldPosition="0">
        <references count="3">
          <reference field="5" count="1" selected="0">
            <x v="407"/>
          </reference>
          <reference field="6" count="1" selected="0">
            <x v="440"/>
          </reference>
          <reference field="7" count="1">
            <x v="483"/>
          </reference>
        </references>
      </pivotArea>
    </format>
    <format dxfId="295">
      <pivotArea dataOnly="0" labelOnly="1" outline="0" fieldPosition="0">
        <references count="3">
          <reference field="5" count="1" selected="0">
            <x v="408"/>
          </reference>
          <reference field="6" count="1" selected="0">
            <x v="441"/>
          </reference>
          <reference field="7" count="1">
            <x v="484"/>
          </reference>
        </references>
      </pivotArea>
    </format>
    <format dxfId="296">
      <pivotArea dataOnly="0" labelOnly="1" outline="0" fieldPosition="0">
        <references count="3">
          <reference field="5" count="1" selected="0">
            <x v="409"/>
          </reference>
          <reference field="6" count="1" selected="0">
            <x v="442"/>
          </reference>
          <reference field="7" count="1">
            <x v="485"/>
          </reference>
        </references>
      </pivotArea>
    </format>
    <format dxfId="297">
      <pivotArea dataOnly="0" labelOnly="1" outline="0" fieldPosition="0">
        <references count="3">
          <reference field="5" count="1" selected="0">
            <x v="410"/>
          </reference>
          <reference field="6" count="1" selected="0">
            <x v="443"/>
          </reference>
          <reference field="7" count="1">
            <x v="308"/>
          </reference>
        </references>
      </pivotArea>
    </format>
    <format dxfId="298">
      <pivotArea dataOnly="0" labelOnly="1" outline="0" fieldPosition="0">
        <references count="3">
          <reference field="5" count="1" selected="0">
            <x v="411"/>
          </reference>
          <reference field="6" count="1" selected="0">
            <x v="444"/>
          </reference>
          <reference field="7" count="1">
            <x v="486"/>
          </reference>
        </references>
      </pivotArea>
    </format>
    <format dxfId="299">
      <pivotArea dataOnly="0" labelOnly="1" outline="0" fieldPosition="0">
        <references count="3">
          <reference field="5" count="1" selected="0">
            <x v="412"/>
          </reference>
          <reference field="6" count="1" selected="0">
            <x v="445"/>
          </reference>
          <reference field="7" count="1">
            <x v="487"/>
          </reference>
        </references>
      </pivotArea>
    </format>
    <format dxfId="300">
      <pivotArea dataOnly="0" labelOnly="1" outline="0" fieldPosition="0">
        <references count="3">
          <reference field="5" count="1" selected="0">
            <x v="413"/>
          </reference>
          <reference field="6" count="1" selected="0">
            <x v="446"/>
          </reference>
          <reference field="7" count="1">
            <x v="488"/>
          </reference>
        </references>
      </pivotArea>
    </format>
    <format dxfId="301">
      <pivotArea dataOnly="0" labelOnly="1" outline="0" fieldPosition="0">
        <references count="3">
          <reference field="5" count="1" selected="0">
            <x v="414"/>
          </reference>
          <reference field="6" count="1" selected="0">
            <x v="447"/>
          </reference>
          <reference field="7" count="1">
            <x v="489"/>
          </reference>
        </references>
      </pivotArea>
    </format>
    <format dxfId="302">
      <pivotArea dataOnly="0" labelOnly="1" outline="0" fieldPosition="0">
        <references count="3">
          <reference field="5" count="1" selected="0">
            <x v="415"/>
          </reference>
          <reference field="6" count="1" selected="0">
            <x v="448"/>
          </reference>
          <reference field="7" count="1">
            <x v="490"/>
          </reference>
        </references>
      </pivotArea>
    </format>
    <format dxfId="303">
      <pivotArea dataOnly="0" labelOnly="1" outline="0" fieldPosition="0">
        <references count="3">
          <reference field="5" count="1" selected="0">
            <x v="416"/>
          </reference>
          <reference field="6" count="1" selected="0">
            <x v="449"/>
          </reference>
          <reference field="7" count="1">
            <x v="491"/>
          </reference>
        </references>
      </pivotArea>
    </format>
    <format dxfId="304">
      <pivotArea dataOnly="0" labelOnly="1" outline="0" fieldPosition="0">
        <references count="3">
          <reference field="5" count="1" selected="0">
            <x v="435"/>
          </reference>
          <reference field="6" count="1" selected="0">
            <x v="468"/>
          </reference>
          <reference field="7" count="1">
            <x v="510"/>
          </reference>
        </references>
      </pivotArea>
    </format>
    <format dxfId="305">
      <pivotArea dataOnly="0" labelOnly="1" outline="0" fieldPosition="0">
        <references count="3">
          <reference field="5" count="1" selected="0">
            <x v="436"/>
          </reference>
          <reference field="6" count="1" selected="0">
            <x v="469"/>
          </reference>
          <reference field="7" count="1">
            <x v="510"/>
          </reference>
        </references>
      </pivotArea>
    </format>
    <format dxfId="306">
      <pivotArea dataOnly="0" labelOnly="1" outline="0" fieldPosition="0">
        <references count="3">
          <reference field="5" count="1" selected="0">
            <x v="437"/>
          </reference>
          <reference field="6" count="1" selected="0">
            <x v="470"/>
          </reference>
          <reference field="7" count="1">
            <x v="510"/>
          </reference>
        </references>
      </pivotArea>
    </format>
    <format dxfId="307">
      <pivotArea dataOnly="0" labelOnly="1" outline="0" fieldPosition="0">
        <references count="3">
          <reference field="5" count="1" selected="0">
            <x v="438"/>
          </reference>
          <reference field="6" count="1" selected="0">
            <x v="471"/>
          </reference>
          <reference field="7" count="1">
            <x v="510"/>
          </reference>
        </references>
      </pivotArea>
    </format>
    <format dxfId="308">
      <pivotArea dataOnly="0" labelOnly="1" outline="0" fieldPosition="0">
        <references count="3">
          <reference field="5" count="1" selected="0">
            <x v="439"/>
          </reference>
          <reference field="6" count="1" selected="0">
            <x v="472"/>
          </reference>
          <reference field="7" count="1">
            <x v="510"/>
          </reference>
        </references>
      </pivotArea>
    </format>
    <format dxfId="309">
      <pivotArea dataOnly="0" labelOnly="1" outline="0" fieldPosition="0">
        <references count="3">
          <reference field="5" count="1" selected="0">
            <x v="440"/>
          </reference>
          <reference field="6" count="1" selected="0">
            <x v="473"/>
          </reference>
          <reference field="7" count="1">
            <x v="510"/>
          </reference>
        </references>
      </pivotArea>
    </format>
    <format dxfId="310">
      <pivotArea dataOnly="0" labelOnly="1" outline="0" fieldPosition="0">
        <references count="3">
          <reference field="5" count="1" selected="0">
            <x v="441"/>
          </reference>
          <reference field="6" count="1" selected="0">
            <x v="474"/>
          </reference>
          <reference field="7" count="1">
            <x v="510"/>
          </reference>
        </references>
      </pivotArea>
    </format>
    <format dxfId="311">
      <pivotArea dataOnly="0" labelOnly="1" outline="0" fieldPosition="0">
        <references count="3">
          <reference field="5" count="1" selected="0">
            <x v="257"/>
          </reference>
          <reference field="6" count="1" selected="0">
            <x v="293"/>
          </reference>
          <reference field="7" count="1">
            <x v="65"/>
          </reference>
        </references>
      </pivotArea>
    </format>
    <format dxfId="312">
      <pivotArea dataOnly="0" labelOnly="1" outline="0" fieldPosition="0">
        <references count="3">
          <reference field="5" count="1" selected="0">
            <x v="258"/>
          </reference>
          <reference field="6" count="1" selected="0">
            <x v="294"/>
          </reference>
          <reference field="7" count="1">
            <x v="308"/>
          </reference>
        </references>
      </pivotArea>
    </format>
    <format dxfId="313">
      <pivotArea dataOnly="0" labelOnly="1" outline="0" fieldPosition="0">
        <references count="3">
          <reference field="5" count="1" selected="0">
            <x v="259"/>
          </reference>
          <reference field="6" count="1" selected="0">
            <x v="295"/>
          </reference>
          <reference field="7" count="1">
            <x v="75"/>
          </reference>
        </references>
      </pivotArea>
    </format>
    <format dxfId="314">
      <pivotArea dataOnly="0" labelOnly="1" outline="0" fieldPosition="0">
        <references count="3">
          <reference field="5" count="1" selected="0">
            <x v="263"/>
          </reference>
          <reference field="6" count="1" selected="0">
            <x v="299"/>
          </reference>
          <reference field="7" count="1">
            <x v="41"/>
          </reference>
        </references>
      </pivotArea>
    </format>
    <format dxfId="315">
      <pivotArea dataOnly="0" labelOnly="1" outline="0" fieldPosition="0">
        <references count="3">
          <reference field="5" count="1" selected="0">
            <x v="264"/>
          </reference>
          <reference field="6" count="1" selected="0">
            <x v="300"/>
          </reference>
          <reference field="7" count="1">
            <x v="66"/>
          </reference>
        </references>
      </pivotArea>
    </format>
    <format dxfId="316">
      <pivotArea dataOnly="0" labelOnly="1" outline="0" fieldPosition="0">
        <references count="3">
          <reference field="5" count="1" selected="0">
            <x v="287"/>
          </reference>
          <reference field="6" count="1" selected="0">
            <x v="322"/>
          </reference>
          <reference field="7" count="2">
            <x v="19"/>
            <x v="47"/>
          </reference>
        </references>
      </pivotArea>
    </format>
    <format dxfId="317">
      <pivotArea dataOnly="0" labelOnly="1" outline="0" fieldPosition="0">
        <references count="3">
          <reference field="5" count="1" selected="0">
            <x v="288"/>
          </reference>
          <reference field="6" count="1" selected="0">
            <x v="323"/>
          </reference>
          <reference field="7" count="2">
            <x v="32"/>
            <x v="317"/>
          </reference>
        </references>
      </pivotArea>
    </format>
    <format dxfId="318">
      <pivotArea dataOnly="0" labelOnly="1" outline="0" fieldPosition="0">
        <references count="3">
          <reference field="5" count="1" selected="0">
            <x v="289"/>
          </reference>
          <reference field="6" count="1" selected="0">
            <x v="324"/>
          </reference>
          <reference field="7" count="2">
            <x v="32"/>
            <x v="317"/>
          </reference>
        </references>
      </pivotArea>
    </format>
    <format dxfId="319">
      <pivotArea dataOnly="0" labelOnly="1" outline="0" fieldPosition="0">
        <references count="3">
          <reference field="5" count="1" selected="0">
            <x v="291"/>
          </reference>
          <reference field="6" count="1" selected="0">
            <x v="326"/>
          </reference>
          <reference field="7" count="2">
            <x v="329"/>
            <x v="330"/>
          </reference>
        </references>
      </pivotArea>
    </format>
    <format dxfId="320">
      <pivotArea dataOnly="0" labelOnly="1" outline="0" fieldPosition="0">
        <references count="3">
          <reference field="5" count="1" selected="0">
            <x v="292"/>
          </reference>
          <reference field="6" count="1" selected="0">
            <x v="327"/>
          </reference>
          <reference field="7" count="2">
            <x v="273"/>
            <x v="333"/>
          </reference>
        </references>
      </pivotArea>
    </format>
    <format dxfId="321">
      <pivotArea dataOnly="0" labelOnly="1" outline="0" fieldPosition="0">
        <references count="3">
          <reference field="5" count="1" selected="0">
            <x v="417"/>
          </reference>
          <reference field="6" count="1" selected="0">
            <x v="401"/>
          </reference>
          <reference field="7" count="1">
            <x v="494"/>
          </reference>
        </references>
      </pivotArea>
    </format>
    <format dxfId="322">
      <pivotArea dataOnly="0" labelOnly="1" outline="0" fieldPosition="0">
        <references count="3">
          <reference field="5" count="1" selected="0">
            <x v="418"/>
          </reference>
          <reference field="6" count="1" selected="0">
            <x v="450"/>
          </reference>
          <reference field="7" count="1">
            <x v="79"/>
          </reference>
        </references>
      </pivotArea>
    </format>
    <format dxfId="323">
      <pivotArea dataOnly="0" labelOnly="1" outline="0" fieldPosition="0">
        <references count="3">
          <reference field="5" count="1" selected="0">
            <x v="419"/>
          </reference>
          <reference field="6" count="1" selected="0">
            <x v="451"/>
          </reference>
          <reference field="7" count="1">
            <x v="263"/>
          </reference>
        </references>
      </pivotArea>
    </format>
    <format dxfId="324">
      <pivotArea dataOnly="0" labelOnly="1" outline="0" fieldPosition="0">
        <references count="3">
          <reference field="5" count="1" selected="0">
            <x v="420"/>
          </reference>
          <reference field="6" count="1" selected="0">
            <x v="452"/>
          </reference>
          <reference field="7" count="2">
            <x v="339"/>
            <x v="340"/>
          </reference>
        </references>
      </pivotArea>
    </format>
    <format dxfId="325">
      <pivotArea dataOnly="0" labelOnly="1" outline="0" fieldPosition="0">
        <references count="3">
          <reference field="5" count="1" selected="0">
            <x v="300"/>
          </reference>
          <reference field="6" count="1" selected="0">
            <x v="335"/>
          </reference>
          <reference field="7" count="2">
            <x v="339"/>
            <x v="340"/>
          </reference>
        </references>
      </pivotArea>
    </format>
    <format dxfId="326">
      <pivotArea dataOnly="0" labelOnly="1" outline="0" fieldPosition="0">
        <references count="3">
          <reference field="5" count="1" selected="0">
            <x v="421"/>
          </reference>
          <reference field="6" count="1" selected="0">
            <x v="453"/>
          </reference>
          <reference field="7" count="1">
            <x v="55"/>
          </reference>
        </references>
      </pivotArea>
    </format>
    <format dxfId="327">
      <pivotArea dataOnly="0" labelOnly="1" outline="0" fieldPosition="0">
        <references count="3">
          <reference field="5" count="1" selected="0">
            <x v="421"/>
          </reference>
          <reference field="6" count="1" selected="0">
            <x v="454"/>
          </reference>
          <reference field="7" count="1">
            <x v="55"/>
          </reference>
        </references>
      </pivotArea>
    </format>
    <format dxfId="328">
      <pivotArea dataOnly="0" labelOnly="1" outline="0" fieldPosition="0">
        <references count="3">
          <reference field="5" count="1" selected="0">
            <x v="442"/>
          </reference>
          <reference field="6" count="1" selected="0">
            <x v="475"/>
          </reference>
          <reference field="7" count="1">
            <x v="510"/>
          </reference>
        </references>
      </pivotArea>
    </format>
    <format dxfId="329">
      <pivotArea dataOnly="0" labelOnly="1" outline="0" fieldPosition="0">
        <references count="3">
          <reference field="5" count="1" selected="0">
            <x v="422"/>
          </reference>
          <reference field="6" count="1" selected="0">
            <x v="455"/>
          </reference>
          <reference field="7" count="1">
            <x v="510"/>
          </reference>
        </references>
      </pivotArea>
    </format>
    <format dxfId="330">
      <pivotArea dataOnly="0" labelOnly="1" outline="0" fieldPosition="0">
        <references count="3">
          <reference field="5" count="1" selected="0">
            <x v="443"/>
          </reference>
          <reference field="6" count="1" selected="0">
            <x v="476"/>
          </reference>
          <reference field="7" count="1">
            <x v="510"/>
          </reference>
        </references>
      </pivotArea>
    </format>
    <format dxfId="331">
      <pivotArea dataOnly="0" labelOnly="1" outline="0" fieldPosition="0">
        <references count="3">
          <reference field="5" count="1" selected="0">
            <x v="444"/>
          </reference>
          <reference field="6" count="1" selected="0">
            <x v="477"/>
          </reference>
          <reference field="7" count="1">
            <x v="510"/>
          </reference>
        </references>
      </pivotArea>
    </format>
    <format dxfId="332">
      <pivotArea dataOnly="0" labelOnly="1" outline="0" fieldPosition="0">
        <references count="3">
          <reference field="5" count="1" selected="0">
            <x v="445"/>
          </reference>
          <reference field="6" count="1" selected="0">
            <x v="478"/>
          </reference>
          <reference field="7" count="1">
            <x v="510"/>
          </reference>
        </references>
      </pivotArea>
    </format>
    <format dxfId="333">
      <pivotArea dataOnly="0" labelOnly="1" outline="0" fieldPosition="0">
        <references count="3">
          <reference field="5" count="1" selected="0">
            <x v="423"/>
          </reference>
          <reference field="6" count="1" selected="0">
            <x v="456"/>
          </reference>
          <reference field="7" count="2">
            <x v="497"/>
            <x v="510"/>
          </reference>
        </references>
      </pivotArea>
    </format>
    <format dxfId="3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5">
      <pivotArea type="all" dataOnly="0" outline="0" fieldPosition="0"/>
    </format>
    <format dxfId="336">
      <pivotArea outline="0" collapsedLevelsAreSubtotals="1" fieldPosition="0"/>
    </format>
    <format dxfId="337">
      <pivotArea type="origin" dataOnly="0" labelOnly="1" outline="0" fieldPosition="0"/>
    </format>
    <format dxfId="338">
      <pivotArea type="topRight" dataOnly="0" labelOnly="1" outline="0" fieldPosition="0"/>
    </format>
    <format dxfId="339">
      <pivotArea field="1" type="button" dataOnly="0" labelOnly="1" outline="0" axis="axisRow" fieldPosition="0"/>
    </format>
    <format dxfId="340">
      <pivotArea field="5" type="button" dataOnly="0" labelOnly="1" outline="0" axis="axisRow" fieldPosition="1"/>
    </format>
    <format dxfId="341">
      <pivotArea field="6" type="button" dataOnly="0" labelOnly="1" outline="0" axis="axisRow" fieldPosition="2"/>
    </format>
    <format dxfId="342">
      <pivotArea dataOnly="0" labelOnly="1" outline="0" fieldPosition="0">
        <references count="1">
          <reference field="1" count="0"/>
        </references>
      </pivotArea>
    </format>
    <format dxfId="343">
      <pivotArea field="7" type="button" dataOnly="0" labelOnly="1" outline="0" axis="axisRow" fieldPosition="3"/>
    </format>
  </formats>
  <pivotHierarchies count="2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>
      <members count="3" level="1">
        <member name=""/>
        <member name=""/>
        <member name="[共通_財務年月].[財務年度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結帳_結帳單].[客戶名稱].&amp;[蝦皮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showInFieldList="0"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4">
    <rowHierarchyUsage hierarchyUsage="14"/>
    <rowHierarchyUsage hierarchyUsage="91"/>
    <rowHierarchyUsage hierarchyUsage="87"/>
    <rowHierarchyUsage hierarchyUsage="89"/>
  </rowHierarchiesUsage>
  <colHierarchiesUsage count="1">
    <colHierarchyUsage hierarchyUsage="1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zoomScaleNormal="100" workbookViewId="0">
      <selection activeCell="A24" sqref="A24"/>
    </sheetView>
  </sheetViews>
  <sheetFormatPr defaultColWidth="8.44140625" defaultRowHeight="15.75"/>
  <cols>
    <col min="1" max="1" width="100" style="1" customWidth="1"/>
    <col min="3" max="3" width="18" style="1" customWidth="1"/>
    <col min="4" max="4" width="12" style="1" customWidth="1"/>
  </cols>
  <sheetData>
    <row r="1" spans="1:4" ht="30" customHeight="1">
      <c r="A1" s="2" t="s">
        <v>0</v>
      </c>
      <c r="C1" s="3" t="s">
        <v>1</v>
      </c>
    </row>
    <row r="2" spans="1:4" ht="30" customHeight="1">
      <c r="A2" s="4"/>
      <c r="C2" s="109" t="s">
        <v>2</v>
      </c>
      <c r="D2" s="5">
        <f>'銷貨數 (總數)(claude)'!A1</f>
        <v>16</v>
      </c>
    </row>
    <row r="3" spans="1:4" ht="19.5" customHeight="1">
      <c r="A3" s="6" t="s">
        <v>3</v>
      </c>
      <c r="C3" s="7" t="s">
        <v>4</v>
      </c>
      <c r="D3" s="7" t="str">
        <f ca="1">IFERROR(TEXT(OFFSET('銷貨數 (總數)(claude)'!$E$3,0,操作說明!$D$2-5),"0"),"-")</f>
        <v>202603</v>
      </c>
    </row>
    <row r="4" spans="1:4">
      <c r="A4" s="4"/>
    </row>
    <row r="5" spans="1:4" ht="18" customHeight="1">
      <c r="A5" s="8" t="s">
        <v>5</v>
      </c>
    </row>
    <row r="6" spans="1:4">
      <c r="A6" s="9" t="s">
        <v>6</v>
      </c>
    </row>
    <row r="7" spans="1:4">
      <c r="A7" s="9" t="s">
        <v>7</v>
      </c>
    </row>
    <row r="8" spans="1:4">
      <c r="A8" s="10" t="s">
        <v>8</v>
      </c>
    </row>
    <row r="9" spans="1:4">
      <c r="A9" s="4"/>
    </row>
    <row r="10" spans="1:4" ht="18" customHeight="1">
      <c r="A10" s="11" t="s">
        <v>9</v>
      </c>
    </row>
    <row r="11" spans="1:4">
      <c r="A11" s="9" t="s">
        <v>10</v>
      </c>
    </row>
    <row r="12" spans="1:4">
      <c r="A12" s="9" t="s">
        <v>11</v>
      </c>
    </row>
    <row r="13" spans="1:4">
      <c r="A13" s="9" t="s">
        <v>12</v>
      </c>
    </row>
    <row r="14" spans="1:4">
      <c r="A14" s="4"/>
    </row>
    <row r="15" spans="1:4" ht="18" customHeight="1">
      <c r="A15" s="11" t="s">
        <v>13</v>
      </c>
    </row>
    <row r="16" spans="1:4">
      <c r="A16" s="9" t="s">
        <v>14</v>
      </c>
    </row>
    <row r="17" spans="1:1">
      <c r="A17" s="9" t="s">
        <v>15</v>
      </c>
    </row>
    <row r="18" spans="1:1">
      <c r="A18" s="12" t="s">
        <v>16</v>
      </c>
    </row>
    <row r="19" spans="1:1">
      <c r="A19" s="13" t="s">
        <v>17</v>
      </c>
    </row>
    <row r="20" spans="1:1">
      <c r="A20" s="4"/>
    </row>
    <row r="21" spans="1:1" ht="18" customHeight="1">
      <c r="A21" s="11" t="s">
        <v>18</v>
      </c>
    </row>
    <row r="22" spans="1:1">
      <c r="A22" s="9" t="s">
        <v>19</v>
      </c>
    </row>
    <row r="23" spans="1:1">
      <c r="A23" s="9" t="s">
        <v>20</v>
      </c>
    </row>
    <row r="24" spans="1:1">
      <c r="A24" s="4"/>
    </row>
    <row r="25" spans="1:1" ht="18" customHeight="1">
      <c r="A25" s="11" t="s">
        <v>21</v>
      </c>
    </row>
    <row r="26" spans="1:1">
      <c r="A26" s="9" t="s">
        <v>22</v>
      </c>
    </row>
    <row r="27" spans="1:1">
      <c r="A27" s="14" t="s">
        <v>23</v>
      </c>
    </row>
    <row r="28" spans="1:1">
      <c r="A28" s="4"/>
    </row>
    <row r="29" spans="1:1" ht="19.5" customHeight="1">
      <c r="A29" s="15" t="s">
        <v>24</v>
      </c>
    </row>
    <row r="30" spans="1:1">
      <c r="A30" s="9" t="s">
        <v>25</v>
      </c>
    </row>
    <row r="31" spans="1:1">
      <c r="A31" s="9" t="s">
        <v>26</v>
      </c>
    </row>
    <row r="32" spans="1:1">
      <c r="A32" s="9" t="s">
        <v>27</v>
      </c>
    </row>
    <row r="33" spans="1:1">
      <c r="A33" s="9" t="s">
        <v>28</v>
      </c>
    </row>
    <row r="34" spans="1:1">
      <c r="A34" s="4"/>
    </row>
    <row r="35" spans="1:1" ht="19.5" customHeight="1">
      <c r="A35" s="15" t="s">
        <v>29</v>
      </c>
    </row>
    <row r="36" spans="1:1">
      <c r="A36" s="10" t="s">
        <v>30</v>
      </c>
    </row>
    <row r="37" spans="1:1">
      <c r="A37" s="10" t="s">
        <v>31</v>
      </c>
    </row>
    <row r="38" spans="1:1">
      <c r="A38" s="10" t="s">
        <v>32</v>
      </c>
    </row>
    <row r="39" spans="1:1">
      <c r="A39" s="11" t="s">
        <v>33</v>
      </c>
    </row>
    <row r="40" spans="1:1">
      <c r="A40" s="16" t="s">
        <v>34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F970-B29D-4BE5-976A-F89CF3924678}">
  <dimension ref="A1:H10"/>
  <sheetViews>
    <sheetView zoomScale="85" zoomScaleNormal="85" workbookViewId="0">
      <selection activeCell="F18" sqref="F18"/>
    </sheetView>
  </sheetViews>
  <sheetFormatPr defaultRowHeight="15.75"/>
  <cols>
    <col min="2" max="2" width="11.44140625" bestFit="1" customWidth="1"/>
    <col min="3" max="3" width="26.109375" bestFit="1" customWidth="1"/>
    <col min="4" max="4" width="10" customWidth="1"/>
    <col min="5" max="5" width="8.6640625" bestFit="1" customWidth="1"/>
    <col min="6" max="6" width="6" bestFit="1" customWidth="1"/>
    <col min="7" max="7" width="6.88671875" bestFit="1" customWidth="1"/>
    <col min="8" max="8" width="23.109375" customWidth="1"/>
  </cols>
  <sheetData>
    <row r="1" spans="1:8">
      <c r="A1" s="146" t="s">
        <v>35</v>
      </c>
      <c r="B1" s="146" t="s">
        <v>36</v>
      </c>
      <c r="C1" s="146" t="s">
        <v>37</v>
      </c>
      <c r="D1" s="146" t="s">
        <v>38</v>
      </c>
      <c r="E1" s="146" t="s">
        <v>39</v>
      </c>
      <c r="F1" s="146" t="s">
        <v>40</v>
      </c>
      <c r="G1" s="146" t="s">
        <v>41</v>
      </c>
      <c r="H1" s="146" t="s">
        <v>42</v>
      </c>
    </row>
    <row r="2" spans="1:8">
      <c r="A2" s="142">
        <v>7</v>
      </c>
      <c r="B2" s="142" t="s">
        <v>43</v>
      </c>
      <c r="C2" s="142" t="s">
        <v>44</v>
      </c>
      <c r="D2" s="145" t="s">
        <v>45</v>
      </c>
      <c r="E2" s="142">
        <v>676</v>
      </c>
      <c r="F2" s="143">
        <v>2399</v>
      </c>
      <c r="G2" s="144">
        <f>E2/F2</f>
        <v>0.28178407669862443</v>
      </c>
      <c r="H2" t="s">
        <v>46</v>
      </c>
    </row>
    <row r="3" spans="1:8">
      <c r="A3" s="142">
        <v>1</v>
      </c>
      <c r="B3" s="142" t="s">
        <v>47</v>
      </c>
      <c r="C3" s="142" t="s">
        <v>48</v>
      </c>
      <c r="D3" s="142" t="s">
        <v>49</v>
      </c>
      <c r="E3" s="143">
        <v>1565</v>
      </c>
      <c r="F3" s="143">
        <v>4299</v>
      </c>
      <c r="G3" s="144">
        <f>E3/F3</f>
        <v>0.3640381484066062</v>
      </c>
      <c r="H3" t="s">
        <v>50</v>
      </c>
    </row>
    <row r="4" spans="1:8">
      <c r="A4" s="142">
        <v>6</v>
      </c>
      <c r="B4" s="142" t="s">
        <v>51</v>
      </c>
      <c r="C4" s="142" t="s">
        <v>52</v>
      </c>
      <c r="D4" s="145" t="s">
        <v>53</v>
      </c>
      <c r="E4" s="143">
        <v>1593</v>
      </c>
      <c r="F4" s="143">
        <v>4900</v>
      </c>
      <c r="G4" s="144">
        <f>E4/F4</f>
        <v>0.32510204081632654</v>
      </c>
      <c r="H4" t="s">
        <v>54</v>
      </c>
    </row>
    <row r="5" spans="1:8">
      <c r="A5" s="142">
        <v>3</v>
      </c>
      <c r="B5" s="142" t="s">
        <v>55</v>
      </c>
      <c r="C5" s="142" t="s">
        <v>56</v>
      </c>
      <c r="D5" s="145" t="s">
        <v>57</v>
      </c>
      <c r="E5" s="143">
        <v>1642</v>
      </c>
      <c r="F5" s="143">
        <v>4800</v>
      </c>
      <c r="G5" s="144">
        <f t="shared" ref="G5:G10" si="0">E5/F5</f>
        <v>0.34208333333333335</v>
      </c>
      <c r="H5" t="s">
        <v>58</v>
      </c>
    </row>
    <row r="6" spans="1:8">
      <c r="A6" s="142">
        <v>2</v>
      </c>
      <c r="B6" s="142" t="s">
        <v>59</v>
      </c>
      <c r="C6" s="142" t="s">
        <v>60</v>
      </c>
      <c r="D6" s="145" t="s">
        <v>61</v>
      </c>
      <c r="E6" s="143">
        <v>1492</v>
      </c>
      <c r="F6" s="143">
        <v>4500</v>
      </c>
      <c r="G6" s="144">
        <f>E6/F6</f>
        <v>0.33155555555555555</v>
      </c>
      <c r="H6" t="s">
        <v>62</v>
      </c>
    </row>
    <row r="7" spans="1:8">
      <c r="A7" s="142">
        <v>4</v>
      </c>
      <c r="B7" s="142" t="s">
        <v>63</v>
      </c>
      <c r="C7" s="142" t="s">
        <v>64</v>
      </c>
      <c r="D7" t="s">
        <v>65</v>
      </c>
      <c r="E7" s="142">
        <v>987</v>
      </c>
      <c r="F7" s="143">
        <v>3200</v>
      </c>
      <c r="G7" s="144">
        <f t="shared" si="0"/>
        <v>0.30843749999999998</v>
      </c>
      <c r="H7" t="s">
        <v>66</v>
      </c>
    </row>
    <row r="8" spans="1:8">
      <c r="A8" s="142">
        <v>5</v>
      </c>
      <c r="B8" s="142" t="s">
        <v>67</v>
      </c>
      <c r="C8" s="142" t="s">
        <v>68</v>
      </c>
      <c r="D8" s="145" t="s">
        <v>69</v>
      </c>
      <c r="E8" s="142">
        <v>668</v>
      </c>
      <c r="F8" s="143">
        <v>2199</v>
      </c>
      <c r="G8" s="144">
        <f t="shared" si="0"/>
        <v>0.30377444292860389</v>
      </c>
      <c r="H8" t="s">
        <v>70</v>
      </c>
    </row>
    <row r="9" spans="1:8">
      <c r="A9" s="142">
        <v>8</v>
      </c>
      <c r="B9" s="142" t="s">
        <v>71</v>
      </c>
      <c r="C9" s="142" t="s">
        <v>72</v>
      </c>
      <c r="D9" s="145" t="s">
        <v>73</v>
      </c>
      <c r="E9" s="143">
        <v>1194</v>
      </c>
      <c r="F9" s="143">
        <v>2999</v>
      </c>
      <c r="G9" s="144">
        <f t="shared" si="0"/>
        <v>0.39813271090363456</v>
      </c>
      <c r="H9" t="s">
        <v>74</v>
      </c>
    </row>
    <row r="10" spans="1:8">
      <c r="A10" s="142">
        <v>9</v>
      </c>
      <c r="B10" s="142" t="s">
        <v>75</v>
      </c>
      <c r="C10" s="142" t="s">
        <v>76</v>
      </c>
      <c r="D10" s="145" t="s">
        <v>73</v>
      </c>
      <c r="E10" s="142">
        <v>934</v>
      </c>
      <c r="F10" s="143">
        <v>3200</v>
      </c>
      <c r="G10" s="144">
        <f t="shared" si="0"/>
        <v>0.291875</v>
      </c>
      <c r="H10" t="s">
        <v>77</v>
      </c>
    </row>
  </sheetData>
  <phoneticPr fontId="4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2DD0-4686-43CD-B3C0-7F838EA2EFA5}">
  <dimension ref="A1:C10"/>
  <sheetViews>
    <sheetView workbookViewId="0">
      <selection activeCell="G15" sqref="G15"/>
    </sheetView>
  </sheetViews>
  <sheetFormatPr defaultRowHeight="15.75"/>
  <cols>
    <col min="3" max="3" width="24.5546875" bestFit="1" customWidth="1"/>
  </cols>
  <sheetData>
    <row r="1" spans="1:3">
      <c r="A1" s="146" t="s">
        <v>35</v>
      </c>
      <c r="B1" s="146" t="s">
        <v>36</v>
      </c>
      <c r="C1" s="146" t="s">
        <v>37</v>
      </c>
    </row>
    <row r="2" spans="1:3">
      <c r="A2" s="142">
        <v>7</v>
      </c>
      <c r="B2" s="142" t="s">
        <v>43</v>
      </c>
      <c r="C2" s="142" t="s">
        <v>44</v>
      </c>
    </row>
    <row r="3" spans="1:3">
      <c r="A3" s="142">
        <v>1</v>
      </c>
      <c r="B3" s="142" t="s">
        <v>47</v>
      </c>
      <c r="C3" s="142" t="s">
        <v>48</v>
      </c>
    </row>
    <row r="4" spans="1:3">
      <c r="A4" s="142">
        <v>6</v>
      </c>
      <c r="B4" s="142" t="s">
        <v>51</v>
      </c>
      <c r="C4" s="142" t="s">
        <v>52</v>
      </c>
    </row>
    <row r="5" spans="1:3">
      <c r="A5" s="142">
        <v>3</v>
      </c>
      <c r="B5" s="142" t="s">
        <v>55</v>
      </c>
      <c r="C5" s="142" t="s">
        <v>56</v>
      </c>
    </row>
    <row r="6" spans="1:3">
      <c r="A6" s="142">
        <v>2</v>
      </c>
      <c r="B6" s="142" t="s">
        <v>59</v>
      </c>
      <c r="C6" s="142" t="s">
        <v>60</v>
      </c>
    </row>
    <row r="7" spans="1:3">
      <c r="A7" s="142">
        <v>4</v>
      </c>
      <c r="B7" s="142" t="s">
        <v>63</v>
      </c>
      <c r="C7" s="142" t="s">
        <v>64</v>
      </c>
    </row>
    <row r="8" spans="1:3">
      <c r="A8" s="142">
        <v>5</v>
      </c>
      <c r="B8" s="142" t="s">
        <v>67</v>
      </c>
      <c r="C8" s="142" t="s">
        <v>68</v>
      </c>
    </row>
    <row r="9" spans="1:3">
      <c r="A9" s="142">
        <v>8</v>
      </c>
      <c r="B9" s="142" t="s">
        <v>71</v>
      </c>
      <c r="C9" s="142" t="s">
        <v>72</v>
      </c>
    </row>
    <row r="10" spans="1:3">
      <c r="A10" s="142">
        <v>9</v>
      </c>
      <c r="B10" s="142" t="s">
        <v>75</v>
      </c>
      <c r="C10" s="142" t="s">
        <v>76</v>
      </c>
    </row>
  </sheetData>
  <phoneticPr fontId="4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740"/>
  <sheetViews>
    <sheetView showGridLines="0" zoomScaleNormal="100" workbookViewId="0">
      <pane ySplit="4" topLeftCell="A27" activePane="bottomLeft" state="frozen"/>
      <selection pane="bottomLeft" activeCell="D29" sqref="D29"/>
      <selection activeCell="F5" sqref="F5"/>
    </sheetView>
  </sheetViews>
  <sheetFormatPr defaultColWidth="8.44140625" defaultRowHeight="15.75"/>
  <cols>
    <col min="1" max="1" width="9.5546875" style="1" customWidth="1"/>
    <col min="2" max="2" width="10" style="1" customWidth="1"/>
    <col min="3" max="3" width="13.6640625" style="1" bestFit="1" customWidth="1"/>
    <col min="4" max="4" width="28.6640625" style="1" customWidth="1"/>
    <col min="5" max="5" width="12" style="1" customWidth="1"/>
    <col min="6" max="6" width="15.88671875" style="1" customWidth="1"/>
    <col min="7" max="7" width="12" style="1" bestFit="1" customWidth="1"/>
    <col min="8" max="8" width="12" style="1" customWidth="1"/>
    <col min="9" max="9" width="11.21875" style="1" bestFit="1" customWidth="1"/>
    <col min="10" max="11" width="10" style="1" customWidth="1"/>
    <col min="12" max="12" width="18" style="1" customWidth="1"/>
    <col min="13" max="13" width="30" style="1" customWidth="1"/>
    <col min="14" max="14" width="14" style="1" customWidth="1"/>
  </cols>
  <sheetData>
    <row r="1" spans="1:14" s="108" customFormat="1" ht="27.75" customHeight="1">
      <c r="A1" s="116" t="s">
        <v>78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 ht="15.75" customHeight="1">
      <c r="A2" s="117" t="s">
        <v>79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</row>
    <row r="3" spans="1:14" ht="15.75" customHeight="1">
      <c r="A3" s="123" t="s">
        <v>80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21.75" customHeight="1">
      <c r="A4" s="17" t="s">
        <v>81</v>
      </c>
      <c r="B4" s="119" t="s">
        <v>82</v>
      </c>
      <c r="C4" s="17" t="s">
        <v>83</v>
      </c>
      <c r="D4" s="17" t="s">
        <v>84</v>
      </c>
      <c r="E4" s="17" t="s">
        <v>85</v>
      </c>
      <c r="F4" s="17" t="s">
        <v>86</v>
      </c>
      <c r="G4" s="17" t="s">
        <v>87</v>
      </c>
      <c r="H4" s="17" t="s">
        <v>88</v>
      </c>
      <c r="I4" s="17" t="s">
        <v>89</v>
      </c>
      <c r="J4" s="17" t="s">
        <v>90</v>
      </c>
      <c r="K4" s="17" t="s">
        <v>91</v>
      </c>
      <c r="L4" s="17" t="s">
        <v>92</v>
      </c>
      <c r="M4" s="17" t="s">
        <v>93</v>
      </c>
      <c r="N4" s="112" t="s">
        <v>94</v>
      </c>
    </row>
    <row r="5" spans="1:14" ht="18.75" customHeight="1">
      <c r="A5" s="19" t="str">
        <f>IFERROR(_xlfn.XLOOKUP(B5,事業別定義!A$2:A$9,事業別定義!B$2:B$9,IF(E5&gt;0,"周邊商品","")),IF(E5&gt;0,"周邊商品",""))</f>
        <v>周邊商品</v>
      </c>
      <c r="B5" s="20" t="str">
        <f>IFERROR(_xlfn.XLOOKUP(C5,'銷貨數(claude)'!E:E,'銷貨數(claude)'!A:A,"周邊商品"),"周邊商品")</f>
        <v>周邊商品</v>
      </c>
      <c r="C5" s="21" t="str">
        <f>'在庫(claude)'!A5</f>
        <v>20162C605</v>
      </c>
      <c r="D5" s="22" t="str">
        <f>IFERROR(_xlfn.XLOOKUP(C5,'在庫(claude)'!A$5:A$695,'在庫(claude)'!B$5:B$695,""),"")</f>
        <v>1605月幼幼版彩色形狀建築師</v>
      </c>
      <c r="E5" s="23">
        <f>IFERROR(SUMIF('在庫(claude)'!A$5:A$695,C5,'在庫(claude)'!D$5:D$695),0)</f>
        <v>6</v>
      </c>
      <c r="F5" s="23">
        <f>IFERROR(SUMIF('在庫(claude)'!A$5:A$695,C5,'在庫(claude)'!E$5:E$695),0)</f>
        <v>353</v>
      </c>
      <c r="G5" s="23">
        <f ca="1">IFERROR(SUMPRODUCT(('銷貨數 (總數)(claude)'!$B$4:$B$1576=C5)*OFFSET('銷貨數 (總數)(claude)'!$E$4:$E$1576,0,操作說明!$D$2-16,1573,12)),0)</f>
        <v>0</v>
      </c>
      <c r="H5" s="24">
        <f ca="1">IFERROR(SUMPRODUCT(('銷貨數 (總數)(claude)'!$B$4:$B$1576=C5)*OFFSET('銷貨數 (總數)(claude)'!$E$4:$E$1576,0,操作說明!$D$2-10,1573,6)),0)</f>
        <v>0</v>
      </c>
      <c r="I5" s="23">
        <f ca="1">IFERROR(SUMPRODUCT(('銷貨數 (總數)(claude)'!$B$4:$B$1576=C5)*OFFSET('銷貨數 (總數)(claude)'!$E$4:$E$1576,0,操作說明!$D$2-7,1573,3)),0)</f>
        <v>0</v>
      </c>
      <c r="J5" s="24" cm="1">
        <f t="array" aca="1" ref="J5" ca="1">IFERROR(ROUND(H5/MAX(1,SUMPRODUCT(('銷貨數 (總數)(claude)'!$B$4:$B$1576=C5)*(OFFSET('銷貨數 (總數)(claude)'!$E$4:$E$1576,0,操作說明!$D$2-10,1573,6)&gt;0))),1),0)</f>
        <v>0</v>
      </c>
      <c r="K5" s="21" t="str">
        <f t="shared" ref="K5:K68" ca="1" si="0">IFERROR(IF(J5=0,"-",ROUND(E5/J5,1)),"-")</f>
        <v>-</v>
      </c>
      <c r="L5" s="25" t="str">
        <f t="shared" ref="L5:L68" ca="1" si="1">IFERROR(IF(E5=0,"無庫存",IF(J5=0,"滯銷(有庫無銷)",IF(E5/J5&lt;=3,"健康",IF(E5/J5&lt;=6,"偏高",IF(E5/J5&lt;=12,"警示","滯銷風險"))))),"無庫存")</f>
        <v>滯銷(有庫無銷)</v>
      </c>
      <c r="M5" s="22" t="str">
        <f t="shared" ref="M5:M68" ca="1" si="2">IFERROR(IF(E5=0,"",IF(J5=0,"⚠️ 近6M零銷售，請確認是否列入促銷或處分",IF(E5/J5&gt;24,"🔴 超過2年消化量，建議促銷/庫存處分",IF(E5/J5&gt;12,"🔴 消化月數超過12個月，滯銷風險高",IF(E5/J5&gt;6,"🟠 消化月數6-12個月，持續觀察",IF(E5/J5&gt;3,"🟡 消化月數3-6個月，偏高注意","✅ 庫存健康")))))),"")</f>
        <v>⚠️ 近6M零銷售，請確認是否列入促銷或處分</v>
      </c>
      <c r="N5" s="113" t="str">
        <f t="shared" ref="N5:N68" ca="1" si="3">IFERROR(IF(E5=0,"已售完",IF(J5=0,"無法預估",TEXT(EDATE(TODAY(),ROUND(E5/J5,0)),"YYYY/MM"))),"無法預估")</f>
        <v>無法預估</v>
      </c>
    </row>
    <row r="6" spans="1:14" ht="18.75" customHeight="1">
      <c r="A6" s="19" t="str">
        <f>IFERROR(_xlfn.XLOOKUP(B6,事業別定義!A$2:A$9,事業別定義!B$2:B$9,IF(E6&gt;0,"周邊商品","")),IF(E6&gt;0,"周邊商品",""))</f>
        <v>周邊商品</v>
      </c>
      <c r="B6" s="20" t="str">
        <f>IFERROR(_xlfn.XLOOKUP(C6,'銷貨數(claude)'!E:E,'銷貨數(claude)'!A:A,"周邊商品"),"周邊商品")</f>
        <v>巧連智商品</v>
      </c>
      <c r="C6" s="21" t="str">
        <f>'在庫(claude)'!A6</f>
        <v>2017AC109</v>
      </c>
      <c r="D6" s="22" t="str">
        <f>IFERROR(_xlfn.XLOOKUP(C6,'在庫(claude)'!A$5:A$695,'在庫(claude)'!B$5:B$695,""),"")</f>
        <v>繪本-早安！起床了！</v>
      </c>
      <c r="E6" s="26">
        <f>IFERROR(SUMIF('在庫(claude)'!A$5:A$695,C6,'在庫(claude)'!D$5:D$695),0)</f>
        <v>5</v>
      </c>
      <c r="F6" s="26">
        <f>IFERROR(SUMIF('在庫(claude)'!A$5:A$695,C6,'在庫(claude)'!E$5:E$695),0)</f>
        <v>289</v>
      </c>
      <c r="G6" s="26">
        <f ca="1">IFERROR(SUMPRODUCT(('銷貨數 (總數)(claude)'!$B$4:$B$1576=C6)*OFFSET('銷貨數 (總數)(claude)'!$E$4:$E$1576,0,操作說明!$D$2-16,1573,12)),0)</f>
        <v>39</v>
      </c>
      <c r="H6" s="27">
        <f ca="1">IFERROR(SUMPRODUCT(('銷貨數 (總數)(claude)'!$B$4:$B$1576=C6)*OFFSET('銷貨數 (總數)(claude)'!$E$4:$E$1576,0,操作說明!$D$2-10,1573,6)),0)</f>
        <v>39</v>
      </c>
      <c r="I6" s="26">
        <f ca="1">IFERROR(SUMPRODUCT(('銷貨數 (總數)(claude)'!$B$4:$B$1576=C6)*OFFSET('銷貨數 (總數)(claude)'!$E$4:$E$1576,0,操作說明!$D$2-7,1573,3)),0)</f>
        <v>10</v>
      </c>
      <c r="J6" s="27" cm="1">
        <f t="array" aca="1" ref="J6" ca="1">IFERROR(ROUND(H6/MAX(1,SUMPRODUCT(('銷貨數 (總數)(claude)'!$B$4:$B$1576=C6)*(OFFSET('銷貨數 (總數)(claude)'!$E$4:$E$1576,0,操作說明!$D$2-10,1573,6)&gt;0))),1),0)</f>
        <v>5.6</v>
      </c>
      <c r="K6" s="28">
        <f t="shared" ca="1" si="0"/>
        <v>0.9</v>
      </c>
      <c r="L6" s="25" t="str">
        <f t="shared" ca="1" si="1"/>
        <v>健康</v>
      </c>
      <c r="M6" s="29" t="str">
        <f t="shared" ca="1" si="2"/>
        <v>✅ 庫存健康</v>
      </c>
      <c r="N6" s="113" t="str">
        <f t="shared" ca="1" si="3"/>
        <v>2026/06</v>
      </c>
    </row>
    <row r="7" spans="1:14" ht="18.75" customHeight="1">
      <c r="A7" s="19" t="str">
        <f>IFERROR(_xlfn.XLOOKUP(B7,事業別定義!A$2:A$9,事業別定義!B$2:B$9,IF(E7&gt;0,"周邊商品","")),IF(E7&gt;0,"周邊商品",""))</f>
        <v>周邊商品</v>
      </c>
      <c r="B7" s="20" t="str">
        <f>IFERROR(_xlfn.XLOOKUP(C7,'銷貨數(claude)'!E:E,'銷貨數(claude)'!A:A,"周邊商品"),"周邊商品")</f>
        <v>周邊商品</v>
      </c>
      <c r="C7" s="21" t="str">
        <f>'在庫(claude)'!A7</f>
        <v>2017AC110</v>
      </c>
      <c r="D7" s="22" t="str">
        <f>IFERROR(_xlfn.XLOOKUP(C7,'在庫(claude)'!A$5:A$695,'在庫(claude)'!B$5:B$695,""),"")</f>
        <v>繪本-這是什麼？身體圖鑑</v>
      </c>
      <c r="E7" s="23">
        <f>IFERROR(SUMIF('在庫(claude)'!A$5:A$695,C7,'在庫(claude)'!D$5:D$695),0)</f>
        <v>183</v>
      </c>
      <c r="F7" s="23">
        <f>IFERROR(SUMIF('在庫(claude)'!A$5:A$695,C7,'在庫(claude)'!E$5:E$695),0)</f>
        <v>6114</v>
      </c>
      <c r="G7" s="23">
        <f ca="1">IFERROR(SUMPRODUCT(('銷貨數 (總數)(claude)'!$B$4:$B$1576=C7)*OFFSET('銷貨數 (總數)(claude)'!$E$4:$E$1576,0,操作說明!$D$2-16,1573,12)),0)</f>
        <v>0</v>
      </c>
      <c r="H7" s="24">
        <f ca="1">IFERROR(SUMPRODUCT(('銷貨數 (總數)(claude)'!$B$4:$B$1576=C7)*OFFSET('銷貨數 (總數)(claude)'!$E$4:$E$1576,0,操作說明!$D$2-10,1573,6)),0)</f>
        <v>0</v>
      </c>
      <c r="I7" s="23">
        <f ca="1">IFERROR(SUMPRODUCT(('銷貨數 (總數)(claude)'!$B$4:$B$1576=C7)*OFFSET('銷貨數 (總數)(claude)'!$E$4:$E$1576,0,操作說明!$D$2-7,1573,3)),0)</f>
        <v>0</v>
      </c>
      <c r="J7" s="24" cm="1">
        <f t="array" aca="1" ref="J7" ca="1">IFERROR(ROUND(H7/MAX(1,SUMPRODUCT(('銷貨數 (總數)(claude)'!$B$4:$B$1576=C7)*(OFFSET('銷貨數 (總數)(claude)'!$E$4:$E$1576,0,操作說明!$D$2-10,1573,6)&gt;0))),1),0)</f>
        <v>0</v>
      </c>
      <c r="K7" s="21" t="str">
        <f t="shared" ca="1" si="0"/>
        <v>-</v>
      </c>
      <c r="L7" s="25" t="str">
        <f t="shared" ca="1" si="1"/>
        <v>滯銷(有庫無銷)</v>
      </c>
      <c r="M7" s="22" t="str">
        <f t="shared" ca="1" si="2"/>
        <v>⚠️ 近6M零銷售，請確認是否列入促銷或處分</v>
      </c>
      <c r="N7" s="113" t="str">
        <f t="shared" ca="1" si="3"/>
        <v>無法預估</v>
      </c>
    </row>
    <row r="8" spans="1:14" ht="18.75" customHeight="1">
      <c r="A8" s="19" t="str">
        <f>IFERROR(_xlfn.XLOOKUP(B8,事業別定義!A$2:A$9,事業別定義!B$2:B$9,IF(E8&gt;0,"周邊商品","")),IF(E8&gt;0,"周邊商品",""))</f>
        <v>周邊商品</v>
      </c>
      <c r="B8" s="20" t="str">
        <f>IFERROR(_xlfn.XLOOKUP(C8,'銷貨數(claude)'!E:E,'銷貨數(claude)'!A:A,"周邊商品"),"周邊商品")</f>
        <v>周邊商品</v>
      </c>
      <c r="C8" s="21" t="str">
        <f>'在庫(claude)'!A8</f>
        <v>2017AC111</v>
      </c>
      <c r="D8" s="22" t="str">
        <f>IFERROR(_xlfn.XLOOKUP(C8,'在庫(claude)'!A$5:A$695,'在庫(claude)'!B$5:B$695,""),"")</f>
        <v>繪本-這是什麼？食物與生活用品</v>
      </c>
      <c r="E8" s="26">
        <f>IFERROR(SUMIF('在庫(claude)'!A$5:A$695,C8,'在庫(claude)'!D$5:D$695),0)</f>
        <v>187</v>
      </c>
      <c r="F8" s="26">
        <f>IFERROR(SUMIF('在庫(claude)'!A$5:A$695,C8,'在庫(claude)'!E$5:E$695),0)</f>
        <v>9023</v>
      </c>
      <c r="G8" s="26">
        <f ca="1">IFERROR(SUMPRODUCT(('銷貨數 (總數)(claude)'!$B$4:$B$1576=C8)*OFFSET('銷貨數 (總數)(claude)'!$E$4:$E$1576,0,操作說明!$D$2-16,1573,12)),0)</f>
        <v>0</v>
      </c>
      <c r="H8" s="27">
        <f ca="1">IFERROR(SUMPRODUCT(('銷貨數 (總數)(claude)'!$B$4:$B$1576=C8)*OFFSET('銷貨數 (總數)(claude)'!$E$4:$E$1576,0,操作說明!$D$2-10,1573,6)),0)</f>
        <v>0</v>
      </c>
      <c r="I8" s="26">
        <f ca="1">IFERROR(SUMPRODUCT(('銷貨數 (總數)(claude)'!$B$4:$B$1576=C8)*OFFSET('銷貨數 (總數)(claude)'!$E$4:$E$1576,0,操作說明!$D$2-7,1573,3)),0)</f>
        <v>0</v>
      </c>
      <c r="J8" s="27" cm="1">
        <f t="array" aca="1" ref="J8" ca="1">IFERROR(ROUND(H8/MAX(1,SUMPRODUCT(('銷貨數 (總數)(claude)'!$B$4:$B$1576=C8)*(OFFSET('銷貨數 (總數)(claude)'!$E$4:$E$1576,0,操作說明!$D$2-10,1573,6)&gt;0))),1),0)</f>
        <v>0</v>
      </c>
      <c r="K8" s="28" t="str">
        <f t="shared" ca="1" si="0"/>
        <v>-</v>
      </c>
      <c r="L8" s="25" t="str">
        <f t="shared" ca="1" si="1"/>
        <v>滯銷(有庫無銷)</v>
      </c>
      <c r="M8" s="29" t="str">
        <f t="shared" ca="1" si="2"/>
        <v>⚠️ 近6M零銷售，請確認是否列入促銷或處分</v>
      </c>
      <c r="N8" s="113" t="str">
        <f t="shared" ca="1" si="3"/>
        <v>無法預估</v>
      </c>
    </row>
    <row r="9" spans="1:14" ht="18.75" customHeight="1">
      <c r="A9" s="19" t="str">
        <f>IFERROR(_xlfn.XLOOKUP(B9,事業別定義!A$2:A$9,事業別定義!B$2:B$9,IF(E9&gt;0,"周邊商品","")),IF(E9&gt;0,"周邊商品",""))</f>
        <v>周邊商品</v>
      </c>
      <c r="B9" s="20" t="str">
        <f>IFERROR(_xlfn.XLOOKUP(C9,'銷貨數(claude)'!E:E,'銷貨數(claude)'!A:A,"周邊商品"),"周邊商品")</f>
        <v>周邊商品</v>
      </c>
      <c r="C9" s="21" t="str">
        <f>'在庫(claude)'!A9</f>
        <v>2017AC113</v>
      </c>
      <c r="D9" s="22" t="str">
        <f>IFERROR(_xlfn.XLOOKUP(C9,'在庫(claude)'!A$5:A$695,'在庫(claude)'!B$5:B$695,""),"")</f>
        <v>繪本-我會大聲說有</v>
      </c>
      <c r="E9" s="23">
        <f>IFERROR(SUMIF('在庫(claude)'!A$5:A$695,C9,'在庫(claude)'!D$5:D$695),0)</f>
        <v>64</v>
      </c>
      <c r="F9" s="23">
        <f>IFERROR(SUMIF('在庫(claude)'!A$5:A$695,C9,'在庫(claude)'!E$5:E$695),0)</f>
        <v>2979</v>
      </c>
      <c r="G9" s="23">
        <f ca="1">IFERROR(SUMPRODUCT(('銷貨數 (總數)(claude)'!$B$4:$B$1576=C9)*OFFSET('銷貨數 (總數)(claude)'!$E$4:$E$1576,0,操作說明!$D$2-16,1573,12)),0)</f>
        <v>0</v>
      </c>
      <c r="H9" s="24">
        <f ca="1">IFERROR(SUMPRODUCT(('銷貨數 (總數)(claude)'!$B$4:$B$1576=C9)*OFFSET('銷貨數 (總數)(claude)'!$E$4:$E$1576,0,操作說明!$D$2-10,1573,6)),0)</f>
        <v>0</v>
      </c>
      <c r="I9" s="23">
        <f ca="1">IFERROR(SUMPRODUCT(('銷貨數 (總數)(claude)'!$B$4:$B$1576=C9)*OFFSET('銷貨數 (總數)(claude)'!$E$4:$E$1576,0,操作說明!$D$2-7,1573,3)),0)</f>
        <v>0</v>
      </c>
      <c r="J9" s="24" cm="1">
        <f t="array" aca="1" ref="J9" ca="1">IFERROR(ROUND(H9/MAX(1,SUMPRODUCT(('銷貨數 (總數)(claude)'!$B$4:$B$1576=C9)*(OFFSET('銷貨數 (總數)(claude)'!$E$4:$E$1576,0,操作說明!$D$2-10,1573,6)&gt;0))),1),0)</f>
        <v>0</v>
      </c>
      <c r="K9" s="21" t="str">
        <f t="shared" ca="1" si="0"/>
        <v>-</v>
      </c>
      <c r="L9" s="25" t="str">
        <f t="shared" ca="1" si="1"/>
        <v>滯銷(有庫無銷)</v>
      </c>
      <c r="M9" s="22" t="str">
        <f t="shared" ca="1" si="2"/>
        <v>⚠️ 近6M零銷售，請確認是否列入促銷或處分</v>
      </c>
      <c r="N9" s="113" t="str">
        <f t="shared" ca="1" si="3"/>
        <v>無法預估</v>
      </c>
    </row>
    <row r="10" spans="1:14" ht="18.75" customHeight="1">
      <c r="A10" s="19" t="str">
        <f>IFERROR(_xlfn.XLOOKUP(B10,事業別定義!A$2:A$9,事業別定義!B$2:B$9,IF(E10&gt;0,"周邊商品","")),IF(E10&gt;0,"周邊商品",""))</f>
        <v>周邊商品</v>
      </c>
      <c r="B10" s="20" t="str">
        <f>IFERROR(_xlfn.XLOOKUP(C10,'銷貨數(claude)'!E:E,'銷貨數(claude)'!A:A,"周邊商品"),"周邊商品")</f>
        <v>周邊商品</v>
      </c>
      <c r="C10" s="21" t="str">
        <f>'在庫(claude)'!A10</f>
        <v>2017AC121</v>
      </c>
      <c r="D10" s="22" t="str">
        <f>IFERROR(_xlfn.XLOOKUP(C10,'在庫(claude)'!A$5:A$695,'在庫(claude)'!B$5:B$695,""),"")</f>
        <v>繪本-一起分享好開心</v>
      </c>
      <c r="E10" s="26">
        <f>IFERROR(SUMIF('在庫(claude)'!A$5:A$695,C10,'在庫(claude)'!D$5:D$695),0)</f>
        <v>24</v>
      </c>
      <c r="F10" s="26">
        <f>IFERROR(SUMIF('在庫(claude)'!A$5:A$695,C10,'在庫(claude)'!E$5:E$695),0)</f>
        <v>1258</v>
      </c>
      <c r="G10" s="26">
        <f ca="1">IFERROR(SUMPRODUCT(('銷貨數 (總數)(claude)'!$B$4:$B$1576=C10)*OFFSET('銷貨數 (總數)(claude)'!$E$4:$E$1576,0,操作說明!$D$2-16,1573,12)),0)</f>
        <v>0</v>
      </c>
      <c r="H10" s="27">
        <f ca="1">IFERROR(SUMPRODUCT(('銷貨數 (總數)(claude)'!$B$4:$B$1576=C10)*OFFSET('銷貨數 (總數)(claude)'!$E$4:$E$1576,0,操作說明!$D$2-10,1573,6)),0)</f>
        <v>0</v>
      </c>
      <c r="I10" s="26">
        <f ca="1">IFERROR(SUMPRODUCT(('銷貨數 (總數)(claude)'!$B$4:$B$1576=C10)*OFFSET('銷貨數 (總數)(claude)'!$E$4:$E$1576,0,操作說明!$D$2-7,1573,3)),0)</f>
        <v>0</v>
      </c>
      <c r="J10" s="27" cm="1">
        <f t="array" aca="1" ref="J10" ca="1">IFERROR(ROUND(H10/MAX(1,SUMPRODUCT(('銷貨數 (總數)(claude)'!$B$4:$B$1576=C10)*(OFFSET('銷貨數 (總數)(claude)'!$E$4:$E$1576,0,操作說明!$D$2-10,1573,6)&gt;0))),1),0)</f>
        <v>0</v>
      </c>
      <c r="K10" s="28" t="str">
        <f t="shared" ca="1" si="0"/>
        <v>-</v>
      </c>
      <c r="L10" s="25" t="str">
        <f t="shared" ca="1" si="1"/>
        <v>滯銷(有庫無銷)</v>
      </c>
      <c r="M10" s="29" t="str">
        <f t="shared" ca="1" si="2"/>
        <v>⚠️ 近6M零銷售，請確認是否列入促銷或處分</v>
      </c>
      <c r="N10" s="113" t="str">
        <f t="shared" ca="1" si="3"/>
        <v>無法預估</v>
      </c>
    </row>
    <row r="11" spans="1:14" ht="18.75" customHeight="1">
      <c r="A11" s="19" t="str">
        <f>IFERROR(_xlfn.XLOOKUP(B11,事業別定義!A$2:A$9,事業別定義!B$2:B$9,IF(E11&gt;0,"周邊商品","")),IF(E11&gt;0,"周邊商品",""))</f>
        <v>周邊商品</v>
      </c>
      <c r="B11" s="20" t="str">
        <f>IFERROR(_xlfn.XLOOKUP(C11,'銷貨數(claude)'!E:E,'銷貨數(claude)'!A:A,"周邊商品"),"周邊商品")</f>
        <v>周邊商品</v>
      </c>
      <c r="C11" s="21" t="str">
        <f>'在庫(claude)'!A11</f>
        <v>2017AC611</v>
      </c>
      <c r="D11" s="22" t="str">
        <f>IFERROR(_xlfn.XLOOKUP(C11,'在庫(claude)'!A$5:A$695,'在庫(claude)'!B$5:B$695,""),"")</f>
        <v>11月齡寶寶推推樂</v>
      </c>
      <c r="E11" s="23">
        <f>IFERROR(SUMIF('在庫(claude)'!A$5:A$695,C11,'在庫(claude)'!D$5:D$695),0)</f>
        <v>1</v>
      </c>
      <c r="F11" s="23">
        <f>IFERROR(SUMIF('在庫(claude)'!A$5:A$695,C11,'在庫(claude)'!E$5:E$695),0)</f>
        <v>51</v>
      </c>
      <c r="G11" s="23">
        <f ca="1">IFERROR(SUMPRODUCT(('銷貨數 (總數)(claude)'!$B$4:$B$1576=C11)*OFFSET('銷貨數 (總數)(claude)'!$E$4:$E$1576,0,操作說明!$D$2-16,1573,12)),0)</f>
        <v>0</v>
      </c>
      <c r="H11" s="24">
        <f ca="1">IFERROR(SUMPRODUCT(('銷貨數 (總數)(claude)'!$B$4:$B$1576=C11)*OFFSET('銷貨數 (總數)(claude)'!$E$4:$E$1576,0,操作說明!$D$2-10,1573,6)),0)</f>
        <v>0</v>
      </c>
      <c r="I11" s="23">
        <f ca="1">IFERROR(SUMPRODUCT(('銷貨數 (總數)(claude)'!$B$4:$B$1576=C11)*OFFSET('銷貨數 (總數)(claude)'!$E$4:$E$1576,0,操作說明!$D$2-7,1573,3)),0)</f>
        <v>0</v>
      </c>
      <c r="J11" s="24" cm="1">
        <f t="array" aca="1" ref="J11" ca="1">IFERROR(ROUND(H11/MAX(1,SUMPRODUCT(('銷貨數 (總數)(claude)'!$B$4:$B$1576=C11)*(OFFSET('銷貨數 (總數)(claude)'!$E$4:$E$1576,0,操作說明!$D$2-10,1573,6)&gt;0))),1),0)</f>
        <v>0</v>
      </c>
      <c r="K11" s="21" t="str">
        <f t="shared" ca="1" si="0"/>
        <v>-</v>
      </c>
      <c r="L11" s="25" t="str">
        <f t="shared" ca="1" si="1"/>
        <v>滯銷(有庫無銷)</v>
      </c>
      <c r="M11" s="22" t="str">
        <f t="shared" ca="1" si="2"/>
        <v>⚠️ 近6M零銷售，請確認是否列入促銷或處分</v>
      </c>
      <c r="N11" s="113" t="str">
        <f t="shared" ca="1" si="3"/>
        <v>無法預估</v>
      </c>
    </row>
    <row r="12" spans="1:14" ht="18.75" customHeight="1">
      <c r="A12" s="19" t="str">
        <f>IFERROR(_xlfn.XLOOKUP(B12,事業別定義!A$2:A$9,事業別定義!B$2:B$9,IF(E12&gt;0,"周邊商品","")),IF(E12&gt;0,"周邊商品",""))</f>
        <v>周邊商品</v>
      </c>
      <c r="B12" s="20" t="str">
        <f>IFERROR(_xlfn.XLOOKUP(C12,'銷貨數(claude)'!E:E,'銷貨數(claude)'!A:A,"周邊商品"),"周邊商品")</f>
        <v>周邊商品</v>
      </c>
      <c r="C12" s="21" t="str">
        <f>'在庫(claude)'!A12</f>
        <v>20184C603</v>
      </c>
      <c r="D12" s="22" t="str">
        <f>IFERROR(_xlfn.XLOOKUP(C12,'在庫(claude)'!A$5:A$695,'在庫(claude)'!B$5:B$695,""),"")</f>
        <v>桌遊-恐龍世界大挑戰</v>
      </c>
      <c r="E12" s="26">
        <f>IFERROR(SUMIF('在庫(claude)'!A$5:A$695,C12,'在庫(claude)'!D$5:D$695),0)</f>
        <v>33</v>
      </c>
      <c r="F12" s="26">
        <f>IFERROR(SUMIF('在庫(claude)'!A$5:A$695,C12,'在庫(claude)'!E$5:E$695),0)</f>
        <v>1516</v>
      </c>
      <c r="G12" s="26">
        <f ca="1">IFERROR(SUMPRODUCT(('銷貨數 (總數)(claude)'!$B$4:$B$1576=C12)*OFFSET('銷貨數 (總數)(claude)'!$E$4:$E$1576,0,操作說明!$D$2-16,1573,12)),0)</f>
        <v>0</v>
      </c>
      <c r="H12" s="27">
        <f ca="1">IFERROR(SUMPRODUCT(('銷貨數 (總數)(claude)'!$B$4:$B$1576=C12)*OFFSET('銷貨數 (總數)(claude)'!$E$4:$E$1576,0,操作說明!$D$2-10,1573,6)),0)</f>
        <v>0</v>
      </c>
      <c r="I12" s="26">
        <f ca="1">IFERROR(SUMPRODUCT(('銷貨數 (總數)(claude)'!$B$4:$B$1576=C12)*OFFSET('銷貨數 (總數)(claude)'!$E$4:$E$1576,0,操作說明!$D$2-7,1573,3)),0)</f>
        <v>0</v>
      </c>
      <c r="J12" s="27" cm="1">
        <f t="array" aca="1" ref="J12" ca="1">IFERROR(ROUND(H12/MAX(1,SUMPRODUCT(('銷貨數 (總數)(claude)'!$B$4:$B$1576=C12)*(OFFSET('銷貨數 (總數)(claude)'!$E$4:$E$1576,0,操作說明!$D$2-10,1573,6)&gt;0))),1),0)</f>
        <v>0</v>
      </c>
      <c r="K12" s="28" t="str">
        <f t="shared" ca="1" si="0"/>
        <v>-</v>
      </c>
      <c r="L12" s="25" t="str">
        <f t="shared" ca="1" si="1"/>
        <v>滯銷(有庫無銷)</v>
      </c>
      <c r="M12" s="29" t="str">
        <f t="shared" ca="1" si="2"/>
        <v>⚠️ 近6M零銷售，請確認是否列入促銷或處分</v>
      </c>
      <c r="N12" s="113" t="str">
        <f t="shared" ca="1" si="3"/>
        <v>無法預估</v>
      </c>
    </row>
    <row r="13" spans="1:14" ht="18.75" customHeight="1">
      <c r="A13" s="19" t="str">
        <f>IFERROR(_xlfn.XLOOKUP(B13,事業別定義!A$2:A$9,事業別定義!B$2:B$9,IF(E13&gt;0,"周邊商品","")),IF(E13&gt;0,"周邊商品",""))</f>
        <v>周邊商品</v>
      </c>
      <c r="B13" s="20" t="str">
        <f>IFERROR(_xlfn.XLOOKUP(C13,'銷貨數(claude)'!E:E,'銷貨數(claude)'!A:A,"周邊商品"),"周邊商品")</f>
        <v>巧連智商品</v>
      </c>
      <c r="C13" s="21" t="str">
        <f>'在庫(claude)'!A13</f>
        <v>2018AC812</v>
      </c>
      <c r="D13" s="22" t="str">
        <f>IFERROR(_xlfn.XLOOKUP(C13,'在庫(claude)'!A$5:A$695,'在庫(claude)'!B$5:B$695,""),"")</f>
        <v>巧虎手偶</v>
      </c>
      <c r="E13" s="23">
        <f>IFERROR(SUMIF('在庫(claude)'!A$5:A$695,C13,'在庫(claude)'!D$5:D$695),0)</f>
        <v>1528</v>
      </c>
      <c r="F13" s="23">
        <f>IFERROR(SUMIF('在庫(claude)'!A$5:A$695,C13,'在庫(claude)'!E$5:E$695),0)</f>
        <v>112306</v>
      </c>
      <c r="G13" s="23">
        <f ca="1">IFERROR(SUMPRODUCT(('銷貨數 (總數)(claude)'!$B$4:$B$1576=C13)*OFFSET('銷貨數 (總數)(claude)'!$E$4:$E$1576,0,操作說明!$D$2-16,1573,12)),0)</f>
        <v>657</v>
      </c>
      <c r="H13" s="24">
        <f ca="1">IFERROR(SUMPRODUCT(('銷貨數 (總數)(claude)'!$B$4:$B$1576=C13)*OFFSET('銷貨數 (總數)(claude)'!$E$4:$E$1576,0,操作說明!$D$2-10,1573,6)),0)</f>
        <v>657</v>
      </c>
      <c r="I13" s="23">
        <f ca="1">IFERROR(SUMPRODUCT(('銷貨數 (總數)(claude)'!$B$4:$B$1576=C13)*OFFSET('銷貨數 (總數)(claude)'!$E$4:$E$1576,0,操作說明!$D$2-7,1573,3)),0)</f>
        <v>360</v>
      </c>
      <c r="J13" s="24" cm="1">
        <f t="array" aca="1" ref="J13" ca="1">IFERROR(ROUND(H13/MAX(1,SUMPRODUCT(('銷貨數 (總數)(claude)'!$B$4:$B$1576=C13)*(OFFSET('銷貨數 (總數)(claude)'!$E$4:$E$1576,0,操作說明!$D$2-10,1573,6)&gt;0))),1),0)</f>
        <v>43.8</v>
      </c>
      <c r="K13" s="21">
        <f t="shared" ca="1" si="0"/>
        <v>34.9</v>
      </c>
      <c r="L13" s="30" t="str">
        <f t="shared" ca="1" si="1"/>
        <v>滯銷風險</v>
      </c>
      <c r="M13" s="22" t="str">
        <f t="shared" ca="1" si="2"/>
        <v>🔴 超過2年消化量，建議促銷/庫存處分</v>
      </c>
      <c r="N13" s="113" t="str">
        <f t="shared" ca="1" si="3"/>
        <v>2029/04</v>
      </c>
    </row>
    <row r="14" spans="1:14" ht="18.75" customHeight="1">
      <c r="A14" s="19" t="str">
        <f>IFERROR(_xlfn.XLOOKUP(B14,事業別定義!A$2:A$9,事業別定義!B$2:B$9,IF(E14&gt;0,"周邊商品","")),IF(E14&gt;0,"周邊商品",""))</f>
        <v>周邊商品</v>
      </c>
      <c r="B14" s="20" t="str">
        <f>IFERROR(_xlfn.XLOOKUP(C14,'銷貨數(claude)'!E:E,'銷貨數(claude)'!A:A,"周邊商品"),"周邊商品")</f>
        <v>巧連智商品</v>
      </c>
      <c r="C14" s="21" t="str">
        <f>'在庫(claude)'!A14</f>
        <v>2018AC812-L</v>
      </c>
      <c r="D14" s="22" t="str">
        <f>IFERROR(_xlfn.XLOOKUP(C14,'在庫(claude)'!A$5:A$695,'在庫(claude)'!B$5:B$695,""),"")</f>
        <v>巧虎手偶說明信</v>
      </c>
      <c r="E14" s="26">
        <f>IFERROR(SUMIF('在庫(claude)'!A$5:A$695,C14,'在庫(claude)'!D$5:D$695),0)</f>
        <v>1840</v>
      </c>
      <c r="F14" s="26">
        <f>IFERROR(SUMIF('在庫(claude)'!A$5:A$695,C14,'在庫(claude)'!E$5:E$695),0)</f>
        <v>0</v>
      </c>
      <c r="G14" s="26">
        <f ca="1">IFERROR(SUMPRODUCT(('銷貨數 (總數)(claude)'!$B$4:$B$1576=C14)*OFFSET('銷貨數 (總數)(claude)'!$E$4:$E$1576,0,操作說明!$D$2-16,1573,12)),0)</f>
        <v>1</v>
      </c>
      <c r="H14" s="27">
        <f ca="1">IFERROR(SUMPRODUCT(('銷貨數 (總數)(claude)'!$B$4:$B$1576=C14)*OFFSET('銷貨數 (總數)(claude)'!$E$4:$E$1576,0,操作說明!$D$2-10,1573,6)),0)</f>
        <v>1</v>
      </c>
      <c r="I14" s="26">
        <f ca="1">IFERROR(SUMPRODUCT(('銷貨數 (總數)(claude)'!$B$4:$B$1576=C14)*OFFSET('銷貨數 (總數)(claude)'!$E$4:$E$1576,0,操作說明!$D$2-7,1573,3)),0)</f>
        <v>1</v>
      </c>
      <c r="J14" s="27" cm="1">
        <f t="array" aca="1" ref="J14" ca="1">IFERROR(ROUND(H14/MAX(1,SUMPRODUCT(('銷貨數 (總數)(claude)'!$B$4:$B$1576=C14)*(OFFSET('銷貨數 (總數)(claude)'!$E$4:$E$1576,0,操作說明!$D$2-10,1573,6)&gt;0))),1),0)</f>
        <v>1</v>
      </c>
      <c r="K14" s="28">
        <f t="shared" ca="1" si="0"/>
        <v>1840</v>
      </c>
      <c r="L14" s="30" t="str">
        <f t="shared" ca="1" si="1"/>
        <v>滯銷風險</v>
      </c>
      <c r="M14" s="29" t="str">
        <f t="shared" ca="1" si="2"/>
        <v>🔴 超過2年消化量，建議促銷/庫存處分</v>
      </c>
      <c r="N14" s="113" t="str">
        <f t="shared" ca="1" si="3"/>
        <v>2179/09</v>
      </c>
    </row>
    <row r="15" spans="1:14" ht="18.75" customHeight="1">
      <c r="A15" s="19" t="str">
        <f>IFERROR(_xlfn.XLOOKUP(B15,事業別定義!A$2:A$9,事業別定義!B$2:B$9,IF(E15&gt;0,"周邊商品","")),IF(E15&gt;0,"周邊商品",""))</f>
        <v>周邊商品</v>
      </c>
      <c r="B15" s="20" t="str">
        <f>IFERROR(_xlfn.XLOOKUP(C15,'銷貨數(claude)'!E:E,'銷貨數(claude)'!A:A,"周邊商品"),"周邊商品")</f>
        <v>周邊商品</v>
      </c>
      <c r="C15" s="21" t="str">
        <f>'在庫(claude)'!A15</f>
        <v>20191C601</v>
      </c>
      <c r="D15" s="22" t="str">
        <f>IFERROR(_xlfn.XLOOKUP(C15,'在庫(claude)'!A$5:A$695,'在庫(claude)'!B$5:B$695,""),"")</f>
        <v>2001月號寶寶版生活語彙圖卡組</v>
      </c>
      <c r="E15" s="23">
        <f>IFERROR(SUMIF('在庫(claude)'!A$5:A$695,C15,'在庫(claude)'!D$5:D$695),0)</f>
        <v>233</v>
      </c>
      <c r="F15" s="23">
        <f>IFERROR(SUMIF('在庫(claude)'!A$5:A$695,C15,'在庫(claude)'!E$5:E$695),0)</f>
        <v>6866</v>
      </c>
      <c r="G15" s="23">
        <f ca="1">IFERROR(SUMPRODUCT(('銷貨數 (總數)(claude)'!$B$4:$B$1576=C15)*OFFSET('銷貨數 (總數)(claude)'!$E$4:$E$1576,0,操作說明!$D$2-16,1573,12)),0)</f>
        <v>0</v>
      </c>
      <c r="H15" s="24">
        <f ca="1">IFERROR(SUMPRODUCT(('銷貨數 (總數)(claude)'!$B$4:$B$1576=C15)*OFFSET('銷貨數 (總數)(claude)'!$E$4:$E$1576,0,操作說明!$D$2-10,1573,6)),0)</f>
        <v>0</v>
      </c>
      <c r="I15" s="23">
        <f ca="1">IFERROR(SUMPRODUCT(('銷貨數 (總數)(claude)'!$B$4:$B$1576=C15)*OFFSET('銷貨數 (總數)(claude)'!$E$4:$E$1576,0,操作說明!$D$2-7,1573,3)),0)</f>
        <v>0</v>
      </c>
      <c r="J15" s="24" cm="1">
        <f t="array" aca="1" ref="J15" ca="1">IFERROR(ROUND(H15/MAX(1,SUMPRODUCT(('銷貨數 (總數)(claude)'!$B$4:$B$1576=C15)*(OFFSET('銷貨數 (總數)(claude)'!$E$4:$E$1576,0,操作說明!$D$2-10,1573,6)&gt;0))),1),0)</f>
        <v>0</v>
      </c>
      <c r="K15" s="21" t="str">
        <f t="shared" ca="1" si="0"/>
        <v>-</v>
      </c>
      <c r="L15" s="30" t="str">
        <f t="shared" ca="1" si="1"/>
        <v>滯銷(有庫無銷)</v>
      </c>
      <c r="M15" s="22" t="str">
        <f t="shared" ca="1" si="2"/>
        <v>⚠️ 近6M零銷售，請確認是否列入促銷或處分</v>
      </c>
      <c r="N15" s="113" t="str">
        <f t="shared" ca="1" si="3"/>
        <v>無法預估</v>
      </c>
    </row>
    <row r="16" spans="1:14" ht="18.75" customHeight="1">
      <c r="A16" s="19" t="str">
        <f>IFERROR(_xlfn.XLOOKUP(B16,事業別定義!A$2:A$9,事業別定義!B$2:B$9,IF(E16&gt;0,"周邊商品","")),IF(E16&gt;0,"周邊商品",""))</f>
        <v>周邊商品</v>
      </c>
      <c r="B16" s="20" t="str">
        <f>IFERROR(_xlfn.XLOOKUP(C16,'銷貨數(claude)'!E:E,'銷貨數(claude)'!A:A,"周邊商品"),"周邊商品")</f>
        <v>巧連智商品</v>
      </c>
      <c r="C16" s="21" t="str">
        <f>'在庫(claude)'!A16</f>
        <v>20191C710</v>
      </c>
      <c r="D16" s="22" t="str">
        <f>IFERROR(_xlfn.XLOOKUP(C16,'在庫(claude)'!A$5:A$695,'在庫(claude)'!B$5:B$695,""),"")</f>
        <v>1910月號寶寶版交通工具拼圖書</v>
      </c>
      <c r="E16" s="26">
        <f>IFERROR(SUMIF('在庫(claude)'!A$5:A$695,C16,'在庫(claude)'!D$5:D$695),0)</f>
        <v>107</v>
      </c>
      <c r="F16" s="26">
        <f>IFERROR(SUMIF('在庫(claude)'!A$5:A$695,C16,'在庫(claude)'!E$5:E$695),0)</f>
        <v>6371</v>
      </c>
      <c r="G16" s="26">
        <f ca="1">IFERROR(SUMPRODUCT(('銷貨數 (總數)(claude)'!$B$4:$B$1576=C16)*OFFSET('銷貨數 (總數)(claude)'!$E$4:$E$1576,0,操作說明!$D$2-16,1573,12)),0)</f>
        <v>106</v>
      </c>
      <c r="H16" s="27">
        <f ca="1">IFERROR(SUMPRODUCT(('銷貨數 (總數)(claude)'!$B$4:$B$1576=C16)*OFFSET('銷貨數 (總數)(claude)'!$E$4:$E$1576,0,操作說明!$D$2-10,1573,6)),0)</f>
        <v>50</v>
      </c>
      <c r="I16" s="26">
        <f ca="1">IFERROR(SUMPRODUCT(('銷貨數 (總數)(claude)'!$B$4:$B$1576=C16)*OFFSET('銷貨數 (總數)(claude)'!$E$4:$E$1576,0,操作說明!$D$2-7,1573,3)),0)</f>
        <v>22</v>
      </c>
      <c r="J16" s="27" cm="1">
        <f t="array" aca="1" ref="J16" ca="1">IFERROR(ROUND(H16/MAX(1,SUMPRODUCT(('銷貨數 (總數)(claude)'!$B$4:$B$1576=C16)*(OFFSET('銷貨數 (總數)(claude)'!$E$4:$E$1576,0,操作說明!$D$2-10,1573,6)&gt;0))),1),0)</f>
        <v>8.3000000000000007</v>
      </c>
      <c r="K16" s="28">
        <f t="shared" ca="1" si="0"/>
        <v>12.9</v>
      </c>
      <c r="L16" s="31" t="str">
        <f t="shared" ca="1" si="1"/>
        <v>滯銷風險</v>
      </c>
      <c r="M16" s="29" t="str">
        <f t="shared" ca="1" si="2"/>
        <v>🔴 消化月數超過12個月，滯銷風險高</v>
      </c>
      <c r="N16" s="113" t="str">
        <f t="shared" ca="1" si="3"/>
        <v>2027/06</v>
      </c>
    </row>
    <row r="17" spans="1:14" ht="18.75" customHeight="1">
      <c r="A17" s="19" t="str">
        <f>IFERROR(_xlfn.XLOOKUP(B17,事業別定義!A$2:A$9,事業別定義!B$2:B$9,IF(E17&gt;0,"周邊商品","")),IF(E17&gt;0,"周邊商品",""))</f>
        <v>周邊商品</v>
      </c>
      <c r="B17" s="20" t="str">
        <f>IFERROR(_xlfn.XLOOKUP(C17,'銷貨數(claude)'!E:E,'銷貨數(claude)'!A:A,"周邊商品"),"周邊商品")</f>
        <v>周邊商品</v>
      </c>
      <c r="C17" s="21" t="str">
        <f>'在庫(claude)'!A17</f>
        <v>20192C611</v>
      </c>
      <c r="D17" s="22" t="str">
        <f>IFERROR(_xlfn.XLOOKUP(C17,'在庫(claude)'!A$5:A$695,'在庫(claude)'!B$5:B$695,""),"")</f>
        <v>動物拼圖遊戲組</v>
      </c>
      <c r="E17" s="23">
        <f>IFERROR(SUMIF('在庫(claude)'!A$5:A$695,C17,'在庫(claude)'!D$5:D$695),0)</f>
        <v>35</v>
      </c>
      <c r="F17" s="23">
        <f>IFERROR(SUMIF('在庫(claude)'!A$5:A$695,C17,'在庫(claude)'!E$5:E$695),0)</f>
        <v>1342</v>
      </c>
      <c r="G17" s="23">
        <f ca="1">IFERROR(SUMPRODUCT(('銷貨數 (總數)(claude)'!$B$4:$B$1576=C17)*OFFSET('銷貨數 (總數)(claude)'!$E$4:$E$1576,0,操作說明!$D$2-16,1573,12)),0)</f>
        <v>0</v>
      </c>
      <c r="H17" s="24">
        <f ca="1">IFERROR(SUMPRODUCT(('銷貨數 (總數)(claude)'!$B$4:$B$1576=C17)*OFFSET('銷貨數 (總數)(claude)'!$E$4:$E$1576,0,操作說明!$D$2-10,1573,6)),0)</f>
        <v>0</v>
      </c>
      <c r="I17" s="23">
        <f ca="1">IFERROR(SUMPRODUCT(('銷貨數 (總數)(claude)'!$B$4:$B$1576=C17)*OFFSET('銷貨數 (總數)(claude)'!$E$4:$E$1576,0,操作說明!$D$2-7,1573,3)),0)</f>
        <v>0</v>
      </c>
      <c r="J17" s="24" cm="1">
        <f t="array" aca="1" ref="J17" ca="1">IFERROR(ROUND(H17/MAX(1,SUMPRODUCT(('銷貨數 (總數)(claude)'!$B$4:$B$1576=C17)*(OFFSET('銷貨數 (總數)(claude)'!$E$4:$E$1576,0,操作說明!$D$2-10,1573,6)&gt;0))),1),0)</f>
        <v>0</v>
      </c>
      <c r="K17" s="21" t="str">
        <f t="shared" ca="1" si="0"/>
        <v>-</v>
      </c>
      <c r="L17" s="31" t="str">
        <f t="shared" ca="1" si="1"/>
        <v>滯銷(有庫無銷)</v>
      </c>
      <c r="M17" s="22" t="str">
        <f t="shared" ca="1" si="2"/>
        <v>⚠️ 近6M零銷售，請確認是否列入促銷或處分</v>
      </c>
      <c r="N17" s="113" t="str">
        <f t="shared" ca="1" si="3"/>
        <v>無法預估</v>
      </c>
    </row>
    <row r="18" spans="1:14" ht="18.75" customHeight="1">
      <c r="A18" s="19" t="str">
        <f>IFERROR(_xlfn.XLOOKUP(B18,事業別定義!A$2:A$9,事業別定義!B$2:B$9,IF(E18&gt;0,"周邊商品","")),IF(E18&gt;0,"周邊商品",""))</f>
        <v>周邊商品</v>
      </c>
      <c r="B18" s="20" t="str">
        <f>IFERROR(_xlfn.XLOOKUP(C18,'銷貨數(claude)'!E:E,'銷貨數(claude)'!A:A,"周邊商品"),"周邊商品")</f>
        <v>周邊商品</v>
      </c>
      <c r="C18" s="21" t="str">
        <f>'在庫(claude)'!A18</f>
        <v>20192C612</v>
      </c>
      <c r="D18" s="22" t="str">
        <f>IFERROR(_xlfn.XLOOKUP(C18,'在庫(claude)'!A$5:A$695,'在庫(claude)'!B$5:B$695,""),"")</f>
        <v>空間邏輯疊疊積木組</v>
      </c>
      <c r="E18" s="26">
        <f>IFERROR(SUMIF('在庫(claude)'!A$5:A$695,C18,'在庫(claude)'!D$5:D$695),0)</f>
        <v>3</v>
      </c>
      <c r="F18" s="26">
        <f>IFERROR(SUMIF('在庫(claude)'!A$5:A$695,C18,'在庫(claude)'!E$5:E$695),0)</f>
        <v>329</v>
      </c>
      <c r="G18" s="26">
        <f ca="1">IFERROR(SUMPRODUCT(('銷貨數 (總數)(claude)'!$B$4:$B$1576=C18)*OFFSET('銷貨數 (總數)(claude)'!$E$4:$E$1576,0,操作說明!$D$2-16,1573,12)),0)</f>
        <v>0</v>
      </c>
      <c r="H18" s="27">
        <f ca="1">IFERROR(SUMPRODUCT(('銷貨數 (總數)(claude)'!$B$4:$B$1576=C18)*OFFSET('銷貨數 (總數)(claude)'!$E$4:$E$1576,0,操作說明!$D$2-10,1573,6)),0)</f>
        <v>0</v>
      </c>
      <c r="I18" s="26">
        <f ca="1">IFERROR(SUMPRODUCT(('銷貨數 (總數)(claude)'!$B$4:$B$1576=C18)*OFFSET('銷貨數 (總數)(claude)'!$E$4:$E$1576,0,操作說明!$D$2-7,1573,3)),0)</f>
        <v>0</v>
      </c>
      <c r="J18" s="27" cm="1">
        <f t="array" aca="1" ref="J18" ca="1">IFERROR(ROUND(H18/MAX(1,SUMPRODUCT(('銷貨數 (總數)(claude)'!$B$4:$B$1576=C18)*(OFFSET('銷貨數 (總數)(claude)'!$E$4:$E$1576,0,操作說明!$D$2-10,1573,6)&gt;0))),1),0)</f>
        <v>0</v>
      </c>
      <c r="K18" s="28" t="str">
        <f t="shared" ca="1" si="0"/>
        <v>-</v>
      </c>
      <c r="L18" s="31" t="str">
        <f t="shared" ca="1" si="1"/>
        <v>滯銷(有庫無銷)</v>
      </c>
      <c r="M18" s="29" t="str">
        <f t="shared" ca="1" si="2"/>
        <v>⚠️ 近6M零銷售，請確認是否列入促銷或處分</v>
      </c>
      <c r="N18" s="113" t="str">
        <f t="shared" ca="1" si="3"/>
        <v>無法預估</v>
      </c>
    </row>
    <row r="19" spans="1:14" ht="18.75" customHeight="1">
      <c r="A19" s="19" t="str">
        <f>IFERROR(_xlfn.XLOOKUP(B19,事業別定義!A$2:A$9,事業別定義!B$2:B$9,IF(E19&gt;0,"周邊商品","")),IF(E19&gt;0,"周邊商品",""))</f>
        <v>周邊商品</v>
      </c>
      <c r="B19" s="20" t="str">
        <f>IFERROR(_xlfn.XLOOKUP(C19,'銷貨數(claude)'!E:E,'銷貨數(claude)'!A:A,"周邊商品"),"周邊商品")</f>
        <v>周邊商品</v>
      </c>
      <c r="C19" s="21" t="str">
        <f>'在庫(claude)'!A19</f>
        <v>20192CE11</v>
      </c>
      <c r="D19" s="22" t="str">
        <f>IFERROR(_xlfn.XLOOKUP(C19,'在庫(claude)'!A$5:A$695,'在庫(claude)'!B$5:B$695,""),"")</f>
        <v>動物拼圖海報</v>
      </c>
      <c r="E19" s="23">
        <f>IFERROR(SUMIF('在庫(claude)'!A$5:A$695,C19,'在庫(claude)'!D$5:D$695),0)</f>
        <v>43</v>
      </c>
      <c r="F19" s="23">
        <f>IFERROR(SUMIF('在庫(claude)'!A$5:A$695,C19,'在庫(claude)'!E$5:E$695),0)</f>
        <v>195</v>
      </c>
      <c r="G19" s="23">
        <f ca="1">IFERROR(SUMPRODUCT(('銷貨數 (總數)(claude)'!$B$4:$B$1576=C19)*OFFSET('銷貨數 (總數)(claude)'!$E$4:$E$1576,0,操作說明!$D$2-16,1573,12)),0)</f>
        <v>0</v>
      </c>
      <c r="H19" s="24">
        <f ca="1">IFERROR(SUMPRODUCT(('銷貨數 (總數)(claude)'!$B$4:$B$1576=C19)*OFFSET('銷貨數 (總數)(claude)'!$E$4:$E$1576,0,操作說明!$D$2-10,1573,6)),0)</f>
        <v>0</v>
      </c>
      <c r="I19" s="23">
        <f ca="1">IFERROR(SUMPRODUCT(('銷貨數 (總數)(claude)'!$B$4:$B$1576=C19)*OFFSET('銷貨數 (總數)(claude)'!$E$4:$E$1576,0,操作說明!$D$2-7,1573,3)),0)</f>
        <v>0</v>
      </c>
      <c r="J19" s="24" cm="1">
        <f t="array" aca="1" ref="J19" ca="1">IFERROR(ROUND(H19/MAX(1,SUMPRODUCT(('銷貨數 (總數)(claude)'!$B$4:$B$1576=C19)*(OFFSET('銷貨數 (總數)(claude)'!$E$4:$E$1576,0,操作說明!$D$2-10,1573,6)&gt;0))),1),0)</f>
        <v>0</v>
      </c>
      <c r="K19" s="21" t="str">
        <f t="shared" ca="1" si="0"/>
        <v>-</v>
      </c>
      <c r="L19" s="32" t="str">
        <f t="shared" ca="1" si="1"/>
        <v>滯銷(有庫無銷)</v>
      </c>
      <c r="M19" s="22" t="str">
        <f t="shared" ca="1" si="2"/>
        <v>⚠️ 近6M零銷售，請確認是否列入促銷或處分</v>
      </c>
      <c r="N19" s="113" t="str">
        <f t="shared" ca="1" si="3"/>
        <v>無法預估</v>
      </c>
    </row>
    <row r="20" spans="1:14" ht="18.75" customHeight="1">
      <c r="A20" s="19" t="str">
        <f>IFERROR(_xlfn.XLOOKUP(B20,事業別定義!A$2:A$9,事業別定義!B$2:B$9,IF(E20&gt;0,"周邊商品","")),IF(E20&gt;0,"周邊商品",""))</f>
        <v>周邊商品</v>
      </c>
      <c r="B20" s="20" t="str">
        <f>IFERROR(_xlfn.XLOOKUP(C20,'銷貨數(claude)'!E:E,'銷貨數(claude)'!A:A,"周邊商品"),"周邊商品")</f>
        <v>周邊商品</v>
      </c>
      <c r="C20" s="21" t="str">
        <f>'在庫(claude)'!A20</f>
        <v>20193CE02</v>
      </c>
      <c r="D20" s="22" t="str">
        <f>IFERROR(_xlfn.XLOOKUP(C20,'在庫(claude)'!A$5:A$695,'在庫(claude)'!B$5:B$695,""),"")</f>
        <v>快樂版巧虎偶</v>
      </c>
      <c r="E20" s="26">
        <f>IFERROR(SUMIF('在庫(claude)'!A$5:A$695,C20,'在庫(claude)'!D$5:D$695),0)</f>
        <v>820</v>
      </c>
      <c r="F20" s="26">
        <f>IFERROR(SUMIF('在庫(claude)'!A$5:A$695,C20,'在庫(claude)'!E$5:E$695),0)</f>
        <v>16827</v>
      </c>
      <c r="G20" s="26">
        <f ca="1">IFERROR(SUMPRODUCT(('銷貨數 (總數)(claude)'!$B$4:$B$1576=C20)*OFFSET('銷貨數 (總數)(claude)'!$E$4:$E$1576,0,操作說明!$D$2-16,1573,12)),0)</f>
        <v>0</v>
      </c>
      <c r="H20" s="27">
        <f ca="1">IFERROR(SUMPRODUCT(('銷貨數 (總數)(claude)'!$B$4:$B$1576=C20)*OFFSET('銷貨數 (總數)(claude)'!$E$4:$E$1576,0,操作說明!$D$2-10,1573,6)),0)</f>
        <v>0</v>
      </c>
      <c r="I20" s="26">
        <f ca="1">IFERROR(SUMPRODUCT(('銷貨數 (總數)(claude)'!$B$4:$B$1576=C20)*OFFSET('銷貨數 (總數)(claude)'!$E$4:$E$1576,0,操作說明!$D$2-7,1573,3)),0)</f>
        <v>0</v>
      </c>
      <c r="J20" s="27" cm="1">
        <f t="array" aca="1" ref="J20" ca="1">IFERROR(ROUND(H20/MAX(1,SUMPRODUCT(('銷貨數 (總數)(claude)'!$B$4:$B$1576=C20)*(OFFSET('銷貨數 (總數)(claude)'!$E$4:$E$1576,0,操作說明!$D$2-10,1573,6)&gt;0))),1),0)</f>
        <v>0</v>
      </c>
      <c r="K20" s="28" t="str">
        <f t="shared" ca="1" si="0"/>
        <v>-</v>
      </c>
      <c r="L20" s="32" t="str">
        <f t="shared" ca="1" si="1"/>
        <v>滯銷(有庫無銷)</v>
      </c>
      <c r="M20" s="29" t="str">
        <f t="shared" ca="1" si="2"/>
        <v>⚠️ 近6M零銷售，請確認是否列入促銷或處分</v>
      </c>
      <c r="N20" s="113" t="str">
        <f t="shared" ca="1" si="3"/>
        <v>無法預估</v>
      </c>
    </row>
    <row r="21" spans="1:14" ht="18.75" customHeight="1">
      <c r="A21" s="19" t="str">
        <f>IFERROR(_xlfn.XLOOKUP(B21,事業別定義!A$2:A$9,事業別定義!B$2:B$9,IF(E21&gt;0,"周邊商品","")),IF(E21&gt;0,"周邊商品",""))</f>
        <v>周邊商品</v>
      </c>
      <c r="B21" s="20" t="str">
        <f>IFERROR(_xlfn.XLOOKUP(C21,'銷貨數(claude)'!E:E,'銷貨數(claude)'!A:A,"周邊商品"),"周邊商品")</f>
        <v>周邊商品</v>
      </c>
      <c r="C21" s="21" t="str">
        <f>'在庫(claude)'!A21</f>
        <v>20201C601</v>
      </c>
      <c r="D21" s="22" t="str">
        <f>IFERROR(_xlfn.XLOOKUP(C21,'在庫(claude)'!A$5:A$695,'在庫(claude)'!B$5:B$695,""),"")</f>
        <v>寶寶版紅黃藍顏色娃娃</v>
      </c>
      <c r="E21" s="23">
        <f>IFERROR(SUMIF('在庫(claude)'!A$5:A$695,C21,'在庫(claude)'!D$5:D$695),0)</f>
        <v>2</v>
      </c>
      <c r="F21" s="23">
        <f>IFERROR(SUMIF('在庫(claude)'!A$5:A$695,C21,'在庫(claude)'!E$5:E$695),0)</f>
        <v>169</v>
      </c>
      <c r="G21" s="23">
        <f ca="1">IFERROR(SUMPRODUCT(('銷貨數 (總數)(claude)'!$B$4:$B$1576=C21)*OFFSET('銷貨數 (總數)(claude)'!$E$4:$E$1576,0,操作說明!$D$2-16,1573,12)),0)</f>
        <v>0</v>
      </c>
      <c r="H21" s="24">
        <f ca="1">IFERROR(SUMPRODUCT(('銷貨數 (總數)(claude)'!$B$4:$B$1576=C21)*OFFSET('銷貨數 (總數)(claude)'!$E$4:$E$1576,0,操作說明!$D$2-10,1573,6)),0)</f>
        <v>0</v>
      </c>
      <c r="I21" s="23">
        <f ca="1">IFERROR(SUMPRODUCT(('銷貨數 (總數)(claude)'!$B$4:$B$1576=C21)*OFFSET('銷貨數 (總數)(claude)'!$E$4:$E$1576,0,操作說明!$D$2-7,1573,3)),0)</f>
        <v>0</v>
      </c>
      <c r="J21" s="24" cm="1">
        <f t="array" aca="1" ref="J21" ca="1">IFERROR(ROUND(H21/MAX(1,SUMPRODUCT(('銷貨數 (總數)(claude)'!$B$4:$B$1576=C21)*(OFFSET('銷貨數 (總數)(claude)'!$E$4:$E$1576,0,操作說明!$D$2-10,1573,6)&gt;0))),1),0)</f>
        <v>0</v>
      </c>
      <c r="K21" s="21" t="str">
        <f t="shared" ca="1" si="0"/>
        <v>-</v>
      </c>
      <c r="L21" s="32" t="str">
        <f t="shared" ca="1" si="1"/>
        <v>滯銷(有庫無銷)</v>
      </c>
      <c r="M21" s="22" t="str">
        <f t="shared" ca="1" si="2"/>
        <v>⚠️ 近6M零銷售，請確認是否列入促銷或處分</v>
      </c>
      <c r="N21" s="113" t="str">
        <f t="shared" ca="1" si="3"/>
        <v>無法預估</v>
      </c>
    </row>
    <row r="22" spans="1:14" ht="18.75" customHeight="1">
      <c r="A22" s="19" t="str">
        <f>IFERROR(_xlfn.XLOOKUP(B22,事業別定義!A$2:A$9,事業別定義!B$2:B$9,IF(E22&gt;0,"周邊商品","")),IF(E22&gt;0,"周邊商品",""))</f>
        <v>周邊商品</v>
      </c>
      <c r="B22" s="20" t="str">
        <f>IFERROR(_xlfn.XLOOKUP(C22,'銷貨數(claude)'!E:E,'銷貨數(claude)'!A:A,"周邊商品"),"周邊商品")</f>
        <v>周邊商品</v>
      </c>
      <c r="C22" s="21" t="str">
        <f>'在庫(claude)'!A22</f>
        <v>20201C609</v>
      </c>
      <c r="D22" s="22" t="str">
        <f>IFERROR(_xlfn.XLOOKUP(C22,'在庫(claude)'!A$5:A$695,'在庫(claude)'!B$5:B$695,""),"")</f>
        <v>寶寶版洗澡玩水組</v>
      </c>
      <c r="E22" s="26">
        <f>IFERROR(SUMIF('在庫(claude)'!A$5:A$695,C22,'在庫(claude)'!D$5:D$695),0)</f>
        <v>51</v>
      </c>
      <c r="F22" s="26">
        <f>IFERROR(SUMIF('在庫(claude)'!A$5:A$695,C22,'在庫(claude)'!E$5:E$695),0)</f>
        <v>3993</v>
      </c>
      <c r="G22" s="26">
        <f ca="1">IFERROR(SUMPRODUCT(('銷貨數 (總數)(claude)'!$B$4:$B$1576=C22)*OFFSET('銷貨數 (總數)(claude)'!$E$4:$E$1576,0,操作說明!$D$2-16,1573,12)),0)</f>
        <v>0</v>
      </c>
      <c r="H22" s="27">
        <f ca="1">IFERROR(SUMPRODUCT(('銷貨數 (總數)(claude)'!$B$4:$B$1576=C22)*OFFSET('銷貨數 (總數)(claude)'!$E$4:$E$1576,0,操作說明!$D$2-10,1573,6)),0)</f>
        <v>0</v>
      </c>
      <c r="I22" s="26">
        <f ca="1">IFERROR(SUMPRODUCT(('銷貨數 (總數)(claude)'!$B$4:$B$1576=C22)*OFFSET('銷貨數 (總數)(claude)'!$E$4:$E$1576,0,操作說明!$D$2-7,1573,3)),0)</f>
        <v>0</v>
      </c>
      <c r="J22" s="27" cm="1">
        <f t="array" aca="1" ref="J22" ca="1">IFERROR(ROUND(H22/MAX(1,SUMPRODUCT(('銷貨數 (總數)(claude)'!$B$4:$B$1576=C22)*(OFFSET('銷貨數 (總數)(claude)'!$E$4:$E$1576,0,操作說明!$D$2-10,1573,6)&gt;0))),1),0)</f>
        <v>0</v>
      </c>
      <c r="K22" s="28" t="str">
        <f t="shared" ca="1" si="0"/>
        <v>-</v>
      </c>
      <c r="L22" s="25" t="str">
        <f t="shared" ca="1" si="1"/>
        <v>滯銷(有庫無銷)</v>
      </c>
      <c r="M22" s="29" t="str">
        <f t="shared" ca="1" si="2"/>
        <v>⚠️ 近6M零銷售，請確認是否列入促銷或處分</v>
      </c>
      <c r="N22" s="113" t="str">
        <f t="shared" ca="1" si="3"/>
        <v>無法預估</v>
      </c>
    </row>
    <row r="23" spans="1:14" ht="18.75" customHeight="1">
      <c r="A23" s="19" t="str">
        <f>IFERROR(_xlfn.XLOOKUP(B23,事業別定義!A$2:A$9,事業別定義!B$2:B$9,IF(E23&gt;0,"周邊商品","")),IF(E23&gt;0,"周邊商品",""))</f>
        <v>周邊商品</v>
      </c>
      <c r="B23" s="20" t="str">
        <f>IFERROR(_xlfn.XLOOKUP(C23,'銷貨數(claude)'!E:E,'銷貨數(claude)'!A:A,"周邊商品"),"周邊商品")</f>
        <v>周邊商品</v>
      </c>
      <c r="C23" s="21" t="str">
        <f>'在庫(claude)'!A23</f>
        <v>20201C610</v>
      </c>
      <c r="D23" s="22" t="str">
        <f>IFERROR(_xlfn.XLOOKUP(C23,'在庫(claude)'!A$5:A$695,'在庫(claude)'!B$5:B$695,""),"")</f>
        <v>2010月號寶寶版交通工具拼圖書</v>
      </c>
      <c r="E23" s="23">
        <f>IFERROR(SUMIF('在庫(claude)'!A$5:A$695,C23,'在庫(claude)'!D$5:D$695),0)</f>
        <v>201</v>
      </c>
      <c r="F23" s="23">
        <f>IFERROR(SUMIF('在庫(claude)'!A$5:A$695,C23,'在庫(claude)'!E$5:E$695),0)</f>
        <v>10754</v>
      </c>
      <c r="G23" s="23">
        <f ca="1">IFERROR(SUMPRODUCT(('銷貨數 (總數)(claude)'!$B$4:$B$1576=C23)*OFFSET('銷貨數 (總數)(claude)'!$E$4:$E$1576,0,操作說明!$D$2-16,1573,12)),0)</f>
        <v>0</v>
      </c>
      <c r="H23" s="24">
        <f ca="1">IFERROR(SUMPRODUCT(('銷貨數 (總數)(claude)'!$B$4:$B$1576=C23)*OFFSET('銷貨數 (總數)(claude)'!$E$4:$E$1576,0,操作說明!$D$2-10,1573,6)),0)</f>
        <v>0</v>
      </c>
      <c r="I23" s="23">
        <f ca="1">IFERROR(SUMPRODUCT(('銷貨數 (總數)(claude)'!$B$4:$B$1576=C23)*OFFSET('銷貨數 (總數)(claude)'!$E$4:$E$1576,0,操作說明!$D$2-7,1573,3)),0)</f>
        <v>0</v>
      </c>
      <c r="J23" s="24" cm="1">
        <f t="array" aca="1" ref="J23" ca="1">IFERROR(ROUND(H23/MAX(1,SUMPRODUCT(('銷貨數 (總數)(claude)'!$B$4:$B$1576=C23)*(OFFSET('銷貨數 (總數)(claude)'!$E$4:$E$1576,0,操作說明!$D$2-10,1573,6)&gt;0))),1),0)</f>
        <v>0</v>
      </c>
      <c r="K23" s="21" t="str">
        <f t="shared" ca="1" si="0"/>
        <v>-</v>
      </c>
      <c r="L23" s="25" t="str">
        <f t="shared" ca="1" si="1"/>
        <v>滯銷(有庫無銷)</v>
      </c>
      <c r="M23" s="22" t="str">
        <f t="shared" ca="1" si="2"/>
        <v>⚠️ 近6M零銷售，請確認是否列入促銷或處分</v>
      </c>
      <c r="N23" s="113" t="str">
        <f t="shared" ca="1" si="3"/>
        <v>無法預估</v>
      </c>
    </row>
    <row r="24" spans="1:14" ht="18.75" customHeight="1">
      <c r="A24" s="19" t="str">
        <f>IFERROR(_xlfn.XLOOKUP(B24,事業別定義!A$2:A$9,事業別定義!B$2:B$9,IF(E24&gt;0,"周邊商品","")),IF(E24&gt;0,"周邊商品",""))</f>
        <v>周邊商品</v>
      </c>
      <c r="B24" s="20" t="str">
        <f>IFERROR(_xlfn.XLOOKUP(C24,'銷貨數(claude)'!E:E,'銷貨數(claude)'!A:A,"周邊商品"),"周邊商品")</f>
        <v>周邊商品</v>
      </c>
      <c r="C24" s="21" t="str">
        <f>'在庫(claude)'!A24</f>
        <v>20202C602</v>
      </c>
      <c r="D24" s="22" t="str">
        <f>IFERROR(_xlfn.XLOOKUP(C24,'在庫(claude)'!A$5:A$695,'在庫(claude)'!B$5:B$695,""),"")</f>
        <v>幼幼版我是小醫生遊戲組</v>
      </c>
      <c r="E24" s="26">
        <f>IFERROR(SUMIF('在庫(claude)'!A$5:A$695,C24,'在庫(claude)'!D$5:D$695),0)</f>
        <v>433</v>
      </c>
      <c r="F24" s="26">
        <f>IFERROR(SUMIF('在庫(claude)'!A$5:A$695,C24,'在庫(claude)'!E$5:E$695),0)</f>
        <v>94220</v>
      </c>
      <c r="G24" s="26">
        <f ca="1">IFERROR(SUMPRODUCT(('銷貨數 (總數)(claude)'!$B$4:$B$1576=C24)*OFFSET('銷貨數 (總數)(claude)'!$E$4:$E$1576,0,操作說明!$D$2-16,1573,12)),0)</f>
        <v>0</v>
      </c>
      <c r="H24" s="27">
        <f ca="1">IFERROR(SUMPRODUCT(('銷貨數 (總數)(claude)'!$B$4:$B$1576=C24)*OFFSET('銷貨數 (總數)(claude)'!$E$4:$E$1576,0,操作說明!$D$2-10,1573,6)),0)</f>
        <v>0</v>
      </c>
      <c r="I24" s="26">
        <f ca="1">IFERROR(SUMPRODUCT(('銷貨數 (總數)(claude)'!$B$4:$B$1576=C24)*OFFSET('銷貨數 (總數)(claude)'!$E$4:$E$1576,0,操作說明!$D$2-7,1573,3)),0)</f>
        <v>0</v>
      </c>
      <c r="J24" s="27" cm="1">
        <f t="array" aca="1" ref="J24" ca="1">IFERROR(ROUND(H24/MAX(1,SUMPRODUCT(('銷貨數 (總數)(claude)'!$B$4:$B$1576=C24)*(OFFSET('銷貨數 (總數)(claude)'!$E$4:$E$1576,0,操作說明!$D$2-10,1573,6)&gt;0))),1),0)</f>
        <v>0</v>
      </c>
      <c r="K24" s="28" t="str">
        <f t="shared" ca="1" si="0"/>
        <v>-</v>
      </c>
      <c r="L24" s="25" t="str">
        <f t="shared" ca="1" si="1"/>
        <v>滯銷(有庫無銷)</v>
      </c>
      <c r="M24" s="29" t="str">
        <f t="shared" ca="1" si="2"/>
        <v>⚠️ 近6M零銷售，請確認是否列入促銷或處分</v>
      </c>
      <c r="N24" s="113" t="str">
        <f t="shared" ca="1" si="3"/>
        <v>無法預估</v>
      </c>
    </row>
    <row r="25" spans="1:14" ht="18.75" customHeight="1">
      <c r="A25" s="19" t="str">
        <f>IFERROR(_xlfn.XLOOKUP(B25,事業別定義!A$2:A$9,事業別定義!B$2:B$9,IF(E25&gt;0,"周邊商品","")),IF(E25&gt;0,"周邊商品",""))</f>
        <v>周邊商品</v>
      </c>
      <c r="B25" s="20" t="str">
        <f>IFERROR(_xlfn.XLOOKUP(C25,'銷貨數(claude)'!E:E,'銷貨數(claude)'!A:A,"周邊商品"),"周邊商品")</f>
        <v>周邊商品</v>
      </c>
      <c r="C25" s="21" t="str">
        <f>'在庫(claude)'!A25</f>
        <v>20202C604</v>
      </c>
      <c r="D25" s="22" t="str">
        <f>IFERROR(_xlfn.XLOOKUP(C25,'在庫(claude)'!A$5:A$695,'在庫(claude)'!B$5:B$695,""),"")</f>
        <v>2004月號幼幼版交通工具認知組</v>
      </c>
      <c r="E25" s="23">
        <f>IFERROR(SUMIF('在庫(claude)'!A$5:A$695,C25,'在庫(claude)'!D$5:D$695),0)</f>
        <v>1</v>
      </c>
      <c r="F25" s="23">
        <f>IFERROR(SUMIF('在庫(claude)'!A$5:A$695,C25,'在庫(claude)'!E$5:E$695),0)</f>
        <v>28</v>
      </c>
      <c r="G25" s="23">
        <f ca="1">IFERROR(SUMPRODUCT(('銷貨數 (總數)(claude)'!$B$4:$B$1576=C25)*OFFSET('銷貨數 (總數)(claude)'!$E$4:$E$1576,0,操作說明!$D$2-16,1573,12)),0)</f>
        <v>0</v>
      </c>
      <c r="H25" s="24">
        <f ca="1">IFERROR(SUMPRODUCT(('銷貨數 (總數)(claude)'!$B$4:$B$1576=C25)*OFFSET('銷貨數 (總數)(claude)'!$E$4:$E$1576,0,操作說明!$D$2-10,1573,6)),0)</f>
        <v>0</v>
      </c>
      <c r="I25" s="23">
        <f ca="1">IFERROR(SUMPRODUCT(('銷貨數 (總數)(claude)'!$B$4:$B$1576=C25)*OFFSET('銷貨數 (總數)(claude)'!$E$4:$E$1576,0,操作說明!$D$2-7,1573,3)),0)</f>
        <v>0</v>
      </c>
      <c r="J25" s="24" cm="1">
        <f t="array" aca="1" ref="J25" ca="1">IFERROR(ROUND(H25/MAX(1,SUMPRODUCT(('銷貨數 (總數)(claude)'!$B$4:$B$1576=C25)*(OFFSET('銷貨數 (總數)(claude)'!$E$4:$E$1576,0,操作說明!$D$2-10,1573,6)&gt;0))),1),0)</f>
        <v>0</v>
      </c>
      <c r="K25" s="21" t="str">
        <f t="shared" ca="1" si="0"/>
        <v>-</v>
      </c>
      <c r="L25" s="25" t="str">
        <f t="shared" ca="1" si="1"/>
        <v>滯銷(有庫無銷)</v>
      </c>
      <c r="M25" s="22" t="str">
        <f t="shared" ca="1" si="2"/>
        <v>⚠️ 近6M零銷售，請確認是否列入促銷或處分</v>
      </c>
      <c r="N25" s="113" t="str">
        <f t="shared" ca="1" si="3"/>
        <v>無法預估</v>
      </c>
    </row>
    <row r="26" spans="1:14" ht="18.75" customHeight="1">
      <c r="A26" s="19" t="str">
        <f>IFERROR(_xlfn.XLOOKUP(B26,事業別定義!A$2:A$9,事業別定義!B$2:B$9,IF(E26&gt;0,"周邊商品","")),IF(E26&gt;0,"周邊商品",""))</f>
        <v>周邊商品</v>
      </c>
      <c r="B26" s="20" t="str">
        <f>IFERROR(_xlfn.XLOOKUP(C26,'銷貨數(claude)'!E:E,'銷貨數(claude)'!A:A,"周邊商品"),"周邊商品")</f>
        <v>周邊商品</v>
      </c>
      <c r="C26" s="21" t="str">
        <f>'在庫(claude)'!A26</f>
        <v>20202C611</v>
      </c>
      <c r="D26" s="22" t="str">
        <f>IFERROR(_xlfn.XLOOKUP(C26,'在庫(claude)'!A$5:A$695,'在庫(claude)'!B$5:B$695,""),"")</f>
        <v>2011月號幼幼版比較長短釣魚組</v>
      </c>
      <c r="E26" s="26">
        <f>IFERROR(SUMIF('在庫(claude)'!A$5:A$695,C26,'在庫(claude)'!D$5:D$695),0)</f>
        <v>9</v>
      </c>
      <c r="F26" s="26">
        <f>IFERROR(SUMIF('在庫(claude)'!A$5:A$695,C26,'在庫(claude)'!E$5:E$695),0)</f>
        <v>772</v>
      </c>
      <c r="G26" s="26">
        <f ca="1">IFERROR(SUMPRODUCT(('銷貨數 (總數)(claude)'!$B$4:$B$1576=C26)*OFFSET('銷貨數 (總數)(claude)'!$E$4:$E$1576,0,操作說明!$D$2-16,1573,12)),0)</f>
        <v>0</v>
      </c>
      <c r="H26" s="27">
        <f ca="1">IFERROR(SUMPRODUCT(('銷貨數 (總數)(claude)'!$B$4:$B$1576=C26)*OFFSET('銷貨數 (總數)(claude)'!$E$4:$E$1576,0,操作說明!$D$2-10,1573,6)),0)</f>
        <v>0</v>
      </c>
      <c r="I26" s="26">
        <f ca="1">IFERROR(SUMPRODUCT(('銷貨數 (總數)(claude)'!$B$4:$B$1576=C26)*OFFSET('銷貨數 (總數)(claude)'!$E$4:$E$1576,0,操作說明!$D$2-7,1573,3)),0)</f>
        <v>0</v>
      </c>
      <c r="J26" s="27" cm="1">
        <f t="array" aca="1" ref="J26" ca="1">IFERROR(ROUND(H26/MAX(1,SUMPRODUCT(('銷貨數 (總數)(claude)'!$B$4:$B$1576=C26)*(OFFSET('銷貨數 (總數)(claude)'!$E$4:$E$1576,0,操作說明!$D$2-10,1573,6)&gt;0))),1),0)</f>
        <v>0</v>
      </c>
      <c r="K26" s="28" t="str">
        <f t="shared" ca="1" si="0"/>
        <v>-</v>
      </c>
      <c r="L26" s="25" t="str">
        <f t="shared" ca="1" si="1"/>
        <v>滯銷(有庫無銷)</v>
      </c>
      <c r="M26" s="29" t="str">
        <f t="shared" ca="1" si="2"/>
        <v>⚠️ 近6M零銷售，請確認是否列入促銷或處分</v>
      </c>
      <c r="N26" s="113" t="str">
        <f t="shared" ca="1" si="3"/>
        <v>無法預估</v>
      </c>
    </row>
    <row r="27" spans="1:14" ht="18.75" customHeight="1">
      <c r="A27" s="19" t="str">
        <f>IFERROR(_xlfn.XLOOKUP(B27,事業別定義!A$2:A$9,事業別定義!B$2:B$9,IF(E27&gt;0,"周邊商品","")),IF(E27&gt;0,"周邊商品",""))</f>
        <v>周邊商品</v>
      </c>
      <c r="B27" s="20" t="str">
        <f>IFERROR(_xlfn.XLOOKUP(C27,'銷貨數(claude)'!E:E,'銷貨數(claude)'!A:A,"周邊商品"),"周邊商品")</f>
        <v>巧連智商品</v>
      </c>
      <c r="C27" s="21" t="str">
        <f>'在庫(claude)'!A27</f>
        <v>20203C601</v>
      </c>
      <c r="D27" s="22" t="str">
        <f>IFERROR(_xlfn.XLOOKUP(C27,'在庫(claude)'!A$5:A$695,'在庫(claude)'!B$5:B$695,""),"")</f>
        <v>IC動物百科探索組</v>
      </c>
      <c r="E27" s="23">
        <f>IFERROR(SUMIF('在庫(claude)'!A$5:A$695,C27,'在庫(claude)'!D$5:D$695),0)</f>
        <v>42</v>
      </c>
      <c r="F27" s="23">
        <f>IFERROR(SUMIF('在庫(claude)'!A$5:A$695,C27,'在庫(claude)'!E$5:E$695),0)</f>
        <v>6473</v>
      </c>
      <c r="G27" s="23">
        <f ca="1">IFERROR(SUMPRODUCT(('銷貨數 (總數)(claude)'!$B$4:$B$1576=C27)*OFFSET('銷貨數 (總數)(claude)'!$E$4:$E$1576,0,操作說明!$D$2-16,1573,12)),0)</f>
        <v>54</v>
      </c>
      <c r="H27" s="24">
        <f ca="1">IFERROR(SUMPRODUCT(('銷貨數 (總數)(claude)'!$B$4:$B$1576=C27)*OFFSET('銷貨數 (總數)(claude)'!$E$4:$E$1576,0,操作說明!$D$2-10,1573,6)),0)</f>
        <v>37</v>
      </c>
      <c r="I27" s="23">
        <f ca="1">IFERROR(SUMPRODUCT(('銷貨數 (總數)(claude)'!$B$4:$B$1576=C27)*OFFSET('銷貨數 (總數)(claude)'!$E$4:$E$1576,0,操作說明!$D$2-7,1573,3)),0)</f>
        <v>11</v>
      </c>
      <c r="J27" s="24" cm="1">
        <f t="array" aca="1" ref="J27" ca="1">IFERROR(ROUND(H27/MAX(1,SUMPRODUCT(('銷貨數 (總數)(claude)'!$B$4:$B$1576=C27)*(OFFSET('銷貨數 (總數)(claude)'!$E$4:$E$1576,0,操作說明!$D$2-10,1573,6)&gt;0))),1),0)</f>
        <v>4.5999999999999996</v>
      </c>
      <c r="K27" s="21">
        <f t="shared" ca="1" si="0"/>
        <v>9.1</v>
      </c>
      <c r="L27" s="25" t="str">
        <f t="shared" ca="1" si="1"/>
        <v>警示</v>
      </c>
      <c r="M27" s="22" t="str">
        <f t="shared" ca="1" si="2"/>
        <v>🟠 消化月數6-12個月，持續觀察</v>
      </c>
      <c r="N27" s="113" t="str">
        <f t="shared" ca="1" si="3"/>
        <v>2027/02</v>
      </c>
    </row>
    <row r="28" spans="1:14" ht="18.75" customHeight="1">
      <c r="A28" s="19" t="str">
        <f>IFERROR(_xlfn.XLOOKUP(B28,事業別定義!A$2:A$9,事業別定義!B$2:B$9,IF(E28&gt;0,"周邊商品","")),IF(E28&gt;0,"周邊商品",""))</f>
        <v>周邊商品</v>
      </c>
      <c r="B28" s="20" t="str">
        <f>IFERROR(_xlfn.XLOOKUP(C28,'銷貨數(claude)'!E:E,'銷貨數(claude)'!A:A,"周邊商品"),"周邊商品")</f>
        <v>周邊商品</v>
      </c>
      <c r="C28" s="21" t="str">
        <f>'在庫(claude)'!A28</f>
        <v>20203C606</v>
      </c>
      <c r="D28" s="22" t="str">
        <f>IFERROR(_xlfn.XLOOKUP(C28,'在庫(claude)'!A$5:A$695,'在庫(claude)'!B$5:B$695,""),"")</f>
        <v>快樂版創意型板</v>
      </c>
      <c r="E28" s="26">
        <f>IFERROR(SUMIF('在庫(claude)'!A$5:A$695,C28,'在庫(claude)'!D$5:D$695),0)</f>
        <v>562</v>
      </c>
      <c r="F28" s="26">
        <f>IFERROR(SUMIF('在庫(claude)'!A$5:A$695,C28,'在庫(claude)'!E$5:E$695),0)</f>
        <v>9366</v>
      </c>
      <c r="G28" s="26">
        <f ca="1">IFERROR(SUMPRODUCT(('銷貨數 (總數)(claude)'!$B$4:$B$1576=C28)*OFFSET('銷貨數 (總數)(claude)'!$E$4:$E$1576,0,操作說明!$D$2-16,1573,12)),0)</f>
        <v>0</v>
      </c>
      <c r="H28" s="27">
        <f ca="1">IFERROR(SUMPRODUCT(('銷貨數 (總數)(claude)'!$B$4:$B$1576=C28)*OFFSET('銷貨數 (總數)(claude)'!$E$4:$E$1576,0,操作說明!$D$2-10,1573,6)),0)</f>
        <v>0</v>
      </c>
      <c r="I28" s="26">
        <f ca="1">IFERROR(SUMPRODUCT(('銷貨數 (總數)(claude)'!$B$4:$B$1576=C28)*OFFSET('銷貨數 (總數)(claude)'!$E$4:$E$1576,0,操作說明!$D$2-7,1573,3)),0)</f>
        <v>0</v>
      </c>
      <c r="J28" s="27" cm="1">
        <f t="array" aca="1" ref="J28" ca="1">IFERROR(ROUND(H28/MAX(1,SUMPRODUCT(('銷貨數 (總數)(claude)'!$B$4:$B$1576=C28)*(OFFSET('銷貨數 (總數)(claude)'!$E$4:$E$1576,0,操作說明!$D$2-10,1573,6)&gt;0))),1),0)</f>
        <v>0</v>
      </c>
      <c r="K28" s="28" t="str">
        <f t="shared" ca="1" si="0"/>
        <v>-</v>
      </c>
      <c r="L28" s="25" t="str">
        <f t="shared" ca="1" si="1"/>
        <v>滯銷(有庫無銷)</v>
      </c>
      <c r="M28" s="29" t="str">
        <f t="shared" ca="1" si="2"/>
        <v>⚠️ 近6M零銷售，請確認是否列入促銷或處分</v>
      </c>
      <c r="N28" s="113" t="str">
        <f t="shared" ca="1" si="3"/>
        <v>無法預估</v>
      </c>
    </row>
    <row r="29" spans="1:14" ht="18.75" customHeight="1">
      <c r="A29" s="19" t="str">
        <f>IFERROR(_xlfn.XLOOKUP(B29,事業別定義!A$2:A$9,事業別定義!B$2:B$9,IF(E29&gt;0,"周邊商品","")),IF(E29&gt;0,"周邊商品",""))</f>
        <v>周邊商品</v>
      </c>
      <c r="B29" s="20" t="str">
        <f>IFERROR(_xlfn.XLOOKUP(C29,'銷貨數(claude)'!E:E,'銷貨數(claude)'!A:A,"周邊商品"),"周邊商品")</f>
        <v>周邊商品</v>
      </c>
      <c r="C29" s="21" t="str">
        <f>'在庫(claude)'!A29</f>
        <v>20203C608</v>
      </c>
      <c r="D29" s="22" t="str">
        <f>IFERROR(_xlfn.XLOOKUP(C29,'在庫(claude)'!A$5:A$695,'在庫(claude)'!B$5:B$695,""),"")</f>
        <v>快樂版重心平衡透明積木</v>
      </c>
      <c r="E29" s="23">
        <f>IFERROR(SUMIF('在庫(claude)'!A$5:A$695,C29,'在庫(claude)'!D$5:D$695),0)</f>
        <v>283</v>
      </c>
      <c r="F29" s="23">
        <f>IFERROR(SUMIF('在庫(claude)'!A$5:A$695,C29,'在庫(claude)'!E$5:E$695),0)</f>
        <v>42796</v>
      </c>
      <c r="G29" s="23">
        <f ca="1">IFERROR(SUMPRODUCT(('銷貨數 (總數)(claude)'!$B$4:$B$1576=C29)*OFFSET('銷貨數 (總數)(claude)'!$E$4:$E$1576,0,操作說明!$D$2-16,1573,12)),0)</f>
        <v>0</v>
      </c>
      <c r="H29" s="24">
        <f ca="1">IFERROR(SUMPRODUCT(('銷貨數 (總數)(claude)'!$B$4:$B$1576=C29)*OFFSET('銷貨數 (總數)(claude)'!$E$4:$E$1576,0,操作說明!$D$2-10,1573,6)),0)</f>
        <v>0</v>
      </c>
      <c r="I29" s="23">
        <f ca="1">IFERROR(SUMPRODUCT(('銷貨數 (總數)(claude)'!$B$4:$B$1576=C29)*OFFSET('銷貨數 (總數)(claude)'!$E$4:$E$1576,0,操作說明!$D$2-7,1573,3)),0)</f>
        <v>0</v>
      </c>
      <c r="J29" s="24" cm="1">
        <f t="array" aca="1" ref="J29" ca="1">IFERROR(ROUND(H29/MAX(1,SUMPRODUCT(('銷貨數 (總數)(claude)'!$B$4:$B$1576=C29)*(OFFSET('銷貨數 (總數)(claude)'!$E$4:$E$1576,0,操作說明!$D$2-10,1573,6)&gt;0))),1),0)</f>
        <v>0</v>
      </c>
      <c r="K29" s="21" t="str">
        <f t="shared" ca="1" si="0"/>
        <v>-</v>
      </c>
      <c r="L29" s="25" t="str">
        <f t="shared" ca="1" si="1"/>
        <v>滯銷(有庫無銷)</v>
      </c>
      <c r="M29" s="22" t="str">
        <f t="shared" ca="1" si="2"/>
        <v>⚠️ 近6M零銷售，請確認是否列入促銷或處分</v>
      </c>
      <c r="N29" s="113" t="str">
        <f t="shared" ca="1" si="3"/>
        <v>無法預估</v>
      </c>
    </row>
    <row r="30" spans="1:14" ht="18.75" customHeight="1">
      <c r="A30" s="19" t="str">
        <f>IFERROR(_xlfn.XLOOKUP(B30,事業別定義!A$2:A$9,事業別定義!B$2:B$9,IF(E30&gt;0,"周邊商品","")),IF(E30&gt;0,"周邊商品",""))</f>
        <v>周邊商品</v>
      </c>
      <c r="B30" s="20" t="str">
        <f>IFERROR(_xlfn.XLOOKUP(C30,'銷貨數(claude)'!E:E,'銷貨數(claude)'!A:A,"周邊商品"),"周邊商品")</f>
        <v>巧連智商品</v>
      </c>
      <c r="C30" s="21" t="str">
        <f>'在庫(claude)'!A30</f>
        <v>20203CH06</v>
      </c>
      <c r="D30" s="22" t="str">
        <f>IFERROR(_xlfn.XLOOKUP(C30,'在庫(claude)'!A$5:A$695,'在庫(claude)'!B$5:B$695,""),"")</f>
        <v>2006月號快樂版夏天的探險遊戲書</v>
      </c>
      <c r="E30" s="26">
        <f>IFERROR(SUMIF('在庫(claude)'!A$5:A$695,C30,'在庫(claude)'!D$5:D$695),0)</f>
        <v>13</v>
      </c>
      <c r="F30" s="26">
        <f>IFERROR(SUMIF('在庫(claude)'!A$5:A$695,C30,'在庫(claude)'!E$5:E$695),0)</f>
        <v>443</v>
      </c>
      <c r="G30" s="26">
        <f ca="1">IFERROR(SUMPRODUCT(('銷貨數 (總數)(claude)'!$B$4:$B$1576=C30)*OFFSET('銷貨數 (總數)(claude)'!$E$4:$E$1576,0,操作說明!$D$2-16,1573,12)),0)</f>
        <v>2</v>
      </c>
      <c r="H30" s="27">
        <f ca="1">IFERROR(SUMPRODUCT(('銷貨數 (總數)(claude)'!$B$4:$B$1576=C30)*OFFSET('銷貨數 (總數)(claude)'!$E$4:$E$1576,0,操作說明!$D$2-10,1573,6)),0)</f>
        <v>0</v>
      </c>
      <c r="I30" s="26">
        <f ca="1">IFERROR(SUMPRODUCT(('銷貨數 (總數)(claude)'!$B$4:$B$1576=C30)*OFFSET('銷貨數 (總數)(claude)'!$E$4:$E$1576,0,操作說明!$D$2-7,1573,3)),0)</f>
        <v>0</v>
      </c>
      <c r="J30" s="27" cm="1">
        <f t="array" aca="1" ref="J30" ca="1">IFERROR(ROUND(H30/MAX(1,SUMPRODUCT(('銷貨數 (總數)(claude)'!$B$4:$B$1576=C30)*(OFFSET('銷貨數 (總數)(claude)'!$E$4:$E$1576,0,操作說明!$D$2-10,1573,6)&gt;0))),1),0)</f>
        <v>0</v>
      </c>
      <c r="K30" s="28" t="str">
        <f t="shared" ca="1" si="0"/>
        <v>-</v>
      </c>
      <c r="L30" s="25" t="str">
        <f t="shared" ca="1" si="1"/>
        <v>滯銷(有庫無銷)</v>
      </c>
      <c r="M30" s="29" t="str">
        <f t="shared" ca="1" si="2"/>
        <v>⚠️ 近6M零銷售，請確認是否列入促銷或處分</v>
      </c>
      <c r="N30" s="113" t="str">
        <f t="shared" ca="1" si="3"/>
        <v>無法預估</v>
      </c>
    </row>
    <row r="31" spans="1:14" ht="18.75" customHeight="1">
      <c r="A31" s="19" t="str">
        <f>IFERROR(_xlfn.XLOOKUP(B31,事業別定義!A$2:A$9,事業別定義!B$2:B$9,IF(E31&gt;0,"周邊商品","")),IF(E31&gt;0,"周邊商品",""))</f>
        <v>周邊商品</v>
      </c>
      <c r="B31" s="20" t="str">
        <f>IFERROR(_xlfn.XLOOKUP(C31,'銷貨數(claude)'!E:E,'銷貨數(claude)'!A:A,"周邊商品"),"周邊商品")</f>
        <v>周邊商品</v>
      </c>
      <c r="C31" s="21" t="str">
        <f>'在庫(claude)'!A31</f>
        <v>20204C603</v>
      </c>
      <c r="D31" s="22" t="str">
        <f>IFERROR(_xlfn.XLOOKUP(C31,'在庫(claude)'!A$5:A$695,'在庫(claude)'!B$5:B$695,""),"")</f>
        <v>成長版IC注音學習機</v>
      </c>
      <c r="E31" s="23">
        <f>IFERROR(SUMIF('在庫(claude)'!A$5:A$695,C31,'在庫(claude)'!D$5:D$695),0)</f>
        <v>3</v>
      </c>
      <c r="F31" s="23">
        <f>IFERROR(SUMIF('在庫(claude)'!A$5:A$695,C31,'在庫(claude)'!E$5:E$695),0)</f>
        <v>760</v>
      </c>
      <c r="G31" s="23">
        <f ca="1">IFERROR(SUMPRODUCT(('銷貨數 (總數)(claude)'!$B$4:$B$1576=C31)*OFFSET('銷貨數 (總數)(claude)'!$E$4:$E$1576,0,操作說明!$D$2-16,1573,12)),0)</f>
        <v>0</v>
      </c>
      <c r="H31" s="24">
        <f ca="1">IFERROR(SUMPRODUCT(('銷貨數 (總數)(claude)'!$B$4:$B$1576=C31)*OFFSET('銷貨數 (總數)(claude)'!$E$4:$E$1576,0,操作說明!$D$2-10,1573,6)),0)</f>
        <v>0</v>
      </c>
      <c r="I31" s="23">
        <f ca="1">IFERROR(SUMPRODUCT(('銷貨數 (總數)(claude)'!$B$4:$B$1576=C31)*OFFSET('銷貨數 (總數)(claude)'!$E$4:$E$1576,0,操作說明!$D$2-7,1573,3)),0)</f>
        <v>0</v>
      </c>
      <c r="J31" s="24" cm="1">
        <f t="array" aca="1" ref="J31" ca="1">IFERROR(ROUND(H31/MAX(1,SUMPRODUCT(('銷貨數 (總數)(claude)'!$B$4:$B$1576=C31)*(OFFSET('銷貨數 (總數)(claude)'!$E$4:$E$1576,0,操作說明!$D$2-10,1573,6)&gt;0))),1),0)</f>
        <v>0</v>
      </c>
      <c r="K31" s="21" t="str">
        <f t="shared" ca="1" si="0"/>
        <v>-</v>
      </c>
      <c r="L31" s="25" t="str">
        <f t="shared" ca="1" si="1"/>
        <v>滯銷(有庫無銷)</v>
      </c>
      <c r="M31" s="22" t="str">
        <f t="shared" ca="1" si="2"/>
        <v>⚠️ 近6M零銷售，請確認是否列入促銷或處分</v>
      </c>
      <c r="N31" s="113" t="str">
        <f t="shared" ca="1" si="3"/>
        <v>無法預估</v>
      </c>
    </row>
    <row r="32" spans="1:14" ht="18.75" customHeight="1">
      <c r="A32" s="19" t="str">
        <f>IFERROR(_xlfn.XLOOKUP(B32,事業別定義!A$2:A$9,事業別定義!B$2:B$9,IF(E32&gt;0,"周邊商品","")),IF(E32&gt;0,"周邊商品",""))</f>
        <v>周邊商品</v>
      </c>
      <c r="B32" s="20" t="str">
        <f>IFERROR(_xlfn.XLOOKUP(C32,'銷貨數(claude)'!E:E,'銷貨數(claude)'!A:A,"周邊商品"),"周邊商品")</f>
        <v>周邊商品</v>
      </c>
      <c r="C32" s="21" t="str">
        <f>'在庫(claude)'!A32</f>
        <v>20205C602</v>
      </c>
      <c r="D32" s="22" t="str">
        <f>IFERROR(_xlfn.XLOOKUP(C32,'在庫(claude)'!A$5:A$695,'在庫(claude)'!B$5:B$695,""),"")</f>
        <v>2102月號學習版巧虎公車筆袋</v>
      </c>
      <c r="E32" s="26">
        <f>IFERROR(SUMIF('在庫(claude)'!A$5:A$695,C32,'在庫(claude)'!D$5:D$695),0)</f>
        <v>185</v>
      </c>
      <c r="F32" s="26">
        <f>IFERROR(SUMIF('在庫(claude)'!A$5:A$695,C32,'在庫(claude)'!E$5:E$695),0)</f>
        <v>13623</v>
      </c>
      <c r="G32" s="26">
        <f ca="1">IFERROR(SUMPRODUCT(('銷貨數 (總數)(claude)'!$B$4:$B$1576=C32)*OFFSET('銷貨數 (總數)(claude)'!$E$4:$E$1576,0,操作說明!$D$2-16,1573,12)),0)</f>
        <v>0</v>
      </c>
      <c r="H32" s="27">
        <f ca="1">IFERROR(SUMPRODUCT(('銷貨數 (總數)(claude)'!$B$4:$B$1576=C32)*OFFSET('銷貨數 (總數)(claude)'!$E$4:$E$1576,0,操作說明!$D$2-10,1573,6)),0)</f>
        <v>0</v>
      </c>
      <c r="I32" s="26">
        <f ca="1">IFERROR(SUMPRODUCT(('銷貨數 (總數)(claude)'!$B$4:$B$1576=C32)*OFFSET('銷貨數 (總數)(claude)'!$E$4:$E$1576,0,操作說明!$D$2-7,1573,3)),0)</f>
        <v>0</v>
      </c>
      <c r="J32" s="27" cm="1">
        <f t="array" aca="1" ref="J32" ca="1">IFERROR(ROUND(H32/MAX(1,SUMPRODUCT(('銷貨數 (總數)(claude)'!$B$4:$B$1576=C32)*(OFFSET('銷貨數 (總數)(claude)'!$E$4:$E$1576,0,操作說明!$D$2-10,1573,6)&gt;0))),1),0)</f>
        <v>0</v>
      </c>
      <c r="K32" s="28" t="str">
        <f t="shared" ca="1" si="0"/>
        <v>-</v>
      </c>
      <c r="L32" s="25" t="str">
        <f t="shared" ca="1" si="1"/>
        <v>滯銷(有庫無銷)</v>
      </c>
      <c r="M32" s="29" t="str">
        <f t="shared" ca="1" si="2"/>
        <v>⚠️ 近6M零銷售，請確認是否列入促銷或處分</v>
      </c>
      <c r="N32" s="113" t="str">
        <f t="shared" ca="1" si="3"/>
        <v>無法預估</v>
      </c>
    </row>
    <row r="33" spans="1:14" ht="18.75" customHeight="1">
      <c r="A33" s="19" t="str">
        <f>IFERROR(_xlfn.XLOOKUP(B33,事業別定義!A$2:A$9,事業別定義!B$2:B$9,IF(E33&gt;0,"周邊商品","")),IF(E33&gt;0,"周邊商品",""))</f>
        <v>周邊商品</v>
      </c>
      <c r="B33" s="20" t="str">
        <f>IFERROR(_xlfn.XLOOKUP(C33,'銷貨數(claude)'!E:E,'銷貨數(claude)'!A:A,"周邊商品"),"周邊商品")</f>
        <v>周邊商品</v>
      </c>
      <c r="C33" s="21" t="str">
        <f>'在庫(claude)'!A33</f>
        <v>2020FC603</v>
      </c>
      <c r="D33" s="22" t="str">
        <f>IFERROR(_xlfn.XLOOKUP(C33,'在庫(claude)'!A$5:A$695,'在庫(claude)'!B$5:B$695,""),"")</f>
        <v>2103月號進階版成語中的知識</v>
      </c>
      <c r="E33" s="23">
        <f>IFERROR(SUMIF('在庫(claude)'!A$5:A$695,C33,'在庫(claude)'!D$5:D$695),0)</f>
        <v>3</v>
      </c>
      <c r="F33" s="23">
        <f>IFERROR(SUMIF('在庫(claude)'!A$5:A$695,C33,'在庫(claude)'!E$5:E$695),0)</f>
        <v>68</v>
      </c>
      <c r="G33" s="23">
        <f ca="1">IFERROR(SUMPRODUCT(('銷貨數 (總數)(claude)'!$B$4:$B$1576=C33)*OFFSET('銷貨數 (總數)(claude)'!$E$4:$E$1576,0,操作說明!$D$2-16,1573,12)),0)</f>
        <v>0</v>
      </c>
      <c r="H33" s="24">
        <f ca="1">IFERROR(SUMPRODUCT(('銷貨數 (總數)(claude)'!$B$4:$B$1576=C33)*OFFSET('銷貨數 (總數)(claude)'!$E$4:$E$1576,0,操作說明!$D$2-10,1573,6)),0)</f>
        <v>0</v>
      </c>
      <c r="I33" s="23">
        <f ca="1">IFERROR(SUMPRODUCT(('銷貨數 (總數)(claude)'!$B$4:$B$1576=C33)*OFFSET('銷貨數 (總數)(claude)'!$E$4:$E$1576,0,操作說明!$D$2-7,1573,3)),0)</f>
        <v>0</v>
      </c>
      <c r="J33" s="24" cm="1">
        <f t="array" aca="1" ref="J33" ca="1">IFERROR(ROUND(H33/MAX(1,SUMPRODUCT(('銷貨數 (總數)(claude)'!$B$4:$B$1576=C33)*(OFFSET('銷貨數 (總數)(claude)'!$E$4:$E$1576,0,操作說明!$D$2-10,1573,6)&gt;0))),1),0)</f>
        <v>0</v>
      </c>
      <c r="K33" s="21" t="str">
        <f t="shared" ca="1" si="0"/>
        <v>-</v>
      </c>
      <c r="L33" s="25" t="str">
        <f t="shared" ca="1" si="1"/>
        <v>滯銷(有庫無銷)</v>
      </c>
      <c r="M33" s="22" t="str">
        <f t="shared" ca="1" si="2"/>
        <v>⚠️ 近6M零銷售，請確認是否列入促銷或處分</v>
      </c>
      <c r="N33" s="113" t="str">
        <f t="shared" ca="1" si="3"/>
        <v>無法預估</v>
      </c>
    </row>
    <row r="34" spans="1:14" ht="18.75" customHeight="1">
      <c r="A34" s="19" t="str">
        <f>IFERROR(_xlfn.XLOOKUP(B34,事業別定義!A$2:A$9,事業別定義!B$2:B$9,IF(E34&gt;0,"周邊商品","")),IF(E34&gt;0,"周邊商品",""))</f>
        <v>周邊商品</v>
      </c>
      <c r="B34" s="20" t="str">
        <f>IFERROR(_xlfn.XLOOKUP(C34,'銷貨數(claude)'!E:E,'銷貨數(claude)'!A:A,"周邊商品"),"周邊商品")</f>
        <v>巧連智商品</v>
      </c>
      <c r="C34" s="21" t="str">
        <f>'在庫(claude)'!A34</f>
        <v>2020FC801</v>
      </c>
      <c r="D34" s="22" t="str">
        <f>IFERROR(_xlfn.XLOOKUP(C34,'在庫(claude)'!A$5:A$695,'在庫(claude)'!B$5:B$695,""),"")</f>
        <v>口袋書(知識大哉問)</v>
      </c>
      <c r="E34" s="26">
        <f>IFERROR(SUMIF('在庫(claude)'!A$5:A$695,C34,'在庫(claude)'!D$5:D$695),0)</f>
        <v>43</v>
      </c>
      <c r="F34" s="26">
        <f>IFERROR(SUMIF('在庫(claude)'!A$5:A$695,C34,'在庫(claude)'!E$5:E$695),0)</f>
        <v>617</v>
      </c>
      <c r="G34" s="26">
        <f ca="1">IFERROR(SUMPRODUCT(('銷貨數 (總數)(claude)'!$B$4:$B$1576=C34)*OFFSET('銷貨數 (總數)(claude)'!$E$4:$E$1576,0,操作說明!$D$2-16,1573,12)),0)</f>
        <v>9</v>
      </c>
      <c r="H34" s="27">
        <f ca="1">IFERROR(SUMPRODUCT(('銷貨數 (總數)(claude)'!$B$4:$B$1576=C34)*OFFSET('銷貨數 (總數)(claude)'!$E$4:$E$1576,0,操作說明!$D$2-10,1573,6)),0)</f>
        <v>9</v>
      </c>
      <c r="I34" s="26">
        <f ca="1">IFERROR(SUMPRODUCT(('銷貨數 (總數)(claude)'!$B$4:$B$1576=C34)*OFFSET('銷貨數 (總數)(claude)'!$E$4:$E$1576,0,操作說明!$D$2-7,1573,3)),0)</f>
        <v>9</v>
      </c>
      <c r="J34" s="27" cm="1">
        <f t="array" aca="1" ref="J34" ca="1">IFERROR(ROUND(H34/MAX(1,SUMPRODUCT(('銷貨數 (總數)(claude)'!$B$4:$B$1576=C34)*(OFFSET('銷貨數 (總數)(claude)'!$E$4:$E$1576,0,操作說明!$D$2-10,1573,6)&gt;0))),1),0)</f>
        <v>1.8</v>
      </c>
      <c r="K34" s="28">
        <f t="shared" ca="1" si="0"/>
        <v>23.9</v>
      </c>
      <c r="L34" s="25" t="str">
        <f t="shared" ca="1" si="1"/>
        <v>滯銷風險</v>
      </c>
      <c r="M34" s="29" t="str">
        <f t="shared" ca="1" si="2"/>
        <v>🔴 消化月數超過12個月，滯銷風險高</v>
      </c>
      <c r="N34" s="113" t="str">
        <f t="shared" ca="1" si="3"/>
        <v>2028/05</v>
      </c>
    </row>
    <row r="35" spans="1:14" ht="18.75" customHeight="1">
      <c r="A35" s="19" t="str">
        <f>IFERROR(_xlfn.XLOOKUP(B35,事業別定義!A$2:A$9,事業別定義!B$2:B$9,IF(E35&gt;0,"周邊商品","")),IF(E35&gt;0,"周邊商品",""))</f>
        <v>周邊商品</v>
      </c>
      <c r="B35" s="20" t="str">
        <f>IFERROR(_xlfn.XLOOKUP(C35,'銷貨數(claude)'!E:E,'銷貨數(claude)'!A:A,"周邊商品"),"周邊商品")</f>
        <v>巧連智商品</v>
      </c>
      <c r="C35" s="21" t="str">
        <f>'在庫(claude)'!A35</f>
        <v>2020FC803</v>
      </c>
      <c r="D35" s="22" t="str">
        <f>IFERROR(_xlfn.XLOOKUP(C35,'在庫(claude)'!A$5:A$695,'在庫(claude)'!B$5:B$695,""),"")</f>
        <v>口袋書(笑談歇後語)</v>
      </c>
      <c r="E35" s="23">
        <f>IFERROR(SUMIF('在庫(claude)'!A$5:A$695,C35,'在庫(claude)'!D$5:D$695),0)</f>
        <v>52</v>
      </c>
      <c r="F35" s="23">
        <f>IFERROR(SUMIF('在庫(claude)'!A$5:A$695,C35,'在庫(claude)'!E$5:E$695),0)</f>
        <v>806</v>
      </c>
      <c r="G35" s="23">
        <f ca="1">IFERROR(SUMPRODUCT(('銷貨數 (總數)(claude)'!$B$4:$B$1576=C35)*OFFSET('銷貨數 (總數)(claude)'!$E$4:$E$1576,0,操作說明!$D$2-16,1573,12)),0)</f>
        <v>2</v>
      </c>
      <c r="H35" s="24">
        <f ca="1">IFERROR(SUMPRODUCT(('銷貨數 (總數)(claude)'!$B$4:$B$1576=C35)*OFFSET('銷貨數 (總數)(claude)'!$E$4:$E$1576,0,操作說明!$D$2-10,1573,6)),0)</f>
        <v>2</v>
      </c>
      <c r="I35" s="23">
        <f ca="1">IFERROR(SUMPRODUCT(('銷貨數 (總數)(claude)'!$B$4:$B$1576=C35)*OFFSET('銷貨數 (總數)(claude)'!$E$4:$E$1576,0,操作說明!$D$2-7,1573,3)),0)</f>
        <v>2</v>
      </c>
      <c r="J35" s="24" cm="1">
        <f t="array" aca="1" ref="J35" ca="1">IFERROR(ROUND(H35/MAX(1,SUMPRODUCT(('銷貨數 (總數)(claude)'!$B$4:$B$1576=C35)*(OFFSET('銷貨數 (總數)(claude)'!$E$4:$E$1576,0,操作說明!$D$2-10,1573,6)&gt;0))),1),0)</f>
        <v>1</v>
      </c>
      <c r="K35" s="21">
        <f t="shared" ca="1" si="0"/>
        <v>52</v>
      </c>
      <c r="L35" s="25" t="str">
        <f t="shared" ca="1" si="1"/>
        <v>滯銷風險</v>
      </c>
      <c r="M35" s="22" t="str">
        <f t="shared" ca="1" si="2"/>
        <v>🔴 超過2年消化量，建議促銷/庫存處分</v>
      </c>
      <c r="N35" s="113" t="str">
        <f t="shared" ca="1" si="3"/>
        <v>2030/09</v>
      </c>
    </row>
    <row r="36" spans="1:14" ht="18.75" customHeight="1">
      <c r="A36" s="19" t="str">
        <f>IFERROR(_xlfn.XLOOKUP(B36,事業別定義!A$2:A$9,事業別定義!B$2:B$9,IF(E36&gt;0,"周邊商品","")),IF(E36&gt;0,"周邊商品",""))</f>
        <v>周邊商品</v>
      </c>
      <c r="B36" s="20" t="str">
        <f>IFERROR(_xlfn.XLOOKUP(C36,'銷貨數(claude)'!E:E,'銷貨數(claude)'!A:A,"周邊商品"),"周邊商品")</f>
        <v>巧連智商品</v>
      </c>
      <c r="C36" s="21" t="str">
        <f>'在庫(claude)'!A36</f>
        <v>20211C602</v>
      </c>
      <c r="D36" s="22" t="str">
        <f>IFERROR(_xlfn.XLOOKUP(C36,'在庫(claude)'!A$5:A$695,'在庫(claude)'!B$5:B$695,""),"")</f>
        <v>彩色釣魚遊戲組</v>
      </c>
      <c r="E36" s="26">
        <f>IFERROR(SUMIF('在庫(claude)'!A$5:A$695,C36,'在庫(claude)'!D$5:D$695),0)</f>
        <v>9</v>
      </c>
      <c r="F36" s="26">
        <f>IFERROR(SUMIF('在庫(claude)'!A$5:A$695,C36,'在庫(claude)'!E$5:E$695),0)</f>
        <v>687</v>
      </c>
      <c r="G36" s="26">
        <f ca="1">IFERROR(SUMPRODUCT(('銷貨數 (總數)(claude)'!$B$4:$B$1576=C36)*OFFSET('銷貨數 (總數)(claude)'!$E$4:$E$1576,0,操作說明!$D$2-16,1573,12)),0)</f>
        <v>95</v>
      </c>
      <c r="H36" s="27">
        <f ca="1">IFERROR(SUMPRODUCT(('銷貨數 (總數)(claude)'!$B$4:$B$1576=C36)*OFFSET('銷貨數 (總數)(claude)'!$E$4:$E$1576,0,操作說明!$D$2-10,1573,6)),0)</f>
        <v>35</v>
      </c>
      <c r="I36" s="26">
        <f ca="1">IFERROR(SUMPRODUCT(('銷貨數 (總數)(claude)'!$B$4:$B$1576=C36)*OFFSET('銷貨數 (總數)(claude)'!$E$4:$E$1576,0,操作說明!$D$2-7,1573,3)),0)</f>
        <v>2</v>
      </c>
      <c r="J36" s="27" cm="1">
        <f t="array" aca="1" ref="J36" ca="1">IFERROR(ROUND(H36/MAX(1,SUMPRODUCT(('銷貨數 (總數)(claude)'!$B$4:$B$1576=C36)*(OFFSET('銷貨數 (總數)(claude)'!$E$4:$E$1576,0,操作說明!$D$2-10,1573,6)&gt;0))),1),0)</f>
        <v>7</v>
      </c>
      <c r="K36" s="28">
        <f t="shared" ca="1" si="0"/>
        <v>1.3</v>
      </c>
      <c r="L36" s="25" t="str">
        <f t="shared" ca="1" si="1"/>
        <v>健康</v>
      </c>
      <c r="M36" s="29" t="str">
        <f t="shared" ca="1" si="2"/>
        <v>✅ 庫存健康</v>
      </c>
      <c r="N36" s="113" t="str">
        <f t="shared" ca="1" si="3"/>
        <v>2026/06</v>
      </c>
    </row>
    <row r="37" spans="1:14" ht="18.75" customHeight="1">
      <c r="A37" s="19" t="str">
        <f>IFERROR(_xlfn.XLOOKUP(B37,事業別定義!A$2:A$9,事業別定義!B$2:B$9,IF(E37&gt;0,"周邊商品","")),IF(E37&gt;0,"周邊商品",""))</f>
        <v>周邊商品</v>
      </c>
      <c r="B37" s="20" t="str">
        <f>IFERROR(_xlfn.XLOOKUP(C37,'銷貨數(claude)'!E:E,'銷貨數(claude)'!A:A,"周邊商品"),"周邊商品")</f>
        <v>周邊商品</v>
      </c>
      <c r="C37" s="21" t="str">
        <f>'在庫(claude)'!A37</f>
        <v>20211C606</v>
      </c>
      <c r="D37" s="22" t="str">
        <f>IFERROR(_xlfn.XLOOKUP(C37,'在庫(claude)'!A$5:A$695,'在庫(claude)'!B$5:B$695,""),"")</f>
        <v>寶寶版巧虎IC如廁學習機</v>
      </c>
      <c r="E37" s="23">
        <f>IFERROR(SUMIF('在庫(claude)'!A$5:A$695,C37,'在庫(claude)'!D$5:D$695),0)</f>
        <v>154</v>
      </c>
      <c r="F37" s="23">
        <f>IFERROR(SUMIF('在庫(claude)'!A$5:A$695,C37,'在庫(claude)'!E$5:E$695),0)</f>
        <v>34325</v>
      </c>
      <c r="G37" s="23">
        <f ca="1">IFERROR(SUMPRODUCT(('銷貨數 (總數)(claude)'!$B$4:$B$1576=C37)*OFFSET('銷貨數 (總數)(claude)'!$E$4:$E$1576,0,操作說明!$D$2-16,1573,12)),0)</f>
        <v>0</v>
      </c>
      <c r="H37" s="24">
        <f ca="1">IFERROR(SUMPRODUCT(('銷貨數 (總數)(claude)'!$B$4:$B$1576=C37)*OFFSET('銷貨數 (總數)(claude)'!$E$4:$E$1576,0,操作說明!$D$2-10,1573,6)),0)</f>
        <v>0</v>
      </c>
      <c r="I37" s="23">
        <f ca="1">IFERROR(SUMPRODUCT(('銷貨數 (總數)(claude)'!$B$4:$B$1576=C37)*OFFSET('銷貨數 (總數)(claude)'!$E$4:$E$1576,0,操作說明!$D$2-7,1573,3)),0)</f>
        <v>0</v>
      </c>
      <c r="J37" s="24" cm="1">
        <f t="array" aca="1" ref="J37" ca="1">IFERROR(ROUND(H37/MAX(1,SUMPRODUCT(('銷貨數 (總數)(claude)'!$B$4:$B$1576=C37)*(OFFSET('銷貨數 (總數)(claude)'!$E$4:$E$1576,0,操作說明!$D$2-10,1573,6)&gt;0))),1),0)</f>
        <v>0</v>
      </c>
      <c r="K37" s="21" t="str">
        <f t="shared" ca="1" si="0"/>
        <v>-</v>
      </c>
      <c r="L37" s="25" t="str">
        <f t="shared" ca="1" si="1"/>
        <v>滯銷(有庫無銷)</v>
      </c>
      <c r="M37" s="22" t="str">
        <f t="shared" ca="1" si="2"/>
        <v>⚠️ 近6M零銷售，請確認是否列入促銷或處分</v>
      </c>
      <c r="N37" s="113" t="str">
        <f t="shared" ca="1" si="3"/>
        <v>無法預估</v>
      </c>
    </row>
    <row r="38" spans="1:14" ht="18.75" customHeight="1">
      <c r="A38" s="19" t="str">
        <f>IFERROR(_xlfn.XLOOKUP(B38,事業別定義!A$2:A$9,事業別定義!B$2:B$9,IF(E38&gt;0,"周邊商品","")),IF(E38&gt;0,"周邊商品",""))</f>
        <v>周邊商品</v>
      </c>
      <c r="B38" s="20" t="str">
        <f>IFERROR(_xlfn.XLOOKUP(C38,'銷貨數(claude)'!E:E,'銷貨數(claude)'!A:A,"周邊商品"),"周邊商品")</f>
        <v>巧連智商品</v>
      </c>
      <c r="C38" s="21" t="str">
        <f>'在庫(claude)'!A38</f>
        <v>20211C607</v>
      </c>
      <c r="D38" s="22" t="str">
        <f>IFERROR(_xlfn.XLOOKUP(C38,'在庫(claude)'!A$5:A$695,'在庫(claude)'!B$5:B$695,""),"")</f>
        <v>創意顏色形狀積木組(無輪子)</v>
      </c>
      <c r="E38" s="26">
        <f>IFERROR(SUMIF('在庫(claude)'!A$5:A$695,C38,'在庫(claude)'!D$5:D$695),0)</f>
        <v>18</v>
      </c>
      <c r="F38" s="26">
        <f>IFERROR(SUMIF('在庫(claude)'!A$5:A$695,C38,'在庫(claude)'!E$5:E$695),0)</f>
        <v>2339</v>
      </c>
      <c r="G38" s="26">
        <f ca="1">IFERROR(SUMPRODUCT(('銷貨數 (總數)(claude)'!$B$4:$B$1576=C38)*OFFSET('銷貨數 (總數)(claude)'!$E$4:$E$1576,0,操作說明!$D$2-16,1573,12)),0)</f>
        <v>51</v>
      </c>
      <c r="H38" s="27">
        <f ca="1">IFERROR(SUMPRODUCT(('銷貨數 (總數)(claude)'!$B$4:$B$1576=C38)*OFFSET('銷貨數 (總數)(claude)'!$E$4:$E$1576,0,操作說明!$D$2-10,1573,6)),0)</f>
        <v>51</v>
      </c>
      <c r="I38" s="26">
        <f ca="1">IFERROR(SUMPRODUCT(('銷貨數 (總數)(claude)'!$B$4:$B$1576=C38)*OFFSET('銷貨數 (總數)(claude)'!$E$4:$E$1576,0,操作說明!$D$2-7,1573,3)),0)</f>
        <v>5</v>
      </c>
      <c r="J38" s="27" cm="1">
        <f t="array" aca="1" ref="J38" ca="1">IFERROR(ROUND(H38/MAX(1,SUMPRODUCT(('銷貨數 (總數)(claude)'!$B$4:$B$1576=C38)*(OFFSET('銷貨數 (總數)(claude)'!$E$4:$E$1576,0,操作說明!$D$2-10,1573,6)&gt;0))),1),0)</f>
        <v>10.199999999999999</v>
      </c>
      <c r="K38" s="28">
        <f t="shared" ca="1" si="0"/>
        <v>1.8</v>
      </c>
      <c r="L38" s="25" t="str">
        <f t="shared" ca="1" si="1"/>
        <v>健康</v>
      </c>
      <c r="M38" s="29" t="str">
        <f t="shared" ca="1" si="2"/>
        <v>✅ 庫存健康</v>
      </c>
      <c r="N38" s="113" t="str">
        <f t="shared" ca="1" si="3"/>
        <v>2026/07</v>
      </c>
    </row>
    <row r="39" spans="1:14" ht="18.75" customHeight="1">
      <c r="A39" s="19" t="str">
        <f>IFERROR(_xlfn.XLOOKUP(B39,事業別定義!A$2:A$9,事業別定義!B$2:B$9,IF(E39&gt;0,"周邊商品","")),IF(E39&gt;0,"周邊商品",""))</f>
        <v>周邊商品</v>
      </c>
      <c r="B39" s="20" t="str">
        <f>IFERROR(_xlfn.XLOOKUP(C39,'銷貨數(claude)'!E:E,'銷貨數(claude)'!A:A,"周邊商品"),"周邊商品")</f>
        <v>巧連智商品</v>
      </c>
      <c r="C39" s="21" t="str">
        <f>'在庫(claude)'!A39</f>
        <v>20211C608</v>
      </c>
      <c r="D39" s="22" t="str">
        <f>IFERROR(_xlfn.XLOOKUP(C39,'在庫(claude)'!A$5:A$695,'在庫(claude)'!B$5:B$695,""),"")</f>
        <v>顏色娃娃扮演遊戲組(洗澡玩具)</v>
      </c>
      <c r="E39" s="23">
        <f>IFERROR(SUMIF('在庫(claude)'!A$5:A$695,C39,'在庫(claude)'!D$5:D$695),0)</f>
        <v>1182</v>
      </c>
      <c r="F39" s="23">
        <f>IFERROR(SUMIF('在庫(claude)'!A$5:A$695,C39,'在庫(claude)'!E$5:E$695),0)</f>
        <v>85470</v>
      </c>
      <c r="G39" s="23">
        <f ca="1">IFERROR(SUMPRODUCT(('銷貨數 (總數)(claude)'!$B$4:$B$1576=C39)*OFFSET('銷貨數 (總數)(claude)'!$E$4:$E$1576,0,操作說明!$D$2-16,1573,12)),0)</f>
        <v>124</v>
      </c>
      <c r="H39" s="24">
        <f ca="1">IFERROR(SUMPRODUCT(('銷貨數 (總數)(claude)'!$B$4:$B$1576=C39)*OFFSET('銷貨數 (總數)(claude)'!$E$4:$E$1576,0,操作說明!$D$2-10,1573,6)),0)</f>
        <v>35</v>
      </c>
      <c r="I39" s="23">
        <f ca="1">IFERROR(SUMPRODUCT(('銷貨數 (總數)(claude)'!$B$4:$B$1576=C39)*OFFSET('銷貨數 (總數)(claude)'!$E$4:$E$1576,0,操作說明!$D$2-7,1573,3)),0)</f>
        <v>17</v>
      </c>
      <c r="J39" s="24" cm="1">
        <f t="array" aca="1" ref="J39" ca="1">IFERROR(ROUND(H39/MAX(1,SUMPRODUCT(('銷貨數 (總數)(claude)'!$B$4:$B$1576=C39)*(OFFSET('銷貨數 (總數)(claude)'!$E$4:$E$1576,0,操作說明!$D$2-10,1573,6)&gt;0))),1),0)</f>
        <v>3.5</v>
      </c>
      <c r="K39" s="21">
        <f t="shared" ca="1" si="0"/>
        <v>337.7</v>
      </c>
      <c r="L39" s="25" t="str">
        <f t="shared" ca="1" si="1"/>
        <v>滯銷風險</v>
      </c>
      <c r="M39" s="22" t="str">
        <f t="shared" ca="1" si="2"/>
        <v>🔴 超過2年消化量，建議促銷/庫存處分</v>
      </c>
      <c r="N39" s="113" t="str">
        <f t="shared" ca="1" si="3"/>
        <v>2054/07</v>
      </c>
    </row>
    <row r="40" spans="1:14" ht="18.75" customHeight="1">
      <c r="A40" s="19" t="str">
        <f>IFERROR(_xlfn.XLOOKUP(B40,事業別定義!A$2:A$9,事業別定義!B$2:B$9,IF(E40&gt;0,"周邊商品","")),IF(E40&gt;0,"周邊商品",""))</f>
        <v>周邊商品</v>
      </c>
      <c r="B40" s="20" t="str">
        <f>IFERROR(_xlfn.XLOOKUP(C40,'銷貨數(claude)'!E:E,'銷貨數(claude)'!A:A,"周邊商品"),"周邊商品")</f>
        <v>周邊商品</v>
      </c>
      <c r="C40" s="21" t="str">
        <f>'在庫(claude)'!A40</f>
        <v>20211C612</v>
      </c>
      <c r="D40" s="22" t="str">
        <f>IFERROR(_xlfn.XLOOKUP(C40,'在庫(claude)'!A$5:A$695,'在庫(claude)'!B$5:B$695,""),"")</f>
        <v>寶寶版IC巧虎睡覺音樂故事機</v>
      </c>
      <c r="E40" s="26">
        <f>IFERROR(SUMIF('在庫(claude)'!A$5:A$695,C40,'在庫(claude)'!D$5:D$695),0)</f>
        <v>192</v>
      </c>
      <c r="F40" s="26">
        <f>IFERROR(SUMIF('在庫(claude)'!A$5:A$695,C40,'在庫(claude)'!E$5:E$695),0)</f>
        <v>41675</v>
      </c>
      <c r="G40" s="26">
        <f ca="1">IFERROR(SUMPRODUCT(('銷貨數 (總數)(claude)'!$B$4:$B$1576=C40)*OFFSET('銷貨數 (總數)(claude)'!$E$4:$E$1576,0,操作說明!$D$2-16,1573,12)),0)</f>
        <v>0</v>
      </c>
      <c r="H40" s="27">
        <f ca="1">IFERROR(SUMPRODUCT(('銷貨數 (總數)(claude)'!$B$4:$B$1576=C40)*OFFSET('銷貨數 (總數)(claude)'!$E$4:$E$1576,0,操作說明!$D$2-10,1573,6)),0)</f>
        <v>0</v>
      </c>
      <c r="I40" s="26">
        <f ca="1">IFERROR(SUMPRODUCT(('銷貨數 (總數)(claude)'!$B$4:$B$1576=C40)*OFFSET('銷貨數 (總數)(claude)'!$E$4:$E$1576,0,操作說明!$D$2-7,1573,3)),0)</f>
        <v>0</v>
      </c>
      <c r="J40" s="27" cm="1">
        <f t="array" aca="1" ref="J40" ca="1">IFERROR(ROUND(H40/MAX(1,SUMPRODUCT(('銷貨數 (總數)(claude)'!$B$4:$B$1576=C40)*(OFFSET('銷貨數 (總數)(claude)'!$E$4:$E$1576,0,操作說明!$D$2-10,1573,6)&gt;0))),1),0)</f>
        <v>0</v>
      </c>
      <c r="K40" s="28" t="str">
        <f t="shared" ca="1" si="0"/>
        <v>-</v>
      </c>
      <c r="L40" s="25" t="str">
        <f t="shared" ca="1" si="1"/>
        <v>滯銷(有庫無銷)</v>
      </c>
      <c r="M40" s="29" t="str">
        <f t="shared" ca="1" si="2"/>
        <v>⚠️ 近6M零銷售，請確認是否列入促銷或處分</v>
      </c>
      <c r="N40" s="113" t="str">
        <f t="shared" ca="1" si="3"/>
        <v>無法預估</v>
      </c>
    </row>
    <row r="41" spans="1:14" ht="18.75" customHeight="1">
      <c r="A41" s="19" t="str">
        <f>IFERROR(_xlfn.XLOOKUP(B41,事業別定義!A$2:A$9,事業別定義!B$2:B$9,IF(E41&gt;0,"周邊商品","")),IF(E41&gt;0,"周邊商品",""))</f>
        <v>周邊商品</v>
      </c>
      <c r="B41" s="20" t="str">
        <f>IFERROR(_xlfn.XLOOKUP(C41,'銷貨數(claude)'!E:E,'銷貨數(claude)'!A:A,"周邊商品"),"周邊商品")</f>
        <v>周邊商品</v>
      </c>
      <c r="C41" s="21" t="str">
        <f>'在庫(claude)'!A41</f>
        <v>20211CE01</v>
      </c>
      <c r="D41" s="22" t="str">
        <f>IFERROR(_xlfn.XLOOKUP(C41,'在庫(claude)'!A$5:A$695,'在庫(claude)'!B$5:B$695,""),"")</f>
        <v>寶寶版顏色家族偶遊戲圖</v>
      </c>
      <c r="E41" s="23">
        <f>IFERROR(SUMIF('在庫(claude)'!A$5:A$695,C41,'在庫(claude)'!D$5:D$695),0)</f>
        <v>2</v>
      </c>
      <c r="F41" s="23">
        <f>IFERROR(SUMIF('在庫(claude)'!A$5:A$695,C41,'在庫(claude)'!E$5:E$695),0)</f>
        <v>14</v>
      </c>
      <c r="G41" s="23">
        <f ca="1">IFERROR(SUMPRODUCT(('銷貨數 (總數)(claude)'!$B$4:$B$1576=C41)*OFFSET('銷貨數 (總數)(claude)'!$E$4:$E$1576,0,操作說明!$D$2-16,1573,12)),0)</f>
        <v>0</v>
      </c>
      <c r="H41" s="24">
        <f ca="1">IFERROR(SUMPRODUCT(('銷貨數 (總數)(claude)'!$B$4:$B$1576=C41)*OFFSET('銷貨數 (總數)(claude)'!$E$4:$E$1576,0,操作說明!$D$2-10,1573,6)),0)</f>
        <v>0</v>
      </c>
      <c r="I41" s="23">
        <f ca="1">IFERROR(SUMPRODUCT(('銷貨數 (總數)(claude)'!$B$4:$B$1576=C41)*OFFSET('銷貨數 (總數)(claude)'!$E$4:$E$1576,0,操作說明!$D$2-7,1573,3)),0)</f>
        <v>0</v>
      </c>
      <c r="J41" s="24" cm="1">
        <f t="array" aca="1" ref="J41" ca="1">IFERROR(ROUND(H41/MAX(1,SUMPRODUCT(('銷貨數 (總數)(claude)'!$B$4:$B$1576=C41)*(OFFSET('銷貨數 (總數)(claude)'!$E$4:$E$1576,0,操作說明!$D$2-10,1573,6)&gt;0))),1),0)</f>
        <v>0</v>
      </c>
      <c r="K41" s="21" t="str">
        <f t="shared" ca="1" si="0"/>
        <v>-</v>
      </c>
      <c r="L41" s="25" t="str">
        <f t="shared" ca="1" si="1"/>
        <v>滯銷(有庫無銷)</v>
      </c>
      <c r="M41" s="22" t="str">
        <f t="shared" ca="1" si="2"/>
        <v>⚠️ 近6M零銷售，請確認是否列入促銷或處分</v>
      </c>
      <c r="N41" s="113" t="str">
        <f t="shared" ca="1" si="3"/>
        <v>無法預估</v>
      </c>
    </row>
    <row r="42" spans="1:14" ht="18.75" customHeight="1">
      <c r="A42" s="19" t="str">
        <f>IFERROR(_xlfn.XLOOKUP(B42,事業別定義!A$2:A$9,事業別定義!B$2:B$9,IF(E42&gt;0,"周邊商品","")),IF(E42&gt;0,"周邊商品",""))</f>
        <v>周邊商品</v>
      </c>
      <c r="B42" s="20" t="str">
        <f>IFERROR(_xlfn.XLOOKUP(C42,'銷貨數(claude)'!E:E,'銷貨數(claude)'!A:A,"周邊商品"),"周邊商品")</f>
        <v>巧連智商品</v>
      </c>
      <c r="C42" s="21" t="str">
        <f>'在庫(claude)'!A42</f>
        <v>20212C603</v>
      </c>
      <c r="D42" s="22" t="str">
        <f>IFERROR(_xlfn.XLOOKUP(C42,'在庫(claude)'!A$5:A$695,'在庫(claude)'!B$5:B$695,""),"")</f>
        <v>IC巧虎城市交通安全組</v>
      </c>
      <c r="E42" s="26">
        <f>IFERROR(SUMIF('在庫(claude)'!A$5:A$695,C42,'在庫(claude)'!D$5:D$695),0)</f>
        <v>377</v>
      </c>
      <c r="F42" s="26">
        <f>IFERROR(SUMIF('在庫(claude)'!A$5:A$695,C42,'在庫(claude)'!E$5:E$695),0)</f>
        <v>73372</v>
      </c>
      <c r="G42" s="26">
        <f ca="1">IFERROR(SUMPRODUCT(('銷貨數 (總數)(claude)'!$B$4:$B$1576=C42)*OFFSET('銷貨數 (總數)(claude)'!$E$4:$E$1576,0,操作說明!$D$2-16,1573,12)),0)</f>
        <v>7</v>
      </c>
      <c r="H42" s="27">
        <f ca="1">IFERROR(SUMPRODUCT(('銷貨數 (總數)(claude)'!$B$4:$B$1576=C42)*OFFSET('銷貨數 (總數)(claude)'!$E$4:$E$1576,0,操作說明!$D$2-10,1573,6)),0)</f>
        <v>4</v>
      </c>
      <c r="I42" s="26">
        <f ca="1">IFERROR(SUMPRODUCT(('銷貨數 (總數)(claude)'!$B$4:$B$1576=C42)*OFFSET('銷貨數 (總數)(claude)'!$E$4:$E$1576,0,操作說明!$D$2-7,1573,3)),0)</f>
        <v>1</v>
      </c>
      <c r="J42" s="27" cm="1">
        <f t="array" aca="1" ref="J42" ca="1">IFERROR(ROUND(H42/MAX(1,SUMPRODUCT(('銷貨數 (總數)(claude)'!$B$4:$B$1576=C42)*(OFFSET('銷貨數 (總數)(claude)'!$E$4:$E$1576,0,操作說明!$D$2-10,1573,6)&gt;0))),1),0)</f>
        <v>1.3</v>
      </c>
      <c r="K42" s="28">
        <f t="shared" ca="1" si="0"/>
        <v>290</v>
      </c>
      <c r="L42" s="25" t="str">
        <f t="shared" ca="1" si="1"/>
        <v>滯銷風險</v>
      </c>
      <c r="M42" s="29" t="str">
        <f t="shared" ca="1" si="2"/>
        <v>🔴 超過2年消化量，建議促銷/庫存處分</v>
      </c>
      <c r="N42" s="113" t="str">
        <f t="shared" ca="1" si="3"/>
        <v>2050/07</v>
      </c>
    </row>
    <row r="43" spans="1:14" ht="18.75" customHeight="1">
      <c r="A43" s="19" t="str">
        <f>IFERROR(_xlfn.XLOOKUP(B43,事業別定義!A$2:A$9,事業別定義!B$2:B$9,IF(E43&gt;0,"周邊商品","")),IF(E43&gt;0,"周邊商品",""))</f>
        <v>周邊商品</v>
      </c>
      <c r="B43" s="20" t="str">
        <f>IFERROR(_xlfn.XLOOKUP(C43,'銷貨數(claude)'!E:E,'銷貨數(claude)'!A:A,"周邊商品"),"周邊商品")</f>
        <v>巧連智商品</v>
      </c>
      <c r="C43" s="21" t="str">
        <f>'在庫(claude)'!A43</f>
        <v>20212C608</v>
      </c>
      <c r="D43" s="22" t="str">
        <f>IFERROR(_xlfn.XLOOKUP(C43,'在庫(claude)'!A$5:A$695,'在庫(claude)'!B$5:B$695,""),"")</f>
        <v>幼兒園好朋友立體積木</v>
      </c>
      <c r="E43" s="23">
        <f>IFERROR(SUMIF('在庫(claude)'!A$5:A$695,C43,'在庫(claude)'!D$5:D$695),0)</f>
        <v>8</v>
      </c>
      <c r="F43" s="23">
        <f>IFERROR(SUMIF('在庫(claude)'!A$5:A$695,C43,'在庫(claude)'!E$5:E$695),0)</f>
        <v>562</v>
      </c>
      <c r="G43" s="23">
        <f ca="1">IFERROR(SUMPRODUCT(('銷貨數 (總數)(claude)'!$B$4:$B$1576=C43)*OFFSET('銷貨數 (總數)(claude)'!$E$4:$E$1576,0,操作說明!$D$2-16,1573,12)),0)</f>
        <v>14</v>
      </c>
      <c r="H43" s="24">
        <f ca="1">IFERROR(SUMPRODUCT(('銷貨數 (總數)(claude)'!$B$4:$B$1576=C43)*OFFSET('銷貨數 (總數)(claude)'!$E$4:$E$1576,0,操作說明!$D$2-10,1573,6)),0)</f>
        <v>0</v>
      </c>
      <c r="I43" s="23">
        <f ca="1">IFERROR(SUMPRODUCT(('銷貨數 (總數)(claude)'!$B$4:$B$1576=C43)*OFFSET('銷貨數 (總數)(claude)'!$E$4:$E$1576,0,操作說明!$D$2-7,1573,3)),0)</f>
        <v>0</v>
      </c>
      <c r="J43" s="24" cm="1">
        <f t="array" aca="1" ref="J43" ca="1">IFERROR(ROUND(H43/MAX(1,SUMPRODUCT(('銷貨數 (總數)(claude)'!$B$4:$B$1576=C43)*(OFFSET('銷貨數 (總數)(claude)'!$E$4:$E$1576,0,操作說明!$D$2-10,1573,6)&gt;0))),1),0)</f>
        <v>0</v>
      </c>
      <c r="K43" s="21" t="str">
        <f t="shared" ca="1" si="0"/>
        <v>-</v>
      </c>
      <c r="L43" s="25" t="str">
        <f t="shared" ca="1" si="1"/>
        <v>滯銷(有庫無銷)</v>
      </c>
      <c r="M43" s="22" t="str">
        <f t="shared" ca="1" si="2"/>
        <v>⚠️ 近6M零銷售，請確認是否列入促銷或處分</v>
      </c>
      <c r="N43" s="113" t="str">
        <f t="shared" ca="1" si="3"/>
        <v>無法預估</v>
      </c>
    </row>
    <row r="44" spans="1:14" ht="18.75" customHeight="1">
      <c r="A44" s="19" t="str">
        <f>IFERROR(_xlfn.XLOOKUP(B44,事業別定義!A$2:A$9,事業別定義!B$2:B$9,IF(E44&gt;0,"周邊商品","")),IF(E44&gt;0,"周邊商品",""))</f>
        <v>周邊商品</v>
      </c>
      <c r="B44" s="20" t="str">
        <f>IFERROR(_xlfn.XLOOKUP(C44,'銷貨數(claude)'!E:E,'銷貨數(claude)'!A:A,"周邊商品"),"周邊商品")</f>
        <v>周邊商品</v>
      </c>
      <c r="C44" s="21" t="str">
        <f>'在庫(claude)'!A44</f>
        <v>20212CE08</v>
      </c>
      <c r="D44" s="22" t="str">
        <f>IFERROR(_xlfn.XLOOKUP(C44,'在庫(claude)'!A$5:A$695,'在庫(claude)'!B$5:B$695,""),"")</f>
        <v>幼兒園好朋友立體積木小書</v>
      </c>
      <c r="E44" s="26">
        <f>IFERROR(SUMIF('在庫(claude)'!A$5:A$695,C44,'在庫(claude)'!D$5:D$695),0)</f>
        <v>8</v>
      </c>
      <c r="F44" s="26">
        <f>IFERROR(SUMIF('在庫(claude)'!A$5:A$695,C44,'在庫(claude)'!E$5:E$695),0)</f>
        <v>23</v>
      </c>
      <c r="G44" s="26">
        <f ca="1">IFERROR(SUMPRODUCT(('銷貨數 (總數)(claude)'!$B$4:$B$1576=C44)*OFFSET('銷貨數 (總數)(claude)'!$E$4:$E$1576,0,操作說明!$D$2-16,1573,12)),0)</f>
        <v>0</v>
      </c>
      <c r="H44" s="27">
        <f ca="1">IFERROR(SUMPRODUCT(('銷貨數 (總數)(claude)'!$B$4:$B$1576=C44)*OFFSET('銷貨數 (總數)(claude)'!$E$4:$E$1576,0,操作說明!$D$2-10,1573,6)),0)</f>
        <v>0</v>
      </c>
      <c r="I44" s="26">
        <f ca="1">IFERROR(SUMPRODUCT(('銷貨數 (總數)(claude)'!$B$4:$B$1576=C44)*OFFSET('銷貨數 (總數)(claude)'!$E$4:$E$1576,0,操作說明!$D$2-7,1573,3)),0)</f>
        <v>0</v>
      </c>
      <c r="J44" s="27" cm="1">
        <f t="array" aca="1" ref="J44" ca="1">IFERROR(ROUND(H44/MAX(1,SUMPRODUCT(('銷貨數 (總數)(claude)'!$B$4:$B$1576=C44)*(OFFSET('銷貨數 (總數)(claude)'!$E$4:$E$1576,0,操作說明!$D$2-10,1573,6)&gt;0))),1),0)</f>
        <v>0</v>
      </c>
      <c r="K44" s="28" t="str">
        <f t="shared" ca="1" si="0"/>
        <v>-</v>
      </c>
      <c r="L44" s="25" t="str">
        <f t="shared" ca="1" si="1"/>
        <v>滯銷(有庫無銷)</v>
      </c>
      <c r="M44" s="29" t="str">
        <f t="shared" ca="1" si="2"/>
        <v>⚠️ 近6M零銷售，請確認是否列入促銷或處分</v>
      </c>
      <c r="N44" s="113" t="str">
        <f t="shared" ca="1" si="3"/>
        <v>無法預估</v>
      </c>
    </row>
    <row r="45" spans="1:14" ht="18.75" customHeight="1">
      <c r="A45" s="19" t="str">
        <f>IFERROR(_xlfn.XLOOKUP(B45,事業別定義!A$2:A$9,事業別定義!B$2:B$9,IF(E45&gt;0,"周邊商品","")),IF(E45&gt;0,"周邊商品",""))</f>
        <v>周邊商品</v>
      </c>
      <c r="B45" s="20" t="str">
        <f>IFERROR(_xlfn.XLOOKUP(C45,'銷貨數(claude)'!E:E,'銷貨數(claude)'!A:A,"周邊商品"),"周邊商品")</f>
        <v>周邊商品</v>
      </c>
      <c r="C45" s="21" t="str">
        <f>'在庫(claude)'!A45</f>
        <v>20215C611</v>
      </c>
      <c r="D45" s="22" t="str">
        <f>IFERROR(_xlfn.XLOOKUP(C45,'在庫(claude)'!A$5:A$695,'在庫(claude)'!B$5:B$695,""),"")</f>
        <v>學習版會動的變身機器人</v>
      </c>
      <c r="E45" s="23">
        <f>IFERROR(SUMIF('在庫(claude)'!A$5:A$695,C45,'在庫(claude)'!D$5:D$695),0)</f>
        <v>63</v>
      </c>
      <c r="F45" s="23">
        <f>IFERROR(SUMIF('在庫(claude)'!A$5:A$695,C45,'在庫(claude)'!E$5:E$695),0)</f>
        <v>10181</v>
      </c>
      <c r="G45" s="23">
        <f ca="1">IFERROR(SUMPRODUCT(('銷貨數 (總數)(claude)'!$B$4:$B$1576=C45)*OFFSET('銷貨數 (總數)(claude)'!$E$4:$E$1576,0,操作說明!$D$2-16,1573,12)),0)</f>
        <v>0</v>
      </c>
      <c r="H45" s="24">
        <f ca="1">IFERROR(SUMPRODUCT(('銷貨數 (總數)(claude)'!$B$4:$B$1576=C45)*OFFSET('銷貨數 (總數)(claude)'!$E$4:$E$1576,0,操作說明!$D$2-10,1573,6)),0)</f>
        <v>0</v>
      </c>
      <c r="I45" s="23">
        <f ca="1">IFERROR(SUMPRODUCT(('銷貨數 (總數)(claude)'!$B$4:$B$1576=C45)*OFFSET('銷貨數 (總數)(claude)'!$E$4:$E$1576,0,操作說明!$D$2-7,1573,3)),0)</f>
        <v>0</v>
      </c>
      <c r="J45" s="24" cm="1">
        <f t="array" aca="1" ref="J45" ca="1">IFERROR(ROUND(H45/MAX(1,SUMPRODUCT(('銷貨數 (總數)(claude)'!$B$4:$B$1576=C45)*(OFFSET('銷貨數 (總數)(claude)'!$E$4:$E$1576,0,操作說明!$D$2-10,1573,6)&gt;0))),1),0)</f>
        <v>0</v>
      </c>
      <c r="K45" s="21" t="str">
        <f t="shared" ca="1" si="0"/>
        <v>-</v>
      </c>
      <c r="L45" s="25" t="str">
        <f t="shared" ca="1" si="1"/>
        <v>滯銷(有庫無銷)</v>
      </c>
      <c r="M45" s="22" t="str">
        <f t="shared" ca="1" si="2"/>
        <v>⚠️ 近6M零銷售，請確認是否列入促銷或處分</v>
      </c>
      <c r="N45" s="113" t="str">
        <f t="shared" ca="1" si="3"/>
        <v>無法預估</v>
      </c>
    </row>
    <row r="46" spans="1:14" ht="18.75" customHeight="1">
      <c r="A46" s="19" t="str">
        <f>IFERROR(_xlfn.XLOOKUP(B46,事業別定義!A$2:A$9,事業別定義!B$2:B$9,IF(E46&gt;0,"周邊商品","")),IF(E46&gt;0,"周邊商品",""))</f>
        <v>周邊商品</v>
      </c>
      <c r="B46" s="20" t="str">
        <f>IFERROR(_xlfn.XLOOKUP(C46,'銷貨數(claude)'!E:E,'銷貨數(claude)'!A:A,"周邊商品"),"周邊商品")</f>
        <v>周邊商品</v>
      </c>
      <c r="C46" s="21" t="str">
        <f>'在庫(claude)'!A46</f>
        <v>20215CV08</v>
      </c>
      <c r="D46" s="22" t="str">
        <f>IFERROR(_xlfn.XLOOKUP(C46,'在庫(claude)'!A$5:A$695,'在庫(claude)'!B$5:B$695,""),"")</f>
        <v>學習版拼音我最棒</v>
      </c>
      <c r="E46" s="26">
        <f>IFERROR(SUMIF('在庫(claude)'!A$5:A$695,C46,'在庫(claude)'!D$5:D$695),0)</f>
        <v>336</v>
      </c>
      <c r="F46" s="26">
        <f>IFERROR(SUMIF('在庫(claude)'!A$5:A$695,C46,'在庫(claude)'!E$5:E$695),0)</f>
        <v>8701</v>
      </c>
      <c r="G46" s="26">
        <f ca="1">IFERROR(SUMPRODUCT(('銷貨數 (總數)(claude)'!$B$4:$B$1576=C46)*OFFSET('銷貨數 (總數)(claude)'!$E$4:$E$1576,0,操作說明!$D$2-16,1573,12)),0)</f>
        <v>0</v>
      </c>
      <c r="H46" s="27">
        <f ca="1">IFERROR(SUMPRODUCT(('銷貨數 (總數)(claude)'!$B$4:$B$1576=C46)*OFFSET('銷貨數 (總數)(claude)'!$E$4:$E$1576,0,操作說明!$D$2-10,1573,6)),0)</f>
        <v>0</v>
      </c>
      <c r="I46" s="26">
        <f ca="1">IFERROR(SUMPRODUCT(('銷貨數 (總數)(claude)'!$B$4:$B$1576=C46)*OFFSET('銷貨數 (總數)(claude)'!$E$4:$E$1576,0,操作說明!$D$2-7,1573,3)),0)</f>
        <v>0</v>
      </c>
      <c r="J46" s="27" cm="1">
        <f t="array" aca="1" ref="J46" ca="1">IFERROR(ROUND(H46/MAX(1,SUMPRODUCT(('銷貨數 (總數)(claude)'!$B$4:$B$1576=C46)*(OFFSET('銷貨數 (總數)(claude)'!$E$4:$E$1576,0,操作說明!$D$2-10,1573,6)&gt;0))),1),0)</f>
        <v>0</v>
      </c>
      <c r="K46" s="28" t="str">
        <f t="shared" ca="1" si="0"/>
        <v>-</v>
      </c>
      <c r="L46" s="25" t="str">
        <f t="shared" ca="1" si="1"/>
        <v>滯銷(有庫無銷)</v>
      </c>
      <c r="M46" s="29" t="str">
        <f t="shared" ca="1" si="2"/>
        <v>⚠️ 近6M零銷售，請確認是否列入促銷或處分</v>
      </c>
      <c r="N46" s="113" t="str">
        <f t="shared" ca="1" si="3"/>
        <v>無法預估</v>
      </c>
    </row>
    <row r="47" spans="1:14" ht="18.75" customHeight="1">
      <c r="A47" s="19" t="str">
        <f>IFERROR(_xlfn.XLOOKUP(B47,事業別定義!A$2:A$9,事業別定義!B$2:B$9,IF(E47&gt;0,"周邊商品","")),IF(E47&gt;0,"周邊商品",""))</f>
        <v>周邊商品</v>
      </c>
      <c r="B47" s="20" t="str">
        <f>IFERROR(_xlfn.XLOOKUP(C47,'銷貨數(claude)'!E:E,'銷貨數(claude)'!A:A,"周邊商品"),"周邊商品")</f>
        <v>周邊商品</v>
      </c>
      <c r="C47" s="21" t="str">
        <f>'在庫(claude)'!A47</f>
        <v>20216CV01</v>
      </c>
      <c r="D47" s="22" t="str">
        <f>IFERROR(_xlfn.XLOOKUP(C47,'在庫(claude)'!A$5:A$695,'在庫(claude)'!B$5:B$695,""),"")</f>
        <v>STEAM學習系列(驚奇魔術遊戲組)</v>
      </c>
      <c r="E47" s="23">
        <f>IFERROR(SUMIF('在庫(claude)'!A$5:A$695,C47,'在庫(claude)'!D$5:D$695),0)</f>
        <v>85</v>
      </c>
      <c r="F47" s="23">
        <f>IFERROR(SUMIF('在庫(claude)'!A$5:A$695,C47,'在庫(claude)'!E$5:E$695),0)</f>
        <v>2956</v>
      </c>
      <c r="G47" s="23">
        <f ca="1">IFERROR(SUMPRODUCT(('銷貨數 (總數)(claude)'!$B$4:$B$1576=C47)*OFFSET('銷貨數 (總數)(claude)'!$E$4:$E$1576,0,操作說明!$D$2-16,1573,12)),0)</f>
        <v>0</v>
      </c>
      <c r="H47" s="24">
        <f ca="1">IFERROR(SUMPRODUCT(('銷貨數 (總數)(claude)'!$B$4:$B$1576=C47)*OFFSET('銷貨數 (總數)(claude)'!$E$4:$E$1576,0,操作說明!$D$2-10,1573,6)),0)</f>
        <v>0</v>
      </c>
      <c r="I47" s="23">
        <f ca="1">IFERROR(SUMPRODUCT(('銷貨數 (總數)(claude)'!$B$4:$B$1576=C47)*OFFSET('銷貨數 (總數)(claude)'!$E$4:$E$1576,0,操作說明!$D$2-7,1573,3)),0)</f>
        <v>0</v>
      </c>
      <c r="J47" s="24" cm="1">
        <f t="array" aca="1" ref="J47" ca="1">IFERROR(ROUND(H47/MAX(1,SUMPRODUCT(('銷貨數 (總數)(claude)'!$B$4:$B$1576=C47)*(OFFSET('銷貨數 (總數)(claude)'!$E$4:$E$1576,0,操作說明!$D$2-10,1573,6)&gt;0))),1),0)</f>
        <v>0</v>
      </c>
      <c r="K47" s="21" t="str">
        <f t="shared" ca="1" si="0"/>
        <v>-</v>
      </c>
      <c r="L47" s="25" t="str">
        <f t="shared" ca="1" si="1"/>
        <v>滯銷(有庫無銷)</v>
      </c>
      <c r="M47" s="22" t="str">
        <f t="shared" ca="1" si="2"/>
        <v>⚠️ 近6M零銷售，請確認是否列入促銷或處分</v>
      </c>
      <c r="N47" s="113" t="str">
        <f t="shared" ca="1" si="3"/>
        <v>無法預估</v>
      </c>
    </row>
    <row r="48" spans="1:14" ht="18.75" customHeight="1">
      <c r="A48" s="19" t="str">
        <f>IFERROR(_xlfn.XLOOKUP(B48,事業別定義!A$2:A$9,事業別定義!B$2:B$9,IF(E48&gt;0,"周邊商品","")),IF(E48&gt;0,"周邊商品",""))</f>
        <v>周邊商品</v>
      </c>
      <c r="B48" s="20" t="str">
        <f>IFERROR(_xlfn.XLOOKUP(C48,'銷貨數(claude)'!E:E,'銷貨數(claude)'!A:A,"周邊商品"),"周邊商品")</f>
        <v>周邊商品</v>
      </c>
      <c r="C48" s="21" t="str">
        <f>'在庫(claude)'!A48</f>
        <v>20216CV06</v>
      </c>
      <c r="D48" s="22" t="str">
        <f>IFERROR(_xlfn.XLOOKUP(C48,'在庫(claude)'!A$5:A$695,'在庫(claude)'!B$5:B$695,""),"")</f>
        <v>2106月號基礎版學習套組</v>
      </c>
      <c r="E48" s="26">
        <f>IFERROR(SUMIF('在庫(claude)'!A$5:A$695,C48,'在庫(claude)'!D$5:D$695),0)</f>
        <v>168</v>
      </c>
      <c r="F48" s="26">
        <f>IFERROR(SUMIF('在庫(claude)'!A$5:A$695,C48,'在庫(claude)'!E$5:E$695),0)</f>
        <v>5459</v>
      </c>
      <c r="G48" s="26">
        <f ca="1">IFERROR(SUMPRODUCT(('銷貨數 (總數)(claude)'!$B$4:$B$1576=C48)*OFFSET('銷貨數 (總數)(claude)'!$E$4:$E$1576,0,操作說明!$D$2-16,1573,12)),0)</f>
        <v>0</v>
      </c>
      <c r="H48" s="27">
        <f ca="1">IFERROR(SUMPRODUCT(('銷貨數 (總數)(claude)'!$B$4:$B$1576=C48)*OFFSET('銷貨數 (總數)(claude)'!$E$4:$E$1576,0,操作說明!$D$2-10,1573,6)),0)</f>
        <v>0</v>
      </c>
      <c r="I48" s="26">
        <f ca="1">IFERROR(SUMPRODUCT(('銷貨數 (總數)(claude)'!$B$4:$B$1576=C48)*OFFSET('銷貨數 (總數)(claude)'!$E$4:$E$1576,0,操作說明!$D$2-7,1573,3)),0)</f>
        <v>0</v>
      </c>
      <c r="J48" s="27" cm="1">
        <f t="array" aca="1" ref="J48" ca="1">IFERROR(ROUND(H48/MAX(1,SUMPRODUCT(('銷貨數 (總數)(claude)'!$B$4:$B$1576=C48)*(OFFSET('銷貨數 (總數)(claude)'!$E$4:$E$1576,0,操作說明!$D$2-10,1573,6)&gt;0))),1),0)</f>
        <v>0</v>
      </c>
      <c r="K48" s="28" t="str">
        <f t="shared" ca="1" si="0"/>
        <v>-</v>
      </c>
      <c r="L48" s="25" t="str">
        <f t="shared" ca="1" si="1"/>
        <v>滯銷(有庫無銷)</v>
      </c>
      <c r="M48" s="29" t="str">
        <f t="shared" ca="1" si="2"/>
        <v>⚠️ 近6M零銷售，請確認是否列入促銷或處分</v>
      </c>
      <c r="N48" s="113" t="str">
        <f t="shared" ca="1" si="3"/>
        <v>無法預估</v>
      </c>
    </row>
    <row r="49" spans="1:14" ht="18.75" customHeight="1">
      <c r="A49" s="19" t="str">
        <f>IFERROR(_xlfn.XLOOKUP(B49,事業別定義!A$2:A$9,事業別定義!B$2:B$9,IF(E49&gt;0,"周邊商品","")),IF(E49&gt;0,"周邊商品",""))</f>
        <v>周邊商品</v>
      </c>
      <c r="B49" s="20" t="str">
        <f>IFERROR(_xlfn.XLOOKUP(C49,'銷貨數(claude)'!E:E,'銷貨數(claude)'!A:A,"周邊商品"),"周邊商品")</f>
        <v>周邊商品</v>
      </c>
      <c r="C49" s="21" t="str">
        <f>'在庫(claude)'!A49</f>
        <v>20216CV07</v>
      </c>
      <c r="D49" s="22" t="str">
        <f>IFERROR(_xlfn.XLOOKUP(C49,'在庫(claude)'!A$5:A$695,'在庫(claude)'!B$5:B$695,""),"")</f>
        <v>2107月號基礎版學習套組</v>
      </c>
      <c r="E49" s="23">
        <f>IFERROR(SUMIF('在庫(claude)'!A$5:A$695,C49,'在庫(claude)'!D$5:D$695),0)</f>
        <v>56</v>
      </c>
      <c r="F49" s="23">
        <f>IFERROR(SUMIF('在庫(claude)'!A$5:A$695,C49,'在庫(claude)'!E$5:E$695),0)</f>
        <v>2258</v>
      </c>
      <c r="G49" s="23">
        <f ca="1">IFERROR(SUMPRODUCT(('銷貨數 (總數)(claude)'!$B$4:$B$1576=C49)*OFFSET('銷貨數 (總數)(claude)'!$E$4:$E$1576,0,操作說明!$D$2-16,1573,12)),0)</f>
        <v>0</v>
      </c>
      <c r="H49" s="24">
        <f ca="1">IFERROR(SUMPRODUCT(('銷貨數 (總數)(claude)'!$B$4:$B$1576=C49)*OFFSET('銷貨數 (總數)(claude)'!$E$4:$E$1576,0,操作說明!$D$2-10,1573,6)),0)</f>
        <v>0</v>
      </c>
      <c r="I49" s="23">
        <f ca="1">IFERROR(SUMPRODUCT(('銷貨數 (總數)(claude)'!$B$4:$B$1576=C49)*OFFSET('銷貨數 (總數)(claude)'!$E$4:$E$1576,0,操作說明!$D$2-7,1573,3)),0)</f>
        <v>0</v>
      </c>
      <c r="J49" s="24" cm="1">
        <f t="array" aca="1" ref="J49" ca="1">IFERROR(ROUND(H49/MAX(1,SUMPRODUCT(('銷貨數 (總數)(claude)'!$B$4:$B$1576=C49)*(OFFSET('銷貨數 (總數)(claude)'!$E$4:$E$1576,0,操作說明!$D$2-10,1573,6)&gt;0))),1),0)</f>
        <v>0</v>
      </c>
      <c r="K49" s="21" t="str">
        <f t="shared" ca="1" si="0"/>
        <v>-</v>
      </c>
      <c r="L49" s="25" t="str">
        <f t="shared" ca="1" si="1"/>
        <v>滯銷(有庫無銷)</v>
      </c>
      <c r="M49" s="22" t="str">
        <f t="shared" ca="1" si="2"/>
        <v>⚠️ 近6M零銷售，請確認是否列入促銷或處分</v>
      </c>
      <c r="N49" s="113" t="str">
        <f t="shared" ca="1" si="3"/>
        <v>無法預估</v>
      </c>
    </row>
    <row r="50" spans="1:14" ht="18.75" customHeight="1">
      <c r="A50" s="19" t="str">
        <f>IFERROR(_xlfn.XLOOKUP(B50,事業別定義!A$2:A$9,事業別定義!B$2:B$9,IF(E50&gt;0,"周邊商品","")),IF(E50&gt;0,"周邊商品",""))</f>
        <v>周邊商品</v>
      </c>
      <c r="B50" s="20" t="str">
        <f>IFERROR(_xlfn.XLOOKUP(C50,'銷貨數(claude)'!E:E,'銷貨數(claude)'!A:A,"周邊商品"),"周邊商品")</f>
        <v>周邊商品</v>
      </c>
      <c r="C50" s="21" t="str">
        <f>'在庫(claude)'!A50</f>
        <v>20216CV08</v>
      </c>
      <c r="D50" s="22" t="str">
        <f>IFERROR(_xlfn.XLOOKUP(C50,'在庫(claude)'!A$5:A$695,'在庫(claude)'!B$5:B$695,""),"")</f>
        <v>2108月號基礎版學習套組</v>
      </c>
      <c r="E50" s="26">
        <f>IFERROR(SUMIF('在庫(claude)'!A$5:A$695,C50,'在庫(claude)'!D$5:D$695),0)</f>
        <v>65</v>
      </c>
      <c r="F50" s="26">
        <f>IFERROR(SUMIF('在庫(claude)'!A$5:A$695,C50,'在庫(claude)'!E$5:E$695),0)</f>
        <v>2552</v>
      </c>
      <c r="G50" s="26">
        <f ca="1">IFERROR(SUMPRODUCT(('銷貨數 (總數)(claude)'!$B$4:$B$1576=C50)*OFFSET('銷貨數 (總數)(claude)'!$E$4:$E$1576,0,操作說明!$D$2-16,1573,12)),0)</f>
        <v>0</v>
      </c>
      <c r="H50" s="27">
        <f ca="1">IFERROR(SUMPRODUCT(('銷貨數 (總數)(claude)'!$B$4:$B$1576=C50)*OFFSET('銷貨數 (總數)(claude)'!$E$4:$E$1576,0,操作說明!$D$2-10,1573,6)),0)</f>
        <v>0</v>
      </c>
      <c r="I50" s="26">
        <f ca="1">IFERROR(SUMPRODUCT(('銷貨數 (總數)(claude)'!$B$4:$B$1576=C50)*OFFSET('銷貨數 (總數)(claude)'!$E$4:$E$1576,0,操作說明!$D$2-7,1573,3)),0)</f>
        <v>0</v>
      </c>
      <c r="J50" s="27" cm="1">
        <f t="array" aca="1" ref="J50" ca="1">IFERROR(ROUND(H50/MAX(1,SUMPRODUCT(('銷貨數 (總數)(claude)'!$B$4:$B$1576=C50)*(OFFSET('銷貨數 (總數)(claude)'!$E$4:$E$1576,0,操作說明!$D$2-10,1573,6)&gt;0))),1),0)</f>
        <v>0</v>
      </c>
      <c r="K50" s="28" t="str">
        <f t="shared" ca="1" si="0"/>
        <v>-</v>
      </c>
      <c r="L50" s="25" t="str">
        <f t="shared" ca="1" si="1"/>
        <v>滯銷(有庫無銷)</v>
      </c>
      <c r="M50" s="29" t="str">
        <f t="shared" ca="1" si="2"/>
        <v>⚠️ 近6M零銷售，請確認是否列入促銷或處分</v>
      </c>
      <c r="N50" s="113" t="str">
        <f t="shared" ca="1" si="3"/>
        <v>無法預估</v>
      </c>
    </row>
    <row r="51" spans="1:14" ht="18.75" customHeight="1">
      <c r="A51" s="19" t="str">
        <f>IFERROR(_xlfn.XLOOKUP(B51,事業別定義!A$2:A$9,事業別定義!B$2:B$9,IF(E51&gt;0,"周邊商品","")),IF(E51&gt;0,"周邊商品",""))</f>
        <v>周邊商品</v>
      </c>
      <c r="B51" s="20" t="str">
        <f>IFERROR(_xlfn.XLOOKUP(C51,'銷貨數(claude)'!E:E,'銷貨數(claude)'!A:A,"周邊商品"),"周邊商品")</f>
        <v>巧連智商品</v>
      </c>
      <c r="C51" s="21" t="str">
        <f>'在庫(claude)'!A51</f>
        <v>2021FC809</v>
      </c>
      <c r="D51" s="22" t="str">
        <f>IFERROR(_xlfn.XLOOKUP(C51,'在庫(claude)'!A$5:A$695,'在庫(claude)'!B$5:B$695,""),"")</f>
        <v>名人系列(改變世界的名人1)</v>
      </c>
      <c r="E51" s="23">
        <f>IFERROR(SUMIF('在庫(claude)'!A$5:A$695,C51,'在庫(claude)'!D$5:D$695),0)</f>
        <v>205</v>
      </c>
      <c r="F51" s="23">
        <f>IFERROR(SUMIF('在庫(claude)'!A$5:A$695,C51,'在庫(claude)'!E$5:E$695),0)</f>
        <v>4709</v>
      </c>
      <c r="G51" s="23">
        <f ca="1">IFERROR(SUMPRODUCT(('銷貨數 (總數)(claude)'!$B$4:$B$1576=C51)*OFFSET('銷貨數 (總數)(claude)'!$E$4:$E$1576,0,操作說明!$D$2-16,1573,12)),0)</f>
        <v>23</v>
      </c>
      <c r="H51" s="24">
        <f ca="1">IFERROR(SUMPRODUCT(('銷貨數 (總數)(claude)'!$B$4:$B$1576=C51)*OFFSET('銷貨數 (總數)(claude)'!$E$4:$E$1576,0,操作說明!$D$2-10,1573,6)),0)</f>
        <v>0</v>
      </c>
      <c r="I51" s="23">
        <f ca="1">IFERROR(SUMPRODUCT(('銷貨數 (總數)(claude)'!$B$4:$B$1576=C51)*OFFSET('銷貨數 (總數)(claude)'!$E$4:$E$1576,0,操作說明!$D$2-7,1573,3)),0)</f>
        <v>0</v>
      </c>
      <c r="J51" s="24" cm="1">
        <f t="array" aca="1" ref="J51" ca="1">IFERROR(ROUND(H51/MAX(1,SUMPRODUCT(('銷貨數 (總數)(claude)'!$B$4:$B$1576=C51)*(OFFSET('銷貨數 (總數)(claude)'!$E$4:$E$1576,0,操作說明!$D$2-10,1573,6)&gt;0))),1),0)</f>
        <v>0</v>
      </c>
      <c r="K51" s="21" t="str">
        <f t="shared" ca="1" si="0"/>
        <v>-</v>
      </c>
      <c r="L51" s="25" t="str">
        <f t="shared" ca="1" si="1"/>
        <v>滯銷(有庫無銷)</v>
      </c>
      <c r="M51" s="22" t="str">
        <f t="shared" ca="1" si="2"/>
        <v>⚠️ 近6M零銷售，請確認是否列入促銷或處分</v>
      </c>
      <c r="N51" s="113" t="str">
        <f t="shared" ca="1" si="3"/>
        <v>無法預估</v>
      </c>
    </row>
    <row r="52" spans="1:14" ht="18.75" customHeight="1">
      <c r="A52" s="19" t="str">
        <f>IFERROR(_xlfn.XLOOKUP(B52,事業別定義!A$2:A$9,事業別定義!B$2:B$9,IF(E52&gt;0,"周邊商品","")),IF(E52&gt;0,"周邊商品",""))</f>
        <v>周邊商品</v>
      </c>
      <c r="B52" s="20" t="str">
        <f>IFERROR(_xlfn.XLOOKUP(C52,'銷貨數(claude)'!E:E,'銷貨數(claude)'!A:A,"周邊商品"),"周邊商品")</f>
        <v>周邊商品</v>
      </c>
      <c r="C52" s="21" t="str">
        <f>'在庫(claude)'!A52</f>
        <v>2021FC812</v>
      </c>
      <c r="D52" s="22" t="str">
        <f>IFERROR(_xlfn.XLOOKUP(C52,'在庫(claude)'!A$5:A$695,'在庫(claude)'!B$5:B$695,""),"")</f>
        <v>2112月號進階版名人系列</v>
      </c>
      <c r="E52" s="26">
        <f>IFERROR(SUMIF('在庫(claude)'!A$5:A$695,C52,'在庫(claude)'!D$5:D$695),0)</f>
        <v>152</v>
      </c>
      <c r="F52" s="26">
        <f>IFERROR(SUMIF('在庫(claude)'!A$5:A$695,C52,'在庫(claude)'!E$5:E$695),0)</f>
        <v>3549</v>
      </c>
      <c r="G52" s="26">
        <f ca="1">IFERROR(SUMPRODUCT(('銷貨數 (總數)(claude)'!$B$4:$B$1576=C52)*OFFSET('銷貨數 (總數)(claude)'!$E$4:$E$1576,0,操作說明!$D$2-16,1573,12)),0)</f>
        <v>0</v>
      </c>
      <c r="H52" s="27">
        <f ca="1">IFERROR(SUMPRODUCT(('銷貨數 (總數)(claude)'!$B$4:$B$1576=C52)*OFFSET('銷貨數 (總數)(claude)'!$E$4:$E$1576,0,操作說明!$D$2-10,1573,6)),0)</f>
        <v>0</v>
      </c>
      <c r="I52" s="26">
        <f ca="1">IFERROR(SUMPRODUCT(('銷貨數 (總數)(claude)'!$B$4:$B$1576=C52)*OFFSET('銷貨數 (總數)(claude)'!$E$4:$E$1576,0,操作說明!$D$2-7,1573,3)),0)</f>
        <v>0</v>
      </c>
      <c r="J52" s="27" cm="1">
        <f t="array" aca="1" ref="J52" ca="1">IFERROR(ROUND(H52/MAX(1,SUMPRODUCT(('銷貨數 (總數)(claude)'!$B$4:$B$1576=C52)*(OFFSET('銷貨數 (總數)(claude)'!$E$4:$E$1576,0,操作說明!$D$2-10,1573,6)&gt;0))),1),0)</f>
        <v>0</v>
      </c>
      <c r="K52" s="28" t="str">
        <f t="shared" ca="1" si="0"/>
        <v>-</v>
      </c>
      <c r="L52" s="25" t="str">
        <f t="shared" ca="1" si="1"/>
        <v>滯銷(有庫無銷)</v>
      </c>
      <c r="M52" s="29" t="str">
        <f t="shared" ca="1" si="2"/>
        <v>⚠️ 近6M零銷售，請確認是否列入促銷或處分</v>
      </c>
      <c r="N52" s="113" t="str">
        <f t="shared" ca="1" si="3"/>
        <v>無法預估</v>
      </c>
    </row>
    <row r="53" spans="1:14" ht="18.75" customHeight="1">
      <c r="A53" s="19" t="str">
        <f>IFERROR(_xlfn.XLOOKUP(B53,事業別定義!A$2:A$9,事業別定義!B$2:B$9,IF(E53&gt;0,"周邊商品","")),IF(E53&gt;0,"周邊商品",""))</f>
        <v>周邊商品</v>
      </c>
      <c r="B53" s="20" t="str">
        <f>IFERROR(_xlfn.XLOOKUP(C53,'銷貨數(claude)'!E:E,'銷貨數(claude)'!A:A,"周邊商品"),"周邊商品")</f>
        <v>周邊商品</v>
      </c>
      <c r="C53" s="21" t="str">
        <f>'在庫(claude)'!A53</f>
        <v>2021FC910</v>
      </c>
      <c r="D53" s="22" t="str">
        <f>IFERROR(_xlfn.XLOOKUP(C53,'在庫(claude)'!A$5:A$695,'在庫(claude)'!B$5:B$695,""),"")</f>
        <v>2110月號進階版世界名著</v>
      </c>
      <c r="E53" s="23">
        <f>IFERROR(SUMIF('在庫(claude)'!A$5:A$695,C53,'在庫(claude)'!D$5:D$695),0)</f>
        <v>3</v>
      </c>
      <c r="F53" s="23">
        <f>IFERROR(SUMIF('在庫(claude)'!A$5:A$695,C53,'在庫(claude)'!E$5:E$695),0)</f>
        <v>85</v>
      </c>
      <c r="G53" s="23">
        <f ca="1">IFERROR(SUMPRODUCT(('銷貨數 (總數)(claude)'!$B$4:$B$1576=C53)*OFFSET('銷貨數 (總數)(claude)'!$E$4:$E$1576,0,操作說明!$D$2-16,1573,12)),0)</f>
        <v>0</v>
      </c>
      <c r="H53" s="24">
        <f ca="1">IFERROR(SUMPRODUCT(('銷貨數 (總數)(claude)'!$B$4:$B$1576=C53)*OFFSET('銷貨數 (總數)(claude)'!$E$4:$E$1576,0,操作說明!$D$2-10,1573,6)),0)</f>
        <v>0</v>
      </c>
      <c r="I53" s="23">
        <f ca="1">IFERROR(SUMPRODUCT(('銷貨數 (總數)(claude)'!$B$4:$B$1576=C53)*OFFSET('銷貨數 (總數)(claude)'!$E$4:$E$1576,0,操作說明!$D$2-7,1573,3)),0)</f>
        <v>0</v>
      </c>
      <c r="J53" s="24" cm="1">
        <f t="array" aca="1" ref="J53" ca="1">IFERROR(ROUND(H53/MAX(1,SUMPRODUCT(('銷貨數 (總數)(claude)'!$B$4:$B$1576=C53)*(OFFSET('銷貨數 (總數)(claude)'!$E$4:$E$1576,0,操作說明!$D$2-10,1573,6)&gt;0))),1),0)</f>
        <v>0</v>
      </c>
      <c r="K53" s="21" t="str">
        <f t="shared" ca="1" si="0"/>
        <v>-</v>
      </c>
      <c r="L53" s="25" t="str">
        <f t="shared" ca="1" si="1"/>
        <v>滯銷(有庫無銷)</v>
      </c>
      <c r="M53" s="22" t="str">
        <f t="shared" ca="1" si="2"/>
        <v>⚠️ 近6M零銷售，請確認是否列入促銷或處分</v>
      </c>
      <c r="N53" s="113" t="str">
        <f t="shared" ca="1" si="3"/>
        <v>無法預估</v>
      </c>
    </row>
    <row r="54" spans="1:14" ht="18.75" customHeight="1">
      <c r="A54" s="19" t="str">
        <f>IFERROR(_xlfn.XLOOKUP(B54,事業別定義!A$2:A$9,事業別定義!B$2:B$9,IF(E54&gt;0,"周邊商品","")),IF(E54&gt;0,"周邊商品",""))</f>
        <v>周邊商品</v>
      </c>
      <c r="B54" s="20" t="str">
        <f>IFERROR(_xlfn.XLOOKUP(C54,'銷貨數(claude)'!E:E,'銷貨數(claude)'!A:A,"周邊商品"),"周邊商品")</f>
        <v>巧連智商品</v>
      </c>
      <c r="C54" s="21" t="str">
        <f>'在庫(claude)'!A54</f>
        <v>2021FCV02</v>
      </c>
      <c r="D54" s="22" t="str">
        <f>IFERROR(_xlfn.XLOOKUP(C54,'在庫(claude)'!A$5:A$695,'在庫(claude)'!B$5:B$695,""),"")</f>
        <v>多元探索(創意幽默寶典)</v>
      </c>
      <c r="E54" s="26">
        <f>IFERROR(SUMIF('在庫(claude)'!A$5:A$695,C54,'在庫(claude)'!D$5:D$695),0)</f>
        <v>44</v>
      </c>
      <c r="F54" s="26">
        <f>IFERROR(SUMIF('在庫(claude)'!A$5:A$695,C54,'在庫(claude)'!E$5:E$695),0)</f>
        <v>706</v>
      </c>
      <c r="G54" s="26">
        <f ca="1">IFERROR(SUMPRODUCT(('銷貨數 (總數)(claude)'!$B$4:$B$1576=C54)*OFFSET('銷貨數 (總數)(claude)'!$E$4:$E$1576,0,操作說明!$D$2-16,1573,12)),0)</f>
        <v>30</v>
      </c>
      <c r="H54" s="27">
        <f ca="1">IFERROR(SUMPRODUCT(('銷貨數 (總數)(claude)'!$B$4:$B$1576=C54)*OFFSET('銷貨數 (總數)(claude)'!$E$4:$E$1576,0,操作說明!$D$2-10,1573,6)),0)</f>
        <v>6</v>
      </c>
      <c r="I54" s="26">
        <f ca="1">IFERROR(SUMPRODUCT(('銷貨數 (總數)(claude)'!$B$4:$B$1576=C54)*OFFSET('銷貨數 (總數)(claude)'!$E$4:$E$1576,0,操作說明!$D$2-7,1573,3)),0)</f>
        <v>3</v>
      </c>
      <c r="J54" s="27" cm="1">
        <f t="array" aca="1" ref="J54" ca="1">IFERROR(ROUND(H54/MAX(1,SUMPRODUCT(('銷貨數 (總數)(claude)'!$B$4:$B$1576=C54)*(OFFSET('銷貨數 (總數)(claude)'!$E$4:$E$1576,0,操作說明!$D$2-10,1573,6)&gt;0))),1),0)</f>
        <v>1</v>
      </c>
      <c r="K54" s="28">
        <f t="shared" ca="1" si="0"/>
        <v>44</v>
      </c>
      <c r="L54" s="25" t="str">
        <f t="shared" ca="1" si="1"/>
        <v>滯銷風險</v>
      </c>
      <c r="M54" s="29" t="str">
        <f t="shared" ca="1" si="2"/>
        <v>🔴 超過2年消化量，建議促銷/庫存處分</v>
      </c>
      <c r="N54" s="113" t="str">
        <f t="shared" ca="1" si="3"/>
        <v>2030/01</v>
      </c>
    </row>
    <row r="55" spans="1:14" ht="18.75" customHeight="1">
      <c r="A55" s="19" t="str">
        <f>IFERROR(_xlfn.XLOOKUP(B55,事業別定義!A$2:A$9,事業別定義!B$2:B$9,IF(E55&gt;0,"周邊商品","")),IF(E55&gt;0,"周邊商品",""))</f>
        <v>周邊商品</v>
      </c>
      <c r="B55" s="20" t="str">
        <f>IFERROR(_xlfn.XLOOKUP(C55,'銷貨數(claude)'!E:E,'銷貨數(claude)'!A:A,"周邊商品"),"周邊商品")</f>
        <v>巧連智商品</v>
      </c>
      <c r="C55" s="21" t="str">
        <f>'在庫(claude)'!A55</f>
        <v>20221C611</v>
      </c>
      <c r="D55" s="22" t="str">
        <f>IFERROR(_xlfn.XLOOKUP(C55,'在庫(claude)'!A$5:A$695,'在庫(claude)'!B$5:B$695,""),"")</f>
        <v>生活語彙認知圖鑑2211</v>
      </c>
      <c r="E55" s="23">
        <f>IFERROR(SUMIF('在庫(claude)'!A$5:A$695,C55,'在庫(claude)'!D$5:D$695),0)</f>
        <v>94</v>
      </c>
      <c r="F55" s="23">
        <f>IFERROR(SUMIF('在庫(claude)'!A$5:A$695,C55,'在庫(claude)'!E$5:E$695),0)</f>
        <v>2806</v>
      </c>
      <c r="G55" s="23">
        <f ca="1">IFERROR(SUMPRODUCT(('銷貨數 (總數)(claude)'!$B$4:$B$1576=C55)*OFFSET('銷貨數 (總數)(claude)'!$E$4:$E$1576,0,操作說明!$D$2-16,1573,12)),0)</f>
        <v>141</v>
      </c>
      <c r="H55" s="24">
        <f ca="1">IFERROR(SUMPRODUCT(('銷貨數 (總數)(claude)'!$B$4:$B$1576=C55)*OFFSET('銷貨數 (總數)(claude)'!$E$4:$E$1576,0,操作說明!$D$2-10,1573,6)),0)</f>
        <v>62</v>
      </c>
      <c r="I55" s="23">
        <f ca="1">IFERROR(SUMPRODUCT(('銷貨數 (總數)(claude)'!$B$4:$B$1576=C55)*OFFSET('銷貨數 (總數)(claude)'!$E$4:$E$1576,0,操作說明!$D$2-7,1573,3)),0)</f>
        <v>41</v>
      </c>
      <c r="J55" s="24" cm="1">
        <f t="array" aca="1" ref="J55" ca="1">IFERROR(ROUND(H55/MAX(1,SUMPRODUCT(('銷貨數 (總數)(claude)'!$B$4:$B$1576=C55)*(OFFSET('銷貨數 (總數)(claude)'!$E$4:$E$1576,0,操作說明!$D$2-10,1573,6)&gt;0))),1),0)</f>
        <v>8.9</v>
      </c>
      <c r="K55" s="21">
        <f t="shared" ca="1" si="0"/>
        <v>10.6</v>
      </c>
      <c r="L55" s="25" t="str">
        <f t="shared" ca="1" si="1"/>
        <v>警示</v>
      </c>
      <c r="M55" s="22" t="str">
        <f t="shared" ca="1" si="2"/>
        <v>🟠 消化月數6-12個月，持續觀察</v>
      </c>
      <c r="N55" s="113" t="str">
        <f t="shared" ca="1" si="3"/>
        <v>2027/04</v>
      </c>
    </row>
    <row r="56" spans="1:14" ht="18.75" customHeight="1">
      <c r="A56" s="19" t="str">
        <f>IFERROR(_xlfn.XLOOKUP(B56,事業別定義!A$2:A$9,事業別定義!B$2:B$9,IF(E56&gt;0,"周邊商品","")),IF(E56&gt;0,"周邊商品",""))</f>
        <v>周邊商品</v>
      </c>
      <c r="B56" s="20" t="str">
        <f>IFERROR(_xlfn.XLOOKUP(C56,'銷貨數(claude)'!E:E,'銷貨數(claude)'!A:A,"周邊商品"),"周邊商品")</f>
        <v>周邊商品</v>
      </c>
      <c r="C56" s="21" t="str">
        <f>'在庫(claude)'!A56</f>
        <v>20221C612</v>
      </c>
      <c r="D56" s="22" t="str">
        <f>IFERROR(_xlfn.XLOOKUP(C56,'在庫(claude)'!A$5:A$695,'在庫(claude)'!B$5:B$695,""),"")</f>
        <v>寶寶版IC餐椅寶寶音樂立體書</v>
      </c>
      <c r="E56" s="26">
        <f>IFERROR(SUMIF('在庫(claude)'!A$5:A$695,C56,'在庫(claude)'!D$5:D$695),0)</f>
        <v>2</v>
      </c>
      <c r="F56" s="26">
        <f>IFERROR(SUMIF('在庫(claude)'!A$5:A$695,C56,'在庫(claude)'!E$5:E$695),0)</f>
        <v>268</v>
      </c>
      <c r="G56" s="26">
        <f ca="1">IFERROR(SUMPRODUCT(('銷貨數 (總數)(claude)'!$B$4:$B$1576=C56)*OFFSET('銷貨數 (總數)(claude)'!$E$4:$E$1576,0,操作說明!$D$2-16,1573,12)),0)</f>
        <v>0</v>
      </c>
      <c r="H56" s="27">
        <f ca="1">IFERROR(SUMPRODUCT(('銷貨數 (總數)(claude)'!$B$4:$B$1576=C56)*OFFSET('銷貨數 (總數)(claude)'!$E$4:$E$1576,0,操作說明!$D$2-10,1573,6)),0)</f>
        <v>0</v>
      </c>
      <c r="I56" s="26">
        <f ca="1">IFERROR(SUMPRODUCT(('銷貨數 (總數)(claude)'!$B$4:$B$1576=C56)*OFFSET('銷貨數 (總數)(claude)'!$E$4:$E$1576,0,操作說明!$D$2-7,1573,3)),0)</f>
        <v>0</v>
      </c>
      <c r="J56" s="27" cm="1">
        <f t="array" aca="1" ref="J56" ca="1">IFERROR(ROUND(H56/MAX(1,SUMPRODUCT(('銷貨數 (總數)(claude)'!$B$4:$B$1576=C56)*(OFFSET('銷貨數 (總數)(claude)'!$E$4:$E$1576,0,操作說明!$D$2-10,1573,6)&gt;0))),1),0)</f>
        <v>0</v>
      </c>
      <c r="K56" s="28" t="str">
        <f t="shared" ca="1" si="0"/>
        <v>-</v>
      </c>
      <c r="L56" s="25" t="str">
        <f t="shared" ca="1" si="1"/>
        <v>滯銷(有庫無銷)</v>
      </c>
      <c r="M56" s="29" t="str">
        <f t="shared" ca="1" si="2"/>
        <v>⚠️ 近6M零銷售，請確認是否列入促銷或處分</v>
      </c>
      <c r="N56" s="113" t="str">
        <f t="shared" ca="1" si="3"/>
        <v>無法預估</v>
      </c>
    </row>
    <row r="57" spans="1:14" ht="18.75" customHeight="1">
      <c r="A57" s="19" t="str">
        <f>IFERROR(_xlfn.XLOOKUP(B57,事業別定義!A$2:A$9,事業別定義!B$2:B$9,IF(E57&gt;0,"周邊商品","")),IF(E57&gt;0,"周邊商品",""))</f>
        <v>周邊商品</v>
      </c>
      <c r="B57" s="20" t="str">
        <f>IFERROR(_xlfn.XLOOKUP(C57,'銷貨數(claude)'!E:E,'銷貨數(claude)'!A:A,"周邊商品"),"周邊商品")</f>
        <v>巧連智商品</v>
      </c>
      <c r="C57" s="21" t="str">
        <f>'在庫(claude)'!A57</f>
        <v>20221C6B6</v>
      </c>
      <c r="D57" s="22" t="str">
        <f>IFERROR(_xlfn.XLOOKUP(C57,'在庫(claude)'!A$5:A$695,'在庫(claude)'!B$5:B$695,""),"")</f>
        <v>寶寶IC火車語彙學習組</v>
      </c>
      <c r="E57" s="23">
        <f>IFERROR(SUMIF('在庫(claude)'!A$5:A$695,C57,'在庫(claude)'!D$5:D$695),0)</f>
        <v>390</v>
      </c>
      <c r="F57" s="23">
        <f>IFERROR(SUMIF('在庫(claude)'!A$5:A$695,C57,'在庫(claude)'!E$5:E$695),0)</f>
        <v>65835</v>
      </c>
      <c r="G57" s="23">
        <f ca="1">IFERROR(SUMPRODUCT(('銷貨數 (總數)(claude)'!$B$4:$B$1576=C57)*OFFSET('銷貨數 (總數)(claude)'!$E$4:$E$1576,0,操作說明!$D$2-16,1573,12)),0)</f>
        <v>392</v>
      </c>
      <c r="H57" s="24">
        <f ca="1">IFERROR(SUMPRODUCT(('銷貨數 (總數)(claude)'!$B$4:$B$1576=C57)*OFFSET('銷貨數 (總數)(claude)'!$E$4:$E$1576,0,操作說明!$D$2-10,1573,6)),0)</f>
        <v>252</v>
      </c>
      <c r="I57" s="23">
        <f ca="1">IFERROR(SUMPRODUCT(('銷貨數 (總數)(claude)'!$B$4:$B$1576=C57)*OFFSET('銷貨數 (總數)(claude)'!$E$4:$E$1576,0,操作說明!$D$2-7,1573,3)),0)</f>
        <v>25</v>
      </c>
      <c r="J57" s="24" cm="1">
        <f t="array" aca="1" ref="J57" ca="1">IFERROR(ROUND(H57/MAX(1,SUMPRODUCT(('銷貨數 (總數)(claude)'!$B$4:$B$1576=C57)*(OFFSET('銷貨數 (總數)(claude)'!$E$4:$E$1576,0,操作說明!$D$2-10,1573,6)&gt;0))),1),0)</f>
        <v>15.8</v>
      </c>
      <c r="K57" s="21">
        <f t="shared" ca="1" si="0"/>
        <v>24.7</v>
      </c>
      <c r="L57" s="25" t="str">
        <f t="shared" ca="1" si="1"/>
        <v>滯銷風險</v>
      </c>
      <c r="M57" s="22" t="str">
        <f t="shared" ca="1" si="2"/>
        <v>🔴 超過2年消化量，建議促銷/庫存處分</v>
      </c>
      <c r="N57" s="113" t="str">
        <f t="shared" ca="1" si="3"/>
        <v>2028/06</v>
      </c>
    </row>
    <row r="58" spans="1:14" ht="18.75" customHeight="1">
      <c r="A58" s="19" t="str">
        <f>IFERROR(_xlfn.XLOOKUP(B58,事業別定義!A$2:A$9,事業別定義!B$2:B$9,IF(E58&gt;0,"周邊商品","")),IF(E58&gt;0,"周邊商品",""))</f>
        <v>周邊商品</v>
      </c>
      <c r="B58" s="20" t="str">
        <f>IFERROR(_xlfn.XLOOKUP(C58,'銷貨數(claude)'!E:E,'銷貨數(claude)'!A:A,"周邊商品"),"周邊商品")</f>
        <v>周邊商品</v>
      </c>
      <c r="C58" s="21" t="str">
        <f>'在庫(claude)'!A58</f>
        <v>20222C606</v>
      </c>
      <c r="D58" s="22" t="str">
        <f>IFERROR(_xlfn.XLOOKUP(C58,'在庫(claude)'!A$5:A$695,'在庫(claude)'!B$5:B$695,""),"")</f>
        <v>認知顏色冰淇淋組</v>
      </c>
      <c r="E58" s="26">
        <f>IFERROR(SUMIF('在庫(claude)'!A$5:A$695,C58,'在庫(claude)'!D$5:D$695),0)</f>
        <v>239</v>
      </c>
      <c r="F58" s="26">
        <f>IFERROR(SUMIF('在庫(claude)'!A$5:A$695,C58,'在庫(claude)'!E$5:E$695),0)</f>
        <v>25320</v>
      </c>
      <c r="G58" s="26">
        <f ca="1">IFERROR(SUMPRODUCT(('銷貨數 (總數)(claude)'!$B$4:$B$1576=C58)*OFFSET('銷貨數 (總數)(claude)'!$E$4:$E$1576,0,操作說明!$D$2-16,1573,12)),0)</f>
        <v>0</v>
      </c>
      <c r="H58" s="27">
        <f ca="1">IFERROR(SUMPRODUCT(('銷貨數 (總數)(claude)'!$B$4:$B$1576=C58)*OFFSET('銷貨數 (總數)(claude)'!$E$4:$E$1576,0,操作說明!$D$2-10,1573,6)),0)</f>
        <v>0</v>
      </c>
      <c r="I58" s="26">
        <f ca="1">IFERROR(SUMPRODUCT(('銷貨數 (總數)(claude)'!$B$4:$B$1576=C58)*OFFSET('銷貨數 (總數)(claude)'!$E$4:$E$1576,0,操作說明!$D$2-7,1573,3)),0)</f>
        <v>0</v>
      </c>
      <c r="J58" s="27" cm="1">
        <f t="array" aca="1" ref="J58" ca="1">IFERROR(ROUND(H58/MAX(1,SUMPRODUCT(('銷貨數 (總數)(claude)'!$B$4:$B$1576=C58)*(OFFSET('銷貨數 (總數)(claude)'!$E$4:$E$1576,0,操作說明!$D$2-10,1573,6)&gt;0))),1),0)</f>
        <v>0</v>
      </c>
      <c r="K58" s="28" t="str">
        <f t="shared" ca="1" si="0"/>
        <v>-</v>
      </c>
      <c r="L58" s="25" t="str">
        <f t="shared" ca="1" si="1"/>
        <v>滯銷(有庫無銷)</v>
      </c>
      <c r="M58" s="29" t="str">
        <f t="shared" ca="1" si="2"/>
        <v>⚠️ 近6M零銷售，請確認是否列入促銷或處分</v>
      </c>
      <c r="N58" s="113" t="str">
        <f t="shared" ca="1" si="3"/>
        <v>無法預估</v>
      </c>
    </row>
    <row r="59" spans="1:14" ht="18.75" customHeight="1">
      <c r="A59" s="19" t="str">
        <f>IFERROR(_xlfn.XLOOKUP(B59,事業別定義!A$2:A$9,事業別定義!B$2:B$9,IF(E59&gt;0,"周邊商品","")),IF(E59&gt;0,"周邊商品",""))</f>
        <v>周邊商品</v>
      </c>
      <c r="B59" s="20" t="str">
        <f>IFERROR(_xlfn.XLOOKUP(C59,'銷貨數(claude)'!E:E,'銷貨數(claude)'!A:A,"周邊商品"),"周邊商品")</f>
        <v>周邊商品</v>
      </c>
      <c r="C59" s="21" t="str">
        <f>'在庫(claude)'!A59</f>
        <v>20222C608</v>
      </c>
      <c r="D59" s="22" t="str">
        <f>IFERROR(_xlfn.XLOOKUP(C59,'在庫(claude)'!A$5:A$695,'在庫(claude)'!B$5:B$695,""),"")</f>
        <v>幼幼版變變變創意工程車</v>
      </c>
      <c r="E59" s="23">
        <f>IFERROR(SUMIF('在庫(claude)'!A$5:A$695,C59,'在庫(claude)'!D$5:D$695),0)</f>
        <v>20</v>
      </c>
      <c r="F59" s="23">
        <f>IFERROR(SUMIF('在庫(claude)'!A$5:A$695,C59,'在庫(claude)'!E$5:E$695),0)</f>
        <v>1656</v>
      </c>
      <c r="G59" s="23">
        <f ca="1">IFERROR(SUMPRODUCT(('銷貨數 (總數)(claude)'!$B$4:$B$1576=C59)*OFFSET('銷貨數 (總數)(claude)'!$E$4:$E$1576,0,操作說明!$D$2-16,1573,12)),0)</f>
        <v>0</v>
      </c>
      <c r="H59" s="24">
        <f ca="1">IFERROR(SUMPRODUCT(('銷貨數 (總數)(claude)'!$B$4:$B$1576=C59)*OFFSET('銷貨數 (總數)(claude)'!$E$4:$E$1576,0,操作說明!$D$2-10,1573,6)),0)</f>
        <v>0</v>
      </c>
      <c r="I59" s="23">
        <f ca="1">IFERROR(SUMPRODUCT(('銷貨數 (總數)(claude)'!$B$4:$B$1576=C59)*OFFSET('銷貨數 (總數)(claude)'!$E$4:$E$1576,0,操作說明!$D$2-7,1573,3)),0)</f>
        <v>0</v>
      </c>
      <c r="J59" s="24" cm="1">
        <f t="array" aca="1" ref="J59" ca="1">IFERROR(ROUND(H59/MAX(1,SUMPRODUCT(('銷貨數 (總數)(claude)'!$B$4:$B$1576=C59)*(OFFSET('銷貨數 (總數)(claude)'!$E$4:$E$1576,0,操作說明!$D$2-10,1573,6)&gt;0))),1),0)</f>
        <v>0</v>
      </c>
      <c r="K59" s="21" t="str">
        <f t="shared" ca="1" si="0"/>
        <v>-</v>
      </c>
      <c r="L59" s="25" t="str">
        <f t="shared" ca="1" si="1"/>
        <v>滯銷(有庫無銷)</v>
      </c>
      <c r="M59" s="22" t="str">
        <f t="shared" ca="1" si="2"/>
        <v>⚠️ 近6M零銷售，請確認是否列入促銷或處分</v>
      </c>
      <c r="N59" s="113" t="str">
        <f t="shared" ca="1" si="3"/>
        <v>無法預估</v>
      </c>
    </row>
    <row r="60" spans="1:14" ht="18.75" customHeight="1">
      <c r="A60" s="19" t="str">
        <f>IFERROR(_xlfn.XLOOKUP(B60,事業別定義!A$2:A$9,事業別定義!B$2:B$9,IF(E60&gt;0,"周邊商品","")),IF(E60&gt;0,"周邊商品",""))</f>
        <v>周邊商品</v>
      </c>
      <c r="B60" s="20" t="str">
        <f>IFERROR(_xlfn.XLOOKUP(C60,'銷貨數(claude)'!E:E,'銷貨數(claude)'!A:A,"周邊商品"),"周邊商品")</f>
        <v>周邊商品</v>
      </c>
      <c r="C60" s="21" t="str">
        <f>'在庫(claude)'!A60</f>
        <v>20223C605</v>
      </c>
      <c r="D60" s="22" t="str">
        <f>IFERROR(_xlfn.XLOOKUP(C60,'在庫(claude)'!A$5:A$695,'在庫(claude)'!B$5:B$695,""),"")</f>
        <v>三角立體四色筆(2502)</v>
      </c>
      <c r="E60" s="26">
        <f>IFERROR(SUMIF('在庫(claude)'!A$5:A$695,C60,'在庫(claude)'!D$5:D$695),0)</f>
        <v>2355</v>
      </c>
      <c r="F60" s="26">
        <f>IFERROR(SUMIF('在庫(claude)'!A$5:A$695,C60,'在庫(claude)'!E$5:E$695),0)</f>
        <v>41849</v>
      </c>
      <c r="G60" s="26">
        <f ca="1">IFERROR(SUMPRODUCT(('銷貨數 (總數)(claude)'!$B$4:$B$1576=C60)*OFFSET('銷貨數 (總數)(claude)'!$E$4:$E$1576,0,操作說明!$D$2-16,1573,12)),0)</f>
        <v>0</v>
      </c>
      <c r="H60" s="27">
        <f ca="1">IFERROR(SUMPRODUCT(('銷貨數 (總數)(claude)'!$B$4:$B$1576=C60)*OFFSET('銷貨數 (總數)(claude)'!$E$4:$E$1576,0,操作說明!$D$2-10,1573,6)),0)</f>
        <v>0</v>
      </c>
      <c r="I60" s="26">
        <f ca="1">IFERROR(SUMPRODUCT(('銷貨數 (總數)(claude)'!$B$4:$B$1576=C60)*OFFSET('銷貨數 (總數)(claude)'!$E$4:$E$1576,0,操作說明!$D$2-7,1573,3)),0)</f>
        <v>0</v>
      </c>
      <c r="J60" s="27" cm="1">
        <f t="array" aca="1" ref="J60" ca="1">IFERROR(ROUND(H60/MAX(1,SUMPRODUCT(('銷貨數 (總數)(claude)'!$B$4:$B$1576=C60)*(OFFSET('銷貨數 (總數)(claude)'!$E$4:$E$1576,0,操作說明!$D$2-10,1573,6)&gt;0))),1),0)</f>
        <v>0</v>
      </c>
      <c r="K60" s="28" t="str">
        <f t="shared" ca="1" si="0"/>
        <v>-</v>
      </c>
      <c r="L60" s="25" t="str">
        <f t="shared" ca="1" si="1"/>
        <v>滯銷(有庫無銷)</v>
      </c>
      <c r="M60" s="29" t="str">
        <f t="shared" ca="1" si="2"/>
        <v>⚠️ 近6M零銷售，請確認是否列入促銷或處分</v>
      </c>
      <c r="N60" s="113" t="str">
        <f t="shared" ca="1" si="3"/>
        <v>無法預估</v>
      </c>
    </row>
    <row r="61" spans="1:14" ht="18.75" customHeight="1">
      <c r="A61" s="19" t="str">
        <f>IFERROR(_xlfn.XLOOKUP(B61,事業別定義!A$2:A$9,事業別定義!B$2:B$9,IF(E61&gt;0,"周邊商品","")),IF(E61&gt;0,"周邊商品",""))</f>
        <v>周邊商品</v>
      </c>
      <c r="B61" s="20" t="str">
        <f>IFERROR(_xlfn.XLOOKUP(C61,'銷貨數(claude)'!E:E,'銷貨數(claude)'!A:A,"周邊商品"),"周邊商品")</f>
        <v>巧連智商品</v>
      </c>
      <c r="C61" s="21" t="str">
        <f>'在庫(claude)'!A61</f>
        <v>20223C608</v>
      </c>
      <c r="D61" s="22" t="str">
        <f>IFERROR(_xlfn.XLOOKUP(C61,'在庫(claude)'!A$5:A$695,'在庫(claude)'!B$5:B$695,""),"")</f>
        <v>邏輯推理遊戲棋</v>
      </c>
      <c r="E61" s="23">
        <f>IFERROR(SUMIF('在庫(claude)'!A$5:A$695,C61,'在庫(claude)'!D$5:D$695),0)</f>
        <v>47</v>
      </c>
      <c r="F61" s="23">
        <f>IFERROR(SUMIF('在庫(claude)'!A$5:A$695,C61,'在庫(claude)'!E$5:E$695),0)</f>
        <v>2018</v>
      </c>
      <c r="G61" s="23">
        <f ca="1">IFERROR(SUMPRODUCT(('銷貨數 (總數)(claude)'!$B$4:$B$1576=C61)*OFFSET('銷貨數 (總數)(claude)'!$E$4:$E$1576,0,操作說明!$D$2-16,1573,12)),0)</f>
        <v>12</v>
      </c>
      <c r="H61" s="24">
        <f ca="1">IFERROR(SUMPRODUCT(('銷貨數 (總數)(claude)'!$B$4:$B$1576=C61)*OFFSET('銷貨數 (總數)(claude)'!$E$4:$E$1576,0,操作說明!$D$2-10,1573,6)),0)</f>
        <v>2</v>
      </c>
      <c r="I61" s="23">
        <f ca="1">IFERROR(SUMPRODUCT(('銷貨數 (總數)(claude)'!$B$4:$B$1576=C61)*OFFSET('銷貨數 (總數)(claude)'!$E$4:$E$1576,0,操作說明!$D$2-7,1573,3)),0)</f>
        <v>2</v>
      </c>
      <c r="J61" s="24" cm="1">
        <f t="array" aca="1" ref="J61" ca="1">IFERROR(ROUND(H61/MAX(1,SUMPRODUCT(('銷貨數 (總數)(claude)'!$B$4:$B$1576=C61)*(OFFSET('銷貨數 (總數)(claude)'!$E$4:$E$1576,0,操作說明!$D$2-10,1573,6)&gt;0))),1),0)</f>
        <v>2</v>
      </c>
      <c r="K61" s="21">
        <f t="shared" ca="1" si="0"/>
        <v>23.5</v>
      </c>
      <c r="L61" s="25" t="str">
        <f t="shared" ca="1" si="1"/>
        <v>滯銷風險</v>
      </c>
      <c r="M61" s="22" t="str">
        <f t="shared" ca="1" si="2"/>
        <v>🔴 消化月數超過12個月，滯銷風險高</v>
      </c>
      <c r="N61" s="113" t="str">
        <f t="shared" ca="1" si="3"/>
        <v>2028/05</v>
      </c>
    </row>
    <row r="62" spans="1:14" ht="18.75" customHeight="1">
      <c r="A62" s="19" t="str">
        <f>IFERROR(_xlfn.XLOOKUP(B62,事業別定義!A$2:A$9,事業別定義!B$2:B$9,IF(E62&gt;0,"周邊商品","")),IF(E62&gt;0,"周邊商品",""))</f>
        <v>周邊商品</v>
      </c>
      <c r="B62" s="20" t="str">
        <f>IFERROR(_xlfn.XLOOKUP(C62,'銷貨數(claude)'!E:E,'銷貨數(claude)'!A:A,"周邊商品"),"周邊商品")</f>
        <v>巧連智商品</v>
      </c>
      <c r="C62" s="21" t="str">
        <f>'在庫(claude)'!A62</f>
        <v>2022FC801</v>
      </c>
      <c r="D62" s="22" t="str">
        <f>IFERROR(_xlfn.XLOOKUP(C62,'在庫(claude)'!A$5:A$695,'在庫(claude)'!B$5:B$695,""),"")</f>
        <v>漫畫成語-年度特刊</v>
      </c>
      <c r="E62" s="26">
        <f>IFERROR(SUMIF('在庫(claude)'!A$5:A$695,C62,'在庫(claude)'!D$5:D$695),0)</f>
        <v>54</v>
      </c>
      <c r="F62" s="26">
        <f>IFERROR(SUMIF('在庫(claude)'!A$5:A$695,C62,'在庫(claude)'!E$5:E$695),0)</f>
        <v>2086</v>
      </c>
      <c r="G62" s="26">
        <f ca="1">IFERROR(SUMPRODUCT(('銷貨數 (總數)(claude)'!$B$4:$B$1576=C62)*OFFSET('銷貨數 (總數)(claude)'!$E$4:$E$1576,0,操作說明!$D$2-16,1573,12)),0)</f>
        <v>12</v>
      </c>
      <c r="H62" s="27">
        <f ca="1">IFERROR(SUMPRODUCT(('銷貨數 (總數)(claude)'!$B$4:$B$1576=C62)*OFFSET('銷貨數 (總數)(claude)'!$E$4:$E$1576,0,操作說明!$D$2-10,1573,6)),0)</f>
        <v>4</v>
      </c>
      <c r="I62" s="26">
        <f ca="1">IFERROR(SUMPRODUCT(('銷貨數 (總數)(claude)'!$B$4:$B$1576=C62)*OFFSET('銷貨數 (總數)(claude)'!$E$4:$E$1576,0,操作說明!$D$2-7,1573,3)),0)</f>
        <v>4</v>
      </c>
      <c r="J62" s="27" cm="1">
        <f t="array" aca="1" ref="J62" ca="1">IFERROR(ROUND(H62/MAX(1,SUMPRODUCT(('銷貨數 (總數)(claude)'!$B$4:$B$1576=C62)*(OFFSET('銷貨數 (總數)(claude)'!$E$4:$E$1576,0,操作說明!$D$2-10,1573,6)&gt;0))),1),0)</f>
        <v>1.3</v>
      </c>
      <c r="K62" s="28">
        <f t="shared" ca="1" si="0"/>
        <v>41.5</v>
      </c>
      <c r="L62" s="25" t="str">
        <f t="shared" ca="1" si="1"/>
        <v>滯銷風險</v>
      </c>
      <c r="M62" s="29" t="str">
        <f t="shared" ca="1" si="2"/>
        <v>🔴 超過2年消化量，建議促銷/庫存處分</v>
      </c>
      <c r="N62" s="113" t="str">
        <f t="shared" ca="1" si="3"/>
        <v>2029/11</v>
      </c>
    </row>
    <row r="63" spans="1:14" ht="18.75" customHeight="1">
      <c r="A63" s="19" t="str">
        <f>IFERROR(_xlfn.XLOOKUP(B63,事業別定義!A$2:A$9,事業別定義!B$2:B$9,IF(E63&gt;0,"周邊商品","")),IF(E63&gt;0,"周邊商品",""))</f>
        <v>周邊商品</v>
      </c>
      <c r="B63" s="20" t="str">
        <f>IFERROR(_xlfn.XLOOKUP(C63,'銷貨數(claude)'!E:E,'銷貨數(claude)'!A:A,"周邊商品"),"周邊商品")</f>
        <v>巧連智商品</v>
      </c>
      <c r="C63" s="21" t="str">
        <f>'在庫(claude)'!A63</f>
        <v>2022FCV11</v>
      </c>
      <c r="D63" s="22" t="str">
        <f>IFERROR(_xlfn.XLOOKUP(C63,'在庫(claude)'!A$5:A$695,'在庫(claude)'!B$5:B$695,""),"")</f>
        <v>口袋書(小故事大發明)</v>
      </c>
      <c r="E63" s="23">
        <f>IFERROR(SUMIF('在庫(claude)'!A$5:A$695,C63,'在庫(claude)'!D$5:D$695),0)</f>
        <v>406</v>
      </c>
      <c r="F63" s="23">
        <f>IFERROR(SUMIF('在庫(claude)'!A$5:A$695,C63,'在庫(claude)'!E$5:E$695),0)</f>
        <v>10145</v>
      </c>
      <c r="G63" s="23">
        <f ca="1">IFERROR(SUMPRODUCT(('銷貨數 (總數)(claude)'!$B$4:$B$1576=C63)*OFFSET('銷貨數 (總數)(claude)'!$E$4:$E$1576,0,操作說明!$D$2-16,1573,12)),0)</f>
        <v>8</v>
      </c>
      <c r="H63" s="24">
        <f ca="1">IFERROR(SUMPRODUCT(('銷貨數 (總數)(claude)'!$B$4:$B$1576=C63)*OFFSET('銷貨數 (總數)(claude)'!$E$4:$E$1576,0,操作說明!$D$2-10,1573,6)),0)</f>
        <v>8</v>
      </c>
      <c r="I63" s="23">
        <f ca="1">IFERROR(SUMPRODUCT(('銷貨數 (總數)(claude)'!$B$4:$B$1576=C63)*OFFSET('銷貨數 (總數)(claude)'!$E$4:$E$1576,0,操作說明!$D$2-7,1573,3)),0)</f>
        <v>6</v>
      </c>
      <c r="J63" s="24" cm="1">
        <f t="array" aca="1" ref="J63" ca="1">IFERROR(ROUND(H63/MAX(1,SUMPRODUCT(('銷貨數 (總數)(claude)'!$B$4:$B$1576=C63)*(OFFSET('銷貨數 (總數)(claude)'!$E$4:$E$1576,0,操作說明!$D$2-10,1573,6)&gt;0))),1),0)</f>
        <v>1.3</v>
      </c>
      <c r="K63" s="21">
        <f t="shared" ca="1" si="0"/>
        <v>312.3</v>
      </c>
      <c r="L63" s="25" t="str">
        <f t="shared" ca="1" si="1"/>
        <v>滯銷風險</v>
      </c>
      <c r="M63" s="22" t="str">
        <f t="shared" ca="1" si="2"/>
        <v>🔴 超過2年消化量，建議促銷/庫存處分</v>
      </c>
      <c r="N63" s="113" t="str">
        <f t="shared" ca="1" si="3"/>
        <v>2052/05</v>
      </c>
    </row>
    <row r="64" spans="1:14" ht="18.75" customHeight="1">
      <c r="A64" s="19" t="str">
        <f>IFERROR(_xlfn.XLOOKUP(B64,事業別定義!A$2:A$9,事業別定義!B$2:B$9,IF(E64&gt;0,"周邊商品","")),IF(E64&gt;0,"周邊商品",""))</f>
        <v>周邊商品</v>
      </c>
      <c r="B64" s="20" t="str">
        <f>IFERROR(_xlfn.XLOOKUP(C64,'銷貨數(claude)'!E:E,'銷貨數(claude)'!A:A,"周邊商品"),"周邊商品")</f>
        <v>巧連智商品</v>
      </c>
      <c r="C64" s="21" t="str">
        <f>'在庫(claude)'!A64</f>
        <v>20231C312</v>
      </c>
      <c r="D64" s="22" t="str">
        <f>IFERROR(_xlfn.XLOOKUP(C64,'在庫(claude)'!A$5:A$695,'在庫(claude)'!B$5:B$695,""),"")</f>
        <v>耶誕故事繪本</v>
      </c>
      <c r="E64" s="26">
        <f>IFERROR(SUMIF('在庫(claude)'!A$5:A$695,C64,'在庫(claude)'!D$5:D$695),0)</f>
        <v>75</v>
      </c>
      <c r="F64" s="26">
        <f>IFERROR(SUMIF('在庫(claude)'!A$5:A$695,C64,'在庫(claude)'!E$5:E$695),0)</f>
        <v>1292</v>
      </c>
      <c r="G64" s="26">
        <f ca="1">IFERROR(SUMPRODUCT(('銷貨數 (總數)(claude)'!$B$4:$B$1576=C64)*OFFSET('銷貨數 (總數)(claude)'!$E$4:$E$1576,0,操作說明!$D$2-16,1573,12)),0)</f>
        <v>3</v>
      </c>
      <c r="H64" s="27">
        <f ca="1">IFERROR(SUMPRODUCT(('銷貨數 (總數)(claude)'!$B$4:$B$1576=C64)*OFFSET('銷貨數 (總數)(claude)'!$E$4:$E$1576,0,操作說明!$D$2-10,1573,6)),0)</f>
        <v>3</v>
      </c>
      <c r="I64" s="26">
        <f ca="1">IFERROR(SUMPRODUCT(('銷貨數 (總數)(claude)'!$B$4:$B$1576=C64)*OFFSET('銷貨數 (總數)(claude)'!$E$4:$E$1576,0,操作說明!$D$2-7,1573,3)),0)</f>
        <v>0</v>
      </c>
      <c r="J64" s="27" cm="1">
        <f t="array" aca="1" ref="J64" ca="1">IFERROR(ROUND(H64/MAX(1,SUMPRODUCT(('銷貨數 (總數)(claude)'!$B$4:$B$1576=C64)*(OFFSET('銷貨數 (總數)(claude)'!$E$4:$E$1576,0,操作說明!$D$2-10,1573,6)&gt;0))),1),0)</f>
        <v>3</v>
      </c>
      <c r="K64" s="28">
        <f t="shared" ca="1" si="0"/>
        <v>25</v>
      </c>
      <c r="L64" s="25" t="str">
        <f t="shared" ca="1" si="1"/>
        <v>滯銷風險</v>
      </c>
      <c r="M64" s="29" t="str">
        <f t="shared" ca="1" si="2"/>
        <v>🔴 超過2年消化量，建議促銷/庫存處分</v>
      </c>
      <c r="N64" s="113" t="str">
        <f t="shared" ca="1" si="3"/>
        <v>2028/06</v>
      </c>
    </row>
    <row r="65" spans="1:14" ht="18.75" customHeight="1">
      <c r="A65" s="19" t="str">
        <f>IFERROR(_xlfn.XLOOKUP(B65,事業別定義!A$2:A$9,事業別定義!B$2:B$9,IF(E65&gt;0,"周邊商品","")),IF(E65&gt;0,"周邊商品",""))</f>
        <v>周邊商品</v>
      </c>
      <c r="B65" s="20" t="str">
        <f>IFERROR(_xlfn.XLOOKUP(C65,'銷貨數(claude)'!E:E,'銷貨數(claude)'!A:A,"周邊商品"),"周邊商品")</f>
        <v>巧連智商品</v>
      </c>
      <c r="C65" s="21" t="str">
        <f>'在庫(claude)'!A65</f>
        <v>20231C605</v>
      </c>
      <c r="D65" s="22" t="str">
        <f>IFERROR(_xlfn.XLOOKUP(C65,'在庫(claude)'!A$5:A$695,'在庫(claude)'!B$5:B$695,""),"")</f>
        <v>2305月號寶寶版點心分享遊戲組</v>
      </c>
      <c r="E65" s="23">
        <f>IFERROR(SUMIF('在庫(claude)'!A$5:A$695,C65,'在庫(claude)'!D$5:D$695),0)</f>
        <v>195</v>
      </c>
      <c r="F65" s="23">
        <f>IFERROR(SUMIF('在庫(claude)'!A$5:A$695,C65,'在庫(claude)'!E$5:E$695),0)</f>
        <v>17312</v>
      </c>
      <c r="G65" s="23">
        <f ca="1">IFERROR(SUMPRODUCT(('銷貨數 (總數)(claude)'!$B$4:$B$1576=C65)*OFFSET('銷貨數 (總數)(claude)'!$E$4:$E$1576,0,操作說明!$D$2-16,1573,12)),0)</f>
        <v>24</v>
      </c>
      <c r="H65" s="24">
        <f ca="1">IFERROR(SUMPRODUCT(('銷貨數 (總數)(claude)'!$B$4:$B$1576=C65)*OFFSET('銷貨數 (總數)(claude)'!$E$4:$E$1576,0,操作說明!$D$2-10,1573,6)),0)</f>
        <v>5</v>
      </c>
      <c r="I65" s="23">
        <f ca="1">IFERROR(SUMPRODUCT(('銷貨數 (總數)(claude)'!$B$4:$B$1576=C65)*OFFSET('銷貨數 (總數)(claude)'!$E$4:$E$1576,0,操作說明!$D$2-7,1573,3)),0)</f>
        <v>0</v>
      </c>
      <c r="J65" s="24" cm="1">
        <f t="array" aca="1" ref="J65" ca="1">IFERROR(ROUND(H65/MAX(1,SUMPRODUCT(('銷貨數 (總數)(claude)'!$B$4:$B$1576=C65)*(OFFSET('銷貨數 (總數)(claude)'!$E$4:$E$1576,0,操作說明!$D$2-10,1573,6)&gt;0))),1),0)</f>
        <v>5</v>
      </c>
      <c r="K65" s="21">
        <f t="shared" ca="1" si="0"/>
        <v>39</v>
      </c>
      <c r="L65" s="25" t="str">
        <f t="shared" ca="1" si="1"/>
        <v>滯銷風險</v>
      </c>
      <c r="M65" s="22" t="str">
        <f t="shared" ca="1" si="2"/>
        <v>🔴 超過2年消化量，建議促銷/庫存處分</v>
      </c>
      <c r="N65" s="113" t="str">
        <f t="shared" ca="1" si="3"/>
        <v>2029/08</v>
      </c>
    </row>
    <row r="66" spans="1:14" ht="18.75" customHeight="1">
      <c r="A66" s="19" t="str">
        <f>IFERROR(_xlfn.XLOOKUP(B66,事業別定義!A$2:A$9,事業別定義!B$2:B$9,IF(E66&gt;0,"周邊商品","")),IF(E66&gt;0,"周邊商品",""))</f>
        <v>周邊商品</v>
      </c>
      <c r="B66" s="20" t="str">
        <f>IFERROR(_xlfn.XLOOKUP(C66,'銷貨數(claude)'!E:E,'銷貨數(claude)'!A:A,"周邊商品"),"周邊商品")</f>
        <v>周邊商品</v>
      </c>
      <c r="C66" s="21" t="str">
        <f>'在庫(claude)'!A66</f>
        <v>20231C608</v>
      </c>
      <c r="D66" s="22" t="str">
        <f>IFERROR(_xlfn.XLOOKUP(C66,'在庫(claude)'!A$5:A$695,'在庫(claude)'!B$5:B$695,""),"")</f>
        <v>寶寶版形狀三明治遊戲組</v>
      </c>
      <c r="E66" s="26">
        <f>IFERROR(SUMIF('在庫(claude)'!A$5:A$695,C66,'在庫(claude)'!D$5:D$695),0)</f>
        <v>11</v>
      </c>
      <c r="F66" s="26">
        <f>IFERROR(SUMIF('在庫(claude)'!A$5:A$695,C66,'在庫(claude)'!E$5:E$695),0)</f>
        <v>969</v>
      </c>
      <c r="G66" s="26">
        <f ca="1">IFERROR(SUMPRODUCT(('銷貨數 (總數)(claude)'!$B$4:$B$1576=C66)*OFFSET('銷貨數 (總數)(claude)'!$E$4:$E$1576,0,操作說明!$D$2-16,1573,12)),0)</f>
        <v>0</v>
      </c>
      <c r="H66" s="27">
        <f ca="1">IFERROR(SUMPRODUCT(('銷貨數 (總數)(claude)'!$B$4:$B$1576=C66)*OFFSET('銷貨數 (總數)(claude)'!$E$4:$E$1576,0,操作說明!$D$2-10,1573,6)),0)</f>
        <v>0</v>
      </c>
      <c r="I66" s="26">
        <f ca="1">IFERROR(SUMPRODUCT(('銷貨數 (總數)(claude)'!$B$4:$B$1576=C66)*OFFSET('銷貨數 (總數)(claude)'!$E$4:$E$1576,0,操作說明!$D$2-7,1573,3)),0)</f>
        <v>0</v>
      </c>
      <c r="J66" s="27" cm="1">
        <f t="array" aca="1" ref="J66" ca="1">IFERROR(ROUND(H66/MAX(1,SUMPRODUCT(('銷貨數 (總數)(claude)'!$B$4:$B$1576=C66)*(OFFSET('銷貨數 (總數)(claude)'!$E$4:$E$1576,0,操作說明!$D$2-10,1573,6)&gt;0))),1),0)</f>
        <v>0</v>
      </c>
      <c r="K66" s="28" t="str">
        <f t="shared" ca="1" si="0"/>
        <v>-</v>
      </c>
      <c r="L66" s="25" t="str">
        <f t="shared" ca="1" si="1"/>
        <v>滯銷(有庫無銷)</v>
      </c>
      <c r="M66" s="29" t="str">
        <f t="shared" ca="1" si="2"/>
        <v>⚠️ 近6M零銷售，請確認是否列入促銷或處分</v>
      </c>
      <c r="N66" s="113" t="str">
        <f t="shared" ca="1" si="3"/>
        <v>無法預估</v>
      </c>
    </row>
    <row r="67" spans="1:14" ht="18.75" customHeight="1">
      <c r="A67" s="19" t="str">
        <f>IFERROR(_xlfn.XLOOKUP(B67,事業別定義!A$2:A$9,事業別定義!B$2:B$9,IF(E67&gt;0,"周邊商品","")),IF(E67&gt;0,"周邊商品",""))</f>
        <v>周邊商品</v>
      </c>
      <c r="B67" s="20" t="str">
        <f>IFERROR(_xlfn.XLOOKUP(C67,'銷貨數(claude)'!E:E,'銷貨數(claude)'!A:A,"周邊商品"),"周邊商品")</f>
        <v>周邊商品</v>
      </c>
      <c r="C67" s="21" t="str">
        <f>'在庫(claude)'!A67</f>
        <v>20231C610</v>
      </c>
      <c r="D67" s="22" t="str">
        <f>IFERROR(_xlfn.XLOOKUP(C67,'在庫(claude)'!A$5:A$695,'在庫(claude)'!B$5:B$695,""),"")</f>
        <v>生活語彙認知圖鑑2310</v>
      </c>
      <c r="E67" s="23">
        <f>IFERROR(SUMIF('在庫(claude)'!A$5:A$695,C67,'在庫(claude)'!D$5:D$695),0)</f>
        <v>259</v>
      </c>
      <c r="F67" s="23">
        <f>IFERROR(SUMIF('在庫(claude)'!A$5:A$695,C67,'在庫(claude)'!E$5:E$695),0)</f>
        <v>7711</v>
      </c>
      <c r="G67" s="23">
        <f ca="1">IFERROR(SUMPRODUCT(('銷貨數 (總數)(claude)'!$B$4:$B$1576=C67)*OFFSET('銷貨數 (總數)(claude)'!$E$4:$E$1576,0,操作說明!$D$2-16,1573,12)),0)</f>
        <v>0</v>
      </c>
      <c r="H67" s="24">
        <f ca="1">IFERROR(SUMPRODUCT(('銷貨數 (總數)(claude)'!$B$4:$B$1576=C67)*OFFSET('銷貨數 (總數)(claude)'!$E$4:$E$1576,0,操作說明!$D$2-10,1573,6)),0)</f>
        <v>0</v>
      </c>
      <c r="I67" s="23">
        <f ca="1">IFERROR(SUMPRODUCT(('銷貨數 (總數)(claude)'!$B$4:$B$1576=C67)*OFFSET('銷貨數 (總數)(claude)'!$E$4:$E$1576,0,操作說明!$D$2-7,1573,3)),0)</f>
        <v>0</v>
      </c>
      <c r="J67" s="24" cm="1">
        <f t="array" aca="1" ref="J67" ca="1">IFERROR(ROUND(H67/MAX(1,SUMPRODUCT(('銷貨數 (總數)(claude)'!$B$4:$B$1576=C67)*(OFFSET('銷貨數 (總數)(claude)'!$E$4:$E$1576,0,操作說明!$D$2-10,1573,6)&gt;0))),1),0)</f>
        <v>0</v>
      </c>
      <c r="K67" s="21" t="str">
        <f t="shared" ca="1" si="0"/>
        <v>-</v>
      </c>
      <c r="L67" s="25" t="str">
        <f t="shared" ca="1" si="1"/>
        <v>滯銷(有庫無銷)</v>
      </c>
      <c r="M67" s="22" t="str">
        <f t="shared" ca="1" si="2"/>
        <v>⚠️ 近6M零銷售，請確認是否列入促銷或處分</v>
      </c>
      <c r="N67" s="113" t="str">
        <f t="shared" ca="1" si="3"/>
        <v>無法預估</v>
      </c>
    </row>
    <row r="68" spans="1:14" ht="18.75" customHeight="1">
      <c r="A68" s="19" t="str">
        <f>IFERROR(_xlfn.XLOOKUP(B68,事業別定義!A$2:A$9,事業別定義!B$2:B$9,IF(E68&gt;0,"周邊商品","")),IF(E68&gt;0,"周邊商品",""))</f>
        <v>周邊商品</v>
      </c>
      <c r="B68" s="20" t="str">
        <f>IFERROR(_xlfn.XLOOKUP(C68,'銷貨數(claude)'!E:E,'銷貨數(claude)'!A:A,"周邊商品"),"周邊商品")</f>
        <v>周邊商品</v>
      </c>
      <c r="C68" s="21" t="str">
        <f>'在庫(claude)'!A68</f>
        <v>20231C6B7</v>
      </c>
      <c r="D68" s="22" t="str">
        <f>IFERROR(_xlfn.XLOOKUP(C68,'在庫(claude)'!A$5:A$695,'在庫(claude)'!B$5:B$695,""),"")</f>
        <v>開始號Hello巧虎偶</v>
      </c>
      <c r="E68" s="26">
        <f>IFERROR(SUMIF('在庫(claude)'!A$5:A$695,C68,'在庫(claude)'!D$5:D$695),0)</f>
        <v>3</v>
      </c>
      <c r="F68" s="26">
        <f>IFERROR(SUMIF('在庫(claude)'!A$5:A$695,C68,'在庫(claude)'!E$5:E$695),0)</f>
        <v>165</v>
      </c>
      <c r="G68" s="26">
        <f ca="1">IFERROR(SUMPRODUCT(('銷貨數 (總數)(claude)'!$B$4:$B$1576=C68)*OFFSET('銷貨數 (總數)(claude)'!$E$4:$E$1576,0,操作說明!$D$2-16,1573,12)),0)</f>
        <v>0</v>
      </c>
      <c r="H68" s="27">
        <f ca="1">IFERROR(SUMPRODUCT(('銷貨數 (總數)(claude)'!$B$4:$B$1576=C68)*OFFSET('銷貨數 (總數)(claude)'!$E$4:$E$1576,0,操作說明!$D$2-10,1573,6)),0)</f>
        <v>0</v>
      </c>
      <c r="I68" s="26">
        <f ca="1">IFERROR(SUMPRODUCT(('銷貨數 (總數)(claude)'!$B$4:$B$1576=C68)*OFFSET('銷貨數 (總數)(claude)'!$E$4:$E$1576,0,操作說明!$D$2-7,1573,3)),0)</f>
        <v>0</v>
      </c>
      <c r="J68" s="27" cm="1">
        <f t="array" aca="1" ref="J68" ca="1">IFERROR(ROUND(H68/MAX(1,SUMPRODUCT(('銷貨數 (總數)(claude)'!$B$4:$B$1576=C68)*(OFFSET('銷貨數 (總數)(claude)'!$E$4:$E$1576,0,操作說明!$D$2-10,1573,6)&gt;0))),1),0)</f>
        <v>0</v>
      </c>
      <c r="K68" s="28" t="str">
        <f t="shared" ca="1" si="0"/>
        <v>-</v>
      </c>
      <c r="L68" s="25" t="str">
        <f t="shared" ca="1" si="1"/>
        <v>滯銷(有庫無銷)</v>
      </c>
      <c r="M68" s="29" t="str">
        <f t="shared" ca="1" si="2"/>
        <v>⚠️ 近6M零銷售，請確認是否列入促銷或處分</v>
      </c>
      <c r="N68" s="113" t="str">
        <f t="shared" ca="1" si="3"/>
        <v>無法預估</v>
      </c>
    </row>
    <row r="69" spans="1:14" ht="18.75" customHeight="1">
      <c r="A69" s="19" t="str">
        <f>IFERROR(_xlfn.XLOOKUP(B69,事業別定義!A$2:A$9,事業別定義!B$2:B$9,IF(E69&gt;0,"周邊商品","")),IF(E69&gt;0,"周邊商品",""))</f>
        <v>周邊商品</v>
      </c>
      <c r="B69" s="20" t="str">
        <f>IFERROR(_xlfn.XLOOKUP(C69,'銷貨數(claude)'!E:E,'銷貨數(claude)'!A:A,"周邊商品"),"周邊商品")</f>
        <v>周邊商品</v>
      </c>
      <c r="C69" s="21" t="str">
        <f>'在庫(claude)'!A69</f>
        <v>20231CE05</v>
      </c>
      <c r="D69" s="22" t="str">
        <f>IFERROR(_xlfn.XLOOKUP(C69,'在庫(claude)'!A$5:A$695,'在庫(claude)'!B$5:B$695,""),"")</f>
        <v>2305月號寶寶版點心分享扮演遊戲圖</v>
      </c>
      <c r="E69" s="23">
        <f>IFERROR(SUMIF('在庫(claude)'!A$5:A$695,C69,'在庫(claude)'!D$5:D$695),0)</f>
        <v>199</v>
      </c>
      <c r="F69" s="23">
        <f>IFERROR(SUMIF('在庫(claude)'!A$5:A$695,C69,'在庫(claude)'!E$5:E$695),0)</f>
        <v>1114</v>
      </c>
      <c r="G69" s="23">
        <f ca="1">IFERROR(SUMPRODUCT(('銷貨數 (總數)(claude)'!$B$4:$B$1576=C69)*OFFSET('銷貨數 (總數)(claude)'!$E$4:$E$1576,0,操作說明!$D$2-16,1573,12)),0)</f>
        <v>0</v>
      </c>
      <c r="H69" s="24">
        <f ca="1">IFERROR(SUMPRODUCT(('銷貨數 (總數)(claude)'!$B$4:$B$1576=C69)*OFFSET('銷貨數 (總數)(claude)'!$E$4:$E$1576,0,操作說明!$D$2-10,1573,6)),0)</f>
        <v>0</v>
      </c>
      <c r="I69" s="23">
        <f ca="1">IFERROR(SUMPRODUCT(('銷貨數 (總數)(claude)'!$B$4:$B$1576=C69)*OFFSET('銷貨數 (總數)(claude)'!$E$4:$E$1576,0,操作說明!$D$2-7,1573,3)),0)</f>
        <v>0</v>
      </c>
      <c r="J69" s="24" cm="1">
        <f t="array" aca="1" ref="J69" ca="1">IFERROR(ROUND(H69/MAX(1,SUMPRODUCT(('銷貨數 (總數)(claude)'!$B$4:$B$1576=C69)*(OFFSET('銷貨數 (總數)(claude)'!$E$4:$E$1576,0,操作說明!$D$2-10,1573,6)&gt;0))),1),0)</f>
        <v>0</v>
      </c>
      <c r="K69" s="21" t="str">
        <f t="shared" ref="K69:K132" ca="1" si="4">IFERROR(IF(J69=0,"-",ROUND(E69/J69,1)),"-")</f>
        <v>-</v>
      </c>
      <c r="L69" s="25" t="str">
        <f t="shared" ref="L69:L132" ca="1" si="5">IFERROR(IF(E69=0,"無庫存",IF(J69=0,"滯銷(有庫無銷)",IF(E69/J69&lt;=3,"健康",IF(E69/J69&lt;=6,"偏高",IF(E69/J69&lt;=12,"警示","滯銷風險"))))),"無庫存")</f>
        <v>滯銷(有庫無銷)</v>
      </c>
      <c r="M69" s="22" t="str">
        <f t="shared" ref="M69:M132" ca="1" si="6">IFERROR(IF(E69=0,"",IF(J69=0,"⚠️ 近6M零銷售，請確認是否列入促銷或處分",IF(E69/J69&gt;24,"🔴 超過2年消化量，建議促銷/庫存處分",IF(E69/J69&gt;12,"🔴 消化月數超過12個月，滯銷風險高",IF(E69/J69&gt;6,"🟠 消化月數6-12個月，持續觀察",IF(E69/J69&gt;3,"🟡 消化月數3-6個月，偏高注意","✅ 庫存健康")))))),"")</f>
        <v>⚠️ 近6M零銷售，請確認是否列入促銷或處分</v>
      </c>
      <c r="N69" s="113" t="str">
        <f t="shared" ref="N69:N132" ca="1" si="7">IFERROR(IF(E69=0,"已售完",IF(J69=0,"無法預估",TEXT(EDATE(TODAY(),ROUND(E69/J69,0)),"YYYY/MM"))),"無法預估")</f>
        <v>無法預估</v>
      </c>
    </row>
    <row r="70" spans="1:14" ht="18.75" customHeight="1">
      <c r="A70" s="19" t="str">
        <f>IFERROR(_xlfn.XLOOKUP(B70,事業別定義!A$2:A$9,事業別定義!B$2:B$9,IF(E70&gt;0,"周邊商品","")),IF(E70&gt;0,"周邊商品",""))</f>
        <v>周邊商品</v>
      </c>
      <c r="B70" s="20" t="str">
        <f>IFERROR(_xlfn.XLOOKUP(C70,'銷貨數(claude)'!E:E,'銷貨數(claude)'!A:A,"周邊商品"),"周邊商品")</f>
        <v>巧連智商品</v>
      </c>
      <c r="C70" s="21" t="str">
        <f>'在庫(claude)'!A70</f>
        <v>20232C603</v>
      </c>
      <c r="D70" s="22" t="str">
        <f>IFERROR(_xlfn.XLOOKUP(C70,'在庫(claude)'!A$5:A$695,'在庫(claude)'!B$5:B$695,""),"")</f>
        <v>數字小企鵝</v>
      </c>
      <c r="E70" s="26">
        <f>IFERROR(SUMIF('在庫(claude)'!A$5:A$695,C70,'在庫(claude)'!D$5:D$695),0)</f>
        <v>169</v>
      </c>
      <c r="F70" s="26">
        <f>IFERROR(SUMIF('在庫(claude)'!A$5:A$695,C70,'在庫(claude)'!E$5:E$695),0)</f>
        <v>13534</v>
      </c>
      <c r="G70" s="26">
        <f ca="1">IFERROR(SUMPRODUCT(('銷貨數 (總數)(claude)'!$B$4:$B$1576=C70)*OFFSET('銷貨數 (總數)(claude)'!$E$4:$E$1576,0,操作說明!$D$2-16,1573,12)),0)</f>
        <v>12</v>
      </c>
      <c r="H70" s="27">
        <f ca="1">IFERROR(SUMPRODUCT(('銷貨數 (總數)(claude)'!$B$4:$B$1576=C70)*OFFSET('銷貨數 (總數)(claude)'!$E$4:$E$1576,0,操作說明!$D$2-10,1573,6)),0)</f>
        <v>9</v>
      </c>
      <c r="I70" s="26">
        <f ca="1">IFERROR(SUMPRODUCT(('銷貨數 (總數)(claude)'!$B$4:$B$1576=C70)*OFFSET('銷貨數 (總數)(claude)'!$E$4:$E$1576,0,操作說明!$D$2-7,1573,3)),0)</f>
        <v>1</v>
      </c>
      <c r="J70" s="27" cm="1">
        <f t="array" aca="1" ref="J70" ca="1">IFERROR(ROUND(H70/MAX(1,SUMPRODUCT(('銷貨數 (總數)(claude)'!$B$4:$B$1576=C70)*(OFFSET('銷貨數 (總數)(claude)'!$E$4:$E$1576,0,操作說明!$D$2-10,1573,6)&gt;0))),1),0)</f>
        <v>2.2999999999999998</v>
      </c>
      <c r="K70" s="28">
        <f t="shared" ca="1" si="4"/>
        <v>73.5</v>
      </c>
      <c r="L70" s="25" t="str">
        <f t="shared" ca="1" si="5"/>
        <v>滯銷風險</v>
      </c>
      <c r="M70" s="29" t="str">
        <f t="shared" ca="1" si="6"/>
        <v>🔴 超過2年消化量，建議促銷/庫存處分</v>
      </c>
      <c r="N70" s="113" t="str">
        <f t="shared" ca="1" si="7"/>
        <v>2032/06</v>
      </c>
    </row>
    <row r="71" spans="1:14" ht="18.75" customHeight="1">
      <c r="A71" s="19" t="str">
        <f>IFERROR(_xlfn.XLOOKUP(B71,事業別定義!A$2:A$9,事業別定義!B$2:B$9,IF(E71&gt;0,"周邊商品","")),IF(E71&gt;0,"周邊商品",""))</f>
        <v>周邊商品</v>
      </c>
      <c r="B71" s="20" t="str">
        <f>IFERROR(_xlfn.XLOOKUP(C71,'銷貨數(claude)'!E:E,'銷貨數(claude)'!A:A,"周邊商品"),"周邊商品")</f>
        <v>巧連智商品</v>
      </c>
      <c r="C71" s="21" t="str">
        <f>'在庫(claude)'!A71</f>
        <v>20232C605</v>
      </c>
      <c r="D71" s="22" t="str">
        <f>IFERROR(_xlfn.XLOOKUP(C71,'在庫(claude)'!A$5:A$695,'在庫(claude)'!B$5:B$695,""),"")</f>
        <v>2305月號幼幼版顏色認知冰淇淋組</v>
      </c>
      <c r="E71" s="23">
        <f>IFERROR(SUMIF('在庫(claude)'!A$5:A$695,C71,'在庫(claude)'!D$5:D$695),0)</f>
        <v>1</v>
      </c>
      <c r="F71" s="23">
        <f>IFERROR(SUMIF('在庫(claude)'!A$5:A$695,C71,'在庫(claude)'!E$5:E$695),0)</f>
        <v>128</v>
      </c>
      <c r="G71" s="23">
        <f ca="1">IFERROR(SUMPRODUCT(('銷貨數 (總數)(claude)'!$B$4:$B$1576=C71)*OFFSET('銷貨數 (總數)(claude)'!$E$4:$E$1576,0,操作說明!$D$2-16,1573,12)),0)</f>
        <v>23</v>
      </c>
      <c r="H71" s="24">
        <f ca="1">IFERROR(SUMPRODUCT(('銷貨數 (總數)(claude)'!$B$4:$B$1576=C71)*OFFSET('銷貨數 (總數)(claude)'!$E$4:$E$1576,0,操作說明!$D$2-10,1573,6)),0)</f>
        <v>8</v>
      </c>
      <c r="I71" s="23">
        <f ca="1">IFERROR(SUMPRODUCT(('銷貨數 (總數)(claude)'!$B$4:$B$1576=C71)*OFFSET('銷貨數 (總數)(claude)'!$E$4:$E$1576,0,操作說明!$D$2-7,1573,3)),0)</f>
        <v>0</v>
      </c>
      <c r="J71" s="24" cm="1">
        <f t="array" aca="1" ref="J71" ca="1">IFERROR(ROUND(H71/MAX(1,SUMPRODUCT(('銷貨數 (總數)(claude)'!$B$4:$B$1576=C71)*(OFFSET('銷貨數 (總數)(claude)'!$E$4:$E$1576,0,操作說明!$D$2-10,1573,6)&gt;0))),1),0)</f>
        <v>2.7</v>
      </c>
      <c r="K71" s="21">
        <f t="shared" ca="1" si="4"/>
        <v>0.4</v>
      </c>
      <c r="L71" s="25" t="str">
        <f t="shared" ca="1" si="5"/>
        <v>健康</v>
      </c>
      <c r="M71" s="22" t="str">
        <f t="shared" ca="1" si="6"/>
        <v>✅ 庫存健康</v>
      </c>
      <c r="N71" s="113" t="str">
        <f t="shared" ca="1" si="7"/>
        <v>2026/05</v>
      </c>
    </row>
    <row r="72" spans="1:14" ht="18.75" customHeight="1">
      <c r="A72" s="19" t="str">
        <f>IFERROR(_xlfn.XLOOKUP(B72,事業別定義!A$2:A$9,事業別定義!B$2:B$9,IF(E72&gt;0,"周邊商品","")),IF(E72&gt;0,"周邊商品",""))</f>
        <v>周邊商品</v>
      </c>
      <c r="B72" s="20" t="str">
        <f>IFERROR(_xlfn.XLOOKUP(C72,'銷貨數(claude)'!E:E,'銷貨數(claude)'!A:A,"周邊商品"),"周邊商品")</f>
        <v>周邊商品</v>
      </c>
      <c r="C72" s="21" t="str">
        <f>'在庫(claude)'!A72</f>
        <v>20232C607</v>
      </c>
      <c r="D72" s="22" t="str">
        <f>IFERROR(_xlfn.XLOOKUP(C72,'在庫(claude)'!A$5:A$695,'在庫(claude)'!B$5:B$695,""),"")</f>
        <v>海洋世界</v>
      </c>
      <c r="E72" s="26">
        <f>IFERROR(SUMIF('在庫(claude)'!A$5:A$695,C72,'在庫(claude)'!D$5:D$695),0)</f>
        <v>9</v>
      </c>
      <c r="F72" s="26">
        <f>IFERROR(SUMIF('在庫(claude)'!A$5:A$695,C72,'在庫(claude)'!E$5:E$695),0)</f>
        <v>358</v>
      </c>
      <c r="G72" s="26">
        <f ca="1">IFERROR(SUMPRODUCT(('銷貨數 (總數)(claude)'!$B$4:$B$1576=C72)*OFFSET('銷貨數 (總數)(claude)'!$E$4:$E$1576,0,操作說明!$D$2-16,1573,12)),0)</f>
        <v>0</v>
      </c>
      <c r="H72" s="27">
        <f ca="1">IFERROR(SUMPRODUCT(('銷貨數 (總數)(claude)'!$B$4:$B$1576=C72)*OFFSET('銷貨數 (總數)(claude)'!$E$4:$E$1576,0,操作說明!$D$2-10,1573,6)),0)</f>
        <v>0</v>
      </c>
      <c r="I72" s="26">
        <f ca="1">IFERROR(SUMPRODUCT(('銷貨數 (總數)(claude)'!$B$4:$B$1576=C72)*OFFSET('銷貨數 (總數)(claude)'!$E$4:$E$1576,0,操作說明!$D$2-7,1573,3)),0)</f>
        <v>0</v>
      </c>
      <c r="J72" s="27" cm="1">
        <f t="array" aca="1" ref="J72" ca="1">IFERROR(ROUND(H72/MAX(1,SUMPRODUCT(('銷貨數 (總數)(claude)'!$B$4:$B$1576=C72)*(OFFSET('銷貨數 (總數)(claude)'!$E$4:$E$1576,0,操作說明!$D$2-10,1573,6)&gt;0))),1),0)</f>
        <v>0</v>
      </c>
      <c r="K72" s="28" t="str">
        <f t="shared" ca="1" si="4"/>
        <v>-</v>
      </c>
      <c r="L72" s="25" t="str">
        <f t="shared" ca="1" si="5"/>
        <v>滯銷(有庫無銷)</v>
      </c>
      <c r="M72" s="29" t="str">
        <f t="shared" ca="1" si="6"/>
        <v>⚠️ 近6M零銷售，請確認是否列入促銷或處分</v>
      </c>
      <c r="N72" s="113" t="str">
        <f t="shared" ca="1" si="7"/>
        <v>無法預估</v>
      </c>
    </row>
    <row r="73" spans="1:14" ht="18.75" customHeight="1">
      <c r="A73" s="19" t="str">
        <f>IFERROR(_xlfn.XLOOKUP(B73,事業別定義!A$2:A$9,事業別定義!B$2:B$9,IF(E73&gt;0,"周邊商品","")),IF(E73&gt;0,"周邊商品",""))</f>
        <v>周邊商品</v>
      </c>
      <c r="B73" s="20" t="str">
        <f>IFERROR(_xlfn.XLOOKUP(C73,'銷貨數(claude)'!E:E,'銷貨數(claude)'!A:A,"周邊商品"),"周邊商品")</f>
        <v>巧連智商品</v>
      </c>
      <c r="C73" s="21" t="str">
        <f>'在庫(claude)'!A73</f>
        <v>20232C609</v>
      </c>
      <c r="D73" s="22" t="str">
        <f>IFERROR(_xlfn.XLOOKUP(C73,'在庫(claude)'!A$5:A$695,'在庫(claude)'!B$5:B$695,""),"")</f>
        <v>點點火箭車</v>
      </c>
      <c r="E73" s="23">
        <f>IFERROR(SUMIF('在庫(claude)'!A$5:A$695,C73,'在庫(claude)'!D$5:D$695),0)</f>
        <v>34</v>
      </c>
      <c r="F73" s="23">
        <f>IFERROR(SUMIF('在庫(claude)'!A$5:A$695,C73,'在庫(claude)'!E$5:E$695),0)</f>
        <v>15062</v>
      </c>
      <c r="G73" s="23">
        <f ca="1">IFERROR(SUMPRODUCT(('銷貨數 (總數)(claude)'!$B$4:$B$1576=C73)*OFFSET('銷貨數 (總數)(claude)'!$E$4:$E$1576,0,操作說明!$D$2-16,1573,12)),0)</f>
        <v>102</v>
      </c>
      <c r="H73" s="24">
        <f ca="1">IFERROR(SUMPRODUCT(('銷貨數 (總數)(claude)'!$B$4:$B$1576=C73)*OFFSET('銷貨數 (總數)(claude)'!$E$4:$E$1576,0,操作說明!$D$2-10,1573,6)),0)</f>
        <v>27</v>
      </c>
      <c r="I73" s="23">
        <f ca="1">IFERROR(SUMPRODUCT(('銷貨數 (總數)(claude)'!$B$4:$B$1576=C73)*OFFSET('銷貨數 (總數)(claude)'!$E$4:$E$1576,0,操作說明!$D$2-7,1573,3)),0)</f>
        <v>14</v>
      </c>
      <c r="J73" s="24" cm="1">
        <f t="array" aca="1" ref="J73" ca="1">IFERROR(ROUND(H73/MAX(1,SUMPRODUCT(('銷貨數 (總數)(claude)'!$B$4:$B$1576=C73)*(OFFSET('銷貨數 (總數)(claude)'!$E$4:$E$1576,0,操作說明!$D$2-10,1573,6)&gt;0))),1),0)</f>
        <v>3.9</v>
      </c>
      <c r="K73" s="21">
        <f t="shared" ca="1" si="4"/>
        <v>8.6999999999999993</v>
      </c>
      <c r="L73" s="25" t="str">
        <f t="shared" ca="1" si="5"/>
        <v>警示</v>
      </c>
      <c r="M73" s="22" t="str">
        <f t="shared" ca="1" si="6"/>
        <v>🟠 消化月數6-12個月，持續觀察</v>
      </c>
      <c r="N73" s="113" t="str">
        <f t="shared" ca="1" si="7"/>
        <v>2027/02</v>
      </c>
    </row>
    <row r="74" spans="1:14" ht="18.75" customHeight="1">
      <c r="A74" s="19" t="str">
        <f>IFERROR(_xlfn.XLOOKUP(B74,事業別定義!A$2:A$9,事業別定義!B$2:B$9,IF(E74&gt;0,"周邊商品","")),IF(E74&gt;0,"周邊商品",""))</f>
        <v>周邊商品</v>
      </c>
      <c r="B74" s="20" t="str">
        <f>IFERROR(_xlfn.XLOOKUP(C74,'銷貨數(claude)'!E:E,'銷貨數(claude)'!A:A,"周邊商品"),"周邊商品")</f>
        <v>巧連智商品</v>
      </c>
      <c r="C74" s="21" t="str">
        <f>'在庫(claude)'!A74</f>
        <v>20232C612</v>
      </c>
      <c r="D74" s="22" t="str">
        <f>IFERROR(_xlfn.XLOOKUP(C74,'在庫(claude)'!A$5:A$695,'在庫(claude)'!B$5:B$695,""),"")</f>
        <v>幼幼版巧虎分類超市遊戲組</v>
      </c>
      <c r="E74" s="26">
        <f>IFERROR(SUMIF('在庫(claude)'!A$5:A$695,C74,'在庫(claude)'!D$5:D$695),0)</f>
        <v>11</v>
      </c>
      <c r="F74" s="26">
        <f>IFERROR(SUMIF('在庫(claude)'!A$5:A$695,C74,'在庫(claude)'!E$5:E$695),0)</f>
        <v>3040</v>
      </c>
      <c r="G74" s="26">
        <f ca="1">IFERROR(SUMPRODUCT(('銷貨數 (總數)(claude)'!$B$4:$B$1576=C74)*OFFSET('銷貨數 (總數)(claude)'!$E$4:$E$1576,0,操作說明!$D$2-16,1573,12)),0)</f>
        <v>64</v>
      </c>
      <c r="H74" s="27">
        <f ca="1">IFERROR(SUMPRODUCT(('銷貨數 (總數)(claude)'!$B$4:$B$1576=C74)*OFFSET('銷貨數 (總數)(claude)'!$E$4:$E$1576,0,操作說明!$D$2-10,1573,6)),0)</f>
        <v>6</v>
      </c>
      <c r="I74" s="26">
        <f ca="1">IFERROR(SUMPRODUCT(('銷貨數 (總數)(claude)'!$B$4:$B$1576=C74)*OFFSET('銷貨數 (總數)(claude)'!$E$4:$E$1576,0,操作說明!$D$2-7,1573,3)),0)</f>
        <v>6</v>
      </c>
      <c r="J74" s="27" cm="1">
        <f t="array" aca="1" ref="J74" ca="1">IFERROR(ROUND(H74/MAX(1,SUMPRODUCT(('銷貨數 (總數)(claude)'!$B$4:$B$1576=C74)*(OFFSET('銷貨數 (總數)(claude)'!$E$4:$E$1576,0,操作說明!$D$2-10,1573,6)&gt;0))),1),0)</f>
        <v>3</v>
      </c>
      <c r="K74" s="28">
        <f t="shared" ca="1" si="4"/>
        <v>3.7</v>
      </c>
      <c r="L74" s="25" t="str">
        <f t="shared" ca="1" si="5"/>
        <v>偏高</v>
      </c>
      <c r="M74" s="29" t="str">
        <f t="shared" ca="1" si="6"/>
        <v>🟡 消化月數3-6個月，偏高注意</v>
      </c>
      <c r="N74" s="113" t="str">
        <f t="shared" ca="1" si="7"/>
        <v>2026/09</v>
      </c>
    </row>
    <row r="75" spans="1:14" ht="18.75" customHeight="1">
      <c r="A75" s="19" t="str">
        <f>IFERROR(_xlfn.XLOOKUP(B75,事業別定義!A$2:A$9,事業別定義!B$2:B$9,IF(E75&gt;0,"周邊商品","")),IF(E75&gt;0,"周邊商品",""))</f>
        <v>周邊商品</v>
      </c>
      <c r="B75" s="20" t="str">
        <f>IFERROR(_xlfn.XLOOKUP(C75,'銷貨數(claude)'!E:E,'銷貨數(claude)'!A:A,"周邊商品"),"周邊商品")</f>
        <v>周邊商品</v>
      </c>
      <c r="C75" s="21" t="str">
        <f>'在庫(claude)'!A75</f>
        <v>20232CH07</v>
      </c>
      <c r="D75" s="22" t="str">
        <f>IFERROR(_xlfn.XLOOKUP(C75,'在庫(claude)'!A$5:A$695,'在庫(claude)'!B$5:B$695,""),"")</f>
        <v>海裡動物拼圖遊戲底圖</v>
      </c>
      <c r="E75" s="23">
        <f>IFERROR(SUMIF('在庫(claude)'!A$5:A$695,C75,'在庫(claude)'!D$5:D$695),0)</f>
        <v>8</v>
      </c>
      <c r="F75" s="23">
        <f>IFERROR(SUMIF('在庫(claude)'!A$5:A$695,C75,'在庫(claude)'!E$5:E$695),0)</f>
        <v>28</v>
      </c>
      <c r="G75" s="23">
        <f ca="1">IFERROR(SUMPRODUCT(('銷貨數 (總數)(claude)'!$B$4:$B$1576=C75)*OFFSET('銷貨數 (總數)(claude)'!$E$4:$E$1576,0,操作說明!$D$2-16,1573,12)),0)</f>
        <v>0</v>
      </c>
      <c r="H75" s="24">
        <f ca="1">IFERROR(SUMPRODUCT(('銷貨數 (總數)(claude)'!$B$4:$B$1576=C75)*OFFSET('銷貨數 (總數)(claude)'!$E$4:$E$1576,0,操作說明!$D$2-10,1573,6)),0)</f>
        <v>0</v>
      </c>
      <c r="I75" s="23">
        <f ca="1">IFERROR(SUMPRODUCT(('銷貨數 (總數)(claude)'!$B$4:$B$1576=C75)*OFFSET('銷貨數 (總數)(claude)'!$E$4:$E$1576,0,操作說明!$D$2-7,1573,3)),0)</f>
        <v>0</v>
      </c>
      <c r="J75" s="24" cm="1">
        <f t="array" aca="1" ref="J75" ca="1">IFERROR(ROUND(H75/MAX(1,SUMPRODUCT(('銷貨數 (總數)(claude)'!$B$4:$B$1576=C75)*(OFFSET('銷貨數 (總數)(claude)'!$E$4:$E$1576,0,操作說明!$D$2-10,1573,6)&gt;0))),1),0)</f>
        <v>0</v>
      </c>
      <c r="K75" s="21" t="str">
        <f t="shared" ca="1" si="4"/>
        <v>-</v>
      </c>
      <c r="L75" s="25" t="str">
        <f t="shared" ca="1" si="5"/>
        <v>滯銷(有庫無銷)</v>
      </c>
      <c r="M75" s="22" t="str">
        <f t="shared" ca="1" si="6"/>
        <v>⚠️ 近6M零銷售，請確認是否列入促銷或處分</v>
      </c>
      <c r="N75" s="113" t="str">
        <f t="shared" ca="1" si="7"/>
        <v>無法預估</v>
      </c>
    </row>
    <row r="76" spans="1:14" ht="18.75" customHeight="1">
      <c r="A76" s="19" t="str">
        <f>IFERROR(_xlfn.XLOOKUP(B76,事業別定義!A$2:A$9,事業別定義!B$2:B$9,IF(E76&gt;0,"周邊商品","")),IF(E76&gt;0,"周邊商品",""))</f>
        <v>周邊商品</v>
      </c>
      <c r="B76" s="20" t="str">
        <f>IFERROR(_xlfn.XLOOKUP(C76,'銷貨數(claude)'!E:E,'銷貨數(claude)'!A:A,"周邊商品"),"周邊商品")</f>
        <v>周邊商品</v>
      </c>
      <c r="C76" s="21" t="str">
        <f>'在庫(claude)'!A76</f>
        <v>20233C609</v>
      </c>
      <c r="D76" s="22" t="str">
        <f>IFERROR(_xlfn.XLOOKUP(C76,'在庫(claude)'!A$5:A$695,'在庫(claude)'!B$5:B$695,""),"")</f>
        <v>2410月號快樂版好朋友點讀積木</v>
      </c>
      <c r="E76" s="26">
        <f>IFERROR(SUMIF('在庫(claude)'!A$5:A$695,C76,'在庫(claude)'!D$5:D$695),0)</f>
        <v>49</v>
      </c>
      <c r="F76" s="26">
        <f>IFERROR(SUMIF('在庫(claude)'!A$5:A$695,C76,'在庫(claude)'!E$5:E$695),0)</f>
        <v>3220</v>
      </c>
      <c r="G76" s="26">
        <f ca="1">IFERROR(SUMPRODUCT(('銷貨數 (總數)(claude)'!$B$4:$B$1576=C76)*OFFSET('銷貨數 (總數)(claude)'!$E$4:$E$1576,0,操作說明!$D$2-16,1573,12)),0)</f>
        <v>0</v>
      </c>
      <c r="H76" s="27">
        <f ca="1">IFERROR(SUMPRODUCT(('銷貨數 (總數)(claude)'!$B$4:$B$1576=C76)*OFFSET('銷貨數 (總數)(claude)'!$E$4:$E$1576,0,操作說明!$D$2-10,1573,6)),0)</f>
        <v>0</v>
      </c>
      <c r="I76" s="26">
        <f ca="1">IFERROR(SUMPRODUCT(('銷貨數 (總數)(claude)'!$B$4:$B$1576=C76)*OFFSET('銷貨數 (總數)(claude)'!$E$4:$E$1576,0,操作說明!$D$2-7,1573,3)),0)</f>
        <v>0</v>
      </c>
      <c r="J76" s="27" cm="1">
        <f t="array" aca="1" ref="J76" ca="1">IFERROR(ROUND(H76/MAX(1,SUMPRODUCT(('銷貨數 (總數)(claude)'!$B$4:$B$1576=C76)*(OFFSET('銷貨數 (總數)(claude)'!$E$4:$E$1576,0,操作說明!$D$2-10,1573,6)&gt;0))),1),0)</f>
        <v>0</v>
      </c>
      <c r="K76" s="28" t="str">
        <f t="shared" ca="1" si="4"/>
        <v>-</v>
      </c>
      <c r="L76" s="25" t="str">
        <f t="shared" ca="1" si="5"/>
        <v>滯銷(有庫無銷)</v>
      </c>
      <c r="M76" s="29" t="str">
        <f t="shared" ca="1" si="6"/>
        <v>⚠️ 近6M零銷售，請確認是否列入促銷或處分</v>
      </c>
      <c r="N76" s="113" t="str">
        <f t="shared" ca="1" si="7"/>
        <v>無法預估</v>
      </c>
    </row>
    <row r="77" spans="1:14" ht="18.75" customHeight="1">
      <c r="A77" s="19" t="str">
        <f>IFERROR(_xlfn.XLOOKUP(B77,事業別定義!A$2:A$9,事業別定義!B$2:B$9,IF(E77&gt;0,"周邊商品","")),IF(E77&gt;0,"周邊商品",""))</f>
        <v>周邊商品</v>
      </c>
      <c r="B77" s="20" t="str">
        <f>IFERROR(_xlfn.XLOOKUP(C77,'銷貨數(claude)'!E:E,'銷貨數(claude)'!A:A,"周邊商品"),"周邊商品")</f>
        <v>周邊商品</v>
      </c>
      <c r="C77" s="21" t="str">
        <f>'在庫(claude)'!A77</f>
        <v>20233C610</v>
      </c>
      <c r="D77" s="22" t="str">
        <f>IFERROR(_xlfn.XLOOKUP(C77,'在庫(claude)'!A$5:A$695,'在庫(claude)'!B$5:B$695,""),"")</f>
        <v>2410月號快樂版找朋友邏輯遊戲骰子</v>
      </c>
      <c r="E77" s="23">
        <f>IFERROR(SUMIF('在庫(claude)'!A$5:A$695,C77,'在庫(claude)'!D$5:D$695),0)</f>
        <v>51</v>
      </c>
      <c r="F77" s="23">
        <f>IFERROR(SUMIF('在庫(claude)'!A$5:A$695,C77,'在庫(claude)'!E$5:E$695),0)</f>
        <v>1116</v>
      </c>
      <c r="G77" s="23">
        <f ca="1">IFERROR(SUMPRODUCT(('銷貨數 (總數)(claude)'!$B$4:$B$1576=C77)*OFFSET('銷貨數 (總數)(claude)'!$E$4:$E$1576,0,操作說明!$D$2-16,1573,12)),0)</f>
        <v>0</v>
      </c>
      <c r="H77" s="24">
        <f ca="1">IFERROR(SUMPRODUCT(('銷貨數 (總數)(claude)'!$B$4:$B$1576=C77)*OFFSET('銷貨數 (總數)(claude)'!$E$4:$E$1576,0,操作說明!$D$2-10,1573,6)),0)</f>
        <v>0</v>
      </c>
      <c r="I77" s="23">
        <f ca="1">IFERROR(SUMPRODUCT(('銷貨數 (總數)(claude)'!$B$4:$B$1576=C77)*OFFSET('銷貨數 (總數)(claude)'!$E$4:$E$1576,0,操作說明!$D$2-7,1573,3)),0)</f>
        <v>0</v>
      </c>
      <c r="J77" s="24" cm="1">
        <f t="array" aca="1" ref="J77" ca="1">IFERROR(ROUND(H77/MAX(1,SUMPRODUCT(('銷貨數 (總數)(claude)'!$B$4:$B$1576=C77)*(OFFSET('銷貨數 (總數)(claude)'!$E$4:$E$1576,0,操作說明!$D$2-10,1573,6)&gt;0))),1),0)</f>
        <v>0</v>
      </c>
      <c r="K77" s="21" t="str">
        <f t="shared" ca="1" si="4"/>
        <v>-</v>
      </c>
      <c r="L77" s="25" t="str">
        <f t="shared" ca="1" si="5"/>
        <v>滯銷(有庫無銷)</v>
      </c>
      <c r="M77" s="22" t="str">
        <f t="shared" ca="1" si="6"/>
        <v>⚠️ 近6M零銷售，請確認是否列入促銷或處分</v>
      </c>
      <c r="N77" s="113" t="str">
        <f t="shared" ca="1" si="7"/>
        <v>無法預估</v>
      </c>
    </row>
    <row r="78" spans="1:14" ht="18.75" customHeight="1">
      <c r="A78" s="19" t="str">
        <f>IFERROR(_xlfn.XLOOKUP(B78,事業別定義!A$2:A$9,事業別定義!B$2:B$9,IF(E78&gt;0,"周邊商品","")),IF(E78&gt;0,"周邊商品",""))</f>
        <v>周邊商品</v>
      </c>
      <c r="B78" s="20" t="str">
        <f>IFERROR(_xlfn.XLOOKUP(C78,'銷貨數(claude)'!E:E,'銷貨數(claude)'!A:A,"周邊商品"),"周邊商品")</f>
        <v>巧連智商品</v>
      </c>
      <c r="C78" s="21" t="str">
        <f>'在庫(claude)'!A78</f>
        <v>20234C603</v>
      </c>
      <c r="D78" s="22" t="str">
        <f>IFERROR(_xlfn.XLOOKUP(C78,'在庫(claude)'!A$5:A$695,'在庫(claude)'!B$5:B$695,""),"")</f>
        <v>IC時鐘小高手</v>
      </c>
      <c r="E78" s="26">
        <f>IFERROR(SUMIF('在庫(claude)'!A$5:A$695,C78,'在庫(claude)'!D$5:D$695),0)</f>
        <v>297</v>
      </c>
      <c r="F78" s="26">
        <f>IFERROR(SUMIF('在庫(claude)'!A$5:A$695,C78,'在庫(claude)'!E$5:E$695),0)</f>
        <v>49595</v>
      </c>
      <c r="G78" s="26">
        <f ca="1">IFERROR(SUMPRODUCT(('銷貨數 (總數)(claude)'!$B$4:$B$1576=C78)*OFFSET('銷貨數 (總數)(claude)'!$E$4:$E$1576,0,操作說明!$D$2-16,1573,12)),0)</f>
        <v>671</v>
      </c>
      <c r="H78" s="27">
        <f ca="1">IFERROR(SUMPRODUCT(('銷貨數 (總數)(claude)'!$B$4:$B$1576=C78)*OFFSET('銷貨數 (總數)(claude)'!$E$4:$E$1576,0,操作說明!$D$2-10,1573,6)),0)</f>
        <v>322</v>
      </c>
      <c r="I78" s="26">
        <f ca="1">IFERROR(SUMPRODUCT(('銷貨數 (總數)(claude)'!$B$4:$B$1576=C78)*OFFSET('銷貨數 (總數)(claude)'!$E$4:$E$1576,0,操作說明!$D$2-7,1573,3)),0)</f>
        <v>30</v>
      </c>
      <c r="J78" s="27" cm="1">
        <f t="array" aca="1" ref="J78" ca="1">IFERROR(ROUND(H78/MAX(1,SUMPRODUCT(('銷貨數 (總數)(claude)'!$B$4:$B$1576=C78)*(OFFSET('銷貨數 (總數)(claude)'!$E$4:$E$1576,0,操作說明!$D$2-10,1573,6)&gt;0))),1),0)</f>
        <v>16.100000000000001</v>
      </c>
      <c r="K78" s="28">
        <f t="shared" ca="1" si="4"/>
        <v>18.399999999999999</v>
      </c>
      <c r="L78" s="25" t="str">
        <f t="shared" ca="1" si="5"/>
        <v>滯銷風險</v>
      </c>
      <c r="M78" s="29" t="str">
        <f t="shared" ca="1" si="6"/>
        <v>🔴 消化月數超過12個月，滯銷風險高</v>
      </c>
      <c r="N78" s="113" t="str">
        <f t="shared" ca="1" si="7"/>
        <v>2027/11</v>
      </c>
    </row>
    <row r="79" spans="1:14" ht="18.75" customHeight="1">
      <c r="A79" s="19" t="str">
        <f>IFERROR(_xlfn.XLOOKUP(B79,事業別定義!A$2:A$9,事業別定義!B$2:B$9,IF(E79&gt;0,"周邊商品","")),IF(E79&gt;0,"周邊商品",""))</f>
        <v>周邊商品</v>
      </c>
      <c r="B79" s="20" t="str">
        <f>IFERROR(_xlfn.XLOOKUP(C79,'銷貨數(claude)'!E:E,'銷貨數(claude)'!A:A,"周邊商品"),"周邊商品")</f>
        <v>巧連智商品</v>
      </c>
      <c r="C79" s="21" t="str">
        <f>'在庫(claude)'!A79</f>
        <v>20234C610</v>
      </c>
      <c r="D79" s="22" t="str">
        <f>IFERROR(_xlfn.XLOOKUP(C79,'在庫(claude)'!A$5:A$695,'在庫(claude)'!B$5:B$695,""),"")</f>
        <v>2310月號成長版空間軌道建築師</v>
      </c>
      <c r="E79" s="23">
        <f>IFERROR(SUMIF('在庫(claude)'!A$5:A$695,C79,'在庫(claude)'!D$5:D$695),0)</f>
        <v>51</v>
      </c>
      <c r="F79" s="23">
        <f>IFERROR(SUMIF('在庫(claude)'!A$5:A$695,C79,'在庫(claude)'!E$5:E$695),0)</f>
        <v>4541</v>
      </c>
      <c r="G79" s="23">
        <f ca="1">IFERROR(SUMPRODUCT(('銷貨數 (總數)(claude)'!$B$4:$B$1576=C79)*OFFSET('銷貨數 (總數)(claude)'!$E$4:$E$1576,0,操作說明!$D$2-16,1573,12)),0)</f>
        <v>25</v>
      </c>
      <c r="H79" s="24">
        <f ca="1">IFERROR(SUMPRODUCT(('銷貨數 (總數)(claude)'!$B$4:$B$1576=C79)*OFFSET('銷貨數 (總數)(claude)'!$E$4:$E$1576,0,操作說明!$D$2-10,1573,6)),0)</f>
        <v>7</v>
      </c>
      <c r="I79" s="23">
        <f ca="1">IFERROR(SUMPRODUCT(('銷貨數 (總數)(claude)'!$B$4:$B$1576=C79)*OFFSET('銷貨數 (總數)(claude)'!$E$4:$E$1576,0,操作說明!$D$2-7,1573,3)),0)</f>
        <v>0</v>
      </c>
      <c r="J79" s="24" cm="1">
        <f t="array" aca="1" ref="J79" ca="1">IFERROR(ROUND(H79/MAX(1,SUMPRODUCT(('銷貨數 (總數)(claude)'!$B$4:$B$1576=C79)*(OFFSET('銷貨數 (總數)(claude)'!$E$4:$E$1576,0,操作說明!$D$2-10,1573,6)&gt;0))),1),0)</f>
        <v>2.2999999999999998</v>
      </c>
      <c r="K79" s="21">
        <f t="shared" ca="1" si="4"/>
        <v>22.2</v>
      </c>
      <c r="L79" s="25" t="str">
        <f t="shared" ca="1" si="5"/>
        <v>滯銷風險</v>
      </c>
      <c r="M79" s="22" t="str">
        <f t="shared" ca="1" si="6"/>
        <v>🔴 消化月數超過12個月，滯銷風險高</v>
      </c>
      <c r="N79" s="113" t="str">
        <f t="shared" ca="1" si="7"/>
        <v>2028/03</v>
      </c>
    </row>
    <row r="80" spans="1:14" ht="18.75" customHeight="1">
      <c r="A80" s="19" t="str">
        <f>IFERROR(_xlfn.XLOOKUP(B80,事業別定義!A$2:A$9,事業別定義!B$2:B$9,IF(E80&gt;0,"周邊商品","")),IF(E80&gt;0,"周邊商品",""))</f>
        <v>周邊商品</v>
      </c>
      <c r="B80" s="20" t="str">
        <f>IFERROR(_xlfn.XLOOKUP(C80,'銷貨數(claude)'!E:E,'銷貨數(claude)'!A:A,"周邊商品"),"周邊商品")</f>
        <v>周邊商品</v>
      </c>
      <c r="C80" s="21" t="str">
        <f>'在庫(claude)'!A80</f>
        <v>20234C801</v>
      </c>
      <c r="D80" s="22" t="str">
        <f>IFERROR(_xlfn.XLOOKUP(C80,'在庫(claude)'!A$5:A$695,'在庫(claude)'!B$5:B$695,""),"")</f>
        <v>注音唸謠遊戲書</v>
      </c>
      <c r="E80" s="26">
        <f>IFERROR(SUMIF('在庫(claude)'!A$5:A$695,C80,'在庫(claude)'!D$5:D$695),0)</f>
        <v>616</v>
      </c>
      <c r="F80" s="26">
        <f>IFERROR(SUMIF('在庫(claude)'!A$5:A$695,C80,'在庫(claude)'!E$5:E$695),0)</f>
        <v>7668</v>
      </c>
      <c r="G80" s="26">
        <f ca="1">IFERROR(SUMPRODUCT(('銷貨數 (總數)(claude)'!$B$4:$B$1576=C80)*OFFSET('銷貨數 (總數)(claude)'!$E$4:$E$1576,0,操作說明!$D$2-16,1573,12)),0)</f>
        <v>0</v>
      </c>
      <c r="H80" s="27">
        <f ca="1">IFERROR(SUMPRODUCT(('銷貨數 (總數)(claude)'!$B$4:$B$1576=C80)*OFFSET('銷貨數 (總數)(claude)'!$E$4:$E$1576,0,操作說明!$D$2-10,1573,6)),0)</f>
        <v>0</v>
      </c>
      <c r="I80" s="26">
        <f ca="1">IFERROR(SUMPRODUCT(('銷貨數 (總數)(claude)'!$B$4:$B$1576=C80)*OFFSET('銷貨數 (總數)(claude)'!$E$4:$E$1576,0,操作說明!$D$2-7,1573,3)),0)</f>
        <v>0</v>
      </c>
      <c r="J80" s="27" cm="1">
        <f t="array" aca="1" ref="J80" ca="1">IFERROR(ROUND(H80/MAX(1,SUMPRODUCT(('銷貨數 (總數)(claude)'!$B$4:$B$1576=C80)*(OFFSET('銷貨數 (總數)(claude)'!$E$4:$E$1576,0,操作說明!$D$2-10,1573,6)&gt;0))),1),0)</f>
        <v>0</v>
      </c>
      <c r="K80" s="28" t="str">
        <f t="shared" ca="1" si="4"/>
        <v>-</v>
      </c>
      <c r="L80" s="25" t="str">
        <f t="shared" ca="1" si="5"/>
        <v>滯銷(有庫無銷)</v>
      </c>
      <c r="M80" s="29" t="str">
        <f t="shared" ca="1" si="6"/>
        <v>⚠️ 近6M零銷售，請確認是否列入促銷或處分</v>
      </c>
      <c r="N80" s="113" t="str">
        <f t="shared" ca="1" si="7"/>
        <v>無法預估</v>
      </c>
    </row>
    <row r="81" spans="1:14" ht="18.75" customHeight="1">
      <c r="A81" s="19" t="str">
        <f>IFERROR(_xlfn.XLOOKUP(B81,事業別定義!A$2:A$9,事業別定義!B$2:B$9,IF(E81&gt;0,"周邊商品","")),IF(E81&gt;0,"周邊商品",""))</f>
        <v>周邊商品</v>
      </c>
      <c r="B81" s="20" t="str">
        <f>IFERROR(_xlfn.XLOOKUP(C81,'銷貨數(claude)'!E:E,'銷貨數(claude)'!A:A,"周邊商品"),"周邊商品")</f>
        <v>周邊商品</v>
      </c>
      <c r="C81" s="21" t="str">
        <f>'在庫(claude)'!A81</f>
        <v>20234C802</v>
      </c>
      <c r="D81" s="22" t="str">
        <f>IFERROR(_xlfn.XLOOKUP(C81,'在庫(claude)'!A$5:A$695,'在庫(claude)'!B$5:B$695,""),"")</f>
        <v>注音怪獸遊戲卡</v>
      </c>
      <c r="E81" s="23">
        <f>IFERROR(SUMIF('在庫(claude)'!A$5:A$695,C81,'在庫(claude)'!D$5:D$695),0)</f>
        <v>366</v>
      </c>
      <c r="F81" s="23">
        <f>IFERROR(SUMIF('在庫(claude)'!A$5:A$695,C81,'在庫(claude)'!E$5:E$695),0)</f>
        <v>12019</v>
      </c>
      <c r="G81" s="23">
        <f ca="1">IFERROR(SUMPRODUCT(('銷貨數 (總數)(claude)'!$B$4:$B$1576=C81)*OFFSET('銷貨數 (總數)(claude)'!$E$4:$E$1576,0,操作說明!$D$2-16,1573,12)),0)</f>
        <v>0</v>
      </c>
      <c r="H81" s="24">
        <f ca="1">IFERROR(SUMPRODUCT(('銷貨數 (總數)(claude)'!$B$4:$B$1576=C81)*OFFSET('銷貨數 (總數)(claude)'!$E$4:$E$1576,0,操作說明!$D$2-10,1573,6)),0)</f>
        <v>0</v>
      </c>
      <c r="I81" s="23">
        <f ca="1">IFERROR(SUMPRODUCT(('銷貨數 (總數)(claude)'!$B$4:$B$1576=C81)*OFFSET('銷貨數 (總數)(claude)'!$E$4:$E$1576,0,操作說明!$D$2-7,1573,3)),0)</f>
        <v>0</v>
      </c>
      <c r="J81" s="24" cm="1">
        <f t="array" aca="1" ref="J81" ca="1">IFERROR(ROUND(H81/MAX(1,SUMPRODUCT(('銷貨數 (總數)(claude)'!$B$4:$B$1576=C81)*(OFFSET('銷貨數 (總數)(claude)'!$E$4:$E$1576,0,操作說明!$D$2-10,1573,6)&gt;0))),1),0)</f>
        <v>0</v>
      </c>
      <c r="K81" s="21" t="str">
        <f t="shared" ca="1" si="4"/>
        <v>-</v>
      </c>
      <c r="L81" s="25" t="str">
        <f t="shared" ca="1" si="5"/>
        <v>滯銷(有庫無銷)</v>
      </c>
      <c r="M81" s="22" t="str">
        <f t="shared" ca="1" si="6"/>
        <v>⚠️ 近6M零銷售，請確認是否列入促銷或處分</v>
      </c>
      <c r="N81" s="113" t="str">
        <f t="shared" ca="1" si="7"/>
        <v>無法預估</v>
      </c>
    </row>
    <row r="82" spans="1:14" ht="18.75" customHeight="1">
      <c r="A82" s="19" t="str">
        <f>IFERROR(_xlfn.XLOOKUP(B82,事業別定義!A$2:A$9,事業別定義!B$2:B$9,IF(E82&gt;0,"周邊商品","")),IF(E82&gt;0,"周邊商品",""))</f>
        <v>周邊商品</v>
      </c>
      <c r="B82" s="20" t="str">
        <f>IFERROR(_xlfn.XLOOKUP(C82,'銷貨數(claude)'!E:E,'銷貨數(claude)'!A:A,"周邊商品"),"周邊商品")</f>
        <v>周邊商品</v>
      </c>
      <c r="C82" s="21" t="str">
        <f>'在庫(claude)'!A82</f>
        <v>20234C908</v>
      </c>
      <c r="D82" s="22" t="str">
        <f>IFERROR(_xlfn.XLOOKUP(C82,'在庫(claude)'!A$5:A$695,'在庫(claude)'!B$5:B$695,""),"")</f>
        <v>英語小雞圖卡(2308)</v>
      </c>
      <c r="E82" s="26">
        <f>IFERROR(SUMIF('在庫(claude)'!A$5:A$695,C82,'在庫(claude)'!D$5:D$695),0)</f>
        <v>136</v>
      </c>
      <c r="F82" s="26">
        <f>IFERROR(SUMIF('在庫(claude)'!A$5:A$695,C82,'在庫(claude)'!E$5:E$695),0)</f>
        <v>1576</v>
      </c>
      <c r="G82" s="26">
        <f ca="1">IFERROR(SUMPRODUCT(('銷貨數 (總數)(claude)'!$B$4:$B$1576=C82)*OFFSET('銷貨數 (總數)(claude)'!$E$4:$E$1576,0,操作說明!$D$2-16,1573,12)),0)</f>
        <v>0</v>
      </c>
      <c r="H82" s="27">
        <f ca="1">IFERROR(SUMPRODUCT(('銷貨數 (總數)(claude)'!$B$4:$B$1576=C82)*OFFSET('銷貨數 (總數)(claude)'!$E$4:$E$1576,0,操作說明!$D$2-10,1573,6)),0)</f>
        <v>0</v>
      </c>
      <c r="I82" s="26">
        <f ca="1">IFERROR(SUMPRODUCT(('銷貨數 (總數)(claude)'!$B$4:$B$1576=C82)*OFFSET('銷貨數 (總數)(claude)'!$E$4:$E$1576,0,操作說明!$D$2-7,1573,3)),0)</f>
        <v>0</v>
      </c>
      <c r="J82" s="27" cm="1">
        <f t="array" aca="1" ref="J82" ca="1">IFERROR(ROUND(H82/MAX(1,SUMPRODUCT(('銷貨數 (總數)(claude)'!$B$4:$B$1576=C82)*(OFFSET('銷貨數 (總數)(claude)'!$E$4:$E$1576,0,操作說明!$D$2-10,1573,6)&gt;0))),1),0)</f>
        <v>0</v>
      </c>
      <c r="K82" s="28" t="str">
        <f t="shared" ca="1" si="4"/>
        <v>-</v>
      </c>
      <c r="L82" s="25" t="str">
        <f t="shared" ca="1" si="5"/>
        <v>滯銷(有庫無銷)</v>
      </c>
      <c r="M82" s="29" t="str">
        <f t="shared" ca="1" si="6"/>
        <v>⚠️ 近6M零銷售，請確認是否列入促銷或處分</v>
      </c>
      <c r="N82" s="113" t="str">
        <f t="shared" ca="1" si="7"/>
        <v>無法預估</v>
      </c>
    </row>
    <row r="83" spans="1:14" ht="18.75" customHeight="1">
      <c r="A83" s="19" t="str">
        <f>IFERROR(_xlfn.XLOOKUP(B83,事業別定義!A$2:A$9,事業別定義!B$2:B$9,IF(E83&gt;0,"周邊商品","")),IF(E83&gt;0,"周邊商品",""))</f>
        <v>周邊商品</v>
      </c>
      <c r="B83" s="20" t="str">
        <f>IFERROR(_xlfn.XLOOKUP(C83,'銷貨數(claude)'!E:E,'銷貨數(claude)'!A:A,"周邊商品"),"周邊商品")</f>
        <v>巧連智商品</v>
      </c>
      <c r="C83" s="21" t="str">
        <f>'在庫(claude)'!A83</f>
        <v>20234CE10</v>
      </c>
      <c r="D83" s="22" t="str">
        <f>IFERROR(_xlfn.XLOOKUP(C83,'在庫(claude)'!A$5:A$695,'在庫(claude)'!B$5:B$695,""),"")</f>
        <v>2310月號成長版飛車建構組手冊</v>
      </c>
      <c r="E83" s="23">
        <f>IFERROR(SUMIF('在庫(claude)'!A$5:A$695,C83,'在庫(claude)'!D$5:D$695),0)</f>
        <v>51</v>
      </c>
      <c r="F83" s="23">
        <f>IFERROR(SUMIF('在庫(claude)'!A$5:A$695,C83,'在庫(claude)'!E$5:E$695),0)</f>
        <v>426</v>
      </c>
      <c r="G83" s="23">
        <f ca="1">IFERROR(SUMPRODUCT(('銷貨數 (總數)(claude)'!$B$4:$B$1576=C83)*OFFSET('銷貨數 (總數)(claude)'!$E$4:$E$1576,0,操作說明!$D$2-16,1573,12)),0)</f>
        <v>2</v>
      </c>
      <c r="H83" s="24">
        <f ca="1">IFERROR(SUMPRODUCT(('銷貨數 (總數)(claude)'!$B$4:$B$1576=C83)*OFFSET('銷貨數 (總數)(claude)'!$E$4:$E$1576,0,操作說明!$D$2-10,1573,6)),0)</f>
        <v>2</v>
      </c>
      <c r="I83" s="23">
        <f ca="1">IFERROR(SUMPRODUCT(('銷貨數 (總數)(claude)'!$B$4:$B$1576=C83)*OFFSET('銷貨數 (總數)(claude)'!$E$4:$E$1576,0,操作說明!$D$2-7,1573,3)),0)</f>
        <v>0</v>
      </c>
      <c r="J83" s="24" cm="1">
        <f t="array" aca="1" ref="J83" ca="1">IFERROR(ROUND(H83/MAX(1,SUMPRODUCT(('銷貨數 (總數)(claude)'!$B$4:$B$1576=C83)*(OFFSET('銷貨數 (總數)(claude)'!$E$4:$E$1576,0,操作說明!$D$2-10,1573,6)&gt;0))),1),0)</f>
        <v>2</v>
      </c>
      <c r="K83" s="21">
        <f t="shared" ca="1" si="4"/>
        <v>25.5</v>
      </c>
      <c r="L83" s="25" t="str">
        <f t="shared" ca="1" si="5"/>
        <v>滯銷風險</v>
      </c>
      <c r="M83" s="22" t="str">
        <f t="shared" ca="1" si="6"/>
        <v>🔴 超過2年消化量，建議促銷/庫存處分</v>
      </c>
      <c r="N83" s="113" t="str">
        <f t="shared" ca="1" si="7"/>
        <v>2028/07</v>
      </c>
    </row>
    <row r="84" spans="1:14" ht="18.75" customHeight="1">
      <c r="A84" s="19" t="str">
        <f>IFERROR(_xlfn.XLOOKUP(B84,事業別定義!A$2:A$9,事業別定義!B$2:B$9,IF(E84&gt;0,"周邊商品","")),IF(E84&gt;0,"周邊商品",""))</f>
        <v>周邊商品</v>
      </c>
      <c r="B84" s="20" t="str">
        <f>IFERROR(_xlfn.XLOOKUP(C84,'銷貨數(claude)'!E:E,'銷貨數(claude)'!A:A,"周邊商品"),"周邊商品")</f>
        <v>巧連智商品</v>
      </c>
      <c r="C84" s="21" t="str">
        <f>'在庫(claude)'!A84</f>
        <v>20234CF10</v>
      </c>
      <c r="D84" s="22" t="str">
        <f>IFERROR(_xlfn.XLOOKUP(C84,'在庫(claude)'!A$5:A$695,'在庫(claude)'!B$5:B$695,""),"")</f>
        <v>2310月號成長版飛車跑道</v>
      </c>
      <c r="E84" s="26">
        <f>IFERROR(SUMIF('在庫(claude)'!A$5:A$695,C84,'在庫(claude)'!D$5:D$695),0)</f>
        <v>49</v>
      </c>
      <c r="F84" s="26">
        <f>IFERROR(SUMIF('在庫(claude)'!A$5:A$695,C84,'在庫(claude)'!E$5:E$695),0)</f>
        <v>163</v>
      </c>
      <c r="G84" s="26">
        <f ca="1">IFERROR(SUMPRODUCT(('銷貨數 (總數)(claude)'!$B$4:$B$1576=C84)*OFFSET('銷貨數 (總數)(claude)'!$E$4:$E$1576,0,操作說明!$D$2-16,1573,12)),0)</f>
        <v>2</v>
      </c>
      <c r="H84" s="27">
        <f ca="1">IFERROR(SUMPRODUCT(('銷貨數 (總數)(claude)'!$B$4:$B$1576=C84)*OFFSET('銷貨數 (總數)(claude)'!$E$4:$E$1576,0,操作說明!$D$2-10,1573,6)),0)</f>
        <v>2</v>
      </c>
      <c r="I84" s="26">
        <f ca="1">IFERROR(SUMPRODUCT(('銷貨數 (總數)(claude)'!$B$4:$B$1576=C84)*OFFSET('銷貨數 (總數)(claude)'!$E$4:$E$1576,0,操作說明!$D$2-7,1573,3)),0)</f>
        <v>0</v>
      </c>
      <c r="J84" s="27" cm="1">
        <f t="array" aca="1" ref="J84" ca="1">IFERROR(ROUND(H84/MAX(1,SUMPRODUCT(('銷貨數 (總數)(claude)'!$B$4:$B$1576=C84)*(OFFSET('銷貨數 (總數)(claude)'!$E$4:$E$1576,0,操作說明!$D$2-10,1573,6)&gt;0))),1),0)</f>
        <v>2</v>
      </c>
      <c r="K84" s="28">
        <f t="shared" ca="1" si="4"/>
        <v>24.5</v>
      </c>
      <c r="L84" s="25" t="str">
        <f t="shared" ca="1" si="5"/>
        <v>滯銷風險</v>
      </c>
      <c r="M84" s="29" t="str">
        <f t="shared" ca="1" si="6"/>
        <v>🔴 超過2年消化量，建議促銷/庫存處分</v>
      </c>
      <c r="N84" s="113" t="str">
        <f t="shared" ca="1" si="7"/>
        <v>2028/06</v>
      </c>
    </row>
    <row r="85" spans="1:14" ht="18.75" customHeight="1">
      <c r="A85" s="19" t="str">
        <f>IFERROR(_xlfn.XLOOKUP(B85,事業別定義!A$2:A$9,事業別定義!B$2:B$9,IF(E85&gt;0,"周邊商品","")),IF(E85&gt;0,"周邊商品",""))</f>
        <v>周邊商品</v>
      </c>
      <c r="B85" s="20" t="str">
        <f>IFERROR(_xlfn.XLOOKUP(C85,'銷貨數(claude)'!E:E,'銷貨數(claude)'!A:A,"周邊商品"),"周邊商品")</f>
        <v>周邊商品</v>
      </c>
      <c r="C85" s="21" t="str">
        <f>'在庫(claude)'!A85</f>
        <v>20235C601</v>
      </c>
      <c r="D85" s="22" t="str">
        <f>IFERROR(_xlfn.XLOOKUP(C85,'在庫(claude)'!A$5:A$695,'在庫(claude)'!B$5:B$695,""),"")</f>
        <v>學習版邏輯推理挑戰書</v>
      </c>
      <c r="E85" s="23">
        <f>IFERROR(SUMIF('在庫(claude)'!A$5:A$695,C85,'在庫(claude)'!D$5:D$695),0)</f>
        <v>275</v>
      </c>
      <c r="F85" s="23">
        <f>IFERROR(SUMIF('在庫(claude)'!A$5:A$695,C85,'在庫(claude)'!E$5:E$695),0)</f>
        <v>8863</v>
      </c>
      <c r="G85" s="23">
        <f ca="1">IFERROR(SUMPRODUCT(('銷貨數 (總數)(claude)'!$B$4:$B$1576=C85)*OFFSET('銷貨數 (總數)(claude)'!$E$4:$E$1576,0,操作說明!$D$2-16,1573,12)),0)</f>
        <v>0</v>
      </c>
      <c r="H85" s="24">
        <f ca="1">IFERROR(SUMPRODUCT(('銷貨數 (總數)(claude)'!$B$4:$B$1576=C85)*OFFSET('銷貨數 (總數)(claude)'!$E$4:$E$1576,0,操作說明!$D$2-10,1573,6)),0)</f>
        <v>0</v>
      </c>
      <c r="I85" s="23">
        <f ca="1">IFERROR(SUMPRODUCT(('銷貨數 (總數)(claude)'!$B$4:$B$1576=C85)*OFFSET('銷貨數 (總數)(claude)'!$E$4:$E$1576,0,操作說明!$D$2-7,1573,3)),0)</f>
        <v>0</v>
      </c>
      <c r="J85" s="24" cm="1">
        <f t="array" aca="1" ref="J85" ca="1">IFERROR(ROUND(H85/MAX(1,SUMPRODUCT(('銷貨數 (總數)(claude)'!$B$4:$B$1576=C85)*(OFFSET('銷貨數 (總數)(claude)'!$E$4:$E$1576,0,操作說明!$D$2-10,1573,6)&gt;0))),1),0)</f>
        <v>0</v>
      </c>
      <c r="K85" s="21" t="str">
        <f t="shared" ca="1" si="4"/>
        <v>-</v>
      </c>
      <c r="L85" s="25" t="str">
        <f t="shared" ca="1" si="5"/>
        <v>滯銷(有庫無銷)</v>
      </c>
      <c r="M85" s="22" t="str">
        <f t="shared" ca="1" si="6"/>
        <v>⚠️ 近6M零銷售，請確認是否列入促銷或處分</v>
      </c>
      <c r="N85" s="113" t="str">
        <f t="shared" ca="1" si="7"/>
        <v>無法預估</v>
      </c>
    </row>
    <row r="86" spans="1:14" ht="18.75" customHeight="1">
      <c r="A86" s="19" t="str">
        <f>IFERROR(_xlfn.XLOOKUP(B86,事業別定義!A$2:A$9,事業別定義!B$2:B$9,IF(E86&gt;0,"周邊商品","")),IF(E86&gt;0,"周邊商品",""))</f>
        <v>周邊商品</v>
      </c>
      <c r="B86" s="20" t="str">
        <f>IFERROR(_xlfn.XLOOKUP(C86,'銷貨數(claude)'!E:E,'銷貨數(claude)'!A:A,"周邊商品"),"周邊商品")</f>
        <v>巧連智商品</v>
      </c>
      <c r="C86" s="21" t="str">
        <f>'在庫(claude)'!A86</f>
        <v>20235C602</v>
      </c>
      <c r="D86" s="22" t="str">
        <f>IFERROR(_xlfn.XLOOKUP(C86,'在庫(claude)'!A$5:A$695,'在庫(claude)'!B$5:B$695,""),"")</f>
        <v>座標轉轉機</v>
      </c>
      <c r="E86" s="26">
        <f>IFERROR(SUMIF('在庫(claude)'!A$5:A$695,C86,'在庫(claude)'!D$5:D$695),0)</f>
        <v>22</v>
      </c>
      <c r="F86" s="26">
        <f>IFERROR(SUMIF('在庫(claude)'!A$5:A$695,C86,'在庫(claude)'!E$5:E$695),0)</f>
        <v>1150</v>
      </c>
      <c r="G86" s="26">
        <f ca="1">IFERROR(SUMPRODUCT(('銷貨數 (總數)(claude)'!$B$4:$B$1576=C86)*OFFSET('銷貨數 (總數)(claude)'!$E$4:$E$1576,0,操作說明!$D$2-16,1573,12)),0)</f>
        <v>29</v>
      </c>
      <c r="H86" s="27">
        <f ca="1">IFERROR(SUMPRODUCT(('銷貨數 (總數)(claude)'!$B$4:$B$1576=C86)*OFFSET('銷貨數 (總數)(claude)'!$E$4:$E$1576,0,操作說明!$D$2-10,1573,6)),0)</f>
        <v>8</v>
      </c>
      <c r="I86" s="26">
        <f ca="1">IFERROR(SUMPRODUCT(('銷貨數 (總數)(claude)'!$B$4:$B$1576=C86)*OFFSET('銷貨數 (總數)(claude)'!$E$4:$E$1576,0,操作說明!$D$2-7,1573,3)),0)</f>
        <v>8</v>
      </c>
      <c r="J86" s="27" cm="1">
        <f t="array" aca="1" ref="J86" ca="1">IFERROR(ROUND(H86/MAX(1,SUMPRODUCT(('銷貨數 (總數)(claude)'!$B$4:$B$1576=C86)*(OFFSET('銷貨數 (總數)(claude)'!$E$4:$E$1576,0,操作說明!$D$2-10,1573,6)&gt;0))),1),0)</f>
        <v>2</v>
      </c>
      <c r="K86" s="28">
        <f t="shared" ca="1" si="4"/>
        <v>11</v>
      </c>
      <c r="L86" s="25" t="str">
        <f t="shared" ca="1" si="5"/>
        <v>警示</v>
      </c>
      <c r="M86" s="29" t="str">
        <f t="shared" ca="1" si="6"/>
        <v>🟠 消化月數6-12個月，持續觀察</v>
      </c>
      <c r="N86" s="113" t="str">
        <f t="shared" ca="1" si="7"/>
        <v>2027/04</v>
      </c>
    </row>
    <row r="87" spans="1:14" ht="18.75" customHeight="1">
      <c r="A87" s="19" t="str">
        <f>IFERROR(_xlfn.XLOOKUP(B87,事業別定義!A$2:A$9,事業別定義!B$2:B$9,IF(E87&gt;0,"周邊商品","")),IF(E87&gt;0,"周邊商品",""))</f>
        <v>周邊商品</v>
      </c>
      <c r="B87" s="20" t="str">
        <f>IFERROR(_xlfn.XLOOKUP(C87,'銷貨數(claude)'!E:E,'銷貨數(claude)'!A:A,"周邊商品"),"周邊商品")</f>
        <v>巧連智商品</v>
      </c>
      <c r="C87" s="21" t="str">
        <f>'在庫(claude)'!A87</f>
        <v>20235C603</v>
      </c>
      <c r="D87" s="22" t="str">
        <f>IFERROR(_xlfn.XLOOKUP(C87,'在庫(claude)'!A$5:A$695,'在庫(claude)'!B$5:B$695,""),"")</f>
        <v>巧虎數獨組</v>
      </c>
      <c r="E87" s="23">
        <f>IFERROR(SUMIF('在庫(claude)'!A$5:A$695,C87,'在庫(claude)'!D$5:D$695),0)</f>
        <v>50</v>
      </c>
      <c r="F87" s="23">
        <f>IFERROR(SUMIF('在庫(claude)'!A$5:A$695,C87,'在庫(claude)'!E$5:E$695),0)</f>
        <v>3742</v>
      </c>
      <c r="G87" s="23">
        <f ca="1">IFERROR(SUMPRODUCT(('銷貨數 (總數)(claude)'!$B$4:$B$1576=C87)*OFFSET('銷貨數 (總數)(claude)'!$E$4:$E$1576,0,操作說明!$D$2-16,1573,12)),0)</f>
        <v>43</v>
      </c>
      <c r="H87" s="24">
        <f ca="1">IFERROR(SUMPRODUCT(('銷貨數 (總數)(claude)'!$B$4:$B$1576=C87)*OFFSET('銷貨數 (總數)(claude)'!$E$4:$E$1576,0,操作說明!$D$2-10,1573,6)),0)</f>
        <v>20</v>
      </c>
      <c r="I87" s="23">
        <f ca="1">IFERROR(SUMPRODUCT(('銷貨數 (總數)(claude)'!$B$4:$B$1576=C87)*OFFSET('銷貨數 (總數)(claude)'!$E$4:$E$1576,0,操作說明!$D$2-7,1573,3)),0)</f>
        <v>9</v>
      </c>
      <c r="J87" s="24" cm="1">
        <f t="array" aca="1" ref="J87" ca="1">IFERROR(ROUND(H87/MAX(1,SUMPRODUCT(('銷貨數 (總數)(claude)'!$B$4:$B$1576=C87)*(OFFSET('銷貨數 (總數)(claude)'!$E$4:$E$1576,0,操作說明!$D$2-10,1573,6)&gt;0))),1),0)</f>
        <v>2.9</v>
      </c>
      <c r="K87" s="21">
        <f t="shared" ca="1" si="4"/>
        <v>17.2</v>
      </c>
      <c r="L87" s="25" t="str">
        <f t="shared" ca="1" si="5"/>
        <v>滯銷風險</v>
      </c>
      <c r="M87" s="22" t="str">
        <f t="shared" ca="1" si="6"/>
        <v>🔴 消化月數超過12個月，滯銷風險高</v>
      </c>
      <c r="N87" s="113" t="str">
        <f t="shared" ca="1" si="7"/>
        <v>2027/10</v>
      </c>
    </row>
    <row r="88" spans="1:14" ht="18.75" customHeight="1">
      <c r="A88" s="19" t="str">
        <f>IFERROR(_xlfn.XLOOKUP(B88,事業別定義!A$2:A$9,事業別定義!B$2:B$9,IF(E88&gt;0,"周邊商品","")),IF(E88&gt;0,"周邊商品",""))</f>
        <v>周邊商品</v>
      </c>
      <c r="B88" s="20" t="str">
        <f>IFERROR(_xlfn.XLOOKUP(C88,'銷貨數(claude)'!E:E,'銷貨數(claude)'!A:A,"周邊商品"),"周邊商品")</f>
        <v>周邊商品</v>
      </c>
      <c r="C88" s="21" t="str">
        <f>'在庫(claude)'!A88</f>
        <v>20235C610</v>
      </c>
      <c r="D88" s="22" t="str">
        <f>IFERROR(_xlfn.XLOOKUP(C88,'在庫(claude)'!A$5:A$695,'在庫(claude)'!B$5:B$695,""),"")</f>
        <v>學習版拼音挑戰組</v>
      </c>
      <c r="E88" s="26">
        <f>IFERROR(SUMIF('在庫(claude)'!A$5:A$695,C88,'在庫(claude)'!D$5:D$695),0)</f>
        <v>95</v>
      </c>
      <c r="F88" s="26">
        <f>IFERROR(SUMIF('在庫(claude)'!A$5:A$695,C88,'在庫(claude)'!E$5:E$695),0)</f>
        <v>2509</v>
      </c>
      <c r="G88" s="26">
        <f ca="1">IFERROR(SUMPRODUCT(('銷貨數 (總數)(claude)'!$B$4:$B$1576=C88)*OFFSET('銷貨數 (總數)(claude)'!$E$4:$E$1576,0,操作說明!$D$2-16,1573,12)),0)</f>
        <v>0</v>
      </c>
      <c r="H88" s="27">
        <f ca="1">IFERROR(SUMPRODUCT(('銷貨數 (總數)(claude)'!$B$4:$B$1576=C88)*OFFSET('銷貨數 (總數)(claude)'!$E$4:$E$1576,0,操作說明!$D$2-10,1573,6)),0)</f>
        <v>0</v>
      </c>
      <c r="I88" s="26">
        <f ca="1">IFERROR(SUMPRODUCT(('銷貨數 (總數)(claude)'!$B$4:$B$1576=C88)*OFFSET('銷貨數 (總數)(claude)'!$E$4:$E$1576,0,操作說明!$D$2-7,1573,3)),0)</f>
        <v>0</v>
      </c>
      <c r="J88" s="27" cm="1">
        <f t="array" aca="1" ref="J88" ca="1">IFERROR(ROUND(H88/MAX(1,SUMPRODUCT(('銷貨數 (總數)(claude)'!$B$4:$B$1576=C88)*(OFFSET('銷貨數 (總數)(claude)'!$E$4:$E$1576,0,操作說明!$D$2-10,1573,6)&gt;0))),1),0)</f>
        <v>0</v>
      </c>
      <c r="K88" s="28" t="str">
        <f t="shared" ca="1" si="4"/>
        <v>-</v>
      </c>
      <c r="L88" s="25" t="str">
        <f t="shared" ca="1" si="5"/>
        <v>滯銷(有庫無銷)</v>
      </c>
      <c r="M88" s="29" t="str">
        <f t="shared" ca="1" si="6"/>
        <v>⚠️ 近6M零銷售，請確認是否列入促銷或處分</v>
      </c>
      <c r="N88" s="113" t="str">
        <f t="shared" ca="1" si="7"/>
        <v>無法預估</v>
      </c>
    </row>
    <row r="89" spans="1:14" ht="18.75" customHeight="1">
      <c r="A89" s="19" t="str">
        <f>IFERROR(_xlfn.XLOOKUP(B89,事業別定義!A$2:A$9,事業別定義!B$2:B$9,IF(E89&gt;0,"周邊商品","")),IF(E89&gt;0,"周邊商品",""))</f>
        <v>周邊商品</v>
      </c>
      <c r="B89" s="20" t="str">
        <f>IFERROR(_xlfn.XLOOKUP(C89,'銷貨數(claude)'!E:E,'銷貨數(claude)'!A:A,"周邊商品"),"周邊商品")</f>
        <v>巧連智商品</v>
      </c>
      <c r="C89" s="21" t="str">
        <f>'在庫(claude)'!A89</f>
        <v>20235C611</v>
      </c>
      <c r="D89" s="22" t="str">
        <f>IFERROR(_xlfn.XLOOKUP(C89,'在庫(claude)'!A$5:A$695,'在庫(claude)'!B$5:B$695,""),"")</f>
        <v>推推方塊益智組</v>
      </c>
      <c r="E89" s="23">
        <f>IFERROR(SUMIF('在庫(claude)'!A$5:A$695,C89,'在庫(claude)'!D$5:D$695),0)</f>
        <v>46</v>
      </c>
      <c r="F89" s="23">
        <f>IFERROR(SUMIF('在庫(claude)'!A$5:A$695,C89,'在庫(claude)'!E$5:E$695),0)</f>
        <v>7668</v>
      </c>
      <c r="G89" s="23">
        <f ca="1">IFERROR(SUMPRODUCT(('銷貨數 (總數)(claude)'!$B$4:$B$1576=C89)*OFFSET('銷貨數 (總數)(claude)'!$E$4:$E$1576,0,操作說明!$D$2-16,1573,12)),0)</f>
        <v>27</v>
      </c>
      <c r="H89" s="24">
        <f ca="1">IFERROR(SUMPRODUCT(('銷貨數 (總數)(claude)'!$B$4:$B$1576=C89)*OFFSET('銷貨數 (總數)(claude)'!$E$4:$E$1576,0,操作說明!$D$2-10,1573,6)),0)</f>
        <v>10</v>
      </c>
      <c r="I89" s="23">
        <f ca="1">IFERROR(SUMPRODUCT(('銷貨數 (總數)(claude)'!$B$4:$B$1576=C89)*OFFSET('銷貨數 (總數)(claude)'!$E$4:$E$1576,0,操作說明!$D$2-7,1573,3)),0)</f>
        <v>3</v>
      </c>
      <c r="J89" s="24" cm="1">
        <f t="array" aca="1" ref="J89" ca="1">IFERROR(ROUND(H89/MAX(1,SUMPRODUCT(('銷貨數 (總數)(claude)'!$B$4:$B$1576=C89)*(OFFSET('銷貨數 (總數)(claude)'!$E$4:$E$1576,0,操作說明!$D$2-10,1573,6)&gt;0))),1),0)</f>
        <v>2</v>
      </c>
      <c r="K89" s="21">
        <f t="shared" ca="1" si="4"/>
        <v>23</v>
      </c>
      <c r="L89" s="25" t="str">
        <f t="shared" ca="1" si="5"/>
        <v>滯銷風險</v>
      </c>
      <c r="M89" s="22" t="str">
        <f t="shared" ca="1" si="6"/>
        <v>🔴 消化月數超過12個月，滯銷風險高</v>
      </c>
      <c r="N89" s="113" t="str">
        <f t="shared" ca="1" si="7"/>
        <v>2028/04</v>
      </c>
    </row>
    <row r="90" spans="1:14" ht="18.75" customHeight="1">
      <c r="A90" s="19" t="str">
        <f>IFERROR(_xlfn.XLOOKUP(B90,事業別定義!A$2:A$9,事業別定義!B$2:B$9,IF(E90&gt;0,"周邊商品","")),IF(E90&gt;0,"周邊商品",""))</f>
        <v>周邊商品</v>
      </c>
      <c r="B90" s="20" t="str">
        <f>IFERROR(_xlfn.XLOOKUP(C90,'銷貨數(claude)'!E:E,'銷貨數(claude)'!A:A,"周邊商品"),"周邊商品")</f>
        <v>周邊商品</v>
      </c>
      <c r="C90" s="21" t="str">
        <f>'在庫(claude)'!A90</f>
        <v>20235C612</v>
      </c>
      <c r="D90" s="22" t="str">
        <f>IFERROR(_xlfn.XLOOKUP(C90,'在庫(claude)'!A$5:A$695,'在庫(claude)'!B$5:B$695,""),"")</f>
        <v>學習版環遊世界有聲書</v>
      </c>
      <c r="E90" s="26">
        <f>IFERROR(SUMIF('在庫(claude)'!A$5:A$695,C90,'在庫(claude)'!D$5:D$695),0)</f>
        <v>98</v>
      </c>
      <c r="F90" s="26">
        <f>IFERROR(SUMIF('在庫(claude)'!A$5:A$695,C90,'在庫(claude)'!E$5:E$695),0)</f>
        <v>3325</v>
      </c>
      <c r="G90" s="26">
        <f ca="1">IFERROR(SUMPRODUCT(('銷貨數 (總數)(claude)'!$B$4:$B$1576=C90)*OFFSET('銷貨數 (總數)(claude)'!$E$4:$E$1576,0,操作說明!$D$2-16,1573,12)),0)</f>
        <v>0</v>
      </c>
      <c r="H90" s="27">
        <f ca="1">IFERROR(SUMPRODUCT(('銷貨數 (總數)(claude)'!$B$4:$B$1576=C90)*OFFSET('銷貨數 (總數)(claude)'!$E$4:$E$1576,0,操作說明!$D$2-10,1573,6)),0)</f>
        <v>0</v>
      </c>
      <c r="I90" s="26">
        <f ca="1">IFERROR(SUMPRODUCT(('銷貨數 (總數)(claude)'!$B$4:$B$1576=C90)*OFFSET('銷貨數 (總數)(claude)'!$E$4:$E$1576,0,操作說明!$D$2-7,1573,3)),0)</f>
        <v>0</v>
      </c>
      <c r="J90" s="27" cm="1">
        <f t="array" aca="1" ref="J90" ca="1">IFERROR(ROUND(H90/MAX(1,SUMPRODUCT(('銷貨數 (總數)(claude)'!$B$4:$B$1576=C90)*(OFFSET('銷貨數 (總數)(claude)'!$E$4:$E$1576,0,操作說明!$D$2-10,1573,6)&gt;0))),1),0)</f>
        <v>0</v>
      </c>
      <c r="K90" s="28" t="str">
        <f t="shared" ca="1" si="4"/>
        <v>-</v>
      </c>
      <c r="L90" s="25" t="str">
        <f t="shared" ca="1" si="5"/>
        <v>滯銷(有庫無銷)</v>
      </c>
      <c r="M90" s="29" t="str">
        <f t="shared" ca="1" si="6"/>
        <v>⚠️ 近6M零銷售，請確認是否列入促銷或處分</v>
      </c>
      <c r="N90" s="113" t="str">
        <f t="shared" ca="1" si="7"/>
        <v>無法預估</v>
      </c>
    </row>
    <row r="91" spans="1:14" ht="18.75" customHeight="1">
      <c r="A91" s="19" t="str">
        <f>IFERROR(_xlfn.XLOOKUP(B91,事業別定義!A$2:A$9,事業別定義!B$2:B$9,IF(E91&gt;0,"周邊商品","")),IF(E91&gt;0,"周邊商品",""))</f>
        <v>周邊商品</v>
      </c>
      <c r="B91" s="20" t="str">
        <f>IFERROR(_xlfn.XLOOKUP(C91,'銷貨數(claude)'!E:E,'銷貨數(claude)'!A:A,"周邊商品"),"周邊商品")</f>
        <v>巧連智商品</v>
      </c>
      <c r="C91" s="21" t="str">
        <f>'在庫(claude)'!A91</f>
        <v>20235C801</v>
      </c>
      <c r="D91" s="22" t="str">
        <f>IFERROR(_xlfn.XLOOKUP(C91,'在庫(claude)'!A$5:A$695,'在庫(claude)'!B$5:B$695,""),"")</f>
        <v>拼音語詞書(勇敢的阿拉丁)</v>
      </c>
      <c r="E91" s="23">
        <f>IFERROR(SUMIF('在庫(claude)'!A$5:A$695,C91,'在庫(claude)'!D$5:D$695),0)</f>
        <v>208</v>
      </c>
      <c r="F91" s="23">
        <f>IFERROR(SUMIF('在庫(claude)'!A$5:A$695,C91,'在庫(claude)'!E$5:E$695),0)</f>
        <v>5321</v>
      </c>
      <c r="G91" s="23">
        <f ca="1">IFERROR(SUMPRODUCT(('銷貨數 (總數)(claude)'!$B$4:$B$1576=C91)*OFFSET('銷貨數 (總數)(claude)'!$E$4:$E$1576,0,操作說明!$D$2-16,1573,12)),0)</f>
        <v>13</v>
      </c>
      <c r="H91" s="24">
        <f ca="1">IFERROR(SUMPRODUCT(('銷貨數 (總數)(claude)'!$B$4:$B$1576=C91)*OFFSET('銷貨數 (總數)(claude)'!$E$4:$E$1576,0,操作說明!$D$2-10,1573,6)),0)</f>
        <v>13</v>
      </c>
      <c r="I91" s="23">
        <f ca="1">IFERROR(SUMPRODUCT(('銷貨數 (總數)(claude)'!$B$4:$B$1576=C91)*OFFSET('銷貨數 (總數)(claude)'!$E$4:$E$1576,0,操作說明!$D$2-7,1573,3)),0)</f>
        <v>13</v>
      </c>
      <c r="J91" s="24" cm="1">
        <f t="array" aca="1" ref="J91" ca="1">IFERROR(ROUND(H91/MAX(1,SUMPRODUCT(('銷貨數 (總數)(claude)'!$B$4:$B$1576=C91)*(OFFSET('銷貨數 (總數)(claude)'!$E$4:$E$1576,0,操作說明!$D$2-10,1573,6)&gt;0))),1),0)</f>
        <v>3.3</v>
      </c>
      <c r="K91" s="21">
        <f t="shared" ca="1" si="4"/>
        <v>63</v>
      </c>
      <c r="L91" s="25" t="str">
        <f t="shared" ca="1" si="5"/>
        <v>滯銷風險</v>
      </c>
      <c r="M91" s="22" t="str">
        <f t="shared" ca="1" si="6"/>
        <v>🔴 超過2年消化量，建議促銷/庫存處分</v>
      </c>
      <c r="N91" s="113" t="str">
        <f t="shared" ca="1" si="7"/>
        <v>2031/08</v>
      </c>
    </row>
    <row r="92" spans="1:14" ht="18.75" customHeight="1">
      <c r="A92" s="19" t="str">
        <f>IFERROR(_xlfn.XLOOKUP(B92,事業別定義!A$2:A$9,事業別定義!B$2:B$9,IF(E92&gt;0,"周邊商品","")),IF(E92&gt;0,"周邊商品",""))</f>
        <v>周邊商品</v>
      </c>
      <c r="B92" s="20" t="str">
        <f>IFERROR(_xlfn.XLOOKUP(C92,'銷貨數(claude)'!E:E,'銷貨數(claude)'!A:A,"周邊商品"),"周邊商品")</f>
        <v>巧連智商品</v>
      </c>
      <c r="C92" s="21" t="str">
        <f>'在庫(claude)'!A92</f>
        <v>20235C802</v>
      </c>
      <c r="D92" s="22" t="str">
        <f>IFERROR(_xlfn.XLOOKUP(C92,'在庫(claude)'!A$5:A$695,'在庫(claude)'!B$5:B$695,""),"")</f>
        <v>拼音語詞書(調皮巫婆的魔法)</v>
      </c>
      <c r="E92" s="26">
        <f>IFERROR(SUMIF('在庫(claude)'!A$5:A$695,C92,'在庫(claude)'!D$5:D$695),0)</f>
        <v>83</v>
      </c>
      <c r="F92" s="26">
        <f>IFERROR(SUMIF('在庫(claude)'!A$5:A$695,C92,'在庫(claude)'!E$5:E$695),0)</f>
        <v>4545</v>
      </c>
      <c r="G92" s="26">
        <f ca="1">IFERROR(SUMPRODUCT(('銷貨數 (總數)(claude)'!$B$4:$B$1576=C92)*OFFSET('銷貨數 (總數)(claude)'!$E$4:$E$1576,0,操作說明!$D$2-16,1573,12)),0)</f>
        <v>13</v>
      </c>
      <c r="H92" s="27">
        <f ca="1">IFERROR(SUMPRODUCT(('銷貨數 (總數)(claude)'!$B$4:$B$1576=C92)*OFFSET('銷貨數 (總數)(claude)'!$E$4:$E$1576,0,操作說明!$D$2-10,1573,6)),0)</f>
        <v>13</v>
      </c>
      <c r="I92" s="26">
        <f ca="1">IFERROR(SUMPRODUCT(('銷貨數 (總數)(claude)'!$B$4:$B$1576=C92)*OFFSET('銷貨數 (總數)(claude)'!$E$4:$E$1576,0,操作說明!$D$2-7,1573,3)),0)</f>
        <v>13</v>
      </c>
      <c r="J92" s="27" cm="1">
        <f t="array" aca="1" ref="J92" ca="1">IFERROR(ROUND(H92/MAX(1,SUMPRODUCT(('銷貨數 (總數)(claude)'!$B$4:$B$1576=C92)*(OFFSET('銷貨數 (總數)(claude)'!$E$4:$E$1576,0,操作說明!$D$2-10,1573,6)&gt;0))),1),0)</f>
        <v>3.3</v>
      </c>
      <c r="K92" s="28">
        <f t="shared" ca="1" si="4"/>
        <v>25.2</v>
      </c>
      <c r="L92" s="25" t="str">
        <f t="shared" ca="1" si="5"/>
        <v>滯銷風險</v>
      </c>
      <c r="M92" s="29" t="str">
        <f t="shared" ca="1" si="6"/>
        <v>🔴 超過2年消化量，建議促銷/庫存處分</v>
      </c>
      <c r="N92" s="113" t="str">
        <f t="shared" ca="1" si="7"/>
        <v>2028/06</v>
      </c>
    </row>
    <row r="93" spans="1:14" ht="18.75" customHeight="1">
      <c r="A93" s="19" t="str">
        <f>IFERROR(_xlfn.XLOOKUP(B93,事業別定義!A$2:A$9,事業別定義!B$2:B$9,IF(E93&gt;0,"周邊商品","")),IF(E93&gt;0,"周邊商品",""))</f>
        <v>周邊商品</v>
      </c>
      <c r="B93" s="20" t="str">
        <f>IFERROR(_xlfn.XLOOKUP(C93,'銷貨數(claude)'!E:E,'銷貨數(claude)'!A:A,"周邊商品"),"周邊商品")</f>
        <v>周邊商品</v>
      </c>
      <c r="C93" s="21" t="str">
        <f>'在庫(claude)'!A93</f>
        <v>20235C809</v>
      </c>
      <c r="D93" s="22" t="str">
        <f>IFERROR(_xlfn.XLOOKUP(C93,'在庫(claude)'!A$5:A$695,'在庫(claude)'!B$5:B$695,""),"")</f>
        <v>拼音語詞書(好朋友樂隊)</v>
      </c>
      <c r="E93" s="23">
        <f>IFERROR(SUMIF('在庫(claude)'!A$5:A$695,C93,'在庫(claude)'!D$5:D$695),0)</f>
        <v>225</v>
      </c>
      <c r="F93" s="23">
        <f>IFERROR(SUMIF('在庫(claude)'!A$5:A$695,C93,'在庫(claude)'!E$5:E$695),0)</f>
        <v>3533</v>
      </c>
      <c r="G93" s="23">
        <f ca="1">IFERROR(SUMPRODUCT(('銷貨數 (總數)(claude)'!$B$4:$B$1576=C93)*OFFSET('銷貨數 (總數)(claude)'!$E$4:$E$1576,0,操作說明!$D$2-16,1573,12)),0)</f>
        <v>0</v>
      </c>
      <c r="H93" s="24">
        <f ca="1">IFERROR(SUMPRODUCT(('銷貨數 (總數)(claude)'!$B$4:$B$1576=C93)*OFFSET('銷貨數 (總數)(claude)'!$E$4:$E$1576,0,操作說明!$D$2-10,1573,6)),0)</f>
        <v>0</v>
      </c>
      <c r="I93" s="23">
        <f ca="1">IFERROR(SUMPRODUCT(('銷貨數 (總數)(claude)'!$B$4:$B$1576=C93)*OFFSET('銷貨數 (總數)(claude)'!$E$4:$E$1576,0,操作說明!$D$2-7,1573,3)),0)</f>
        <v>0</v>
      </c>
      <c r="J93" s="24" cm="1">
        <f t="array" aca="1" ref="J93" ca="1">IFERROR(ROUND(H93/MAX(1,SUMPRODUCT(('銷貨數 (總數)(claude)'!$B$4:$B$1576=C93)*(OFFSET('銷貨數 (總數)(claude)'!$E$4:$E$1576,0,操作說明!$D$2-10,1573,6)&gt;0))),1),0)</f>
        <v>0</v>
      </c>
      <c r="K93" s="21" t="str">
        <f t="shared" ca="1" si="4"/>
        <v>-</v>
      </c>
      <c r="L93" s="25" t="str">
        <f t="shared" ca="1" si="5"/>
        <v>滯銷(有庫無銷)</v>
      </c>
      <c r="M93" s="22" t="str">
        <f t="shared" ca="1" si="6"/>
        <v>⚠️ 近6M零銷售，請確認是否列入促銷或處分</v>
      </c>
      <c r="N93" s="113" t="str">
        <f t="shared" ca="1" si="7"/>
        <v>無法預估</v>
      </c>
    </row>
    <row r="94" spans="1:14" ht="18.75" customHeight="1">
      <c r="A94" s="19" t="str">
        <f>IFERROR(_xlfn.XLOOKUP(B94,事業別定義!A$2:A$9,事業別定義!B$2:B$9,IF(E94&gt;0,"周邊商品","")),IF(E94&gt;0,"周邊商品",""))</f>
        <v>周邊商品</v>
      </c>
      <c r="B94" s="20" t="str">
        <f>IFERROR(_xlfn.XLOOKUP(C94,'銷貨數(claude)'!E:E,'銷貨數(claude)'!A:A,"周邊商品"),"周邊商品")</f>
        <v>巧連智商品</v>
      </c>
      <c r="C94" s="21" t="str">
        <f>'在庫(claude)'!A94</f>
        <v>20235C810</v>
      </c>
      <c r="D94" s="22" t="str">
        <f>IFERROR(_xlfn.XLOOKUP(C94,'在庫(claude)'!A$5:A$695,'在庫(claude)'!B$5:B$695,""),"")</f>
        <v>拼音語詞書(海神王的超級任務)</v>
      </c>
      <c r="E94" s="26">
        <f>IFERROR(SUMIF('在庫(claude)'!A$5:A$695,C94,'在庫(claude)'!D$5:D$695),0)</f>
        <v>85</v>
      </c>
      <c r="F94" s="26">
        <f>IFERROR(SUMIF('在庫(claude)'!A$5:A$695,C94,'在庫(claude)'!E$5:E$695),0)</f>
        <v>1494</v>
      </c>
      <c r="G94" s="26">
        <f ca="1">IFERROR(SUMPRODUCT(('銷貨數 (總數)(claude)'!$B$4:$B$1576=C94)*OFFSET('銷貨數 (總數)(claude)'!$E$4:$E$1576,0,操作說明!$D$2-16,1573,12)),0)</f>
        <v>11</v>
      </c>
      <c r="H94" s="27">
        <f ca="1">IFERROR(SUMPRODUCT(('銷貨數 (總數)(claude)'!$B$4:$B$1576=C94)*OFFSET('銷貨數 (總數)(claude)'!$E$4:$E$1576,0,操作說明!$D$2-10,1573,6)),0)</f>
        <v>11</v>
      </c>
      <c r="I94" s="26">
        <f ca="1">IFERROR(SUMPRODUCT(('銷貨數 (總數)(claude)'!$B$4:$B$1576=C94)*OFFSET('銷貨數 (總數)(claude)'!$E$4:$E$1576,0,操作說明!$D$2-7,1573,3)),0)</f>
        <v>11</v>
      </c>
      <c r="J94" s="27" cm="1">
        <f t="array" aca="1" ref="J94" ca="1">IFERROR(ROUND(H94/MAX(1,SUMPRODUCT(('銷貨數 (總數)(claude)'!$B$4:$B$1576=C94)*(OFFSET('銷貨數 (總數)(claude)'!$E$4:$E$1576,0,操作說明!$D$2-10,1573,6)&gt;0))),1),0)</f>
        <v>2.8</v>
      </c>
      <c r="K94" s="28">
        <f t="shared" ca="1" si="4"/>
        <v>30.4</v>
      </c>
      <c r="L94" s="25" t="str">
        <f t="shared" ca="1" si="5"/>
        <v>滯銷風險</v>
      </c>
      <c r="M94" s="29" t="str">
        <f t="shared" ca="1" si="6"/>
        <v>🔴 超過2年消化量，建議促銷/庫存處分</v>
      </c>
      <c r="N94" s="113" t="str">
        <f t="shared" ca="1" si="7"/>
        <v>2028/11</v>
      </c>
    </row>
    <row r="95" spans="1:14" ht="18.75" customHeight="1">
      <c r="A95" s="19" t="str">
        <f>IFERROR(_xlfn.XLOOKUP(B95,事業別定義!A$2:A$9,事業別定義!B$2:B$9,IF(E95&gt;0,"周邊商品","")),IF(E95&gt;0,"周邊商品",""))</f>
        <v>周邊商品</v>
      </c>
      <c r="B95" s="20" t="str">
        <f>IFERROR(_xlfn.XLOOKUP(C95,'銷貨數(claude)'!E:E,'銷貨數(claude)'!A:A,"周邊商品"),"周邊商品")</f>
        <v>巧連智商品</v>
      </c>
      <c r="C95" s="21" t="str">
        <f>'在庫(claude)'!A95</f>
        <v>20235C811</v>
      </c>
      <c r="D95" s="22" t="str">
        <f>IFERROR(_xlfn.XLOOKUP(C95,'在庫(claude)'!A$5:A$695,'在庫(claude)'!B$5:B$695,""),"")</f>
        <v>拼音語詞書(地底世界大冒險)</v>
      </c>
      <c r="E95" s="23">
        <f>IFERROR(SUMIF('在庫(claude)'!A$5:A$695,C95,'在庫(claude)'!D$5:D$695),0)</f>
        <v>80</v>
      </c>
      <c r="F95" s="23">
        <f>IFERROR(SUMIF('在庫(claude)'!A$5:A$695,C95,'在庫(claude)'!E$5:E$695),0)</f>
        <v>1573</v>
      </c>
      <c r="G95" s="23">
        <f ca="1">IFERROR(SUMPRODUCT(('銷貨數 (總數)(claude)'!$B$4:$B$1576=C95)*OFFSET('銷貨數 (總數)(claude)'!$E$4:$E$1576,0,操作說明!$D$2-16,1573,12)),0)</f>
        <v>15</v>
      </c>
      <c r="H95" s="24">
        <f ca="1">IFERROR(SUMPRODUCT(('銷貨數 (總數)(claude)'!$B$4:$B$1576=C95)*OFFSET('銷貨數 (總數)(claude)'!$E$4:$E$1576,0,操作說明!$D$2-10,1573,6)),0)</f>
        <v>15</v>
      </c>
      <c r="I95" s="23">
        <f ca="1">IFERROR(SUMPRODUCT(('銷貨數 (總數)(claude)'!$B$4:$B$1576=C95)*OFFSET('銷貨數 (總數)(claude)'!$E$4:$E$1576,0,操作說明!$D$2-7,1573,3)),0)</f>
        <v>15</v>
      </c>
      <c r="J95" s="24" cm="1">
        <f t="array" aca="1" ref="J95" ca="1">IFERROR(ROUND(H95/MAX(1,SUMPRODUCT(('銷貨數 (總數)(claude)'!$B$4:$B$1576=C95)*(OFFSET('銷貨數 (總數)(claude)'!$E$4:$E$1576,0,操作說明!$D$2-10,1573,6)&gt;0))),1),0)</f>
        <v>3.8</v>
      </c>
      <c r="K95" s="21">
        <f t="shared" ca="1" si="4"/>
        <v>21.1</v>
      </c>
      <c r="L95" s="25" t="str">
        <f t="shared" ca="1" si="5"/>
        <v>滯銷風險</v>
      </c>
      <c r="M95" s="22" t="str">
        <f t="shared" ca="1" si="6"/>
        <v>🔴 消化月數超過12個月，滯銷風險高</v>
      </c>
      <c r="N95" s="113" t="str">
        <f t="shared" ca="1" si="7"/>
        <v>2028/02</v>
      </c>
    </row>
    <row r="96" spans="1:14" ht="18.75" customHeight="1">
      <c r="A96" s="19" t="str">
        <f>IFERROR(_xlfn.XLOOKUP(B96,事業別定義!A$2:A$9,事業別定義!B$2:B$9,IF(E96&gt;0,"周邊商品","")),IF(E96&gt;0,"周邊商品",""))</f>
        <v>周邊商品</v>
      </c>
      <c r="B96" s="20" t="str">
        <f>IFERROR(_xlfn.XLOOKUP(C96,'銷貨數(claude)'!E:E,'銷貨數(claude)'!A:A,"周邊商品"),"周邊商品")</f>
        <v>巧連智商品</v>
      </c>
      <c r="C96" s="21" t="str">
        <f>'在庫(claude)'!A96</f>
        <v>20235C812</v>
      </c>
      <c r="D96" s="22" t="str">
        <f>IFERROR(_xlfn.XLOOKUP(C96,'在庫(claude)'!A$5:A$695,'在庫(claude)'!B$5:B$695,""),"")</f>
        <v>拼音語詞書(耶誕樂園的禮物)</v>
      </c>
      <c r="E96" s="26">
        <f>IFERROR(SUMIF('在庫(claude)'!A$5:A$695,C96,'在庫(claude)'!D$5:D$695),0)</f>
        <v>80</v>
      </c>
      <c r="F96" s="26">
        <f>IFERROR(SUMIF('在庫(claude)'!A$5:A$695,C96,'在庫(claude)'!E$5:E$695),0)</f>
        <v>2032</v>
      </c>
      <c r="G96" s="26">
        <f ca="1">IFERROR(SUMPRODUCT(('銷貨數 (總數)(claude)'!$B$4:$B$1576=C96)*OFFSET('銷貨數 (總數)(claude)'!$E$4:$E$1576,0,操作說明!$D$2-16,1573,12)),0)</f>
        <v>15</v>
      </c>
      <c r="H96" s="27">
        <f ca="1">IFERROR(SUMPRODUCT(('銷貨數 (總數)(claude)'!$B$4:$B$1576=C96)*OFFSET('銷貨數 (總數)(claude)'!$E$4:$E$1576,0,操作說明!$D$2-10,1573,6)),0)</f>
        <v>15</v>
      </c>
      <c r="I96" s="26">
        <f ca="1">IFERROR(SUMPRODUCT(('銷貨數 (總數)(claude)'!$B$4:$B$1576=C96)*OFFSET('銷貨數 (總數)(claude)'!$E$4:$E$1576,0,操作說明!$D$2-7,1573,3)),0)</f>
        <v>15</v>
      </c>
      <c r="J96" s="27" cm="1">
        <f t="array" aca="1" ref="J96" ca="1">IFERROR(ROUND(H96/MAX(1,SUMPRODUCT(('銷貨數 (總數)(claude)'!$B$4:$B$1576=C96)*(OFFSET('銷貨數 (總數)(claude)'!$E$4:$E$1576,0,操作說明!$D$2-10,1573,6)&gt;0))),1),0)</f>
        <v>3</v>
      </c>
      <c r="K96" s="28">
        <f t="shared" ca="1" si="4"/>
        <v>26.7</v>
      </c>
      <c r="L96" s="25" t="str">
        <f t="shared" ca="1" si="5"/>
        <v>滯銷風險</v>
      </c>
      <c r="M96" s="29" t="str">
        <f t="shared" ca="1" si="6"/>
        <v>🔴 超過2年消化量，建議促銷/庫存處分</v>
      </c>
      <c r="N96" s="113" t="str">
        <f t="shared" ca="1" si="7"/>
        <v>2028/08</v>
      </c>
    </row>
    <row r="97" spans="1:14" ht="18.75" customHeight="1">
      <c r="A97" s="19" t="str">
        <f>IFERROR(_xlfn.XLOOKUP(B97,事業別定義!A$2:A$9,事業別定義!B$2:B$9,IF(E97&gt;0,"周邊商品","")),IF(E97&gt;0,"周邊商品",""))</f>
        <v>周邊商品</v>
      </c>
      <c r="B97" s="20" t="str">
        <f>IFERROR(_xlfn.XLOOKUP(C97,'銷貨數(claude)'!E:E,'銷貨數(claude)'!A:A,"周邊商品"),"周邊商品")</f>
        <v>巧連智商品</v>
      </c>
      <c r="C97" s="21" t="str">
        <f>'在庫(claude)'!A97</f>
        <v>20235C902</v>
      </c>
      <c r="D97" s="22" t="str">
        <f>IFERROR(_xlfn.XLOOKUP(C97,'在庫(claude)'!A$5:A$695,'在庫(claude)'!B$5:B$695,""),"")</f>
        <v>小一入學準備-培養專注力+貼紙</v>
      </c>
      <c r="E97" s="23">
        <f>IFERROR(SUMIF('在庫(claude)'!A$5:A$695,C97,'在庫(claude)'!D$5:D$695),0)</f>
        <v>92</v>
      </c>
      <c r="F97" s="23">
        <f>IFERROR(SUMIF('在庫(claude)'!A$5:A$695,C97,'在庫(claude)'!E$5:E$695),0)</f>
        <v>1251</v>
      </c>
      <c r="G97" s="23">
        <f ca="1">IFERROR(SUMPRODUCT(('銷貨數 (總數)(claude)'!$B$4:$B$1576=C97)*OFFSET('銷貨數 (總數)(claude)'!$E$4:$E$1576,0,操作說明!$D$2-16,1573,12)),0)</f>
        <v>69</v>
      </c>
      <c r="H97" s="24">
        <f ca="1">IFERROR(SUMPRODUCT(('銷貨數 (總數)(claude)'!$B$4:$B$1576=C97)*OFFSET('銷貨數 (總數)(claude)'!$E$4:$E$1576,0,操作說明!$D$2-10,1573,6)),0)</f>
        <v>30</v>
      </c>
      <c r="I97" s="23">
        <f ca="1">IFERROR(SUMPRODUCT(('銷貨數 (總數)(claude)'!$B$4:$B$1576=C97)*OFFSET('銷貨數 (總數)(claude)'!$E$4:$E$1576,0,操作說明!$D$2-7,1573,3)),0)</f>
        <v>14</v>
      </c>
      <c r="J97" s="24" cm="1">
        <f t="array" aca="1" ref="J97" ca="1">IFERROR(ROUND(H97/MAX(1,SUMPRODUCT(('銷貨數 (總數)(claude)'!$B$4:$B$1576=C97)*(OFFSET('銷貨數 (總數)(claude)'!$E$4:$E$1576,0,操作說明!$D$2-10,1573,6)&gt;0))),1),0)</f>
        <v>3.8</v>
      </c>
      <c r="K97" s="21">
        <f t="shared" ca="1" si="4"/>
        <v>24.2</v>
      </c>
      <c r="L97" s="25" t="str">
        <f t="shared" ca="1" si="5"/>
        <v>滯銷風險</v>
      </c>
      <c r="M97" s="22" t="str">
        <f t="shared" ca="1" si="6"/>
        <v>🔴 超過2年消化量，建議促銷/庫存處分</v>
      </c>
      <c r="N97" s="113" t="str">
        <f t="shared" ca="1" si="7"/>
        <v>2028/05</v>
      </c>
    </row>
    <row r="98" spans="1:14" ht="18.75" customHeight="1">
      <c r="A98" s="19" t="str">
        <f>IFERROR(_xlfn.XLOOKUP(B98,事業別定義!A$2:A$9,事業別定義!B$2:B$9,IF(E98&gt;0,"周邊商品","")),IF(E98&gt;0,"周邊商品",""))</f>
        <v>周邊商品</v>
      </c>
      <c r="B98" s="20" t="str">
        <f>IFERROR(_xlfn.XLOOKUP(C98,'銷貨數(claude)'!E:E,'銷貨數(claude)'!A:A,"周邊商品"),"周邊商品")</f>
        <v>巧連智商品</v>
      </c>
      <c r="C98" s="21" t="str">
        <f>'在庫(claude)'!A98</f>
        <v>20235C903</v>
      </c>
      <c r="D98" s="22" t="str">
        <f>IFERROR(_xlfn.XLOOKUP(C98,'在庫(claude)'!A$5:A$695,'在庫(claude)'!B$5:B$695,""),"")</f>
        <v>小一入學準備-情緒管理</v>
      </c>
      <c r="E98" s="26">
        <f>IFERROR(SUMIF('在庫(claude)'!A$5:A$695,C98,'在庫(claude)'!D$5:D$695),0)</f>
        <v>31</v>
      </c>
      <c r="F98" s="26">
        <f>IFERROR(SUMIF('在庫(claude)'!A$5:A$695,C98,'在庫(claude)'!E$5:E$695),0)</f>
        <v>374</v>
      </c>
      <c r="G98" s="26">
        <f ca="1">IFERROR(SUMPRODUCT(('銷貨數 (總數)(claude)'!$B$4:$B$1576=C98)*OFFSET('銷貨數 (總數)(claude)'!$E$4:$E$1576,0,操作說明!$D$2-16,1573,12)),0)</f>
        <v>68</v>
      </c>
      <c r="H98" s="27">
        <f ca="1">IFERROR(SUMPRODUCT(('銷貨數 (總數)(claude)'!$B$4:$B$1576=C98)*OFFSET('銷貨數 (總數)(claude)'!$E$4:$E$1576,0,操作說明!$D$2-10,1573,6)),0)</f>
        <v>28</v>
      </c>
      <c r="I98" s="26">
        <f ca="1">IFERROR(SUMPRODUCT(('銷貨數 (總數)(claude)'!$B$4:$B$1576=C98)*OFFSET('銷貨數 (總數)(claude)'!$E$4:$E$1576,0,操作說明!$D$2-7,1573,3)),0)</f>
        <v>17</v>
      </c>
      <c r="J98" s="27" cm="1">
        <f t="array" aca="1" ref="J98" ca="1">IFERROR(ROUND(H98/MAX(1,SUMPRODUCT(('銷貨數 (總數)(claude)'!$B$4:$B$1576=C98)*(OFFSET('銷貨數 (總數)(claude)'!$E$4:$E$1576,0,操作說明!$D$2-10,1573,6)&gt;0))),1),0)</f>
        <v>3.1</v>
      </c>
      <c r="K98" s="28">
        <f t="shared" ca="1" si="4"/>
        <v>10</v>
      </c>
      <c r="L98" s="25" t="str">
        <f t="shared" ca="1" si="5"/>
        <v>警示</v>
      </c>
      <c r="M98" s="29" t="str">
        <f t="shared" ca="1" si="6"/>
        <v>🟠 消化月數6-12個月，持續觀察</v>
      </c>
      <c r="N98" s="113" t="str">
        <f t="shared" ca="1" si="7"/>
        <v>2027/03</v>
      </c>
    </row>
    <row r="99" spans="1:14" ht="18.75" customHeight="1">
      <c r="A99" s="19" t="str">
        <f>IFERROR(_xlfn.XLOOKUP(B99,事業別定義!A$2:A$9,事業別定義!B$2:B$9,IF(E99&gt;0,"周邊商品","")),IF(E99&gt;0,"周邊商品",""))</f>
        <v>周邊商品</v>
      </c>
      <c r="B99" s="20" t="str">
        <f>IFERROR(_xlfn.XLOOKUP(C99,'銷貨數(claude)'!E:E,'銷貨數(claude)'!A:A,"周邊商品"),"周邊商品")</f>
        <v>巧連智商品</v>
      </c>
      <c r="C99" s="21" t="str">
        <f>'在庫(claude)'!A99</f>
        <v>20235CA02</v>
      </c>
      <c r="D99" s="22" t="str">
        <f>IFERROR(_xlfn.XLOOKUP(C99,'在庫(claude)'!A$5:A$695,'在庫(claude)'!B$5:B$695,""),"")</f>
        <v>小一入學準備-培養專注力(貼紙)</v>
      </c>
      <c r="E99" s="23">
        <f>IFERROR(SUMIF('在庫(claude)'!A$5:A$695,C99,'在庫(claude)'!D$5:D$695),0)</f>
        <v>98</v>
      </c>
      <c r="F99" s="23">
        <f>IFERROR(SUMIF('在庫(claude)'!A$5:A$695,C99,'在庫(claude)'!E$5:E$695),0)</f>
        <v>630</v>
      </c>
      <c r="G99" s="23">
        <f ca="1">IFERROR(SUMPRODUCT(('銷貨數 (總數)(claude)'!$B$4:$B$1576=C99)*OFFSET('銷貨數 (總數)(claude)'!$E$4:$E$1576,0,操作說明!$D$2-16,1573,12)),0)</f>
        <v>3</v>
      </c>
      <c r="H99" s="24">
        <f ca="1">IFERROR(SUMPRODUCT(('銷貨數 (總數)(claude)'!$B$4:$B$1576=C99)*OFFSET('銷貨數 (總數)(claude)'!$E$4:$E$1576,0,操作說明!$D$2-10,1573,6)),0)</f>
        <v>0</v>
      </c>
      <c r="I99" s="23">
        <f ca="1">IFERROR(SUMPRODUCT(('銷貨數 (總數)(claude)'!$B$4:$B$1576=C99)*OFFSET('銷貨數 (總數)(claude)'!$E$4:$E$1576,0,操作說明!$D$2-7,1573,3)),0)</f>
        <v>0</v>
      </c>
      <c r="J99" s="24" cm="1">
        <f t="array" aca="1" ref="J99" ca="1">IFERROR(ROUND(H99/MAX(1,SUMPRODUCT(('銷貨數 (總數)(claude)'!$B$4:$B$1576=C99)*(OFFSET('銷貨數 (總數)(claude)'!$E$4:$E$1576,0,操作說明!$D$2-10,1573,6)&gt;0))),1),0)</f>
        <v>0</v>
      </c>
      <c r="K99" s="21" t="str">
        <f t="shared" ca="1" si="4"/>
        <v>-</v>
      </c>
      <c r="L99" s="25" t="str">
        <f t="shared" ca="1" si="5"/>
        <v>滯銷(有庫無銷)</v>
      </c>
      <c r="M99" s="22" t="str">
        <f t="shared" ca="1" si="6"/>
        <v>⚠️ 近6M零銷售，請確認是否列入促銷或處分</v>
      </c>
      <c r="N99" s="113" t="str">
        <f t="shared" ca="1" si="7"/>
        <v>無法預估</v>
      </c>
    </row>
    <row r="100" spans="1:14" ht="18.75" customHeight="1">
      <c r="A100" s="19" t="str">
        <f>IFERROR(_xlfn.XLOOKUP(B100,事業別定義!A$2:A$9,事業別定義!B$2:B$9,IF(E100&gt;0,"周邊商品","")),IF(E100&gt;0,"周邊商品",""))</f>
        <v>周邊商品</v>
      </c>
      <c r="B100" s="20" t="str">
        <f>IFERROR(_xlfn.XLOOKUP(C100,'銷貨數(claude)'!E:E,'銷貨數(claude)'!A:A,"周邊商品"),"周邊商品")</f>
        <v>周邊商品</v>
      </c>
      <c r="C100" s="21" t="str">
        <f>'在庫(claude)'!A100</f>
        <v>20235CA03</v>
      </c>
      <c r="D100" s="22" t="str">
        <f>IFERROR(_xlfn.XLOOKUP(C100,'在庫(claude)'!A$5:A$695,'在庫(claude)'!B$5:B$695,""),"")</f>
        <v>小一入學準備-情緒管理(貼紙)</v>
      </c>
      <c r="E100" s="26">
        <f>IFERROR(SUMIF('在庫(claude)'!A$5:A$695,C100,'在庫(claude)'!D$5:D$695),0)</f>
        <v>64</v>
      </c>
      <c r="F100" s="26">
        <f>IFERROR(SUMIF('在庫(claude)'!A$5:A$695,C100,'在庫(claude)'!E$5:E$695),0)</f>
        <v>357</v>
      </c>
      <c r="G100" s="26">
        <f ca="1">IFERROR(SUMPRODUCT(('銷貨數 (總數)(claude)'!$B$4:$B$1576=C100)*OFFSET('銷貨數 (總數)(claude)'!$E$4:$E$1576,0,操作說明!$D$2-16,1573,12)),0)</f>
        <v>0</v>
      </c>
      <c r="H100" s="27">
        <f ca="1">IFERROR(SUMPRODUCT(('銷貨數 (總數)(claude)'!$B$4:$B$1576=C100)*OFFSET('銷貨數 (總數)(claude)'!$E$4:$E$1576,0,操作說明!$D$2-10,1573,6)),0)</f>
        <v>0</v>
      </c>
      <c r="I100" s="26">
        <f ca="1">IFERROR(SUMPRODUCT(('銷貨數 (總數)(claude)'!$B$4:$B$1576=C100)*OFFSET('銷貨數 (總數)(claude)'!$E$4:$E$1576,0,操作說明!$D$2-7,1573,3)),0)</f>
        <v>0</v>
      </c>
      <c r="J100" s="27" cm="1">
        <f t="array" aca="1" ref="J100" ca="1">IFERROR(ROUND(H100/MAX(1,SUMPRODUCT(('銷貨數 (總數)(claude)'!$B$4:$B$1576=C100)*(OFFSET('銷貨數 (總數)(claude)'!$E$4:$E$1576,0,操作說明!$D$2-10,1573,6)&gt;0))),1),0)</f>
        <v>0</v>
      </c>
      <c r="K100" s="28" t="str">
        <f t="shared" ca="1" si="4"/>
        <v>-</v>
      </c>
      <c r="L100" s="25" t="str">
        <f t="shared" ca="1" si="5"/>
        <v>滯銷(有庫無銷)</v>
      </c>
      <c r="M100" s="29" t="str">
        <f t="shared" ca="1" si="6"/>
        <v>⚠️ 近6M零銷售，請確認是否列入促銷或處分</v>
      </c>
      <c r="N100" s="113" t="str">
        <f t="shared" ca="1" si="7"/>
        <v>無法預估</v>
      </c>
    </row>
    <row r="101" spans="1:14" ht="18.75" customHeight="1">
      <c r="A101" s="19" t="str">
        <f>IFERROR(_xlfn.XLOOKUP(B101,事業別定義!A$2:A$9,事業別定義!B$2:B$9,IF(E101&gt;0,"周邊商品","")),IF(E101&gt;0,"周邊商品",""))</f>
        <v>周邊商品</v>
      </c>
      <c r="B101" s="20" t="str">
        <f>IFERROR(_xlfn.XLOOKUP(C101,'銷貨數(claude)'!E:E,'銷貨數(claude)'!A:A,"周邊商品"),"周邊商品")</f>
        <v>周邊商品</v>
      </c>
      <c r="C101" s="21" t="str">
        <f>'在庫(claude)'!A101</f>
        <v>20235CF10</v>
      </c>
      <c r="D101" s="22" t="str">
        <f>IFERROR(_xlfn.XLOOKUP(C101,'在庫(claude)'!A$5:A$695,'在庫(claude)'!B$5:B$695,""),"")</f>
        <v>2310月號學習版大力士圖卡</v>
      </c>
      <c r="E101" s="23">
        <f>IFERROR(SUMIF('在庫(claude)'!A$5:A$695,C101,'在庫(claude)'!D$5:D$695),0)</f>
        <v>100</v>
      </c>
      <c r="F101" s="23">
        <f>IFERROR(SUMIF('在庫(claude)'!A$5:A$695,C101,'在庫(claude)'!E$5:E$695),0)</f>
        <v>859</v>
      </c>
      <c r="G101" s="23">
        <f ca="1">IFERROR(SUMPRODUCT(('銷貨數 (總數)(claude)'!$B$4:$B$1576=C101)*OFFSET('銷貨數 (總數)(claude)'!$E$4:$E$1576,0,操作說明!$D$2-16,1573,12)),0)</f>
        <v>0</v>
      </c>
      <c r="H101" s="24">
        <f ca="1">IFERROR(SUMPRODUCT(('銷貨數 (總數)(claude)'!$B$4:$B$1576=C101)*OFFSET('銷貨數 (總數)(claude)'!$E$4:$E$1576,0,操作說明!$D$2-10,1573,6)),0)</f>
        <v>0</v>
      </c>
      <c r="I101" s="23">
        <f ca="1">IFERROR(SUMPRODUCT(('銷貨數 (總數)(claude)'!$B$4:$B$1576=C101)*OFFSET('銷貨數 (總數)(claude)'!$E$4:$E$1576,0,操作說明!$D$2-7,1573,3)),0)</f>
        <v>0</v>
      </c>
      <c r="J101" s="24" cm="1">
        <f t="array" aca="1" ref="J101" ca="1">IFERROR(ROUND(H101/MAX(1,SUMPRODUCT(('銷貨數 (總數)(claude)'!$B$4:$B$1576=C101)*(OFFSET('銷貨數 (總數)(claude)'!$E$4:$E$1576,0,操作說明!$D$2-10,1573,6)&gt;0))),1),0)</f>
        <v>0</v>
      </c>
      <c r="K101" s="21" t="str">
        <f t="shared" ca="1" si="4"/>
        <v>-</v>
      </c>
      <c r="L101" s="25" t="str">
        <f t="shared" ca="1" si="5"/>
        <v>滯銷(有庫無銷)</v>
      </c>
      <c r="M101" s="22" t="str">
        <f t="shared" ca="1" si="6"/>
        <v>⚠️ 近6M零銷售，請確認是否列入促銷或處分</v>
      </c>
      <c r="N101" s="113" t="str">
        <f t="shared" ca="1" si="7"/>
        <v>無法預估</v>
      </c>
    </row>
    <row r="102" spans="1:14" ht="18.75" customHeight="1">
      <c r="A102" s="19" t="str">
        <f>IFERROR(_xlfn.XLOOKUP(B102,事業別定義!A$2:A$9,事業別定義!B$2:B$9,IF(E102&gt;0,"周邊商品","")),IF(E102&gt;0,"周邊商品",""))</f>
        <v>周邊商品</v>
      </c>
      <c r="B102" s="20" t="str">
        <f>IFERROR(_xlfn.XLOOKUP(C102,'銷貨數(claude)'!E:E,'銷貨數(claude)'!A:A,"周邊商品"),"周邊商品")</f>
        <v>巧連智商品</v>
      </c>
      <c r="C102" s="21" t="str">
        <f>'在庫(claude)'!A102</f>
        <v>2023FC801</v>
      </c>
      <c r="D102" s="22" t="str">
        <f>IFERROR(_xlfn.XLOOKUP(C102,'在庫(claude)'!A$5:A$695,'在庫(claude)'!B$5:B$695,""),"")</f>
        <v>年度特刊(科學小天團精華本1)</v>
      </c>
      <c r="E102" s="26">
        <f>IFERROR(SUMIF('在庫(claude)'!A$5:A$695,C102,'在庫(claude)'!D$5:D$695),0)</f>
        <v>255</v>
      </c>
      <c r="F102" s="26">
        <f>IFERROR(SUMIF('在庫(claude)'!A$5:A$695,C102,'在庫(claude)'!E$5:E$695),0)</f>
        <v>8853</v>
      </c>
      <c r="G102" s="26">
        <f ca="1">IFERROR(SUMPRODUCT(('銷貨數 (總數)(claude)'!$B$4:$B$1576=C102)*OFFSET('銷貨數 (總數)(claude)'!$E$4:$E$1576,0,操作說明!$D$2-16,1573,12)),0)</f>
        <v>32</v>
      </c>
      <c r="H102" s="27">
        <f ca="1">IFERROR(SUMPRODUCT(('銷貨數 (總數)(claude)'!$B$4:$B$1576=C102)*OFFSET('銷貨數 (總數)(claude)'!$E$4:$E$1576,0,操作說明!$D$2-10,1573,6)),0)</f>
        <v>0</v>
      </c>
      <c r="I102" s="26">
        <f ca="1">IFERROR(SUMPRODUCT(('銷貨數 (總數)(claude)'!$B$4:$B$1576=C102)*OFFSET('銷貨數 (總數)(claude)'!$E$4:$E$1576,0,操作說明!$D$2-7,1573,3)),0)</f>
        <v>0</v>
      </c>
      <c r="J102" s="27" cm="1">
        <f t="array" aca="1" ref="J102" ca="1">IFERROR(ROUND(H102/MAX(1,SUMPRODUCT(('銷貨數 (總數)(claude)'!$B$4:$B$1576=C102)*(OFFSET('銷貨數 (總數)(claude)'!$E$4:$E$1576,0,操作說明!$D$2-10,1573,6)&gt;0))),1),0)</f>
        <v>0</v>
      </c>
      <c r="K102" s="28" t="str">
        <f t="shared" ca="1" si="4"/>
        <v>-</v>
      </c>
      <c r="L102" s="25" t="str">
        <f t="shared" ca="1" si="5"/>
        <v>滯銷(有庫無銷)</v>
      </c>
      <c r="M102" s="29" t="str">
        <f t="shared" ca="1" si="6"/>
        <v>⚠️ 近6M零銷售，請確認是否列入促銷或處分</v>
      </c>
      <c r="N102" s="113" t="str">
        <f t="shared" ca="1" si="7"/>
        <v>無法預估</v>
      </c>
    </row>
    <row r="103" spans="1:14" ht="18.75" customHeight="1">
      <c r="A103" s="19" t="str">
        <f>IFERROR(_xlfn.XLOOKUP(B103,事業別定義!A$2:A$9,事業別定義!B$2:B$9,IF(E103&gt;0,"周邊商品","")),IF(E103&gt;0,"周邊商品",""))</f>
        <v>周邊商品</v>
      </c>
      <c r="B103" s="20" t="str">
        <f>IFERROR(_xlfn.XLOOKUP(C103,'銷貨數(claude)'!E:E,'銷貨數(claude)'!A:A,"周邊商品"),"周邊商品")</f>
        <v>巧連智商品</v>
      </c>
      <c r="C103" s="21" t="str">
        <f>'在庫(claude)'!A103</f>
        <v>2023FC809</v>
      </c>
      <c r="D103" s="22" t="str">
        <f>IFERROR(_xlfn.XLOOKUP(C103,'在庫(claude)'!A$5:A$695,'在庫(claude)'!B$5:B$695,""),"")</f>
        <v>年度特刊(10分鐘閱讀理解秘笈)</v>
      </c>
      <c r="E103" s="23">
        <f>IFERROR(SUMIF('在庫(claude)'!A$5:A$695,C103,'在庫(claude)'!D$5:D$695),0)</f>
        <v>1020</v>
      </c>
      <c r="F103" s="23">
        <f>IFERROR(SUMIF('在庫(claude)'!A$5:A$695,C103,'在庫(claude)'!E$5:E$695),0)</f>
        <v>32805</v>
      </c>
      <c r="G103" s="23">
        <f ca="1">IFERROR(SUMPRODUCT(('銷貨數 (總數)(claude)'!$B$4:$B$1576=C103)*OFFSET('銷貨數 (總數)(claude)'!$E$4:$E$1576,0,操作說明!$D$2-16,1573,12)),0)</f>
        <v>35</v>
      </c>
      <c r="H103" s="24">
        <f ca="1">IFERROR(SUMPRODUCT(('銷貨數 (總數)(claude)'!$B$4:$B$1576=C103)*OFFSET('銷貨數 (總數)(claude)'!$E$4:$E$1576,0,操作說明!$D$2-10,1573,6)),0)</f>
        <v>14</v>
      </c>
      <c r="I103" s="23">
        <f ca="1">IFERROR(SUMPRODUCT(('銷貨數 (總數)(claude)'!$B$4:$B$1576=C103)*OFFSET('銷貨數 (總數)(claude)'!$E$4:$E$1576,0,操作說明!$D$2-7,1573,3)),0)</f>
        <v>9</v>
      </c>
      <c r="J103" s="24" cm="1">
        <f t="array" aca="1" ref="J103" ca="1">IFERROR(ROUND(H103/MAX(1,SUMPRODUCT(('銷貨數 (總數)(claude)'!$B$4:$B$1576=C103)*(OFFSET('銷貨數 (總數)(claude)'!$E$4:$E$1576,0,操作說明!$D$2-10,1573,6)&gt;0))),1),0)</f>
        <v>2</v>
      </c>
      <c r="K103" s="21">
        <f t="shared" ca="1" si="4"/>
        <v>510</v>
      </c>
      <c r="L103" s="25" t="str">
        <f t="shared" ca="1" si="5"/>
        <v>滯銷風險</v>
      </c>
      <c r="M103" s="22" t="str">
        <f t="shared" ca="1" si="6"/>
        <v>🔴 超過2年消化量，建議促銷/庫存處分</v>
      </c>
      <c r="N103" s="113" t="str">
        <f t="shared" ca="1" si="7"/>
        <v>2068/11</v>
      </c>
    </row>
    <row r="104" spans="1:14" ht="18.75" customHeight="1">
      <c r="A104" s="19" t="str">
        <f>IFERROR(_xlfn.XLOOKUP(B104,事業別定義!A$2:A$9,事業別定義!B$2:B$9,IF(E104&gt;0,"周邊商品","")),IF(E104&gt;0,"周邊商品",""))</f>
        <v>周邊商品</v>
      </c>
      <c r="B104" s="20" t="str">
        <f>IFERROR(_xlfn.XLOOKUP(C104,'銷貨數(claude)'!E:E,'銷貨數(claude)'!A:A,"周邊商品"),"周邊商品")</f>
        <v>周邊商品</v>
      </c>
      <c r="C104" s="21" t="str">
        <f>'在庫(claude)'!A104</f>
        <v>2023FC902</v>
      </c>
      <c r="D104" s="22" t="str">
        <f>IFERROR(_xlfn.XLOOKUP(C104,'在庫(claude)'!A$5:A$695,'在庫(claude)'!B$5:B$695,""),"")</f>
        <v>2402月號進階版文學名著</v>
      </c>
      <c r="E104" s="26">
        <f>IFERROR(SUMIF('在庫(claude)'!A$5:A$695,C104,'在庫(claude)'!D$5:D$695),0)</f>
        <v>200</v>
      </c>
      <c r="F104" s="26">
        <f>IFERROR(SUMIF('在庫(claude)'!A$5:A$695,C104,'在庫(claude)'!E$5:E$695),0)</f>
        <v>6738</v>
      </c>
      <c r="G104" s="26">
        <f ca="1">IFERROR(SUMPRODUCT(('銷貨數 (總數)(claude)'!$B$4:$B$1576=C104)*OFFSET('銷貨數 (總數)(claude)'!$E$4:$E$1576,0,操作說明!$D$2-16,1573,12)),0)</f>
        <v>0</v>
      </c>
      <c r="H104" s="27">
        <f ca="1">IFERROR(SUMPRODUCT(('銷貨數 (總數)(claude)'!$B$4:$B$1576=C104)*OFFSET('銷貨數 (總數)(claude)'!$E$4:$E$1576,0,操作說明!$D$2-10,1573,6)),0)</f>
        <v>0</v>
      </c>
      <c r="I104" s="26">
        <f ca="1">IFERROR(SUMPRODUCT(('銷貨數 (總數)(claude)'!$B$4:$B$1576=C104)*OFFSET('銷貨數 (總數)(claude)'!$E$4:$E$1576,0,操作說明!$D$2-7,1573,3)),0)</f>
        <v>0</v>
      </c>
      <c r="J104" s="27" cm="1">
        <f t="array" aca="1" ref="J104" ca="1">IFERROR(ROUND(H104/MAX(1,SUMPRODUCT(('銷貨數 (總數)(claude)'!$B$4:$B$1576=C104)*(OFFSET('銷貨數 (總數)(claude)'!$E$4:$E$1576,0,操作說明!$D$2-10,1573,6)&gt;0))),1),0)</f>
        <v>0</v>
      </c>
      <c r="K104" s="28" t="str">
        <f t="shared" ca="1" si="4"/>
        <v>-</v>
      </c>
      <c r="L104" s="25" t="str">
        <f t="shared" ca="1" si="5"/>
        <v>滯銷(有庫無銷)</v>
      </c>
      <c r="M104" s="29" t="str">
        <f t="shared" ca="1" si="6"/>
        <v>⚠️ 近6M零銷售，請確認是否列入促銷或處分</v>
      </c>
      <c r="N104" s="113" t="str">
        <f t="shared" ca="1" si="7"/>
        <v>無法預估</v>
      </c>
    </row>
    <row r="105" spans="1:14" ht="18.75" customHeight="1">
      <c r="A105" s="19" t="str">
        <f>IFERROR(_xlfn.XLOOKUP(B105,事業別定義!A$2:A$9,事業別定義!B$2:B$9,IF(E105&gt;0,"周邊商品","")),IF(E105&gt;0,"周邊商品",""))</f>
        <v>周邊商品</v>
      </c>
      <c r="B105" s="20" t="str">
        <f>IFERROR(_xlfn.XLOOKUP(C105,'銷貨數(claude)'!E:E,'銷貨數(claude)'!A:A,"周邊商品"),"周邊商品")</f>
        <v>巧連智商品</v>
      </c>
      <c r="C105" s="21" t="str">
        <f>'在庫(claude)'!A105</f>
        <v>2023FC908</v>
      </c>
      <c r="D105" s="22" t="str">
        <f>IFERROR(_xlfn.XLOOKUP(C105,'在庫(claude)'!A$5:A$695,'在庫(claude)'!B$5:B$695,""),"")</f>
        <v>文學名著(亞森羅蘋消失的皇冠)</v>
      </c>
      <c r="E105" s="23">
        <f>IFERROR(SUMIF('在庫(claude)'!A$5:A$695,C105,'在庫(claude)'!D$5:D$695),0)</f>
        <v>330</v>
      </c>
      <c r="F105" s="23">
        <f>IFERROR(SUMIF('在庫(claude)'!A$5:A$695,C105,'在庫(claude)'!E$5:E$695),0)</f>
        <v>9907</v>
      </c>
      <c r="G105" s="23">
        <f ca="1">IFERROR(SUMPRODUCT(('銷貨數 (總數)(claude)'!$B$4:$B$1576=C105)*OFFSET('銷貨數 (總數)(claude)'!$E$4:$E$1576,0,操作說明!$D$2-16,1573,12)),0)</f>
        <v>4</v>
      </c>
      <c r="H105" s="24">
        <f ca="1">IFERROR(SUMPRODUCT(('銷貨數 (總數)(claude)'!$B$4:$B$1576=C105)*OFFSET('銷貨數 (總數)(claude)'!$E$4:$E$1576,0,操作說明!$D$2-10,1573,6)),0)</f>
        <v>4</v>
      </c>
      <c r="I105" s="23">
        <f ca="1">IFERROR(SUMPRODUCT(('銷貨數 (總數)(claude)'!$B$4:$B$1576=C105)*OFFSET('銷貨數 (總數)(claude)'!$E$4:$E$1576,0,操作說明!$D$2-7,1573,3)),0)</f>
        <v>4</v>
      </c>
      <c r="J105" s="24" cm="1">
        <f t="array" aca="1" ref="J105" ca="1">IFERROR(ROUND(H105/MAX(1,SUMPRODUCT(('銷貨數 (總數)(claude)'!$B$4:$B$1576=C105)*(OFFSET('銷貨數 (總數)(claude)'!$E$4:$E$1576,0,操作說明!$D$2-10,1573,6)&gt;0))),1),0)</f>
        <v>1.3</v>
      </c>
      <c r="K105" s="21">
        <f t="shared" ca="1" si="4"/>
        <v>253.8</v>
      </c>
      <c r="L105" s="25" t="str">
        <f t="shared" ca="1" si="5"/>
        <v>滯銷風險</v>
      </c>
      <c r="M105" s="22" t="str">
        <f t="shared" ca="1" si="6"/>
        <v>🔴 超過2年消化量，建議促銷/庫存處分</v>
      </c>
      <c r="N105" s="113" t="str">
        <f t="shared" ca="1" si="7"/>
        <v>2047/07</v>
      </c>
    </row>
    <row r="106" spans="1:14" ht="18.75" customHeight="1">
      <c r="A106" s="19" t="str">
        <f>IFERROR(_xlfn.XLOOKUP(B106,事業別定義!A$2:A$9,事業別定義!B$2:B$9,IF(E106&gt;0,"周邊商品","")),IF(E106&gt;0,"周邊商品",""))</f>
        <v>周邊商品</v>
      </c>
      <c r="B106" s="20" t="str">
        <f>IFERROR(_xlfn.XLOOKUP(C106,'銷貨數(claude)'!E:E,'銷貨數(claude)'!A:A,"周邊商品"),"周邊商品")</f>
        <v>巧連智商品</v>
      </c>
      <c r="C106" s="21" t="str">
        <f>'在庫(claude)'!A106</f>
        <v>2023FC910</v>
      </c>
      <c r="D106" s="22" t="str">
        <f>IFERROR(_xlfn.XLOOKUP(C106,'在庫(claude)'!A$5:A$695,'在庫(claude)'!B$5:B$695,""),"")</f>
        <v>文學名著(辛巴達歷險記)</v>
      </c>
      <c r="E106" s="26">
        <f>IFERROR(SUMIF('在庫(claude)'!A$5:A$695,C106,'在庫(claude)'!D$5:D$695),0)</f>
        <v>432</v>
      </c>
      <c r="F106" s="26">
        <f>IFERROR(SUMIF('在庫(claude)'!A$5:A$695,C106,'在庫(claude)'!E$5:E$695),0)</f>
        <v>12119</v>
      </c>
      <c r="G106" s="26">
        <f ca="1">IFERROR(SUMPRODUCT(('銷貨數 (總數)(claude)'!$B$4:$B$1576=C106)*OFFSET('銷貨數 (總數)(claude)'!$E$4:$E$1576,0,操作說明!$D$2-16,1573,12)),0)</f>
        <v>3</v>
      </c>
      <c r="H106" s="27">
        <f ca="1">IFERROR(SUMPRODUCT(('銷貨數 (總數)(claude)'!$B$4:$B$1576=C106)*OFFSET('銷貨數 (總數)(claude)'!$E$4:$E$1576,0,操作說明!$D$2-10,1573,6)),0)</f>
        <v>3</v>
      </c>
      <c r="I106" s="26">
        <f ca="1">IFERROR(SUMPRODUCT(('銷貨數 (總數)(claude)'!$B$4:$B$1576=C106)*OFFSET('銷貨數 (總數)(claude)'!$E$4:$E$1576,0,操作說明!$D$2-7,1573,3)),0)</f>
        <v>3</v>
      </c>
      <c r="J106" s="27" cm="1">
        <f t="array" aca="1" ref="J106" ca="1">IFERROR(ROUND(H106/MAX(1,SUMPRODUCT(('銷貨數 (總數)(claude)'!$B$4:$B$1576=C106)*(OFFSET('銷貨數 (總數)(claude)'!$E$4:$E$1576,0,操作說明!$D$2-10,1573,6)&gt;0))),1),0)</f>
        <v>1.5</v>
      </c>
      <c r="K106" s="28">
        <f t="shared" ca="1" si="4"/>
        <v>288</v>
      </c>
      <c r="L106" s="25" t="str">
        <f t="shared" ca="1" si="5"/>
        <v>滯銷風險</v>
      </c>
      <c r="M106" s="29" t="str">
        <f t="shared" ca="1" si="6"/>
        <v>🔴 超過2年消化量，建議促銷/庫存處分</v>
      </c>
      <c r="N106" s="113" t="str">
        <f t="shared" ca="1" si="7"/>
        <v>2050/05</v>
      </c>
    </row>
    <row r="107" spans="1:14" ht="18.75" customHeight="1">
      <c r="A107" s="19" t="str">
        <f>IFERROR(_xlfn.XLOOKUP(B107,事業別定義!A$2:A$9,事業別定義!B$2:B$9,IF(E107&gt;0,"周邊商品","")),IF(E107&gt;0,"周邊商品",""))</f>
        <v>周邊商品</v>
      </c>
      <c r="B107" s="20" t="str">
        <f>IFERROR(_xlfn.XLOOKUP(C107,'銷貨數(claude)'!E:E,'銷貨數(claude)'!A:A,"周邊商品"),"周邊商品")</f>
        <v>巧連智商品</v>
      </c>
      <c r="C107" s="21" t="str">
        <f>'在庫(claude)'!A107</f>
        <v>2023FC912</v>
      </c>
      <c r="D107" s="22" t="str">
        <f>IFERROR(_xlfn.XLOOKUP(C107,'在庫(claude)'!A$5:A$695,'在庫(claude)'!B$5:B$695,""),"")</f>
        <v>文學名著(靈犬萊西)</v>
      </c>
      <c r="E107" s="23">
        <f>IFERROR(SUMIF('在庫(claude)'!A$5:A$695,C107,'在庫(claude)'!D$5:D$695),0)</f>
        <v>101</v>
      </c>
      <c r="F107" s="23">
        <f>IFERROR(SUMIF('在庫(claude)'!A$5:A$695,C107,'在庫(claude)'!E$5:E$695),0)</f>
        <v>3247</v>
      </c>
      <c r="G107" s="23">
        <f ca="1">IFERROR(SUMPRODUCT(('銷貨數 (總數)(claude)'!$B$4:$B$1576=C107)*OFFSET('銷貨數 (總數)(claude)'!$E$4:$E$1576,0,操作說明!$D$2-16,1573,12)),0)</f>
        <v>3</v>
      </c>
      <c r="H107" s="24">
        <f ca="1">IFERROR(SUMPRODUCT(('銷貨數 (總數)(claude)'!$B$4:$B$1576=C107)*OFFSET('銷貨數 (總數)(claude)'!$E$4:$E$1576,0,操作說明!$D$2-10,1573,6)),0)</f>
        <v>3</v>
      </c>
      <c r="I107" s="23">
        <f ca="1">IFERROR(SUMPRODUCT(('銷貨數 (總數)(claude)'!$B$4:$B$1576=C107)*OFFSET('銷貨數 (總數)(claude)'!$E$4:$E$1576,0,操作說明!$D$2-7,1573,3)),0)</f>
        <v>3</v>
      </c>
      <c r="J107" s="24" cm="1">
        <f t="array" aca="1" ref="J107" ca="1">IFERROR(ROUND(H107/MAX(1,SUMPRODUCT(('銷貨數 (總數)(claude)'!$B$4:$B$1576=C107)*(OFFSET('銷貨數 (總數)(claude)'!$E$4:$E$1576,0,操作說明!$D$2-10,1573,6)&gt;0))),1),0)</f>
        <v>1</v>
      </c>
      <c r="K107" s="21">
        <f t="shared" ca="1" si="4"/>
        <v>101</v>
      </c>
      <c r="L107" s="25" t="str">
        <f t="shared" ca="1" si="5"/>
        <v>滯銷風險</v>
      </c>
      <c r="M107" s="22" t="str">
        <f t="shared" ca="1" si="6"/>
        <v>🔴 超過2年消化量，建議促銷/庫存處分</v>
      </c>
      <c r="N107" s="113" t="str">
        <f t="shared" ca="1" si="7"/>
        <v>2034/10</v>
      </c>
    </row>
    <row r="108" spans="1:14" ht="18.75" customHeight="1">
      <c r="A108" s="19" t="str">
        <f>IFERROR(_xlfn.XLOOKUP(B108,事業別定義!A$2:A$9,事業別定義!B$2:B$9,IF(E108&gt;0,"周邊商品","")),IF(E108&gt;0,"周邊商品",""))</f>
        <v>周邊商品</v>
      </c>
      <c r="B108" s="20" t="str">
        <f>IFERROR(_xlfn.XLOOKUP(C108,'銷貨數(claude)'!E:E,'銷貨數(claude)'!A:A,"周邊商品"),"周邊商品")</f>
        <v>巧連智商品</v>
      </c>
      <c r="C108" s="21" t="str">
        <f>'在庫(claude)'!A108</f>
        <v>2023FCV02</v>
      </c>
      <c r="D108" s="22" t="str">
        <f>IFERROR(_xlfn.XLOOKUP(C108,'在庫(claude)'!A$5:A$695,'在庫(claude)'!B$5:B$695,""),"")</f>
        <v>口袋書(趣味猜謎)</v>
      </c>
      <c r="E108" s="26">
        <f>IFERROR(SUMIF('在庫(claude)'!A$5:A$695,C108,'在庫(claude)'!D$5:D$695),0)</f>
        <v>176</v>
      </c>
      <c r="F108" s="26">
        <f>IFERROR(SUMIF('在庫(claude)'!A$5:A$695,C108,'在庫(claude)'!E$5:E$695),0)</f>
        <v>2763</v>
      </c>
      <c r="G108" s="26">
        <f ca="1">IFERROR(SUMPRODUCT(('銷貨數 (總數)(claude)'!$B$4:$B$1576=C108)*OFFSET('銷貨數 (總數)(claude)'!$E$4:$E$1576,0,操作說明!$D$2-16,1573,12)),0)</f>
        <v>2</v>
      </c>
      <c r="H108" s="27">
        <f ca="1">IFERROR(SUMPRODUCT(('銷貨數 (總數)(claude)'!$B$4:$B$1576=C108)*OFFSET('銷貨數 (總數)(claude)'!$E$4:$E$1576,0,操作說明!$D$2-10,1573,6)),0)</f>
        <v>2</v>
      </c>
      <c r="I108" s="26">
        <f ca="1">IFERROR(SUMPRODUCT(('銷貨數 (總數)(claude)'!$B$4:$B$1576=C108)*OFFSET('銷貨數 (總數)(claude)'!$E$4:$E$1576,0,操作說明!$D$2-7,1573,3)),0)</f>
        <v>2</v>
      </c>
      <c r="J108" s="27" cm="1">
        <f t="array" aca="1" ref="J108" ca="1">IFERROR(ROUND(H108/MAX(1,SUMPRODUCT(('銷貨數 (總數)(claude)'!$B$4:$B$1576=C108)*(OFFSET('銷貨數 (總數)(claude)'!$E$4:$E$1576,0,操作說明!$D$2-10,1573,6)&gt;0))),1),0)</f>
        <v>1</v>
      </c>
      <c r="K108" s="28">
        <f t="shared" ca="1" si="4"/>
        <v>176</v>
      </c>
      <c r="L108" s="25" t="str">
        <f t="shared" ca="1" si="5"/>
        <v>滯銷風險</v>
      </c>
      <c r="M108" s="29" t="str">
        <f t="shared" ca="1" si="6"/>
        <v>🔴 超過2年消化量，建議促銷/庫存處分</v>
      </c>
      <c r="N108" s="113" t="str">
        <f t="shared" ca="1" si="7"/>
        <v>2041/01</v>
      </c>
    </row>
    <row r="109" spans="1:14" ht="18.75" customHeight="1">
      <c r="A109" s="19" t="str">
        <f>IFERROR(_xlfn.XLOOKUP(B109,事業別定義!A$2:A$9,事業別定義!B$2:B$9,IF(E109&gt;0,"周邊商品","")),IF(E109&gt;0,"周邊商品",""))</f>
        <v>周邊商品</v>
      </c>
      <c r="B109" s="20" t="str">
        <f>IFERROR(_xlfn.XLOOKUP(C109,'銷貨數(claude)'!E:E,'銷貨數(claude)'!A:A,"周邊商品"),"周邊商品")</f>
        <v>周邊商品</v>
      </c>
      <c r="C109" s="21" t="str">
        <f>'在庫(claude)'!A109</f>
        <v>2023FCV04</v>
      </c>
      <c r="D109" s="22" t="str">
        <f>IFERROR(_xlfn.XLOOKUP(C109,'在庫(claude)'!A$5:A$695,'在庫(claude)'!B$5:B$695,""),"")</f>
        <v>多元探索系列(易起遊台灣)</v>
      </c>
      <c r="E109" s="23">
        <f>IFERROR(SUMIF('在庫(claude)'!A$5:A$695,C109,'在庫(claude)'!D$5:D$695),0)</f>
        <v>135</v>
      </c>
      <c r="F109" s="23">
        <f>IFERROR(SUMIF('在庫(claude)'!A$5:A$695,C109,'在庫(claude)'!E$5:E$695),0)</f>
        <v>6268</v>
      </c>
      <c r="G109" s="23">
        <f ca="1">IFERROR(SUMPRODUCT(('銷貨數 (總數)(claude)'!$B$4:$B$1576=C109)*OFFSET('銷貨數 (總數)(claude)'!$E$4:$E$1576,0,操作說明!$D$2-16,1573,12)),0)</f>
        <v>0</v>
      </c>
      <c r="H109" s="24">
        <f ca="1">IFERROR(SUMPRODUCT(('銷貨數 (總數)(claude)'!$B$4:$B$1576=C109)*OFFSET('銷貨數 (總數)(claude)'!$E$4:$E$1576,0,操作說明!$D$2-10,1573,6)),0)</f>
        <v>0</v>
      </c>
      <c r="I109" s="23">
        <f ca="1">IFERROR(SUMPRODUCT(('銷貨數 (總數)(claude)'!$B$4:$B$1576=C109)*OFFSET('銷貨數 (總數)(claude)'!$E$4:$E$1576,0,操作說明!$D$2-7,1573,3)),0)</f>
        <v>0</v>
      </c>
      <c r="J109" s="24" cm="1">
        <f t="array" aca="1" ref="J109" ca="1">IFERROR(ROUND(H109/MAX(1,SUMPRODUCT(('銷貨數 (總數)(claude)'!$B$4:$B$1576=C109)*(OFFSET('銷貨數 (總數)(claude)'!$E$4:$E$1576,0,操作說明!$D$2-10,1573,6)&gt;0))),1),0)</f>
        <v>0</v>
      </c>
      <c r="K109" s="21" t="str">
        <f t="shared" ca="1" si="4"/>
        <v>-</v>
      </c>
      <c r="L109" s="25" t="str">
        <f t="shared" ca="1" si="5"/>
        <v>滯銷(有庫無銷)</v>
      </c>
      <c r="M109" s="22" t="str">
        <f t="shared" ca="1" si="6"/>
        <v>⚠️ 近6M零銷售，請確認是否列入促銷或處分</v>
      </c>
      <c r="N109" s="113" t="str">
        <f t="shared" ca="1" si="7"/>
        <v>無法預估</v>
      </c>
    </row>
    <row r="110" spans="1:14" ht="18.75" customHeight="1">
      <c r="A110" s="19" t="str">
        <f>IFERROR(_xlfn.XLOOKUP(B110,事業別定義!A$2:A$9,事業別定義!B$2:B$9,IF(E110&gt;0,"周邊商品","")),IF(E110&gt;0,"周邊商品",""))</f>
        <v>周邊商品</v>
      </c>
      <c r="B110" s="20" t="str">
        <f>IFERROR(_xlfn.XLOOKUP(C110,'銷貨數(claude)'!E:E,'銷貨數(claude)'!A:A,"周邊商品"),"周邊商品")</f>
        <v>巧連智商品</v>
      </c>
      <c r="C110" s="21" t="str">
        <f>'在庫(claude)'!A110</f>
        <v>20241C605</v>
      </c>
      <c r="D110" s="22" t="str">
        <f>IFERROR(_xlfn.XLOOKUP(C110,'在庫(claude)'!A$5:A$695,'在庫(claude)'!B$5:B$695,""),"")</f>
        <v>動物親子鑲嵌拼圖組</v>
      </c>
      <c r="E110" s="26">
        <f>IFERROR(SUMIF('在庫(claude)'!A$5:A$695,C110,'在庫(claude)'!D$5:D$695),0)</f>
        <v>1533</v>
      </c>
      <c r="F110" s="26">
        <f>IFERROR(SUMIF('在庫(claude)'!A$5:A$695,C110,'在庫(claude)'!E$5:E$695),0)</f>
        <v>122812</v>
      </c>
      <c r="G110" s="26">
        <f ca="1">IFERROR(SUMPRODUCT(('銷貨數 (總數)(claude)'!$B$4:$B$1576=C110)*OFFSET('銷貨數 (總數)(claude)'!$E$4:$E$1576,0,操作說明!$D$2-16,1573,12)),0)</f>
        <v>21</v>
      </c>
      <c r="H110" s="27">
        <f ca="1">IFERROR(SUMPRODUCT(('銷貨數 (總數)(claude)'!$B$4:$B$1576=C110)*OFFSET('銷貨數 (總數)(claude)'!$E$4:$E$1576,0,操作說明!$D$2-10,1573,6)),0)</f>
        <v>9</v>
      </c>
      <c r="I110" s="26">
        <f ca="1">IFERROR(SUMPRODUCT(('銷貨數 (總數)(claude)'!$B$4:$B$1576=C110)*OFFSET('銷貨數 (總數)(claude)'!$E$4:$E$1576,0,操作說明!$D$2-7,1573,3)),0)</f>
        <v>5</v>
      </c>
      <c r="J110" s="27" cm="1">
        <f t="array" aca="1" ref="J110" ca="1">IFERROR(ROUND(H110/MAX(1,SUMPRODUCT(('銷貨數 (總數)(claude)'!$B$4:$B$1576=C110)*(OFFSET('銷貨數 (總數)(claude)'!$E$4:$E$1576,0,操作說明!$D$2-10,1573,6)&gt;0))),1),0)</f>
        <v>1.3</v>
      </c>
      <c r="K110" s="28">
        <f t="shared" ca="1" si="4"/>
        <v>1179.2</v>
      </c>
      <c r="L110" s="25" t="str">
        <f t="shared" ca="1" si="5"/>
        <v>滯銷風險</v>
      </c>
      <c r="M110" s="29" t="str">
        <f t="shared" ca="1" si="6"/>
        <v>🔴 超過2年消化量，建議促銷/庫存處分</v>
      </c>
      <c r="N110" s="113" t="str">
        <f t="shared" ca="1" si="7"/>
        <v>2124/08</v>
      </c>
    </row>
    <row r="111" spans="1:14" ht="18.75" customHeight="1">
      <c r="A111" s="19" t="str">
        <f>IFERROR(_xlfn.XLOOKUP(B111,事業別定義!A$2:A$9,事業別定義!B$2:B$9,IF(E111&gt;0,"周邊商品","")),IF(E111&gt;0,"周邊商品",""))</f>
        <v>周邊商品</v>
      </c>
      <c r="B111" s="20" t="str">
        <f>IFERROR(_xlfn.XLOOKUP(C111,'銷貨數(claude)'!E:E,'銷貨數(claude)'!A:A,"周邊商品"),"周邊商品")</f>
        <v>巧連智商品</v>
      </c>
      <c r="C111" s="21" t="str">
        <f>'在庫(claude)'!A111</f>
        <v>20241CE05</v>
      </c>
      <c r="D111" s="22" t="str">
        <f>IFERROR(_xlfn.XLOOKUP(C111,'在庫(claude)'!A$5:A$695,'在庫(claude)'!B$5:B$695,""),"")</f>
        <v>2405月號寶寶版動物親子拼圖遊戲圖</v>
      </c>
      <c r="E111" s="23">
        <f>IFERROR(SUMIF('在庫(claude)'!A$5:A$695,C111,'在庫(claude)'!D$5:D$695),0)</f>
        <v>239</v>
      </c>
      <c r="F111" s="23">
        <f>IFERROR(SUMIF('在庫(claude)'!A$5:A$695,C111,'在庫(claude)'!E$5:E$695),0)</f>
        <v>1599</v>
      </c>
      <c r="G111" s="23">
        <f ca="1">IFERROR(SUMPRODUCT(('銷貨數 (總數)(claude)'!$B$4:$B$1576=C111)*OFFSET('銷貨數 (總數)(claude)'!$E$4:$E$1576,0,操作說明!$D$2-16,1573,12)),0)</f>
        <v>6</v>
      </c>
      <c r="H111" s="24">
        <f ca="1">IFERROR(SUMPRODUCT(('銷貨數 (總數)(claude)'!$B$4:$B$1576=C111)*OFFSET('銷貨數 (總數)(claude)'!$E$4:$E$1576,0,操作說明!$D$2-10,1573,6)),0)</f>
        <v>5</v>
      </c>
      <c r="I111" s="23">
        <f ca="1">IFERROR(SUMPRODUCT(('銷貨數 (總數)(claude)'!$B$4:$B$1576=C111)*OFFSET('銷貨數 (總數)(claude)'!$E$4:$E$1576,0,操作說明!$D$2-7,1573,3)),0)</f>
        <v>1</v>
      </c>
      <c r="J111" s="24" cm="1">
        <f t="array" aca="1" ref="J111" ca="1">IFERROR(ROUND(H111/MAX(1,SUMPRODUCT(('銷貨數 (總數)(claude)'!$B$4:$B$1576=C111)*(OFFSET('銷貨數 (總數)(claude)'!$E$4:$E$1576,0,操作說明!$D$2-10,1573,6)&gt;0))),1),0)</f>
        <v>1.3</v>
      </c>
      <c r="K111" s="21">
        <f t="shared" ca="1" si="4"/>
        <v>183.8</v>
      </c>
      <c r="L111" s="25" t="str">
        <f t="shared" ca="1" si="5"/>
        <v>滯銷風險</v>
      </c>
      <c r="M111" s="22" t="str">
        <f t="shared" ca="1" si="6"/>
        <v>🔴 超過2年消化量，建議促銷/庫存處分</v>
      </c>
      <c r="N111" s="113" t="str">
        <f t="shared" ca="1" si="7"/>
        <v>2041/09</v>
      </c>
    </row>
    <row r="112" spans="1:14" ht="18.75" customHeight="1">
      <c r="A112" s="19" t="str">
        <f>IFERROR(_xlfn.XLOOKUP(B112,事業別定義!A$2:A$9,事業別定義!B$2:B$9,IF(E112&gt;0,"周邊商品","")),IF(E112&gt;0,"周邊商品",""))</f>
        <v>周邊商品</v>
      </c>
      <c r="B112" s="20" t="str">
        <f>IFERROR(_xlfn.XLOOKUP(C112,'銷貨數(claude)'!E:E,'銷貨數(claude)'!A:A,"周邊商品"),"周邊商品")</f>
        <v>周邊商品</v>
      </c>
      <c r="C112" s="21" t="str">
        <f>'在庫(claude)'!A112</f>
        <v>20241CF05</v>
      </c>
      <c r="D112" s="22" t="str">
        <f>IFERROR(_xlfn.XLOOKUP(C112,'在庫(claude)'!A$5:A$695,'在庫(claude)'!B$5:B$695,""),"")</f>
        <v>2405月號寶寶版康乃馨圖卡</v>
      </c>
      <c r="E112" s="26">
        <f>IFERROR(SUMIF('在庫(claude)'!A$5:A$695,C112,'在庫(claude)'!D$5:D$695),0)</f>
        <v>101</v>
      </c>
      <c r="F112" s="26">
        <f>IFERROR(SUMIF('在庫(claude)'!A$5:A$695,C112,'在庫(claude)'!E$5:E$695),0)</f>
        <v>144</v>
      </c>
      <c r="G112" s="26">
        <f ca="1">IFERROR(SUMPRODUCT(('銷貨數 (總數)(claude)'!$B$4:$B$1576=C112)*OFFSET('銷貨數 (總數)(claude)'!$E$4:$E$1576,0,操作說明!$D$2-16,1573,12)),0)</f>
        <v>0</v>
      </c>
      <c r="H112" s="27">
        <f ca="1">IFERROR(SUMPRODUCT(('銷貨數 (總數)(claude)'!$B$4:$B$1576=C112)*OFFSET('銷貨數 (總數)(claude)'!$E$4:$E$1576,0,操作說明!$D$2-10,1573,6)),0)</f>
        <v>0</v>
      </c>
      <c r="I112" s="26">
        <f ca="1">IFERROR(SUMPRODUCT(('銷貨數 (總數)(claude)'!$B$4:$B$1576=C112)*OFFSET('銷貨數 (總數)(claude)'!$E$4:$E$1576,0,操作說明!$D$2-7,1573,3)),0)</f>
        <v>0</v>
      </c>
      <c r="J112" s="27" cm="1">
        <f t="array" aca="1" ref="J112" ca="1">IFERROR(ROUND(H112/MAX(1,SUMPRODUCT(('銷貨數 (總數)(claude)'!$B$4:$B$1576=C112)*(OFFSET('銷貨數 (總數)(claude)'!$E$4:$E$1576,0,操作說明!$D$2-10,1573,6)&gt;0))),1),0)</f>
        <v>0</v>
      </c>
      <c r="K112" s="28" t="str">
        <f t="shared" ca="1" si="4"/>
        <v>-</v>
      </c>
      <c r="L112" s="25" t="str">
        <f t="shared" ca="1" si="5"/>
        <v>滯銷(有庫無銷)</v>
      </c>
      <c r="M112" s="29" t="str">
        <f t="shared" ca="1" si="6"/>
        <v>⚠️ 近6M零銷售，請確認是否列入促銷或處分</v>
      </c>
      <c r="N112" s="113" t="str">
        <f t="shared" ca="1" si="7"/>
        <v>無法預估</v>
      </c>
    </row>
    <row r="113" spans="1:14" ht="18.75" customHeight="1">
      <c r="A113" s="19" t="str">
        <f>IFERROR(_xlfn.XLOOKUP(B113,事業別定義!A$2:A$9,事業別定義!B$2:B$9,IF(E113&gt;0,"周邊商品","")),IF(E113&gt;0,"周邊商品",""))</f>
        <v>周邊商品</v>
      </c>
      <c r="B113" s="20" t="str">
        <f>IFERROR(_xlfn.XLOOKUP(C113,'銷貨數(claude)'!E:E,'銷貨數(claude)'!A:A,"周邊商品"),"周邊商品")</f>
        <v>巧連智商品</v>
      </c>
      <c r="C113" s="21" t="str">
        <f>'在庫(claude)'!A113</f>
        <v>20242CE01</v>
      </c>
      <c r="D113" s="22" t="str">
        <f>IFERROR(_xlfn.XLOOKUP(C113,'在庫(claude)'!A$5:A$695,'在庫(claude)'!B$5:B$695,""),"")</f>
        <v>2501月號幼幼版互動點點遊戲書</v>
      </c>
      <c r="E113" s="23">
        <f>IFERROR(SUMIF('在庫(claude)'!A$5:A$695,C113,'在庫(claude)'!D$5:D$695),0)</f>
        <v>7</v>
      </c>
      <c r="F113" s="23">
        <f>IFERROR(SUMIF('在庫(claude)'!A$5:A$695,C113,'在庫(claude)'!E$5:E$695),0)</f>
        <v>300</v>
      </c>
      <c r="G113" s="23">
        <f ca="1">IFERROR(SUMPRODUCT(('銷貨數 (總數)(claude)'!$B$4:$B$1576=C113)*OFFSET('銷貨數 (總數)(claude)'!$E$4:$E$1576,0,操作說明!$D$2-16,1573,12)),0)</f>
        <v>45</v>
      </c>
      <c r="H113" s="24">
        <f ca="1">IFERROR(SUMPRODUCT(('銷貨數 (總數)(claude)'!$B$4:$B$1576=C113)*OFFSET('銷貨數 (總數)(claude)'!$E$4:$E$1576,0,操作說明!$D$2-10,1573,6)),0)</f>
        <v>0</v>
      </c>
      <c r="I113" s="23">
        <f ca="1">IFERROR(SUMPRODUCT(('銷貨數 (總數)(claude)'!$B$4:$B$1576=C113)*OFFSET('銷貨數 (總數)(claude)'!$E$4:$E$1576,0,操作說明!$D$2-7,1573,3)),0)</f>
        <v>0</v>
      </c>
      <c r="J113" s="24" cm="1">
        <f t="array" aca="1" ref="J113" ca="1">IFERROR(ROUND(H113/MAX(1,SUMPRODUCT(('銷貨數 (總數)(claude)'!$B$4:$B$1576=C113)*(OFFSET('銷貨數 (總數)(claude)'!$E$4:$E$1576,0,操作說明!$D$2-10,1573,6)&gt;0))),1),0)</f>
        <v>0</v>
      </c>
      <c r="K113" s="21" t="str">
        <f t="shared" ca="1" si="4"/>
        <v>-</v>
      </c>
      <c r="L113" s="25" t="str">
        <f t="shared" ca="1" si="5"/>
        <v>滯銷(有庫無銷)</v>
      </c>
      <c r="M113" s="22" t="str">
        <f t="shared" ca="1" si="6"/>
        <v>⚠️ 近6M零銷售，請確認是否列入促銷或處分</v>
      </c>
      <c r="N113" s="113" t="str">
        <f t="shared" ca="1" si="7"/>
        <v>無法預估</v>
      </c>
    </row>
    <row r="114" spans="1:14" ht="18.75" customHeight="1">
      <c r="A114" s="19" t="str">
        <f>IFERROR(_xlfn.XLOOKUP(B114,事業別定義!A$2:A$9,事業別定義!B$2:B$9,IF(E114&gt;0,"周邊商品","")),IF(E114&gt;0,"周邊商品",""))</f>
        <v>周邊商品</v>
      </c>
      <c r="B114" s="20" t="str">
        <f>IFERROR(_xlfn.XLOOKUP(C114,'銷貨數(claude)'!E:E,'銷貨數(claude)'!A:A,"周邊商品"),"周邊商品")</f>
        <v>巧連智商品</v>
      </c>
      <c r="C114" s="21" t="str">
        <f>'在庫(claude)'!A114</f>
        <v>20242CE03</v>
      </c>
      <c r="D114" s="22" t="str">
        <f>IFERROR(_xlfn.XLOOKUP(C114,'在庫(claude)'!A$5:A$695,'在庫(claude)'!B$5:B$695,""),"")</f>
        <v>2503月號幼幼版互動點點遊戲書</v>
      </c>
      <c r="E114" s="26">
        <f>IFERROR(SUMIF('在庫(claude)'!A$5:A$695,C114,'在庫(claude)'!D$5:D$695),0)</f>
        <v>11</v>
      </c>
      <c r="F114" s="26">
        <f>IFERROR(SUMIF('在庫(claude)'!A$5:A$695,C114,'在庫(claude)'!E$5:E$695),0)</f>
        <v>2638</v>
      </c>
      <c r="G114" s="26">
        <f ca="1">IFERROR(SUMPRODUCT(('銷貨數 (總數)(claude)'!$B$4:$B$1576=C114)*OFFSET('銷貨數 (總數)(claude)'!$E$4:$E$1576,0,操作說明!$D$2-16,1573,12)),0)</f>
        <v>55</v>
      </c>
      <c r="H114" s="27">
        <f ca="1">IFERROR(SUMPRODUCT(('銷貨數 (總數)(claude)'!$B$4:$B$1576=C114)*OFFSET('銷貨數 (總數)(claude)'!$E$4:$E$1576,0,操作說明!$D$2-10,1573,6)),0)</f>
        <v>0</v>
      </c>
      <c r="I114" s="26">
        <f ca="1">IFERROR(SUMPRODUCT(('銷貨數 (總數)(claude)'!$B$4:$B$1576=C114)*OFFSET('銷貨數 (總數)(claude)'!$E$4:$E$1576,0,操作說明!$D$2-7,1573,3)),0)</f>
        <v>0</v>
      </c>
      <c r="J114" s="27" cm="1">
        <f t="array" aca="1" ref="J114" ca="1">IFERROR(ROUND(H114/MAX(1,SUMPRODUCT(('銷貨數 (總數)(claude)'!$B$4:$B$1576=C114)*(OFFSET('銷貨數 (總數)(claude)'!$E$4:$E$1576,0,操作說明!$D$2-10,1573,6)&gt;0))),1),0)</f>
        <v>0</v>
      </c>
      <c r="K114" s="28" t="str">
        <f t="shared" ca="1" si="4"/>
        <v>-</v>
      </c>
      <c r="L114" s="25" t="str">
        <f t="shared" ca="1" si="5"/>
        <v>滯銷(有庫無銷)</v>
      </c>
      <c r="M114" s="29" t="str">
        <f t="shared" ca="1" si="6"/>
        <v>⚠️ 近6M零銷售，請確認是否列入促銷或處分</v>
      </c>
      <c r="N114" s="113" t="str">
        <f t="shared" ca="1" si="7"/>
        <v>無法預估</v>
      </c>
    </row>
    <row r="115" spans="1:14" ht="18.75" customHeight="1">
      <c r="A115" s="19" t="str">
        <f>IFERROR(_xlfn.XLOOKUP(B115,事業別定義!A$2:A$9,事業別定義!B$2:B$9,IF(E115&gt;0,"周邊商品","")),IF(E115&gt;0,"周邊商品",""))</f>
        <v>周邊商品</v>
      </c>
      <c r="B115" s="20" t="str">
        <f>IFERROR(_xlfn.XLOOKUP(C115,'銷貨數(claude)'!E:E,'銷貨數(claude)'!A:A,"周邊商品"),"周邊商品")</f>
        <v>巧連智商品</v>
      </c>
      <c r="C115" s="21" t="str">
        <f>'在庫(claude)'!A115</f>
        <v>20242CE10</v>
      </c>
      <c r="D115" s="22" t="str">
        <f>IFERROR(_xlfn.XLOOKUP(C115,'在庫(claude)'!A$5:A$695,'在庫(claude)'!B$5:B$695,""),"")</f>
        <v>2410月號幼幼版互動點點遊戲書</v>
      </c>
      <c r="E115" s="23">
        <f>IFERROR(SUMIF('在庫(claude)'!A$5:A$695,C115,'在庫(claude)'!D$5:D$695),0)</f>
        <v>1</v>
      </c>
      <c r="F115" s="23">
        <f>IFERROR(SUMIF('在庫(claude)'!A$5:A$695,C115,'在庫(claude)'!E$5:E$695),0)</f>
        <v>19</v>
      </c>
      <c r="G115" s="23">
        <f ca="1">IFERROR(SUMPRODUCT(('銷貨數 (總數)(claude)'!$B$4:$B$1576=C115)*OFFSET('銷貨數 (總數)(claude)'!$E$4:$E$1576,0,操作說明!$D$2-16,1573,12)),0)</f>
        <v>65</v>
      </c>
      <c r="H115" s="24">
        <f ca="1">IFERROR(SUMPRODUCT(('銷貨數 (總數)(claude)'!$B$4:$B$1576=C115)*OFFSET('銷貨數 (總數)(claude)'!$E$4:$E$1576,0,操作說明!$D$2-10,1573,6)),0)</f>
        <v>0</v>
      </c>
      <c r="I115" s="23">
        <f ca="1">IFERROR(SUMPRODUCT(('銷貨數 (總數)(claude)'!$B$4:$B$1576=C115)*OFFSET('銷貨數 (總數)(claude)'!$E$4:$E$1576,0,操作說明!$D$2-7,1573,3)),0)</f>
        <v>0</v>
      </c>
      <c r="J115" s="24" cm="1">
        <f t="array" aca="1" ref="J115" ca="1">IFERROR(ROUND(H115/MAX(1,SUMPRODUCT(('銷貨數 (總數)(claude)'!$B$4:$B$1576=C115)*(OFFSET('銷貨數 (總數)(claude)'!$E$4:$E$1576,0,操作說明!$D$2-10,1573,6)&gt;0))),1),0)</f>
        <v>0</v>
      </c>
      <c r="K115" s="21" t="str">
        <f t="shared" ca="1" si="4"/>
        <v>-</v>
      </c>
      <c r="L115" s="25" t="str">
        <f t="shared" ca="1" si="5"/>
        <v>滯銷(有庫無銷)</v>
      </c>
      <c r="M115" s="22" t="str">
        <f t="shared" ca="1" si="6"/>
        <v>⚠️ 近6M零銷售，請確認是否列入促銷或處分</v>
      </c>
      <c r="N115" s="113" t="str">
        <f t="shared" ca="1" si="7"/>
        <v>無法預估</v>
      </c>
    </row>
    <row r="116" spans="1:14" ht="18.75" customHeight="1">
      <c r="A116" s="19" t="str">
        <f>IFERROR(_xlfn.XLOOKUP(B116,事業別定義!A$2:A$9,事業別定義!B$2:B$9,IF(E116&gt;0,"周邊商品","")),IF(E116&gt;0,"周邊商品",""))</f>
        <v>周邊商品</v>
      </c>
      <c r="B116" s="20" t="str">
        <f>IFERROR(_xlfn.XLOOKUP(C116,'銷貨數(claude)'!E:E,'銷貨數(claude)'!A:A,"周邊商品"),"周邊商品")</f>
        <v>巧連智商品</v>
      </c>
      <c r="C116" s="21" t="str">
        <f>'在庫(claude)'!A116</f>
        <v>20242CE12</v>
      </c>
      <c r="D116" s="22" t="str">
        <f>IFERROR(_xlfn.XLOOKUP(C116,'在庫(claude)'!A$5:A$695,'在庫(claude)'!B$5:B$695,""),"")</f>
        <v>2412月號幼幼版互動點點遊戲書</v>
      </c>
      <c r="E116" s="26">
        <f>IFERROR(SUMIF('在庫(claude)'!A$5:A$695,C116,'在庫(claude)'!D$5:D$695),0)</f>
        <v>1</v>
      </c>
      <c r="F116" s="26">
        <f>IFERROR(SUMIF('在庫(claude)'!A$5:A$695,C116,'在庫(claude)'!E$5:E$695),0)</f>
        <v>28</v>
      </c>
      <c r="G116" s="26">
        <f ca="1">IFERROR(SUMPRODUCT(('銷貨數 (總數)(claude)'!$B$4:$B$1576=C116)*OFFSET('銷貨數 (總數)(claude)'!$E$4:$E$1576,0,操作說明!$D$2-16,1573,12)),0)</f>
        <v>32</v>
      </c>
      <c r="H116" s="27">
        <f ca="1">IFERROR(SUMPRODUCT(('銷貨數 (總數)(claude)'!$B$4:$B$1576=C116)*OFFSET('銷貨數 (總數)(claude)'!$E$4:$E$1576,0,操作說明!$D$2-10,1573,6)),0)</f>
        <v>0</v>
      </c>
      <c r="I116" s="26">
        <f ca="1">IFERROR(SUMPRODUCT(('銷貨數 (總數)(claude)'!$B$4:$B$1576=C116)*OFFSET('銷貨數 (總數)(claude)'!$E$4:$E$1576,0,操作說明!$D$2-7,1573,3)),0)</f>
        <v>0</v>
      </c>
      <c r="J116" s="27" cm="1">
        <f t="array" aca="1" ref="J116" ca="1">IFERROR(ROUND(H116/MAX(1,SUMPRODUCT(('銷貨數 (總數)(claude)'!$B$4:$B$1576=C116)*(OFFSET('銷貨數 (總數)(claude)'!$E$4:$E$1576,0,操作說明!$D$2-10,1573,6)&gt;0))),1),0)</f>
        <v>0</v>
      </c>
      <c r="K116" s="28" t="str">
        <f t="shared" ca="1" si="4"/>
        <v>-</v>
      </c>
      <c r="L116" s="25" t="str">
        <f t="shared" ca="1" si="5"/>
        <v>滯銷(有庫無銷)</v>
      </c>
      <c r="M116" s="29" t="str">
        <f t="shared" ca="1" si="6"/>
        <v>⚠️ 近6M零銷售，請確認是否列入促銷或處分</v>
      </c>
      <c r="N116" s="113" t="str">
        <f t="shared" ca="1" si="7"/>
        <v>無法預估</v>
      </c>
    </row>
    <row r="117" spans="1:14" ht="18.75" customHeight="1">
      <c r="A117" s="19" t="str">
        <f>IFERROR(_xlfn.XLOOKUP(B117,事業別定義!A$2:A$9,事業別定義!B$2:B$9,IF(E117&gt;0,"周邊商品","")),IF(E117&gt;0,"周邊商品",""))</f>
        <v>周邊商品</v>
      </c>
      <c r="B117" s="20" t="str">
        <f>IFERROR(_xlfn.XLOOKUP(C117,'銷貨數(claude)'!E:E,'銷貨數(claude)'!A:A,"周邊商品"),"周邊商品")</f>
        <v>巧連智商品</v>
      </c>
      <c r="C117" s="21" t="str">
        <f>'在庫(claude)'!A117</f>
        <v>20242CF07</v>
      </c>
      <c r="D117" s="22" t="str">
        <f>IFERROR(_xlfn.XLOOKUP(C117,'在庫(claude)'!A$5:A$695,'在庫(claude)'!B$5:B$695,""),"")</f>
        <v>2407月號幼幼版點讀教具圖卡</v>
      </c>
      <c r="E117" s="23">
        <f>IFERROR(SUMIF('在庫(claude)'!A$5:A$695,C117,'在庫(claude)'!D$5:D$695),0)</f>
        <v>7</v>
      </c>
      <c r="F117" s="23">
        <f>IFERROR(SUMIF('在庫(claude)'!A$5:A$695,C117,'在庫(claude)'!E$5:E$695),0)</f>
        <v>64</v>
      </c>
      <c r="G117" s="23">
        <f ca="1">IFERROR(SUMPRODUCT(('銷貨數 (總數)(claude)'!$B$4:$B$1576=C117)*OFFSET('銷貨數 (總數)(claude)'!$E$4:$E$1576,0,操作說明!$D$2-16,1573,12)),0)</f>
        <v>1</v>
      </c>
      <c r="H117" s="24">
        <f ca="1">IFERROR(SUMPRODUCT(('銷貨數 (總數)(claude)'!$B$4:$B$1576=C117)*OFFSET('銷貨數 (總數)(claude)'!$E$4:$E$1576,0,操作說明!$D$2-10,1573,6)),0)</f>
        <v>0</v>
      </c>
      <c r="I117" s="23">
        <f ca="1">IFERROR(SUMPRODUCT(('銷貨數 (總數)(claude)'!$B$4:$B$1576=C117)*OFFSET('銷貨數 (總數)(claude)'!$E$4:$E$1576,0,操作說明!$D$2-7,1573,3)),0)</f>
        <v>0</v>
      </c>
      <c r="J117" s="24" cm="1">
        <f t="array" aca="1" ref="J117" ca="1">IFERROR(ROUND(H117/MAX(1,SUMPRODUCT(('銷貨數 (總數)(claude)'!$B$4:$B$1576=C117)*(OFFSET('銷貨數 (總數)(claude)'!$E$4:$E$1576,0,操作說明!$D$2-10,1573,6)&gt;0))),1),0)</f>
        <v>0</v>
      </c>
      <c r="K117" s="21" t="str">
        <f t="shared" ca="1" si="4"/>
        <v>-</v>
      </c>
      <c r="L117" s="25" t="str">
        <f t="shared" ca="1" si="5"/>
        <v>滯銷(有庫無銷)</v>
      </c>
      <c r="M117" s="22" t="str">
        <f t="shared" ca="1" si="6"/>
        <v>⚠️ 近6M零銷售，請確認是否列入促銷或處分</v>
      </c>
      <c r="N117" s="113" t="str">
        <f t="shared" ca="1" si="7"/>
        <v>無法預估</v>
      </c>
    </row>
    <row r="118" spans="1:14" ht="18.75" customHeight="1">
      <c r="A118" s="19" t="str">
        <f>IFERROR(_xlfn.XLOOKUP(B118,事業別定義!A$2:A$9,事業別定義!B$2:B$9,IF(E118&gt;0,"周邊商品","")),IF(E118&gt;0,"周邊商品",""))</f>
        <v>周邊商品</v>
      </c>
      <c r="B118" s="20" t="str">
        <f>IFERROR(_xlfn.XLOOKUP(C118,'銷貨數(claude)'!E:E,'銷貨數(claude)'!A:A,"周邊商品"),"周邊商品")</f>
        <v>巧連智商品</v>
      </c>
      <c r="C118" s="21" t="str">
        <f>'在庫(claude)'!A118</f>
        <v>20242CF12</v>
      </c>
      <c r="D118" s="22" t="str">
        <f>IFERROR(_xlfn.XLOOKUP(C118,'在庫(claude)'!A$5:A$695,'在庫(claude)'!B$5:B$695,""),"")</f>
        <v>2412月號幼幼版教具附件點讀結帳圖卡</v>
      </c>
      <c r="E118" s="26">
        <f>IFERROR(SUMIF('在庫(claude)'!A$5:A$695,C118,'在庫(claude)'!D$5:D$695),0)</f>
        <v>6</v>
      </c>
      <c r="F118" s="26">
        <f>IFERROR(SUMIF('在庫(claude)'!A$5:A$695,C118,'在庫(claude)'!E$5:E$695),0)</f>
        <v>85</v>
      </c>
      <c r="G118" s="26">
        <f ca="1">IFERROR(SUMPRODUCT(('銷貨數 (總數)(claude)'!$B$4:$B$1576=C118)*OFFSET('銷貨數 (總數)(claude)'!$E$4:$E$1576,0,操作說明!$D$2-16,1573,12)),0)</f>
        <v>5</v>
      </c>
      <c r="H118" s="27">
        <f ca="1">IFERROR(SUMPRODUCT(('銷貨數 (總數)(claude)'!$B$4:$B$1576=C118)*OFFSET('銷貨數 (總數)(claude)'!$E$4:$E$1576,0,操作說明!$D$2-10,1573,6)),0)</f>
        <v>0</v>
      </c>
      <c r="I118" s="26">
        <f ca="1">IFERROR(SUMPRODUCT(('銷貨數 (總數)(claude)'!$B$4:$B$1576=C118)*OFFSET('銷貨數 (總數)(claude)'!$E$4:$E$1576,0,操作說明!$D$2-7,1573,3)),0)</f>
        <v>0</v>
      </c>
      <c r="J118" s="27" cm="1">
        <f t="array" aca="1" ref="J118" ca="1">IFERROR(ROUND(H118/MAX(1,SUMPRODUCT(('銷貨數 (總數)(claude)'!$B$4:$B$1576=C118)*(OFFSET('銷貨數 (總數)(claude)'!$E$4:$E$1576,0,操作說明!$D$2-10,1573,6)&gt;0))),1),0)</f>
        <v>0</v>
      </c>
      <c r="K118" s="28" t="str">
        <f t="shared" ca="1" si="4"/>
        <v>-</v>
      </c>
      <c r="L118" s="25" t="str">
        <f t="shared" ca="1" si="5"/>
        <v>滯銷(有庫無銷)</v>
      </c>
      <c r="M118" s="29" t="str">
        <f t="shared" ca="1" si="6"/>
        <v>⚠️ 近6M零銷售，請確認是否列入促銷或處分</v>
      </c>
      <c r="N118" s="113" t="str">
        <f t="shared" ca="1" si="7"/>
        <v>無法預估</v>
      </c>
    </row>
    <row r="119" spans="1:14" ht="18.75" customHeight="1">
      <c r="A119" s="19" t="str">
        <f>IFERROR(_xlfn.XLOOKUP(B119,事業別定義!A$2:A$9,事業別定義!B$2:B$9,IF(E119&gt;0,"周邊商品","")),IF(E119&gt;0,"周邊商品",""))</f>
        <v>周邊商品</v>
      </c>
      <c r="B119" s="20" t="str">
        <f>IFERROR(_xlfn.XLOOKUP(C119,'銷貨數(claude)'!E:E,'銷貨數(claude)'!A:A,"周邊商品"),"周邊商品")</f>
        <v>巧連智商品</v>
      </c>
      <c r="C119" s="21" t="str">
        <f>'在庫(claude)'!A119</f>
        <v>20242CH03</v>
      </c>
      <c r="D119" s="22" t="str">
        <f>IFERROR(_xlfn.XLOOKUP(C119,'在庫(claude)'!A$5:A$695,'在庫(claude)'!B$5:B$695,""),"")</f>
        <v>數字小企鵝遊戲底紙</v>
      </c>
      <c r="E119" s="23">
        <f>IFERROR(SUMIF('在庫(claude)'!A$5:A$695,C119,'在庫(claude)'!D$5:D$695),0)</f>
        <v>54</v>
      </c>
      <c r="F119" s="23">
        <f>IFERROR(SUMIF('在庫(claude)'!A$5:A$695,C119,'在庫(claude)'!E$5:E$695),0)</f>
        <v>4977</v>
      </c>
      <c r="G119" s="23">
        <f ca="1">IFERROR(SUMPRODUCT(('銷貨數 (總數)(claude)'!$B$4:$B$1576=C119)*OFFSET('銷貨數 (總數)(claude)'!$E$4:$E$1576,0,操作說明!$D$2-16,1573,12)),0)</f>
        <v>7</v>
      </c>
      <c r="H119" s="24">
        <f ca="1">IFERROR(SUMPRODUCT(('銷貨數 (總數)(claude)'!$B$4:$B$1576=C119)*OFFSET('銷貨數 (總數)(claude)'!$E$4:$E$1576,0,操作說明!$D$2-10,1573,6)),0)</f>
        <v>6</v>
      </c>
      <c r="I119" s="23">
        <f ca="1">IFERROR(SUMPRODUCT(('銷貨數 (總數)(claude)'!$B$4:$B$1576=C119)*OFFSET('銷貨數 (總數)(claude)'!$E$4:$E$1576,0,操作說明!$D$2-7,1573,3)),0)</f>
        <v>1</v>
      </c>
      <c r="J119" s="24" cm="1">
        <f t="array" aca="1" ref="J119" ca="1">IFERROR(ROUND(H119/MAX(1,SUMPRODUCT(('銷貨數 (總數)(claude)'!$B$4:$B$1576=C119)*(OFFSET('銷貨數 (總數)(claude)'!$E$4:$E$1576,0,操作說明!$D$2-10,1573,6)&gt;0))),1),0)</f>
        <v>1.5</v>
      </c>
      <c r="K119" s="21">
        <f t="shared" ca="1" si="4"/>
        <v>36</v>
      </c>
      <c r="L119" s="25" t="str">
        <f t="shared" ca="1" si="5"/>
        <v>滯銷風險</v>
      </c>
      <c r="M119" s="22" t="str">
        <f t="shared" ca="1" si="6"/>
        <v>🔴 超過2年消化量，建議促銷/庫存處分</v>
      </c>
      <c r="N119" s="113" t="str">
        <f t="shared" ca="1" si="7"/>
        <v>2029/05</v>
      </c>
    </row>
    <row r="120" spans="1:14" ht="18.75" customHeight="1">
      <c r="A120" s="19" t="str">
        <f>IFERROR(_xlfn.XLOOKUP(B120,事業別定義!A$2:A$9,事業別定義!B$2:B$9,IF(E120&gt;0,"周邊商品","")),IF(E120&gt;0,"周邊商品",""))</f>
        <v>周邊商品</v>
      </c>
      <c r="B120" s="20" t="str">
        <f>IFERROR(_xlfn.XLOOKUP(C120,'銷貨數(claude)'!E:E,'銷貨數(claude)'!A:A,"周邊商品"),"周邊商品")</f>
        <v>巧連智商品</v>
      </c>
      <c r="C120" s="21" t="str">
        <f>'在庫(claude)'!A120</f>
        <v>20242CH12</v>
      </c>
      <c r="D120" s="22" t="str">
        <f>IFERROR(_xlfn.XLOOKUP(C120,'在庫(claude)'!A$5:A$695,'在庫(claude)'!B$5:B$695,""),"")</f>
        <v>2412月號幼幼版教具附件點讀超市遊戲底紙</v>
      </c>
      <c r="E120" s="26">
        <f>IFERROR(SUMIF('在庫(claude)'!A$5:A$695,C120,'在庫(claude)'!D$5:D$695),0)</f>
        <v>6</v>
      </c>
      <c r="F120" s="26">
        <f>IFERROR(SUMIF('在庫(claude)'!A$5:A$695,C120,'在庫(claude)'!E$5:E$695),0)</f>
        <v>47</v>
      </c>
      <c r="G120" s="26">
        <f ca="1">IFERROR(SUMPRODUCT(('銷貨數 (總數)(claude)'!$B$4:$B$1576=C120)*OFFSET('銷貨數 (總數)(claude)'!$E$4:$E$1576,0,操作說明!$D$2-16,1573,12)),0)</f>
        <v>5</v>
      </c>
      <c r="H120" s="27">
        <f ca="1">IFERROR(SUMPRODUCT(('銷貨數 (總數)(claude)'!$B$4:$B$1576=C120)*OFFSET('銷貨數 (總數)(claude)'!$E$4:$E$1576,0,操作說明!$D$2-10,1573,6)),0)</f>
        <v>0</v>
      </c>
      <c r="I120" s="26">
        <f ca="1">IFERROR(SUMPRODUCT(('銷貨數 (總數)(claude)'!$B$4:$B$1576=C120)*OFFSET('銷貨數 (總數)(claude)'!$E$4:$E$1576,0,操作說明!$D$2-7,1573,3)),0)</f>
        <v>0</v>
      </c>
      <c r="J120" s="27" cm="1">
        <f t="array" aca="1" ref="J120" ca="1">IFERROR(ROUND(H120/MAX(1,SUMPRODUCT(('銷貨數 (總數)(claude)'!$B$4:$B$1576=C120)*(OFFSET('銷貨數 (總數)(claude)'!$E$4:$E$1576,0,操作說明!$D$2-10,1573,6)&gt;0))),1),0)</f>
        <v>0</v>
      </c>
      <c r="K120" s="28" t="str">
        <f t="shared" ca="1" si="4"/>
        <v>-</v>
      </c>
      <c r="L120" s="25" t="str">
        <f t="shared" ca="1" si="5"/>
        <v>滯銷(有庫無銷)</v>
      </c>
      <c r="M120" s="29" t="str">
        <f t="shared" ca="1" si="6"/>
        <v>⚠️ 近6M零銷售，請確認是否列入促銷或處分</v>
      </c>
      <c r="N120" s="113" t="str">
        <f t="shared" ca="1" si="7"/>
        <v>無法預估</v>
      </c>
    </row>
    <row r="121" spans="1:14" ht="18.75" customHeight="1">
      <c r="A121" s="19" t="str">
        <f>IFERROR(_xlfn.XLOOKUP(B121,事業別定義!A$2:A$9,事業別定義!B$2:B$9,IF(E121&gt;0,"周邊商品","")),IF(E121&gt;0,"周邊商品",""))</f>
        <v>周邊商品</v>
      </c>
      <c r="B121" s="20" t="str">
        <f>IFERROR(_xlfn.XLOOKUP(C121,'銷貨數(claude)'!E:E,'銷貨數(claude)'!A:A,"周邊商品"),"周邊商品")</f>
        <v>周邊商品</v>
      </c>
      <c r="C121" s="21" t="str">
        <f>'在庫(claude)'!A121</f>
        <v>20243C601</v>
      </c>
      <c r="D121" s="22" t="str">
        <f>IFERROR(_xlfn.XLOOKUP(C121,'在庫(claude)'!A$5:A$695,'在庫(claude)'!B$5:B$695,""),"")</f>
        <v>2501月號快樂版甜甜圈派對組</v>
      </c>
      <c r="E121" s="23">
        <f>IFERROR(SUMIF('在庫(claude)'!A$5:A$695,C121,'在庫(claude)'!D$5:D$695),0)</f>
        <v>4</v>
      </c>
      <c r="F121" s="23">
        <f>IFERROR(SUMIF('在庫(claude)'!A$5:A$695,C121,'在庫(claude)'!E$5:E$695),0)</f>
        <v>507</v>
      </c>
      <c r="G121" s="23">
        <f ca="1">IFERROR(SUMPRODUCT(('銷貨數 (總數)(claude)'!$B$4:$B$1576=C121)*OFFSET('銷貨數 (總數)(claude)'!$E$4:$E$1576,0,操作說明!$D$2-16,1573,12)),0)</f>
        <v>0</v>
      </c>
      <c r="H121" s="24">
        <f ca="1">IFERROR(SUMPRODUCT(('銷貨數 (總數)(claude)'!$B$4:$B$1576=C121)*OFFSET('銷貨數 (總數)(claude)'!$E$4:$E$1576,0,操作說明!$D$2-10,1573,6)),0)</f>
        <v>0</v>
      </c>
      <c r="I121" s="23">
        <f ca="1">IFERROR(SUMPRODUCT(('銷貨數 (總數)(claude)'!$B$4:$B$1576=C121)*OFFSET('銷貨數 (總數)(claude)'!$E$4:$E$1576,0,操作說明!$D$2-7,1573,3)),0)</f>
        <v>0</v>
      </c>
      <c r="J121" s="24" cm="1">
        <f t="array" aca="1" ref="J121" ca="1">IFERROR(ROUND(H121/MAX(1,SUMPRODUCT(('銷貨數 (總數)(claude)'!$B$4:$B$1576=C121)*(OFFSET('銷貨數 (總數)(claude)'!$E$4:$E$1576,0,操作說明!$D$2-10,1573,6)&gt;0))),1),0)</f>
        <v>0</v>
      </c>
      <c r="K121" s="21" t="str">
        <f t="shared" ca="1" si="4"/>
        <v>-</v>
      </c>
      <c r="L121" s="25" t="str">
        <f t="shared" ca="1" si="5"/>
        <v>滯銷(有庫無銷)</v>
      </c>
      <c r="M121" s="22" t="str">
        <f t="shared" ca="1" si="6"/>
        <v>⚠️ 近6M零銷售，請確認是否列入促銷或處分</v>
      </c>
      <c r="N121" s="113" t="str">
        <f t="shared" ca="1" si="7"/>
        <v>無法預估</v>
      </c>
    </row>
    <row r="122" spans="1:14" ht="18.75" customHeight="1">
      <c r="A122" s="19" t="str">
        <f>IFERROR(_xlfn.XLOOKUP(B122,事業別定義!A$2:A$9,事業別定義!B$2:B$9,IF(E122&gt;0,"周邊商品","")),IF(E122&gt;0,"周邊商品",""))</f>
        <v>周邊商品</v>
      </c>
      <c r="B122" s="20" t="str">
        <f>IFERROR(_xlfn.XLOOKUP(C122,'銷貨數(claude)'!E:E,'銷貨數(claude)'!A:A,"周邊商品"),"周邊商品")</f>
        <v>周邊商品</v>
      </c>
      <c r="C122" s="21" t="str">
        <f>'在庫(claude)'!A122</f>
        <v>20243C611</v>
      </c>
      <c r="D122" s="22" t="str">
        <f>IFERROR(_xlfn.XLOOKUP(C122,'在庫(claude)'!A$5:A$695,'在庫(claude)'!B$5:B$695,""),"")</f>
        <v>2411月號快樂版動動腦記憶組</v>
      </c>
      <c r="E122" s="26">
        <f>IFERROR(SUMIF('在庫(claude)'!A$5:A$695,C122,'在庫(claude)'!D$5:D$695),0)</f>
        <v>77</v>
      </c>
      <c r="F122" s="26">
        <f>IFERROR(SUMIF('在庫(claude)'!A$5:A$695,C122,'在庫(claude)'!E$5:E$695),0)</f>
        <v>2700</v>
      </c>
      <c r="G122" s="26">
        <f ca="1">IFERROR(SUMPRODUCT(('銷貨數 (總數)(claude)'!$B$4:$B$1576=C122)*OFFSET('銷貨數 (總數)(claude)'!$E$4:$E$1576,0,操作說明!$D$2-16,1573,12)),0)</f>
        <v>0</v>
      </c>
      <c r="H122" s="27">
        <f ca="1">IFERROR(SUMPRODUCT(('銷貨數 (總數)(claude)'!$B$4:$B$1576=C122)*OFFSET('銷貨數 (總數)(claude)'!$E$4:$E$1576,0,操作說明!$D$2-10,1573,6)),0)</f>
        <v>0</v>
      </c>
      <c r="I122" s="26">
        <f ca="1">IFERROR(SUMPRODUCT(('銷貨數 (總數)(claude)'!$B$4:$B$1576=C122)*OFFSET('銷貨數 (總數)(claude)'!$E$4:$E$1576,0,操作說明!$D$2-7,1573,3)),0)</f>
        <v>0</v>
      </c>
      <c r="J122" s="27" cm="1">
        <f t="array" aca="1" ref="J122" ca="1">IFERROR(ROUND(H122/MAX(1,SUMPRODUCT(('銷貨數 (總數)(claude)'!$B$4:$B$1576=C122)*(OFFSET('銷貨數 (總數)(claude)'!$E$4:$E$1576,0,操作說明!$D$2-10,1573,6)&gt;0))),1),0)</f>
        <v>0</v>
      </c>
      <c r="K122" s="28" t="str">
        <f t="shared" ca="1" si="4"/>
        <v>-</v>
      </c>
      <c r="L122" s="25" t="str">
        <f t="shared" ca="1" si="5"/>
        <v>滯銷(有庫無銷)</v>
      </c>
      <c r="M122" s="29" t="str">
        <f t="shared" ca="1" si="6"/>
        <v>⚠️ 近6M零銷售，請確認是否列入促銷或處分</v>
      </c>
      <c r="N122" s="113" t="str">
        <f t="shared" ca="1" si="7"/>
        <v>無法預估</v>
      </c>
    </row>
    <row r="123" spans="1:14" ht="18.75" customHeight="1">
      <c r="A123" s="19" t="str">
        <f>IFERROR(_xlfn.XLOOKUP(B123,事業別定義!A$2:A$9,事業別定義!B$2:B$9,IF(E123&gt;0,"周邊商品","")),IF(E123&gt;0,"周邊商品",""))</f>
        <v>周邊商品</v>
      </c>
      <c r="B123" s="20" t="str">
        <f>IFERROR(_xlfn.XLOOKUP(C123,'銷貨數(claude)'!E:E,'銷貨數(claude)'!A:A,"周邊商品"),"周邊商品")</f>
        <v>周邊商品</v>
      </c>
      <c r="C123" s="21" t="str">
        <f>'在庫(claude)'!A123</f>
        <v>20243CF12</v>
      </c>
      <c r="D123" s="22" t="str">
        <f>IFERROR(_xlfn.XLOOKUP(C123,'在庫(claude)'!A$5:A$695,'在庫(claude)'!B$5:B$695,""),"")</f>
        <v>耶誕感謝卡</v>
      </c>
      <c r="E123" s="23">
        <f>IFERROR(SUMIF('在庫(claude)'!A$5:A$695,C123,'在庫(claude)'!D$5:D$695),0)</f>
        <v>58</v>
      </c>
      <c r="F123" s="23">
        <f>IFERROR(SUMIF('在庫(claude)'!A$5:A$695,C123,'在庫(claude)'!E$5:E$695),0)</f>
        <v>429</v>
      </c>
      <c r="G123" s="23">
        <f ca="1">IFERROR(SUMPRODUCT(('銷貨數 (總數)(claude)'!$B$4:$B$1576=C123)*OFFSET('銷貨數 (總數)(claude)'!$E$4:$E$1576,0,操作說明!$D$2-16,1573,12)),0)</f>
        <v>0</v>
      </c>
      <c r="H123" s="24">
        <f ca="1">IFERROR(SUMPRODUCT(('銷貨數 (總數)(claude)'!$B$4:$B$1576=C123)*OFFSET('銷貨數 (總數)(claude)'!$E$4:$E$1576,0,操作說明!$D$2-10,1573,6)),0)</f>
        <v>0</v>
      </c>
      <c r="I123" s="23">
        <f ca="1">IFERROR(SUMPRODUCT(('銷貨數 (總數)(claude)'!$B$4:$B$1576=C123)*OFFSET('銷貨數 (總數)(claude)'!$E$4:$E$1576,0,操作說明!$D$2-7,1573,3)),0)</f>
        <v>0</v>
      </c>
      <c r="J123" s="24" cm="1">
        <f t="array" aca="1" ref="J123" ca="1">IFERROR(ROUND(H123/MAX(1,SUMPRODUCT(('銷貨數 (總數)(claude)'!$B$4:$B$1576=C123)*(OFFSET('銷貨數 (總數)(claude)'!$E$4:$E$1576,0,操作說明!$D$2-10,1573,6)&gt;0))),1),0)</f>
        <v>0</v>
      </c>
      <c r="K123" s="21" t="str">
        <f t="shared" ca="1" si="4"/>
        <v>-</v>
      </c>
      <c r="L123" s="25" t="str">
        <f t="shared" ca="1" si="5"/>
        <v>滯銷(有庫無銷)</v>
      </c>
      <c r="M123" s="22" t="str">
        <f t="shared" ca="1" si="6"/>
        <v>⚠️ 近6M零銷售，請確認是否列入促銷或處分</v>
      </c>
      <c r="N123" s="113" t="str">
        <f t="shared" ca="1" si="7"/>
        <v>無法預估</v>
      </c>
    </row>
    <row r="124" spans="1:14" ht="18.75" customHeight="1">
      <c r="A124" s="19" t="str">
        <f>IFERROR(_xlfn.XLOOKUP(B124,事業別定義!A$2:A$9,事業別定義!B$2:B$9,IF(E124&gt;0,"周邊商品","")),IF(E124&gt;0,"周邊商品",""))</f>
        <v>周邊商品</v>
      </c>
      <c r="B124" s="20" t="str">
        <f>IFERROR(_xlfn.XLOOKUP(C124,'銷貨數(claude)'!E:E,'銷貨數(claude)'!A:A,"周邊商品"),"周邊商品")</f>
        <v>周邊商品</v>
      </c>
      <c r="C124" s="21" t="str">
        <f>'在庫(claude)'!A124</f>
        <v>20243CH10</v>
      </c>
      <c r="D124" s="22" t="str">
        <f>IFERROR(_xlfn.XLOOKUP(C124,'在庫(claude)'!A$5:A$695,'在庫(claude)'!B$5:B$695,""),"")</f>
        <v>2410月號快樂版找朋友邏輯海報</v>
      </c>
      <c r="E124" s="26">
        <f>IFERROR(SUMIF('在庫(claude)'!A$5:A$695,C124,'在庫(claude)'!D$5:D$695),0)</f>
        <v>40</v>
      </c>
      <c r="F124" s="26">
        <f>IFERROR(SUMIF('在庫(claude)'!A$5:A$695,C124,'在庫(claude)'!E$5:E$695),0)</f>
        <v>551</v>
      </c>
      <c r="G124" s="26">
        <f ca="1">IFERROR(SUMPRODUCT(('銷貨數 (總數)(claude)'!$B$4:$B$1576=C124)*OFFSET('銷貨數 (總數)(claude)'!$E$4:$E$1576,0,操作說明!$D$2-16,1573,12)),0)</f>
        <v>0</v>
      </c>
      <c r="H124" s="27">
        <f ca="1">IFERROR(SUMPRODUCT(('銷貨數 (總數)(claude)'!$B$4:$B$1576=C124)*OFFSET('銷貨數 (總數)(claude)'!$E$4:$E$1576,0,操作說明!$D$2-10,1573,6)),0)</f>
        <v>0</v>
      </c>
      <c r="I124" s="26">
        <f ca="1">IFERROR(SUMPRODUCT(('銷貨數 (總數)(claude)'!$B$4:$B$1576=C124)*OFFSET('銷貨數 (總數)(claude)'!$E$4:$E$1576,0,操作說明!$D$2-7,1573,3)),0)</f>
        <v>0</v>
      </c>
      <c r="J124" s="27" cm="1">
        <f t="array" aca="1" ref="J124" ca="1">IFERROR(ROUND(H124/MAX(1,SUMPRODUCT(('銷貨數 (總數)(claude)'!$B$4:$B$1576=C124)*(OFFSET('銷貨數 (總數)(claude)'!$E$4:$E$1576,0,操作說明!$D$2-10,1573,6)&gt;0))),1),0)</f>
        <v>0</v>
      </c>
      <c r="K124" s="28" t="str">
        <f t="shared" ca="1" si="4"/>
        <v>-</v>
      </c>
      <c r="L124" s="25" t="str">
        <f t="shared" ca="1" si="5"/>
        <v>滯銷(有庫無銷)</v>
      </c>
      <c r="M124" s="29" t="str">
        <f t="shared" ca="1" si="6"/>
        <v>⚠️ 近6M零銷售，請確認是否列入促銷或處分</v>
      </c>
      <c r="N124" s="113" t="str">
        <f t="shared" ca="1" si="7"/>
        <v>無法預估</v>
      </c>
    </row>
    <row r="125" spans="1:14" ht="18.75" customHeight="1">
      <c r="A125" s="19" t="str">
        <f>IFERROR(_xlfn.XLOOKUP(B125,事業別定義!A$2:A$9,事業別定義!B$2:B$9,IF(E125&gt;0,"周邊商品","")),IF(E125&gt;0,"周邊商品",""))</f>
        <v>周邊商品</v>
      </c>
      <c r="B125" s="20" t="str">
        <f>IFERROR(_xlfn.XLOOKUP(C125,'銷貨數(claude)'!E:E,'銷貨數(claude)'!A:A,"周邊商品"),"周邊商品")</f>
        <v>巧連智商品</v>
      </c>
      <c r="C125" s="21" t="str">
        <f>'在庫(claude)'!A125</f>
        <v>20244C302</v>
      </c>
      <c r="D125" s="22" t="str">
        <f>IFERROR(_xlfn.XLOOKUP(C125,'在庫(claude)'!A$5:A$695,'在庫(claude)'!B$5:B$695,""),"")</f>
        <v>潛能大挑戰(事件先後順序)</v>
      </c>
      <c r="E125" s="23">
        <f>IFERROR(SUMIF('在庫(claude)'!A$5:A$695,C125,'在庫(claude)'!D$5:D$695),0)</f>
        <v>3</v>
      </c>
      <c r="F125" s="23">
        <f>IFERROR(SUMIF('在庫(claude)'!A$5:A$695,C125,'在庫(claude)'!E$5:E$695),0)</f>
        <v>159</v>
      </c>
      <c r="G125" s="23">
        <f ca="1">IFERROR(SUMPRODUCT(('銷貨數 (總數)(claude)'!$B$4:$B$1576=C125)*OFFSET('銷貨數 (總數)(claude)'!$E$4:$E$1576,0,操作說明!$D$2-16,1573,12)),0)</f>
        <v>35</v>
      </c>
      <c r="H125" s="24">
        <f ca="1">IFERROR(SUMPRODUCT(('銷貨數 (總數)(claude)'!$B$4:$B$1576=C125)*OFFSET('銷貨數 (總數)(claude)'!$E$4:$E$1576,0,操作說明!$D$2-10,1573,6)),0)</f>
        <v>35</v>
      </c>
      <c r="I125" s="23">
        <f ca="1">IFERROR(SUMPRODUCT(('銷貨數 (總數)(claude)'!$B$4:$B$1576=C125)*OFFSET('銷貨數 (總數)(claude)'!$E$4:$E$1576,0,操作說明!$D$2-7,1573,3)),0)</f>
        <v>35</v>
      </c>
      <c r="J125" s="24" cm="1">
        <f t="array" aca="1" ref="J125" ca="1">IFERROR(ROUND(H125/MAX(1,SUMPRODUCT(('銷貨數 (總數)(claude)'!$B$4:$B$1576=C125)*(OFFSET('銷貨數 (總數)(claude)'!$E$4:$E$1576,0,操作說明!$D$2-10,1573,6)&gt;0))),1),0)</f>
        <v>5</v>
      </c>
      <c r="K125" s="21">
        <f t="shared" ca="1" si="4"/>
        <v>0.6</v>
      </c>
      <c r="L125" s="25" t="str">
        <f t="shared" ca="1" si="5"/>
        <v>健康</v>
      </c>
      <c r="M125" s="22" t="str">
        <f t="shared" ca="1" si="6"/>
        <v>✅ 庫存健康</v>
      </c>
      <c r="N125" s="113" t="str">
        <f t="shared" ca="1" si="7"/>
        <v>2026/06</v>
      </c>
    </row>
    <row r="126" spans="1:14" ht="18.75" customHeight="1">
      <c r="A126" s="19" t="str">
        <f>IFERROR(_xlfn.XLOOKUP(B126,事業別定義!A$2:A$9,事業別定義!B$2:B$9,IF(E126&gt;0,"周邊商品","")),IF(E126&gt;0,"周邊商品",""))</f>
        <v>周邊商品</v>
      </c>
      <c r="B126" s="20" t="str">
        <f>IFERROR(_xlfn.XLOOKUP(C126,'銷貨數(claude)'!E:E,'銷貨數(claude)'!A:A,"周邊商品"),"周邊商品")</f>
        <v>巧連智商品</v>
      </c>
      <c r="C126" s="21" t="str">
        <f>'在庫(claude)'!A126</f>
        <v>20244C303</v>
      </c>
      <c r="D126" s="22" t="str">
        <f>IFERROR(_xlfn.XLOOKUP(C126,'在庫(claude)'!A$5:A$695,'在庫(claude)'!B$5:B$695,""),"")</f>
        <v>潛能大挑戰(認識整點鐘)</v>
      </c>
      <c r="E126" s="26">
        <f>IFERROR(SUMIF('在庫(claude)'!A$5:A$695,C126,'在庫(claude)'!D$5:D$695),0)</f>
        <v>33</v>
      </c>
      <c r="F126" s="26">
        <f>IFERROR(SUMIF('在庫(claude)'!A$5:A$695,C126,'在庫(claude)'!E$5:E$695),0)</f>
        <v>4558</v>
      </c>
      <c r="G126" s="26">
        <f ca="1">IFERROR(SUMPRODUCT(('銷貨數 (總數)(claude)'!$B$4:$B$1576=C126)*OFFSET('銷貨數 (總數)(claude)'!$E$4:$E$1576,0,操作說明!$D$2-16,1573,12)),0)</f>
        <v>49</v>
      </c>
      <c r="H126" s="27">
        <f ca="1">IFERROR(SUMPRODUCT(('銷貨數 (總數)(claude)'!$B$4:$B$1576=C126)*OFFSET('銷貨數 (總數)(claude)'!$E$4:$E$1576,0,操作說明!$D$2-10,1573,6)),0)</f>
        <v>49</v>
      </c>
      <c r="I126" s="26">
        <f ca="1">IFERROR(SUMPRODUCT(('銷貨數 (總數)(claude)'!$B$4:$B$1576=C126)*OFFSET('銷貨數 (總數)(claude)'!$E$4:$E$1576,0,操作說明!$D$2-7,1573,3)),0)</f>
        <v>49</v>
      </c>
      <c r="J126" s="27" cm="1">
        <f t="array" aca="1" ref="J126" ca="1">IFERROR(ROUND(H126/MAX(1,SUMPRODUCT(('銷貨數 (總數)(claude)'!$B$4:$B$1576=C126)*(OFFSET('銷貨數 (總數)(claude)'!$E$4:$E$1576,0,操作說明!$D$2-10,1573,6)&gt;0))),1),0)</f>
        <v>6.1</v>
      </c>
      <c r="K126" s="28">
        <f t="shared" ca="1" si="4"/>
        <v>5.4</v>
      </c>
      <c r="L126" s="25" t="str">
        <f t="shared" ca="1" si="5"/>
        <v>偏高</v>
      </c>
      <c r="M126" s="29" t="str">
        <f t="shared" ca="1" si="6"/>
        <v>🟡 消化月數3-6個月，偏高注意</v>
      </c>
      <c r="N126" s="113" t="str">
        <f t="shared" ca="1" si="7"/>
        <v>2026/10</v>
      </c>
    </row>
    <row r="127" spans="1:14" ht="18.75" customHeight="1">
      <c r="A127" s="19" t="str">
        <f>IFERROR(_xlfn.XLOOKUP(B127,事業別定義!A$2:A$9,事業別定義!B$2:B$9,IF(E127&gt;0,"周邊商品","")),IF(E127&gt;0,"周邊商品",""))</f>
        <v>周邊商品</v>
      </c>
      <c r="B127" s="20" t="str">
        <f>IFERROR(_xlfn.XLOOKUP(C127,'銷貨數(claude)'!E:E,'銷貨數(claude)'!A:A,"周邊商品"),"周邊商品")</f>
        <v>巧連智商品</v>
      </c>
      <c r="C127" s="21" t="str">
        <f>'在庫(claude)'!A127</f>
        <v>20244C310</v>
      </c>
      <c r="D127" s="22" t="str">
        <f>IFERROR(_xlfn.XLOOKUP(C127,'在庫(claude)'!A$5:A$695,'在庫(claude)'!B$5:B$695,""),"")</f>
        <v>潛能大挑戰(2個一數)</v>
      </c>
      <c r="E127" s="23">
        <f>IFERROR(SUMIF('在庫(claude)'!A$5:A$695,C127,'在庫(claude)'!D$5:D$695),0)</f>
        <v>5</v>
      </c>
      <c r="F127" s="23">
        <f>IFERROR(SUMIF('在庫(claude)'!A$5:A$695,C127,'在庫(claude)'!E$5:E$695),0)</f>
        <v>64</v>
      </c>
      <c r="G127" s="23">
        <f ca="1">IFERROR(SUMPRODUCT(('銷貨數 (總數)(claude)'!$B$4:$B$1576=C127)*OFFSET('銷貨數 (總數)(claude)'!$E$4:$E$1576,0,操作說明!$D$2-16,1573,12)),0)</f>
        <v>30</v>
      </c>
      <c r="H127" s="24">
        <f ca="1">IFERROR(SUMPRODUCT(('銷貨數 (總數)(claude)'!$B$4:$B$1576=C127)*OFFSET('銷貨數 (總數)(claude)'!$E$4:$E$1576,0,操作說明!$D$2-10,1573,6)),0)</f>
        <v>30</v>
      </c>
      <c r="I127" s="23">
        <f ca="1">IFERROR(SUMPRODUCT(('銷貨數 (總數)(claude)'!$B$4:$B$1576=C127)*OFFSET('銷貨數 (總數)(claude)'!$E$4:$E$1576,0,操作說明!$D$2-7,1573,3)),0)</f>
        <v>30</v>
      </c>
      <c r="J127" s="24" cm="1">
        <f t="array" aca="1" ref="J127" ca="1">IFERROR(ROUND(H127/MAX(1,SUMPRODUCT(('銷貨數 (總數)(claude)'!$B$4:$B$1576=C127)*(OFFSET('銷貨數 (總數)(claude)'!$E$4:$E$1576,0,操作說明!$D$2-10,1573,6)&gt;0))),1),0)</f>
        <v>6</v>
      </c>
      <c r="K127" s="21">
        <f t="shared" ca="1" si="4"/>
        <v>0.8</v>
      </c>
      <c r="L127" s="25" t="str">
        <f t="shared" ca="1" si="5"/>
        <v>健康</v>
      </c>
      <c r="M127" s="22" t="str">
        <f t="shared" ca="1" si="6"/>
        <v>✅ 庫存健康</v>
      </c>
      <c r="N127" s="113" t="str">
        <f t="shared" ca="1" si="7"/>
        <v>2026/06</v>
      </c>
    </row>
    <row r="128" spans="1:14" ht="18.75" customHeight="1">
      <c r="A128" s="19" t="str">
        <f>IFERROR(_xlfn.XLOOKUP(B128,事業別定義!A$2:A$9,事業別定義!B$2:B$9,IF(E128&gt;0,"周邊商品","")),IF(E128&gt;0,"周邊商品",""))</f>
        <v>周邊商品</v>
      </c>
      <c r="B128" s="20" t="str">
        <f>IFERROR(_xlfn.XLOOKUP(C128,'銷貨數(claude)'!E:E,'銷貨數(claude)'!A:A,"周邊商品"),"周邊商品")</f>
        <v>巧連智商品</v>
      </c>
      <c r="C128" s="21" t="str">
        <f>'在庫(claude)'!A128</f>
        <v>20244C311</v>
      </c>
      <c r="D128" s="22" t="str">
        <f>IFERROR(_xlfn.XLOOKUP(C128,'在庫(claude)'!A$5:A$695,'在庫(claude)'!B$5:B$695,""),"")</f>
        <v>潛能大挑戰(合成)</v>
      </c>
      <c r="E128" s="26">
        <f>IFERROR(SUMIF('在庫(claude)'!A$5:A$695,C128,'在庫(claude)'!D$5:D$695),0)</f>
        <v>27</v>
      </c>
      <c r="F128" s="26">
        <f>IFERROR(SUMIF('在庫(claude)'!A$5:A$695,C128,'在庫(claude)'!E$5:E$695),0)</f>
        <v>596</v>
      </c>
      <c r="G128" s="26">
        <f ca="1">IFERROR(SUMPRODUCT(('銷貨數 (總數)(claude)'!$B$4:$B$1576=C128)*OFFSET('銷貨數 (總數)(claude)'!$E$4:$E$1576,0,操作說明!$D$2-16,1573,12)),0)</f>
        <v>40</v>
      </c>
      <c r="H128" s="27">
        <f ca="1">IFERROR(SUMPRODUCT(('銷貨數 (總數)(claude)'!$B$4:$B$1576=C128)*OFFSET('銷貨數 (總數)(claude)'!$E$4:$E$1576,0,操作說明!$D$2-10,1573,6)),0)</f>
        <v>40</v>
      </c>
      <c r="I128" s="26">
        <f ca="1">IFERROR(SUMPRODUCT(('銷貨數 (總數)(claude)'!$B$4:$B$1576=C128)*OFFSET('銷貨數 (總數)(claude)'!$E$4:$E$1576,0,操作說明!$D$2-7,1573,3)),0)</f>
        <v>40</v>
      </c>
      <c r="J128" s="27" cm="1">
        <f t="array" aca="1" ref="J128" ca="1">IFERROR(ROUND(H128/MAX(1,SUMPRODUCT(('銷貨數 (總數)(claude)'!$B$4:$B$1576=C128)*(OFFSET('銷貨數 (總數)(claude)'!$E$4:$E$1576,0,操作說明!$D$2-10,1573,6)&gt;0))),1),0)</f>
        <v>8</v>
      </c>
      <c r="K128" s="28">
        <f t="shared" ca="1" si="4"/>
        <v>3.4</v>
      </c>
      <c r="L128" s="25" t="str">
        <f t="shared" ca="1" si="5"/>
        <v>偏高</v>
      </c>
      <c r="M128" s="29" t="str">
        <f t="shared" ca="1" si="6"/>
        <v>🟡 消化月數3-6個月，偏高注意</v>
      </c>
      <c r="N128" s="113" t="str">
        <f t="shared" ca="1" si="7"/>
        <v>2026/08</v>
      </c>
    </row>
    <row r="129" spans="1:14" ht="18.75" customHeight="1">
      <c r="A129" s="19" t="str">
        <f>IFERROR(_xlfn.XLOOKUP(B129,事業別定義!A$2:A$9,事業別定義!B$2:B$9,IF(E129&gt;0,"周邊商品","")),IF(E129&gt;0,"周邊商品",""))</f>
        <v>周邊商品</v>
      </c>
      <c r="B129" s="20" t="str">
        <f>IFERROR(_xlfn.XLOOKUP(C129,'銷貨數(claude)'!E:E,'銷貨數(claude)'!A:A,"周邊商品"),"周邊商品")</f>
        <v>巧連智商品</v>
      </c>
      <c r="C129" s="21" t="str">
        <f>'在庫(claude)'!A129</f>
        <v>20244C312</v>
      </c>
      <c r="D129" s="22" t="str">
        <f>IFERROR(_xlfn.XLOOKUP(C129,'在庫(claude)'!A$5:A$695,'在庫(claude)'!B$5:B$695,""),"")</f>
        <v>潛能大挑戰(分解)</v>
      </c>
      <c r="E129" s="23">
        <f>IFERROR(SUMIF('在庫(claude)'!A$5:A$695,C129,'在庫(claude)'!D$5:D$695),0)</f>
        <v>6</v>
      </c>
      <c r="F129" s="23">
        <f>IFERROR(SUMIF('在庫(claude)'!A$5:A$695,C129,'在庫(claude)'!E$5:E$695),0)</f>
        <v>128</v>
      </c>
      <c r="G129" s="23">
        <f ca="1">IFERROR(SUMPRODUCT(('銷貨數 (總數)(claude)'!$B$4:$B$1576=C129)*OFFSET('銷貨數 (總數)(claude)'!$E$4:$E$1576,0,操作說明!$D$2-16,1573,12)),0)</f>
        <v>25</v>
      </c>
      <c r="H129" s="24">
        <f ca="1">IFERROR(SUMPRODUCT(('銷貨數 (總數)(claude)'!$B$4:$B$1576=C129)*OFFSET('銷貨數 (總數)(claude)'!$E$4:$E$1576,0,操作說明!$D$2-10,1573,6)),0)</f>
        <v>25</v>
      </c>
      <c r="I129" s="23">
        <f ca="1">IFERROR(SUMPRODUCT(('銷貨數 (總數)(claude)'!$B$4:$B$1576=C129)*OFFSET('銷貨數 (總數)(claude)'!$E$4:$E$1576,0,操作說明!$D$2-7,1573,3)),0)</f>
        <v>25</v>
      </c>
      <c r="J129" s="24" cm="1">
        <f t="array" aca="1" ref="J129" ca="1">IFERROR(ROUND(H129/MAX(1,SUMPRODUCT(('銷貨數 (總數)(claude)'!$B$4:$B$1576=C129)*(OFFSET('銷貨數 (總數)(claude)'!$E$4:$E$1576,0,操作說明!$D$2-10,1573,6)&gt;0))),1),0)</f>
        <v>8.3000000000000007</v>
      </c>
      <c r="K129" s="21">
        <f t="shared" ca="1" si="4"/>
        <v>0.7</v>
      </c>
      <c r="L129" s="25" t="str">
        <f t="shared" ca="1" si="5"/>
        <v>健康</v>
      </c>
      <c r="M129" s="22" t="str">
        <f t="shared" ca="1" si="6"/>
        <v>✅ 庫存健康</v>
      </c>
      <c r="N129" s="113" t="str">
        <f t="shared" ca="1" si="7"/>
        <v>2026/06</v>
      </c>
    </row>
    <row r="130" spans="1:14" ht="18.75" customHeight="1">
      <c r="A130" s="19" t="str">
        <f>IFERROR(_xlfn.XLOOKUP(B130,事業別定義!A$2:A$9,事業別定義!B$2:B$9,IF(E130&gt;0,"周邊商品","")),IF(E130&gt;0,"周邊商品",""))</f>
        <v>周邊商品</v>
      </c>
      <c r="B130" s="20" t="str">
        <f>IFERROR(_xlfn.XLOOKUP(C130,'銷貨數(claude)'!E:E,'銷貨數(claude)'!A:A,"周邊商品"),"周邊商品")</f>
        <v>巧連智商品</v>
      </c>
      <c r="C130" s="21" t="str">
        <f>'在庫(claude)'!A130</f>
        <v>20244C901</v>
      </c>
      <c r="D130" s="22" t="str">
        <f>IFERROR(_xlfn.XLOOKUP(C130,'在庫(claude)'!A$5:A$695,'在庫(claude)'!B$5:B$695,""),"")</f>
        <v>2501月號成長版空間高手</v>
      </c>
      <c r="E130" s="26">
        <f>IFERROR(SUMIF('在庫(claude)'!A$5:A$695,C130,'在庫(claude)'!D$5:D$695),0)</f>
        <v>2</v>
      </c>
      <c r="F130" s="26">
        <f>IFERROR(SUMIF('在庫(claude)'!A$5:A$695,C130,'在庫(claude)'!E$5:E$695),0)</f>
        <v>65</v>
      </c>
      <c r="G130" s="26">
        <f ca="1">IFERROR(SUMPRODUCT(('銷貨數 (總數)(claude)'!$B$4:$B$1576=C130)*OFFSET('銷貨數 (總數)(claude)'!$E$4:$E$1576,0,操作說明!$D$2-16,1573,12)),0)</f>
        <v>10</v>
      </c>
      <c r="H130" s="27">
        <f ca="1">IFERROR(SUMPRODUCT(('銷貨數 (總數)(claude)'!$B$4:$B$1576=C130)*OFFSET('銷貨數 (總數)(claude)'!$E$4:$E$1576,0,操作說明!$D$2-10,1573,6)),0)</f>
        <v>10</v>
      </c>
      <c r="I130" s="26">
        <f ca="1">IFERROR(SUMPRODUCT(('銷貨數 (總數)(claude)'!$B$4:$B$1576=C130)*OFFSET('銷貨數 (總數)(claude)'!$E$4:$E$1576,0,操作說明!$D$2-7,1573,3)),0)</f>
        <v>10</v>
      </c>
      <c r="J130" s="27" cm="1">
        <f t="array" aca="1" ref="J130" ca="1">IFERROR(ROUND(H130/MAX(1,SUMPRODUCT(('銷貨數 (總數)(claude)'!$B$4:$B$1576=C130)*(OFFSET('銷貨數 (總數)(claude)'!$E$4:$E$1576,0,操作說明!$D$2-10,1573,6)&gt;0))),1),0)</f>
        <v>5</v>
      </c>
      <c r="K130" s="28">
        <f t="shared" ca="1" si="4"/>
        <v>0.4</v>
      </c>
      <c r="L130" s="25" t="str">
        <f t="shared" ca="1" si="5"/>
        <v>健康</v>
      </c>
      <c r="M130" s="29" t="str">
        <f t="shared" ca="1" si="6"/>
        <v>✅ 庫存健康</v>
      </c>
      <c r="N130" s="113" t="str">
        <f t="shared" ca="1" si="7"/>
        <v>2026/05</v>
      </c>
    </row>
    <row r="131" spans="1:14" ht="18.75" customHeight="1">
      <c r="A131" s="19" t="str">
        <f>IFERROR(_xlfn.XLOOKUP(B131,事業別定義!A$2:A$9,事業別定義!B$2:B$9,IF(E131&gt;0,"周邊商品","")),IF(E131&gt;0,"周邊商品",""))</f>
        <v>周邊商品</v>
      </c>
      <c r="B131" s="20" t="str">
        <f>IFERROR(_xlfn.XLOOKUP(C131,'銷貨數(claude)'!E:E,'銷貨數(claude)'!A:A,"周邊商品"),"周邊商品")</f>
        <v>周邊商品</v>
      </c>
      <c r="C131" s="21" t="str">
        <f>'在庫(claude)'!A131</f>
        <v>20244C902</v>
      </c>
      <c r="D131" s="22" t="str">
        <f>IFERROR(_xlfn.XLOOKUP(C131,'在庫(claude)'!A$5:A$695,'在庫(claude)'!B$5:B$695,""),"")</f>
        <v>2502月號成長版時間王國</v>
      </c>
      <c r="E131" s="23">
        <f>IFERROR(SUMIF('在庫(claude)'!A$5:A$695,C131,'在庫(claude)'!D$5:D$695),0)</f>
        <v>36</v>
      </c>
      <c r="F131" s="23">
        <f>IFERROR(SUMIF('在庫(claude)'!A$5:A$695,C131,'在庫(claude)'!E$5:E$695),0)</f>
        <v>2965</v>
      </c>
      <c r="G131" s="23">
        <f ca="1">IFERROR(SUMPRODUCT(('銷貨數 (總數)(claude)'!$B$4:$B$1576=C131)*OFFSET('銷貨數 (總數)(claude)'!$E$4:$E$1576,0,操作說明!$D$2-16,1573,12)),0)</f>
        <v>0</v>
      </c>
      <c r="H131" s="24">
        <f ca="1">IFERROR(SUMPRODUCT(('銷貨數 (總數)(claude)'!$B$4:$B$1576=C131)*OFFSET('銷貨數 (總數)(claude)'!$E$4:$E$1576,0,操作說明!$D$2-10,1573,6)),0)</f>
        <v>0</v>
      </c>
      <c r="I131" s="23">
        <f ca="1">IFERROR(SUMPRODUCT(('銷貨數 (總數)(claude)'!$B$4:$B$1576=C131)*OFFSET('銷貨數 (總數)(claude)'!$E$4:$E$1576,0,操作說明!$D$2-7,1573,3)),0)</f>
        <v>0</v>
      </c>
      <c r="J131" s="24" cm="1">
        <f t="array" aca="1" ref="J131" ca="1">IFERROR(ROUND(H131/MAX(1,SUMPRODUCT(('銷貨數 (總數)(claude)'!$B$4:$B$1576=C131)*(OFFSET('銷貨數 (總數)(claude)'!$E$4:$E$1576,0,操作說明!$D$2-10,1573,6)&gt;0))),1),0)</f>
        <v>0</v>
      </c>
      <c r="K131" s="21" t="str">
        <f t="shared" ca="1" si="4"/>
        <v>-</v>
      </c>
      <c r="L131" s="25" t="str">
        <f t="shared" ca="1" si="5"/>
        <v>滯銷(有庫無銷)</v>
      </c>
      <c r="M131" s="22" t="str">
        <f t="shared" ca="1" si="6"/>
        <v>⚠️ 近6M零銷售，請確認是否列入促銷或處分</v>
      </c>
      <c r="N131" s="113" t="str">
        <f t="shared" ca="1" si="7"/>
        <v>無法預估</v>
      </c>
    </row>
    <row r="132" spans="1:14" ht="18.75" customHeight="1">
      <c r="A132" s="19" t="str">
        <f>IFERROR(_xlfn.XLOOKUP(B132,事業別定義!A$2:A$9,事業別定義!B$2:B$9,IF(E132&gt;0,"周邊商品","")),IF(E132&gt;0,"周邊商品",""))</f>
        <v>周邊商品</v>
      </c>
      <c r="B132" s="20" t="str">
        <f>IFERROR(_xlfn.XLOOKUP(C132,'銷貨數(claude)'!E:E,'銷貨數(claude)'!A:A,"周邊商品"),"周邊商品")</f>
        <v>巧連智商品</v>
      </c>
      <c r="C132" s="21" t="str">
        <f>'在庫(claude)'!A132</f>
        <v>20244C910</v>
      </c>
      <c r="D132" s="22" t="str">
        <f>IFERROR(_xlfn.XLOOKUP(C132,'在庫(claude)'!A$5:A$695,'在庫(claude)'!B$5:B$695,""),"")</f>
        <v>2410月號成長版觀察高手</v>
      </c>
      <c r="E132" s="26">
        <f>IFERROR(SUMIF('在庫(claude)'!A$5:A$695,C132,'在庫(claude)'!D$5:D$695),0)</f>
        <v>5</v>
      </c>
      <c r="F132" s="26">
        <f>IFERROR(SUMIF('在庫(claude)'!A$5:A$695,C132,'在庫(claude)'!E$5:E$695),0)</f>
        <v>78</v>
      </c>
      <c r="G132" s="26">
        <f ca="1">IFERROR(SUMPRODUCT(('銷貨數 (總數)(claude)'!$B$4:$B$1576=C132)*OFFSET('銷貨數 (總數)(claude)'!$E$4:$E$1576,0,操作說明!$D$2-16,1573,12)),0)</f>
        <v>30</v>
      </c>
      <c r="H132" s="27">
        <f ca="1">IFERROR(SUMPRODUCT(('銷貨數 (總數)(claude)'!$B$4:$B$1576=C132)*OFFSET('銷貨數 (總數)(claude)'!$E$4:$E$1576,0,操作說明!$D$2-10,1573,6)),0)</f>
        <v>30</v>
      </c>
      <c r="I132" s="26">
        <f ca="1">IFERROR(SUMPRODUCT(('銷貨數 (總數)(claude)'!$B$4:$B$1576=C132)*OFFSET('銷貨數 (總數)(claude)'!$E$4:$E$1576,0,操作說明!$D$2-7,1573,3)),0)</f>
        <v>30</v>
      </c>
      <c r="J132" s="27" cm="1">
        <f t="array" aca="1" ref="J132" ca="1">IFERROR(ROUND(H132/MAX(1,SUMPRODUCT(('銷貨數 (總數)(claude)'!$B$4:$B$1576=C132)*(OFFSET('銷貨數 (總數)(claude)'!$E$4:$E$1576,0,操作說明!$D$2-10,1573,6)&gt;0))),1),0)</f>
        <v>5</v>
      </c>
      <c r="K132" s="28">
        <f t="shared" ca="1" si="4"/>
        <v>1</v>
      </c>
      <c r="L132" s="25" t="str">
        <f t="shared" ca="1" si="5"/>
        <v>健康</v>
      </c>
      <c r="M132" s="29" t="str">
        <f t="shared" ca="1" si="6"/>
        <v>✅ 庫存健康</v>
      </c>
      <c r="N132" s="113" t="str">
        <f t="shared" ca="1" si="7"/>
        <v>2026/06</v>
      </c>
    </row>
    <row r="133" spans="1:14" ht="18.75" customHeight="1">
      <c r="A133" s="19" t="str">
        <f>IFERROR(_xlfn.XLOOKUP(B133,事業別定義!A$2:A$9,事業別定義!B$2:B$9,IF(E133&gt;0,"周邊商品","")),IF(E133&gt;0,"周邊商品",""))</f>
        <v>周邊商品</v>
      </c>
      <c r="B133" s="20" t="str">
        <f>IFERROR(_xlfn.XLOOKUP(C133,'銷貨數(claude)'!E:E,'銷貨數(claude)'!A:A,"周邊商品"),"周邊商品")</f>
        <v>巧連智商品</v>
      </c>
      <c r="C133" s="21" t="str">
        <f>'在庫(claude)'!A133</f>
        <v>20244C911</v>
      </c>
      <c r="D133" s="22" t="str">
        <f>IFERROR(_xlfn.XLOOKUP(C133,'在庫(claude)'!A$5:A$695,'在庫(claude)'!B$5:B$695,""),"")</f>
        <v>2411月號成長版記憶高手</v>
      </c>
      <c r="E133" s="23">
        <f>IFERROR(SUMIF('在庫(claude)'!A$5:A$695,C133,'在庫(claude)'!D$5:D$695),0)</f>
        <v>27</v>
      </c>
      <c r="F133" s="23">
        <f>IFERROR(SUMIF('在庫(claude)'!A$5:A$695,C133,'在庫(claude)'!E$5:E$695),0)</f>
        <v>621</v>
      </c>
      <c r="G133" s="23">
        <f ca="1">IFERROR(SUMPRODUCT(('銷貨數 (總數)(claude)'!$B$4:$B$1576=C133)*OFFSET('銷貨數 (總數)(claude)'!$E$4:$E$1576,0,操作說明!$D$2-16,1573,12)),0)</f>
        <v>34</v>
      </c>
      <c r="H133" s="24">
        <f ca="1">IFERROR(SUMPRODUCT(('銷貨數 (總數)(claude)'!$B$4:$B$1576=C133)*OFFSET('銷貨數 (總數)(claude)'!$E$4:$E$1576,0,操作說明!$D$2-10,1573,6)),0)</f>
        <v>34</v>
      </c>
      <c r="I133" s="23">
        <f ca="1">IFERROR(SUMPRODUCT(('銷貨數 (總數)(claude)'!$B$4:$B$1576=C133)*OFFSET('銷貨數 (總數)(claude)'!$E$4:$E$1576,0,操作說明!$D$2-7,1573,3)),0)</f>
        <v>34</v>
      </c>
      <c r="J133" s="24" cm="1">
        <f t="array" aca="1" ref="J133" ca="1">IFERROR(ROUND(H133/MAX(1,SUMPRODUCT(('銷貨數 (總數)(claude)'!$B$4:$B$1576=C133)*(OFFSET('銷貨數 (總數)(claude)'!$E$4:$E$1576,0,操作說明!$D$2-10,1573,6)&gt;0))),1),0)</f>
        <v>5.7</v>
      </c>
      <c r="K133" s="21">
        <f t="shared" ref="K133:K196" ca="1" si="8">IFERROR(IF(J133=0,"-",ROUND(E133/J133,1)),"-")</f>
        <v>4.7</v>
      </c>
      <c r="L133" s="25" t="str">
        <f t="shared" ref="L133:L196" ca="1" si="9">IFERROR(IF(E133=0,"無庫存",IF(J133=0,"滯銷(有庫無銷)",IF(E133/J133&lt;=3,"健康",IF(E133/J133&lt;=6,"偏高",IF(E133/J133&lt;=12,"警示","滯銷風險"))))),"無庫存")</f>
        <v>偏高</v>
      </c>
      <c r="M133" s="22" t="str">
        <f t="shared" ref="M133:M196" ca="1" si="10">IFERROR(IF(E133=0,"",IF(J133=0,"⚠️ 近6M零銷售，請確認是否列入促銷或處分",IF(E133/J133&gt;24,"🔴 超過2年消化量，建議促銷/庫存處分",IF(E133/J133&gt;12,"🔴 消化月數超過12個月，滯銷風險高",IF(E133/J133&gt;6,"🟠 消化月數6-12個月，持續觀察",IF(E133/J133&gt;3,"🟡 消化月數3-6個月，偏高注意","✅ 庫存健康")))))),"")</f>
        <v>🟡 消化月數3-6個月，偏高注意</v>
      </c>
      <c r="N133" s="113" t="str">
        <f t="shared" ref="N133:N196" ca="1" si="11">IFERROR(IF(E133=0,"已售完",IF(J133=0,"無法預估",TEXT(EDATE(TODAY(),ROUND(E133/J133,0)),"YYYY/MM"))),"無法預估")</f>
        <v>2026/10</v>
      </c>
    </row>
    <row r="134" spans="1:14" ht="18.75" customHeight="1">
      <c r="A134" s="19" t="str">
        <f>IFERROR(_xlfn.XLOOKUP(B134,事業別定義!A$2:A$9,事業別定義!B$2:B$9,IF(E134&gt;0,"周邊商品","")),IF(E134&gt;0,"周邊商品",""))</f>
        <v>周邊商品</v>
      </c>
      <c r="B134" s="20" t="str">
        <f>IFERROR(_xlfn.XLOOKUP(C134,'銷貨數(claude)'!E:E,'銷貨數(claude)'!A:A,"周邊商品"),"周邊商品")</f>
        <v>周邊商品</v>
      </c>
      <c r="C134" s="21" t="str">
        <f>'在庫(claude)'!A134</f>
        <v>20244CA01</v>
      </c>
      <c r="D134" s="22" t="str">
        <f>IFERROR(_xlfn.XLOOKUP(C134,'在庫(claude)'!A$5:A$695,'在庫(claude)'!B$5:B$695,""),"")</f>
        <v>遊戲貼紙(均分)</v>
      </c>
      <c r="E134" s="26">
        <f>IFERROR(SUMIF('在庫(claude)'!A$5:A$695,C134,'在庫(claude)'!D$5:D$695),0)</f>
        <v>1</v>
      </c>
      <c r="F134" s="26">
        <f>IFERROR(SUMIF('在庫(claude)'!A$5:A$695,C134,'在庫(claude)'!E$5:E$695),0)</f>
        <v>17</v>
      </c>
      <c r="G134" s="26">
        <f ca="1">IFERROR(SUMPRODUCT(('銷貨數 (總數)(claude)'!$B$4:$B$1576=C134)*OFFSET('銷貨數 (總數)(claude)'!$E$4:$E$1576,0,操作說明!$D$2-16,1573,12)),0)</f>
        <v>0</v>
      </c>
      <c r="H134" s="27">
        <f ca="1">IFERROR(SUMPRODUCT(('銷貨數 (總數)(claude)'!$B$4:$B$1576=C134)*OFFSET('銷貨數 (總數)(claude)'!$E$4:$E$1576,0,操作說明!$D$2-10,1573,6)),0)</f>
        <v>0</v>
      </c>
      <c r="I134" s="26">
        <f ca="1">IFERROR(SUMPRODUCT(('銷貨數 (總數)(claude)'!$B$4:$B$1576=C134)*OFFSET('銷貨數 (總數)(claude)'!$E$4:$E$1576,0,操作說明!$D$2-7,1573,3)),0)</f>
        <v>0</v>
      </c>
      <c r="J134" s="27" cm="1">
        <f t="array" aca="1" ref="J134" ca="1">IFERROR(ROUND(H134/MAX(1,SUMPRODUCT(('銷貨數 (總數)(claude)'!$B$4:$B$1576=C134)*(OFFSET('銷貨數 (總數)(claude)'!$E$4:$E$1576,0,操作說明!$D$2-10,1573,6)&gt;0))),1),0)</f>
        <v>0</v>
      </c>
      <c r="K134" s="28" t="str">
        <f t="shared" ca="1" si="8"/>
        <v>-</v>
      </c>
      <c r="L134" s="25" t="str">
        <f t="shared" ca="1" si="9"/>
        <v>滯銷(有庫無銷)</v>
      </c>
      <c r="M134" s="29" t="str">
        <f t="shared" ca="1" si="10"/>
        <v>⚠️ 近6M零銷售，請確認是否列入促銷或處分</v>
      </c>
      <c r="N134" s="113" t="str">
        <f t="shared" ca="1" si="11"/>
        <v>無法預估</v>
      </c>
    </row>
    <row r="135" spans="1:14" ht="18.75" customHeight="1">
      <c r="A135" s="19" t="str">
        <f>IFERROR(_xlfn.XLOOKUP(B135,事業別定義!A$2:A$9,事業別定義!B$2:B$9,IF(E135&gt;0,"周邊商品","")),IF(E135&gt;0,"周邊商品",""))</f>
        <v>周邊商品</v>
      </c>
      <c r="B135" s="20" t="str">
        <f>IFERROR(_xlfn.XLOOKUP(C135,'銷貨數(claude)'!E:E,'銷貨數(claude)'!A:A,"周邊商品"),"周邊商品")</f>
        <v>周邊商品</v>
      </c>
      <c r="C135" s="21" t="str">
        <f>'在庫(claude)'!A135</f>
        <v>20244CA02</v>
      </c>
      <c r="D135" s="22" t="str">
        <f>IFERROR(_xlfn.XLOOKUP(C135,'在庫(claude)'!A$5:A$695,'在庫(claude)'!B$5:B$695,""),"")</f>
        <v>遊戲貼紙(事件先後順序)</v>
      </c>
      <c r="E135" s="23">
        <f>IFERROR(SUMIF('在庫(claude)'!A$5:A$695,C135,'在庫(claude)'!D$5:D$695),0)</f>
        <v>5</v>
      </c>
      <c r="F135" s="23">
        <f>IFERROR(SUMIF('在庫(claude)'!A$5:A$695,C135,'在庫(claude)'!E$5:E$695),0)</f>
        <v>183</v>
      </c>
      <c r="G135" s="23">
        <f ca="1">IFERROR(SUMPRODUCT(('銷貨數 (總數)(claude)'!$B$4:$B$1576=C135)*OFFSET('銷貨數 (總數)(claude)'!$E$4:$E$1576,0,操作說明!$D$2-16,1573,12)),0)</f>
        <v>0</v>
      </c>
      <c r="H135" s="24">
        <f ca="1">IFERROR(SUMPRODUCT(('銷貨數 (總數)(claude)'!$B$4:$B$1576=C135)*OFFSET('銷貨數 (總數)(claude)'!$E$4:$E$1576,0,操作說明!$D$2-10,1573,6)),0)</f>
        <v>0</v>
      </c>
      <c r="I135" s="23">
        <f ca="1">IFERROR(SUMPRODUCT(('銷貨數 (總數)(claude)'!$B$4:$B$1576=C135)*OFFSET('銷貨數 (總數)(claude)'!$E$4:$E$1576,0,操作說明!$D$2-7,1573,3)),0)</f>
        <v>0</v>
      </c>
      <c r="J135" s="24" cm="1">
        <f t="array" aca="1" ref="J135" ca="1">IFERROR(ROUND(H135/MAX(1,SUMPRODUCT(('銷貨數 (總數)(claude)'!$B$4:$B$1576=C135)*(OFFSET('銷貨數 (總數)(claude)'!$E$4:$E$1576,0,操作說明!$D$2-10,1573,6)&gt;0))),1),0)</f>
        <v>0</v>
      </c>
      <c r="K135" s="21" t="str">
        <f t="shared" ca="1" si="8"/>
        <v>-</v>
      </c>
      <c r="L135" s="25" t="str">
        <f t="shared" ca="1" si="9"/>
        <v>滯銷(有庫無銷)</v>
      </c>
      <c r="M135" s="22" t="str">
        <f t="shared" ca="1" si="10"/>
        <v>⚠️ 近6M零銷售，請確認是否列入促銷或處分</v>
      </c>
      <c r="N135" s="113" t="str">
        <f t="shared" ca="1" si="11"/>
        <v>無法預估</v>
      </c>
    </row>
    <row r="136" spans="1:14" ht="18.75" customHeight="1">
      <c r="A136" s="19" t="str">
        <f>IFERROR(_xlfn.XLOOKUP(B136,事業別定義!A$2:A$9,事業別定義!B$2:B$9,IF(E136&gt;0,"周邊商品","")),IF(E136&gt;0,"周邊商品",""))</f>
        <v>周邊商品</v>
      </c>
      <c r="B136" s="20" t="str">
        <f>IFERROR(_xlfn.XLOOKUP(C136,'銷貨數(claude)'!E:E,'銷貨數(claude)'!A:A,"周邊商品"),"周邊商品")</f>
        <v>周邊商品</v>
      </c>
      <c r="C136" s="21" t="str">
        <f>'在庫(claude)'!A136</f>
        <v>20244CA03</v>
      </c>
      <c r="D136" s="22" t="str">
        <f>IFERROR(_xlfn.XLOOKUP(C136,'在庫(claude)'!A$5:A$695,'在庫(claude)'!B$5:B$695,""),"")</f>
        <v>遊戲貼紙(認識整點鐘)</v>
      </c>
      <c r="E136" s="26">
        <f>IFERROR(SUMIF('在庫(claude)'!A$5:A$695,C136,'在庫(claude)'!D$5:D$695),0)</f>
        <v>38</v>
      </c>
      <c r="F136" s="26">
        <f>IFERROR(SUMIF('在庫(claude)'!A$5:A$695,C136,'在庫(claude)'!E$5:E$695),0)</f>
        <v>4215</v>
      </c>
      <c r="G136" s="26">
        <f ca="1">IFERROR(SUMPRODUCT(('銷貨數 (總數)(claude)'!$B$4:$B$1576=C136)*OFFSET('銷貨數 (總數)(claude)'!$E$4:$E$1576,0,操作說明!$D$2-16,1573,12)),0)</f>
        <v>0</v>
      </c>
      <c r="H136" s="27">
        <f ca="1">IFERROR(SUMPRODUCT(('銷貨數 (總數)(claude)'!$B$4:$B$1576=C136)*OFFSET('銷貨數 (總數)(claude)'!$E$4:$E$1576,0,操作說明!$D$2-10,1573,6)),0)</f>
        <v>0</v>
      </c>
      <c r="I136" s="26">
        <f ca="1">IFERROR(SUMPRODUCT(('銷貨數 (總數)(claude)'!$B$4:$B$1576=C136)*OFFSET('銷貨數 (總數)(claude)'!$E$4:$E$1576,0,操作說明!$D$2-7,1573,3)),0)</f>
        <v>0</v>
      </c>
      <c r="J136" s="27" cm="1">
        <f t="array" aca="1" ref="J136" ca="1">IFERROR(ROUND(H136/MAX(1,SUMPRODUCT(('銷貨數 (總數)(claude)'!$B$4:$B$1576=C136)*(OFFSET('銷貨數 (總數)(claude)'!$E$4:$E$1576,0,操作說明!$D$2-10,1573,6)&gt;0))),1),0)</f>
        <v>0</v>
      </c>
      <c r="K136" s="28" t="str">
        <f t="shared" ca="1" si="8"/>
        <v>-</v>
      </c>
      <c r="L136" s="25" t="str">
        <f t="shared" ca="1" si="9"/>
        <v>滯銷(有庫無銷)</v>
      </c>
      <c r="M136" s="29" t="str">
        <f t="shared" ca="1" si="10"/>
        <v>⚠️ 近6M零銷售，請確認是否列入促銷或處分</v>
      </c>
      <c r="N136" s="113" t="str">
        <f t="shared" ca="1" si="11"/>
        <v>無法預估</v>
      </c>
    </row>
    <row r="137" spans="1:14" ht="18.75" customHeight="1">
      <c r="A137" s="19" t="str">
        <f>IFERROR(_xlfn.XLOOKUP(B137,事業別定義!A$2:A$9,事業別定義!B$2:B$9,IF(E137&gt;0,"周邊商品","")),IF(E137&gt;0,"周邊商品",""))</f>
        <v>周邊商品</v>
      </c>
      <c r="B137" s="20" t="str">
        <f>IFERROR(_xlfn.XLOOKUP(C137,'銷貨數(claude)'!E:E,'銷貨數(claude)'!A:A,"周邊商品"),"周邊商品")</f>
        <v>周邊商品</v>
      </c>
      <c r="C137" s="21" t="str">
        <f>'在庫(claude)'!A137</f>
        <v>20244CA10</v>
      </c>
      <c r="D137" s="22" t="str">
        <f>IFERROR(_xlfn.XLOOKUP(C137,'在庫(claude)'!A$5:A$695,'在庫(claude)'!B$5:B$695,""),"")</f>
        <v>遊戲貼紙(2個一數)</v>
      </c>
      <c r="E137" s="23">
        <f>IFERROR(SUMIF('在庫(claude)'!A$5:A$695,C137,'在庫(claude)'!D$5:D$695),0)</f>
        <v>5</v>
      </c>
      <c r="F137" s="23">
        <f>IFERROR(SUMIF('在庫(claude)'!A$5:A$695,C137,'在庫(claude)'!E$5:E$695),0)</f>
        <v>26</v>
      </c>
      <c r="G137" s="23">
        <f ca="1">IFERROR(SUMPRODUCT(('銷貨數 (總數)(claude)'!$B$4:$B$1576=C137)*OFFSET('銷貨數 (總數)(claude)'!$E$4:$E$1576,0,操作說明!$D$2-16,1573,12)),0)</f>
        <v>0</v>
      </c>
      <c r="H137" s="24">
        <f ca="1">IFERROR(SUMPRODUCT(('銷貨數 (總數)(claude)'!$B$4:$B$1576=C137)*OFFSET('銷貨數 (總數)(claude)'!$E$4:$E$1576,0,操作說明!$D$2-10,1573,6)),0)</f>
        <v>0</v>
      </c>
      <c r="I137" s="23">
        <f ca="1">IFERROR(SUMPRODUCT(('銷貨數 (總數)(claude)'!$B$4:$B$1576=C137)*OFFSET('銷貨數 (總數)(claude)'!$E$4:$E$1576,0,操作說明!$D$2-7,1573,3)),0)</f>
        <v>0</v>
      </c>
      <c r="J137" s="24" cm="1">
        <f t="array" aca="1" ref="J137" ca="1">IFERROR(ROUND(H137/MAX(1,SUMPRODUCT(('銷貨數 (總數)(claude)'!$B$4:$B$1576=C137)*(OFFSET('銷貨數 (總數)(claude)'!$E$4:$E$1576,0,操作說明!$D$2-10,1573,6)&gt;0))),1),0)</f>
        <v>0</v>
      </c>
      <c r="K137" s="21" t="str">
        <f t="shared" ca="1" si="8"/>
        <v>-</v>
      </c>
      <c r="L137" s="25" t="str">
        <f t="shared" ca="1" si="9"/>
        <v>滯銷(有庫無銷)</v>
      </c>
      <c r="M137" s="22" t="str">
        <f t="shared" ca="1" si="10"/>
        <v>⚠️ 近6M零銷售，請確認是否列入促銷或處分</v>
      </c>
      <c r="N137" s="113" t="str">
        <f t="shared" ca="1" si="11"/>
        <v>無法預估</v>
      </c>
    </row>
    <row r="138" spans="1:14" ht="18.75" customHeight="1">
      <c r="A138" s="19" t="str">
        <f>IFERROR(_xlfn.XLOOKUP(B138,事業別定義!A$2:A$9,事業別定義!B$2:B$9,IF(E138&gt;0,"周邊商品","")),IF(E138&gt;0,"周邊商品",""))</f>
        <v>周邊商品</v>
      </c>
      <c r="B138" s="20" t="str">
        <f>IFERROR(_xlfn.XLOOKUP(C138,'銷貨數(claude)'!E:E,'銷貨數(claude)'!A:A,"周邊商品"),"周邊商品")</f>
        <v>周邊商品</v>
      </c>
      <c r="C138" s="21" t="str">
        <f>'在庫(claude)'!A138</f>
        <v>20244CA11</v>
      </c>
      <c r="D138" s="22" t="str">
        <f>IFERROR(_xlfn.XLOOKUP(C138,'在庫(claude)'!A$5:A$695,'在庫(claude)'!B$5:B$695,""),"")</f>
        <v>遊戲貼紙(合成)</v>
      </c>
      <c r="E138" s="26">
        <f>IFERROR(SUMIF('在庫(claude)'!A$5:A$695,C138,'在庫(claude)'!D$5:D$695),0)</f>
        <v>28</v>
      </c>
      <c r="F138" s="26">
        <f>IFERROR(SUMIF('在庫(claude)'!A$5:A$695,C138,'在庫(claude)'!E$5:E$695),0)</f>
        <v>279</v>
      </c>
      <c r="G138" s="26">
        <f ca="1">IFERROR(SUMPRODUCT(('銷貨數 (總數)(claude)'!$B$4:$B$1576=C138)*OFFSET('銷貨數 (總數)(claude)'!$E$4:$E$1576,0,操作說明!$D$2-16,1573,12)),0)</f>
        <v>0</v>
      </c>
      <c r="H138" s="27">
        <f ca="1">IFERROR(SUMPRODUCT(('銷貨數 (總數)(claude)'!$B$4:$B$1576=C138)*OFFSET('銷貨數 (總數)(claude)'!$E$4:$E$1576,0,操作說明!$D$2-10,1573,6)),0)</f>
        <v>0</v>
      </c>
      <c r="I138" s="26">
        <f ca="1">IFERROR(SUMPRODUCT(('銷貨數 (總數)(claude)'!$B$4:$B$1576=C138)*OFFSET('銷貨數 (總數)(claude)'!$E$4:$E$1576,0,操作說明!$D$2-7,1573,3)),0)</f>
        <v>0</v>
      </c>
      <c r="J138" s="27" cm="1">
        <f t="array" aca="1" ref="J138" ca="1">IFERROR(ROUND(H138/MAX(1,SUMPRODUCT(('銷貨數 (總數)(claude)'!$B$4:$B$1576=C138)*(OFFSET('銷貨數 (總數)(claude)'!$E$4:$E$1576,0,操作說明!$D$2-10,1573,6)&gt;0))),1),0)</f>
        <v>0</v>
      </c>
      <c r="K138" s="28" t="str">
        <f t="shared" ca="1" si="8"/>
        <v>-</v>
      </c>
      <c r="L138" s="25" t="str">
        <f t="shared" ca="1" si="9"/>
        <v>滯銷(有庫無銷)</v>
      </c>
      <c r="M138" s="29" t="str">
        <f t="shared" ca="1" si="10"/>
        <v>⚠️ 近6M零銷售，請確認是否列入促銷或處分</v>
      </c>
      <c r="N138" s="113" t="str">
        <f t="shared" ca="1" si="11"/>
        <v>無法預估</v>
      </c>
    </row>
    <row r="139" spans="1:14" ht="18.75" customHeight="1">
      <c r="A139" s="19" t="str">
        <f>IFERROR(_xlfn.XLOOKUP(B139,事業別定義!A$2:A$9,事業別定義!B$2:B$9,IF(E139&gt;0,"周邊商品","")),IF(E139&gt;0,"周邊商品",""))</f>
        <v>周邊商品</v>
      </c>
      <c r="B139" s="20" t="str">
        <f>IFERROR(_xlfn.XLOOKUP(C139,'銷貨數(claude)'!E:E,'銷貨數(claude)'!A:A,"周邊商品"),"周邊商品")</f>
        <v>周邊商品</v>
      </c>
      <c r="C139" s="21" t="str">
        <f>'在庫(claude)'!A139</f>
        <v>20244CA12</v>
      </c>
      <c r="D139" s="22" t="str">
        <f>IFERROR(_xlfn.XLOOKUP(C139,'在庫(claude)'!A$5:A$695,'在庫(claude)'!B$5:B$695,""),"")</f>
        <v>遊戲貼紙(分解)</v>
      </c>
      <c r="E139" s="23">
        <f>IFERROR(SUMIF('在庫(claude)'!A$5:A$695,C139,'在庫(claude)'!D$5:D$695),0)</f>
        <v>11</v>
      </c>
      <c r="F139" s="23">
        <f>IFERROR(SUMIF('在庫(claude)'!A$5:A$695,C139,'在庫(claude)'!E$5:E$695),0)</f>
        <v>157</v>
      </c>
      <c r="G139" s="23">
        <f ca="1">IFERROR(SUMPRODUCT(('銷貨數 (總數)(claude)'!$B$4:$B$1576=C139)*OFFSET('銷貨數 (總數)(claude)'!$E$4:$E$1576,0,操作說明!$D$2-16,1573,12)),0)</f>
        <v>0</v>
      </c>
      <c r="H139" s="24">
        <f ca="1">IFERROR(SUMPRODUCT(('銷貨數 (總數)(claude)'!$B$4:$B$1576=C139)*OFFSET('銷貨數 (總數)(claude)'!$E$4:$E$1576,0,操作說明!$D$2-10,1573,6)),0)</f>
        <v>0</v>
      </c>
      <c r="I139" s="23">
        <f ca="1">IFERROR(SUMPRODUCT(('銷貨數 (總數)(claude)'!$B$4:$B$1576=C139)*OFFSET('銷貨數 (總數)(claude)'!$E$4:$E$1576,0,操作說明!$D$2-7,1573,3)),0)</f>
        <v>0</v>
      </c>
      <c r="J139" s="24" cm="1">
        <f t="array" aca="1" ref="J139" ca="1">IFERROR(ROUND(H139/MAX(1,SUMPRODUCT(('銷貨數 (總數)(claude)'!$B$4:$B$1576=C139)*(OFFSET('銷貨數 (總數)(claude)'!$E$4:$E$1576,0,操作說明!$D$2-10,1573,6)&gt;0))),1),0)</f>
        <v>0</v>
      </c>
      <c r="K139" s="21" t="str">
        <f t="shared" ca="1" si="8"/>
        <v>-</v>
      </c>
      <c r="L139" s="25" t="str">
        <f t="shared" ca="1" si="9"/>
        <v>滯銷(有庫無銷)</v>
      </c>
      <c r="M139" s="22" t="str">
        <f t="shared" ca="1" si="10"/>
        <v>⚠️ 近6M零銷售，請確認是否列入促銷或處分</v>
      </c>
      <c r="N139" s="113" t="str">
        <f t="shared" ca="1" si="11"/>
        <v>無法預估</v>
      </c>
    </row>
    <row r="140" spans="1:14" ht="18.75" customHeight="1">
      <c r="A140" s="19" t="str">
        <f>IFERROR(_xlfn.XLOOKUP(B140,事業別定義!A$2:A$9,事業別定義!B$2:B$9,IF(E140&gt;0,"周邊商品","")),IF(E140&gt;0,"周邊商品",""))</f>
        <v>周邊商品</v>
      </c>
      <c r="B140" s="20" t="str">
        <f>IFERROR(_xlfn.XLOOKUP(C140,'銷貨數(claude)'!E:E,'銷貨數(claude)'!A:A,"周邊商品"),"周邊商品")</f>
        <v>巧連智商品</v>
      </c>
      <c r="C140" s="21" t="str">
        <f>'在庫(claude)'!A140</f>
        <v>20245C301</v>
      </c>
      <c r="D140" s="22" t="str">
        <f>IFERROR(_xlfn.XLOOKUP(C140,'在庫(claude)'!A$5:A$695,'在庫(claude)'!B$5:B$695,""),"")</f>
        <v>2501月號學習版益智挑戰書</v>
      </c>
      <c r="E140" s="26">
        <f>IFERROR(SUMIF('在庫(claude)'!A$5:A$695,C140,'在庫(claude)'!D$5:D$695),0)</f>
        <v>76</v>
      </c>
      <c r="F140" s="26">
        <f>IFERROR(SUMIF('在庫(claude)'!A$5:A$695,C140,'在庫(claude)'!E$5:E$695),0)</f>
        <v>3204</v>
      </c>
      <c r="G140" s="26">
        <f ca="1">IFERROR(SUMPRODUCT(('銷貨數 (總數)(claude)'!$B$4:$B$1576=C140)*OFFSET('銷貨數 (總數)(claude)'!$E$4:$E$1576,0,操作說明!$D$2-16,1573,12)),0)</f>
        <v>13</v>
      </c>
      <c r="H140" s="27">
        <f ca="1">IFERROR(SUMPRODUCT(('銷貨數 (總數)(claude)'!$B$4:$B$1576=C140)*OFFSET('銷貨數 (總數)(claude)'!$E$4:$E$1576,0,操作說明!$D$2-10,1573,6)),0)</f>
        <v>13</v>
      </c>
      <c r="I140" s="26">
        <f ca="1">IFERROR(SUMPRODUCT(('銷貨數 (總數)(claude)'!$B$4:$B$1576=C140)*OFFSET('銷貨數 (總數)(claude)'!$E$4:$E$1576,0,操作說明!$D$2-7,1573,3)),0)</f>
        <v>13</v>
      </c>
      <c r="J140" s="27" cm="1">
        <f t="array" aca="1" ref="J140" ca="1">IFERROR(ROUND(H140/MAX(1,SUMPRODUCT(('銷貨數 (總數)(claude)'!$B$4:$B$1576=C140)*(OFFSET('銷貨數 (總數)(claude)'!$E$4:$E$1576,0,操作說明!$D$2-10,1573,6)&gt;0))),1),0)</f>
        <v>2.6</v>
      </c>
      <c r="K140" s="28">
        <f t="shared" ca="1" si="8"/>
        <v>29.2</v>
      </c>
      <c r="L140" s="25" t="str">
        <f t="shared" ca="1" si="9"/>
        <v>滯銷風險</v>
      </c>
      <c r="M140" s="29" t="str">
        <f t="shared" ca="1" si="10"/>
        <v>🔴 超過2年消化量，建議促銷/庫存處分</v>
      </c>
      <c r="N140" s="113" t="str">
        <f t="shared" ca="1" si="11"/>
        <v>2028/10</v>
      </c>
    </row>
    <row r="141" spans="1:14" ht="18.75" customHeight="1">
      <c r="A141" s="19" t="str">
        <f>IFERROR(_xlfn.XLOOKUP(B141,事業別定義!A$2:A$9,事業別定義!B$2:B$9,IF(E141&gt;0,"周邊商品","")),IF(E141&gt;0,"周邊商品",""))</f>
        <v>周邊商品</v>
      </c>
      <c r="B141" s="20" t="str">
        <f>IFERROR(_xlfn.XLOOKUP(C141,'銷貨數(claude)'!E:E,'銷貨數(claude)'!A:A,"周邊商品"),"周邊商品")</f>
        <v>巧連智商品</v>
      </c>
      <c r="C141" s="21" t="str">
        <f>'在庫(claude)'!A141</f>
        <v>20245C302</v>
      </c>
      <c r="D141" s="22" t="str">
        <f>IFERROR(_xlfn.XLOOKUP(C141,'在庫(claude)'!A$5:A$695,'在庫(claude)'!B$5:B$695,""),"")</f>
        <v>2502月號學習版益智挑戰書</v>
      </c>
      <c r="E141" s="23">
        <f>IFERROR(SUMIF('在庫(claude)'!A$5:A$695,C141,'在庫(claude)'!D$5:D$695),0)</f>
        <v>38</v>
      </c>
      <c r="F141" s="23">
        <f>IFERROR(SUMIF('在庫(claude)'!A$5:A$695,C141,'在庫(claude)'!E$5:E$695),0)</f>
        <v>2847</v>
      </c>
      <c r="G141" s="23">
        <f ca="1">IFERROR(SUMPRODUCT(('銷貨數 (總數)(claude)'!$B$4:$B$1576=C141)*OFFSET('銷貨數 (總數)(claude)'!$E$4:$E$1576,0,操作說明!$D$2-16,1573,12)),0)</f>
        <v>13</v>
      </c>
      <c r="H141" s="24">
        <f ca="1">IFERROR(SUMPRODUCT(('銷貨數 (總數)(claude)'!$B$4:$B$1576=C141)*OFFSET('銷貨數 (總數)(claude)'!$E$4:$E$1576,0,操作說明!$D$2-10,1573,6)),0)</f>
        <v>13</v>
      </c>
      <c r="I141" s="23">
        <f ca="1">IFERROR(SUMPRODUCT(('銷貨數 (總數)(claude)'!$B$4:$B$1576=C141)*OFFSET('銷貨數 (總數)(claude)'!$E$4:$E$1576,0,操作說明!$D$2-7,1573,3)),0)</f>
        <v>13</v>
      </c>
      <c r="J141" s="24" cm="1">
        <f t="array" aca="1" ref="J141" ca="1">IFERROR(ROUND(H141/MAX(1,SUMPRODUCT(('銷貨數 (總數)(claude)'!$B$4:$B$1576=C141)*(OFFSET('銷貨數 (總數)(claude)'!$E$4:$E$1576,0,操作說明!$D$2-10,1573,6)&gt;0))),1),0)</f>
        <v>2.6</v>
      </c>
      <c r="K141" s="21">
        <f t="shared" ca="1" si="8"/>
        <v>14.6</v>
      </c>
      <c r="L141" s="25" t="str">
        <f t="shared" ca="1" si="9"/>
        <v>滯銷風險</v>
      </c>
      <c r="M141" s="22" t="str">
        <f t="shared" ca="1" si="10"/>
        <v>🔴 消化月數超過12個月，滯銷風險高</v>
      </c>
      <c r="N141" s="113" t="str">
        <f t="shared" ca="1" si="11"/>
        <v>2027/08</v>
      </c>
    </row>
    <row r="142" spans="1:14" ht="18.75" customHeight="1">
      <c r="A142" s="19" t="str">
        <f>IFERROR(_xlfn.XLOOKUP(B142,事業別定義!A$2:A$9,事業別定義!B$2:B$9,IF(E142&gt;0,"周邊商品","")),IF(E142&gt;0,"周邊商品",""))</f>
        <v>周邊商品</v>
      </c>
      <c r="B142" s="20" t="str">
        <f>IFERROR(_xlfn.XLOOKUP(C142,'銷貨數(claude)'!E:E,'銷貨數(claude)'!A:A,"周邊商品"),"周邊商品")</f>
        <v>周邊商品</v>
      </c>
      <c r="C142" s="21" t="str">
        <f>'在庫(claude)'!A142</f>
        <v>20245C303</v>
      </c>
      <c r="D142" s="22" t="str">
        <f>IFERROR(_xlfn.XLOOKUP(C142,'在庫(claude)'!A$5:A$695,'在庫(claude)'!B$5:B$695,""),"")</f>
        <v>2503月號學習版益智挑戰書</v>
      </c>
      <c r="E142" s="26">
        <f>IFERROR(SUMIF('在庫(claude)'!A$5:A$695,C142,'在庫(claude)'!D$5:D$695),0)</f>
        <v>9</v>
      </c>
      <c r="F142" s="26">
        <f>IFERROR(SUMIF('在庫(claude)'!A$5:A$695,C142,'在庫(claude)'!E$5:E$695),0)</f>
        <v>3129</v>
      </c>
      <c r="G142" s="26">
        <f ca="1">IFERROR(SUMPRODUCT(('銷貨數 (總數)(claude)'!$B$4:$B$1576=C142)*OFFSET('銷貨數 (總數)(claude)'!$E$4:$E$1576,0,操作說明!$D$2-16,1573,12)),0)</f>
        <v>0</v>
      </c>
      <c r="H142" s="27">
        <f ca="1">IFERROR(SUMPRODUCT(('銷貨數 (總數)(claude)'!$B$4:$B$1576=C142)*OFFSET('銷貨數 (總數)(claude)'!$E$4:$E$1576,0,操作說明!$D$2-10,1573,6)),0)</f>
        <v>0</v>
      </c>
      <c r="I142" s="26">
        <f ca="1">IFERROR(SUMPRODUCT(('銷貨數 (總數)(claude)'!$B$4:$B$1576=C142)*OFFSET('銷貨數 (總數)(claude)'!$E$4:$E$1576,0,操作說明!$D$2-7,1573,3)),0)</f>
        <v>0</v>
      </c>
      <c r="J142" s="27" cm="1">
        <f t="array" aca="1" ref="J142" ca="1">IFERROR(ROUND(H142/MAX(1,SUMPRODUCT(('銷貨數 (總數)(claude)'!$B$4:$B$1576=C142)*(OFFSET('銷貨數 (總數)(claude)'!$E$4:$E$1576,0,操作說明!$D$2-10,1573,6)&gt;0))),1),0)</f>
        <v>0</v>
      </c>
      <c r="K142" s="28" t="str">
        <f t="shared" ca="1" si="8"/>
        <v>-</v>
      </c>
      <c r="L142" s="25" t="str">
        <f t="shared" ca="1" si="9"/>
        <v>滯銷(有庫無銷)</v>
      </c>
      <c r="M142" s="29" t="str">
        <f t="shared" ca="1" si="10"/>
        <v>⚠️ 近6M零銷售，請確認是否列入促銷或處分</v>
      </c>
      <c r="N142" s="113" t="str">
        <f t="shared" ca="1" si="11"/>
        <v>無法預估</v>
      </c>
    </row>
    <row r="143" spans="1:14" ht="18.75" customHeight="1">
      <c r="A143" s="19" t="str">
        <f>IFERROR(_xlfn.XLOOKUP(B143,事業別定義!A$2:A$9,事業別定義!B$2:B$9,IF(E143&gt;0,"周邊商品","")),IF(E143&gt;0,"周邊商品",""))</f>
        <v>周邊商品</v>
      </c>
      <c r="B143" s="20" t="str">
        <f>IFERROR(_xlfn.XLOOKUP(C143,'銷貨數(claude)'!E:E,'銷貨數(claude)'!A:A,"周邊商品"),"周邊商品")</f>
        <v>巧連智商品</v>
      </c>
      <c r="C143" s="21" t="str">
        <f>'在庫(claude)'!A143</f>
        <v>20245C310</v>
      </c>
      <c r="D143" s="22" t="str">
        <f>IFERROR(_xlfn.XLOOKUP(C143,'在庫(claude)'!A$5:A$695,'在庫(claude)'!B$5:B$695,""),"")</f>
        <v>2410月號學習版益智挑戰書</v>
      </c>
      <c r="E143" s="23">
        <f>IFERROR(SUMIF('在庫(claude)'!A$5:A$695,C143,'在庫(claude)'!D$5:D$695),0)</f>
        <v>80</v>
      </c>
      <c r="F143" s="23">
        <f>IFERROR(SUMIF('在庫(claude)'!A$5:A$695,C143,'在庫(claude)'!E$5:E$695),0)</f>
        <v>1735</v>
      </c>
      <c r="G143" s="23">
        <f ca="1">IFERROR(SUMPRODUCT(('銷貨數 (總數)(claude)'!$B$4:$B$1576=C143)*OFFSET('銷貨數 (總數)(claude)'!$E$4:$E$1576,0,操作說明!$D$2-16,1573,12)),0)</f>
        <v>11</v>
      </c>
      <c r="H143" s="24">
        <f ca="1">IFERROR(SUMPRODUCT(('銷貨數 (總數)(claude)'!$B$4:$B$1576=C143)*OFFSET('銷貨數 (總數)(claude)'!$E$4:$E$1576,0,操作說明!$D$2-10,1573,6)),0)</f>
        <v>11</v>
      </c>
      <c r="I143" s="23">
        <f ca="1">IFERROR(SUMPRODUCT(('銷貨數 (總數)(claude)'!$B$4:$B$1576=C143)*OFFSET('銷貨數 (總數)(claude)'!$E$4:$E$1576,0,操作說明!$D$2-7,1573,3)),0)</f>
        <v>11</v>
      </c>
      <c r="J143" s="24" cm="1">
        <f t="array" aca="1" ref="J143" ca="1">IFERROR(ROUND(H143/MAX(1,SUMPRODUCT(('銷貨數 (總數)(claude)'!$B$4:$B$1576=C143)*(OFFSET('銷貨數 (總數)(claude)'!$E$4:$E$1576,0,操作說明!$D$2-10,1573,6)&gt;0))),1),0)</f>
        <v>2.8</v>
      </c>
      <c r="K143" s="21">
        <f t="shared" ca="1" si="8"/>
        <v>28.6</v>
      </c>
      <c r="L143" s="25" t="str">
        <f t="shared" ca="1" si="9"/>
        <v>滯銷風險</v>
      </c>
      <c r="M143" s="22" t="str">
        <f t="shared" ca="1" si="10"/>
        <v>🔴 超過2年消化量，建議促銷/庫存處分</v>
      </c>
      <c r="N143" s="113" t="str">
        <f t="shared" ca="1" si="11"/>
        <v>2028/10</v>
      </c>
    </row>
    <row r="144" spans="1:14" ht="18.75" customHeight="1">
      <c r="A144" s="19" t="str">
        <f>IFERROR(_xlfn.XLOOKUP(B144,事業別定義!A$2:A$9,事業別定義!B$2:B$9,IF(E144&gt;0,"周邊商品","")),IF(E144&gt;0,"周邊商品",""))</f>
        <v>周邊商品</v>
      </c>
      <c r="B144" s="20" t="str">
        <f>IFERROR(_xlfn.XLOOKUP(C144,'銷貨數(claude)'!E:E,'銷貨數(claude)'!A:A,"周邊商品"),"周邊商品")</f>
        <v>巧連智商品</v>
      </c>
      <c r="C144" s="21" t="str">
        <f>'在庫(claude)'!A144</f>
        <v>20245C311</v>
      </c>
      <c r="D144" s="22" t="str">
        <f>IFERROR(_xlfn.XLOOKUP(C144,'在庫(claude)'!A$5:A$695,'在庫(claude)'!B$5:B$695,""),"")</f>
        <v>2411月號學習版益智挑戰書</v>
      </c>
      <c r="E144" s="26">
        <f>IFERROR(SUMIF('在庫(claude)'!A$5:A$695,C144,'在庫(claude)'!D$5:D$695),0)</f>
        <v>41</v>
      </c>
      <c r="F144" s="26">
        <f>IFERROR(SUMIF('在庫(claude)'!A$5:A$695,C144,'在庫(claude)'!E$5:E$695),0)</f>
        <v>1038</v>
      </c>
      <c r="G144" s="26">
        <f ca="1">IFERROR(SUMPRODUCT(('銷貨數 (總數)(claude)'!$B$4:$B$1576=C144)*OFFSET('銷貨數 (總數)(claude)'!$E$4:$E$1576,0,操作說明!$D$2-16,1573,12)),0)</f>
        <v>15</v>
      </c>
      <c r="H144" s="27">
        <f ca="1">IFERROR(SUMPRODUCT(('銷貨數 (總數)(claude)'!$B$4:$B$1576=C144)*OFFSET('銷貨數 (總數)(claude)'!$E$4:$E$1576,0,操作說明!$D$2-10,1573,6)),0)</f>
        <v>15</v>
      </c>
      <c r="I144" s="26">
        <f ca="1">IFERROR(SUMPRODUCT(('銷貨數 (總數)(claude)'!$B$4:$B$1576=C144)*OFFSET('銷貨數 (總數)(claude)'!$E$4:$E$1576,0,操作說明!$D$2-7,1573,3)),0)</f>
        <v>15</v>
      </c>
      <c r="J144" s="27" cm="1">
        <f t="array" aca="1" ref="J144" ca="1">IFERROR(ROUND(H144/MAX(1,SUMPRODUCT(('銷貨數 (總數)(claude)'!$B$4:$B$1576=C144)*(OFFSET('銷貨數 (總數)(claude)'!$E$4:$E$1576,0,操作說明!$D$2-10,1573,6)&gt;0))),1),0)</f>
        <v>3.8</v>
      </c>
      <c r="K144" s="28">
        <f t="shared" ca="1" si="8"/>
        <v>10.8</v>
      </c>
      <c r="L144" s="25" t="str">
        <f t="shared" ca="1" si="9"/>
        <v>警示</v>
      </c>
      <c r="M144" s="29" t="str">
        <f t="shared" ca="1" si="10"/>
        <v>🟠 消化月數6-12個月，持續觀察</v>
      </c>
      <c r="N144" s="113" t="str">
        <f t="shared" ca="1" si="11"/>
        <v>2027/04</v>
      </c>
    </row>
    <row r="145" spans="1:14" ht="18.75" customHeight="1">
      <c r="A145" s="19" t="str">
        <f>IFERROR(_xlfn.XLOOKUP(B145,事業別定義!A$2:A$9,事業別定義!B$2:B$9,IF(E145&gt;0,"周邊商品","")),IF(E145&gt;0,"周邊商品",""))</f>
        <v>周邊商品</v>
      </c>
      <c r="B145" s="20" t="str">
        <f>IFERROR(_xlfn.XLOOKUP(C145,'銷貨數(claude)'!E:E,'銷貨數(claude)'!A:A,"周邊商品"),"周邊商品")</f>
        <v>巧連智商品</v>
      </c>
      <c r="C145" s="21" t="str">
        <f>'在庫(claude)'!A145</f>
        <v>20245C312</v>
      </c>
      <c r="D145" s="22" t="str">
        <f>IFERROR(_xlfn.XLOOKUP(C145,'在庫(claude)'!A$5:A$695,'在庫(claude)'!B$5:B$695,""),"")</f>
        <v>2412月號學習版益智挑戰書</v>
      </c>
      <c r="E145" s="23">
        <f>IFERROR(SUMIF('在庫(claude)'!A$5:A$695,C145,'在庫(claude)'!D$5:D$695),0)</f>
        <v>30</v>
      </c>
      <c r="F145" s="23">
        <f>IFERROR(SUMIF('在庫(claude)'!A$5:A$695,C145,'在庫(claude)'!E$5:E$695),0)</f>
        <v>1012</v>
      </c>
      <c r="G145" s="23">
        <f ca="1">IFERROR(SUMPRODUCT(('銷貨數 (總數)(claude)'!$B$4:$B$1576=C145)*OFFSET('銷貨數 (總數)(claude)'!$E$4:$E$1576,0,操作說明!$D$2-16,1573,12)),0)</f>
        <v>15</v>
      </c>
      <c r="H145" s="24">
        <f ca="1">IFERROR(SUMPRODUCT(('銷貨數 (總數)(claude)'!$B$4:$B$1576=C145)*OFFSET('銷貨數 (總數)(claude)'!$E$4:$E$1576,0,操作說明!$D$2-10,1573,6)),0)</f>
        <v>15</v>
      </c>
      <c r="I145" s="23">
        <f ca="1">IFERROR(SUMPRODUCT(('銷貨數 (總數)(claude)'!$B$4:$B$1576=C145)*OFFSET('銷貨數 (總數)(claude)'!$E$4:$E$1576,0,操作說明!$D$2-7,1573,3)),0)</f>
        <v>15</v>
      </c>
      <c r="J145" s="24" cm="1">
        <f t="array" aca="1" ref="J145" ca="1">IFERROR(ROUND(H145/MAX(1,SUMPRODUCT(('銷貨數 (總數)(claude)'!$B$4:$B$1576=C145)*(OFFSET('銷貨數 (總數)(claude)'!$E$4:$E$1576,0,操作說明!$D$2-10,1573,6)&gt;0))),1),0)</f>
        <v>3</v>
      </c>
      <c r="K145" s="21">
        <f t="shared" ca="1" si="8"/>
        <v>10</v>
      </c>
      <c r="L145" s="25" t="str">
        <f t="shared" ca="1" si="9"/>
        <v>警示</v>
      </c>
      <c r="M145" s="22" t="str">
        <f t="shared" ca="1" si="10"/>
        <v>🟠 消化月數6-12個月，持續觀察</v>
      </c>
      <c r="N145" s="113" t="str">
        <f t="shared" ca="1" si="11"/>
        <v>2027/03</v>
      </c>
    </row>
    <row r="146" spans="1:14" ht="18.75" customHeight="1">
      <c r="A146" s="19" t="str">
        <f>IFERROR(_xlfn.XLOOKUP(B146,事業別定義!A$2:A$9,事業別定義!B$2:B$9,IF(E146&gt;0,"周邊商品","")),IF(E146&gt;0,"周邊商品",""))</f>
        <v>周邊商品</v>
      </c>
      <c r="B146" s="20" t="str">
        <f>IFERROR(_xlfn.XLOOKUP(C146,'銷貨數(claude)'!E:E,'銷貨數(claude)'!A:A,"周邊商品"),"周邊商品")</f>
        <v>巧連智商品</v>
      </c>
      <c r="C146" s="21" t="str">
        <f>'在庫(claude)'!A146</f>
        <v>20245C604</v>
      </c>
      <c r="D146" s="22" t="str">
        <f>IFERROR(_xlfn.XLOOKUP(C146,'在庫(claude)'!A$5:A$695,'在庫(claude)'!B$5:B$695,""),"")</f>
        <v>百變圖形疊疊樂</v>
      </c>
      <c r="E146" s="26">
        <f>IFERROR(SUMIF('在庫(claude)'!A$5:A$695,C146,'在庫(claude)'!D$5:D$695),0)</f>
        <v>197</v>
      </c>
      <c r="F146" s="26">
        <f>IFERROR(SUMIF('在庫(claude)'!A$5:A$695,C146,'在庫(claude)'!E$5:E$695),0)</f>
        <v>15164</v>
      </c>
      <c r="G146" s="26">
        <f ca="1">IFERROR(SUMPRODUCT(('銷貨數 (總數)(claude)'!$B$4:$B$1576=C146)*OFFSET('銷貨數 (總數)(claude)'!$E$4:$E$1576,0,操作說明!$D$2-16,1573,12)),0)</f>
        <v>27</v>
      </c>
      <c r="H146" s="27">
        <f ca="1">IFERROR(SUMPRODUCT(('銷貨數 (總數)(claude)'!$B$4:$B$1576=C146)*OFFSET('銷貨數 (總數)(claude)'!$E$4:$E$1576,0,操作說明!$D$2-10,1573,6)),0)</f>
        <v>14</v>
      </c>
      <c r="I146" s="26">
        <f ca="1">IFERROR(SUMPRODUCT(('銷貨數 (總數)(claude)'!$B$4:$B$1576=C146)*OFFSET('銷貨數 (總數)(claude)'!$E$4:$E$1576,0,操作說明!$D$2-7,1573,3)),0)</f>
        <v>8</v>
      </c>
      <c r="J146" s="27" cm="1">
        <f t="array" aca="1" ref="J146" ca="1">IFERROR(ROUND(H146/MAX(1,SUMPRODUCT(('銷貨數 (總數)(claude)'!$B$4:$B$1576=C146)*(OFFSET('銷貨數 (總數)(claude)'!$E$4:$E$1576,0,操作說明!$D$2-10,1573,6)&gt;0))),1),0)</f>
        <v>2.8</v>
      </c>
      <c r="K146" s="28">
        <f t="shared" ca="1" si="8"/>
        <v>70.400000000000006</v>
      </c>
      <c r="L146" s="25" t="str">
        <f t="shared" ca="1" si="9"/>
        <v>滯銷風險</v>
      </c>
      <c r="M146" s="29" t="str">
        <f t="shared" ca="1" si="10"/>
        <v>🔴 超過2年消化量，建議促銷/庫存處分</v>
      </c>
      <c r="N146" s="113" t="str">
        <f t="shared" ca="1" si="11"/>
        <v>2032/03</v>
      </c>
    </row>
    <row r="147" spans="1:14" ht="18.75" customHeight="1">
      <c r="A147" s="19" t="str">
        <f>IFERROR(_xlfn.XLOOKUP(B147,事業別定義!A$2:A$9,事業別定義!B$2:B$9,IF(E147&gt;0,"周邊商品","")),IF(E147&gt;0,"周邊商品",""))</f>
        <v>周邊商品</v>
      </c>
      <c r="B147" s="20" t="str">
        <f>IFERROR(_xlfn.XLOOKUP(C147,'銷貨數(claude)'!E:E,'銷貨數(claude)'!A:A,"周邊商品"),"周邊商品")</f>
        <v>周邊商品</v>
      </c>
      <c r="C147" s="21" t="str">
        <f>'在庫(claude)'!A147</f>
        <v>20245C605</v>
      </c>
      <c r="D147" s="22" t="str">
        <f>IFERROR(_xlfn.XLOOKUP(C147,'在庫(claude)'!A$5:A$695,'在庫(claude)'!B$5:B$695,""),"")</f>
        <v>2405月號學習版購物桌遊組</v>
      </c>
      <c r="E147" s="23">
        <f>IFERROR(SUMIF('在庫(claude)'!A$5:A$695,C147,'在庫(claude)'!D$5:D$695),0)</f>
        <v>100</v>
      </c>
      <c r="F147" s="23">
        <f>IFERROR(SUMIF('在庫(claude)'!A$5:A$695,C147,'在庫(claude)'!E$5:E$695),0)</f>
        <v>4095</v>
      </c>
      <c r="G147" s="23">
        <f ca="1">IFERROR(SUMPRODUCT(('銷貨數 (總數)(claude)'!$B$4:$B$1576=C147)*OFFSET('銷貨數 (總數)(claude)'!$E$4:$E$1576,0,操作說明!$D$2-16,1573,12)),0)</f>
        <v>0</v>
      </c>
      <c r="H147" s="24">
        <f ca="1">IFERROR(SUMPRODUCT(('銷貨數 (總數)(claude)'!$B$4:$B$1576=C147)*OFFSET('銷貨數 (總數)(claude)'!$E$4:$E$1576,0,操作說明!$D$2-10,1573,6)),0)</f>
        <v>0</v>
      </c>
      <c r="I147" s="23">
        <f ca="1">IFERROR(SUMPRODUCT(('銷貨數 (總數)(claude)'!$B$4:$B$1576=C147)*OFFSET('銷貨數 (總數)(claude)'!$E$4:$E$1576,0,操作說明!$D$2-7,1573,3)),0)</f>
        <v>0</v>
      </c>
      <c r="J147" s="24" cm="1">
        <f t="array" aca="1" ref="J147" ca="1">IFERROR(ROUND(H147/MAX(1,SUMPRODUCT(('銷貨數 (總數)(claude)'!$B$4:$B$1576=C147)*(OFFSET('銷貨數 (總數)(claude)'!$E$4:$E$1576,0,操作說明!$D$2-10,1573,6)&gt;0))),1),0)</f>
        <v>0</v>
      </c>
      <c r="K147" s="21" t="str">
        <f t="shared" ca="1" si="8"/>
        <v>-</v>
      </c>
      <c r="L147" s="25" t="str">
        <f t="shared" ca="1" si="9"/>
        <v>滯銷(有庫無銷)</v>
      </c>
      <c r="M147" s="22" t="str">
        <f t="shared" ca="1" si="10"/>
        <v>⚠️ 近6M零銷售，請確認是否列入促銷或處分</v>
      </c>
      <c r="N147" s="113" t="str">
        <f t="shared" ca="1" si="11"/>
        <v>無法預估</v>
      </c>
    </row>
    <row r="148" spans="1:14" ht="18.75" customHeight="1">
      <c r="A148" s="19" t="str">
        <f>IFERROR(_xlfn.XLOOKUP(B148,事業別定義!A$2:A$9,事業別定義!B$2:B$9,IF(E148&gt;0,"周邊商品","")),IF(E148&gt;0,"周邊商品",""))</f>
        <v>周邊商品</v>
      </c>
      <c r="B148" s="20" t="str">
        <f>IFERROR(_xlfn.XLOOKUP(C148,'銷貨數(claude)'!E:E,'銷貨數(claude)'!A:A,"周邊商品"),"周邊商品")</f>
        <v>巧連智商品</v>
      </c>
      <c r="C148" s="21" t="str">
        <f>'在庫(claude)'!A148</f>
        <v>20245C905</v>
      </c>
      <c r="D148" s="22" t="str">
        <f>IFERROR(_xlfn.XLOOKUP(C148,'在庫(claude)'!A$5:A$695,'在庫(claude)'!B$5:B$695,""),"")</f>
        <v>小一入學準備-正確的讀寫姿勢</v>
      </c>
      <c r="E148" s="26">
        <f>IFERROR(SUMIF('在庫(claude)'!A$5:A$695,C148,'在庫(claude)'!D$5:D$695),0)</f>
        <v>82</v>
      </c>
      <c r="F148" s="26">
        <f>IFERROR(SUMIF('在庫(claude)'!A$5:A$695,C148,'在庫(claude)'!E$5:E$695),0)</f>
        <v>1157</v>
      </c>
      <c r="G148" s="26">
        <f ca="1">IFERROR(SUMPRODUCT(('銷貨數 (總數)(claude)'!$B$4:$B$1576=C148)*OFFSET('銷貨數 (總數)(claude)'!$E$4:$E$1576,0,操作說明!$D$2-16,1573,12)),0)</f>
        <v>59</v>
      </c>
      <c r="H148" s="27">
        <f ca="1">IFERROR(SUMPRODUCT(('銷貨數 (總數)(claude)'!$B$4:$B$1576=C148)*OFFSET('銷貨數 (總數)(claude)'!$E$4:$E$1576,0,操作說明!$D$2-10,1573,6)),0)</f>
        <v>25</v>
      </c>
      <c r="I148" s="26">
        <f ca="1">IFERROR(SUMPRODUCT(('銷貨數 (總數)(claude)'!$B$4:$B$1576=C148)*OFFSET('銷貨數 (總數)(claude)'!$E$4:$E$1576,0,操作說明!$D$2-7,1573,3)),0)</f>
        <v>15</v>
      </c>
      <c r="J148" s="27" cm="1">
        <f t="array" aca="1" ref="J148" ca="1">IFERROR(ROUND(H148/MAX(1,SUMPRODUCT(('銷貨數 (總數)(claude)'!$B$4:$B$1576=C148)*(OFFSET('銷貨數 (總數)(claude)'!$E$4:$E$1576,0,操作說明!$D$2-10,1573,6)&gt;0))),1),0)</f>
        <v>3.1</v>
      </c>
      <c r="K148" s="28">
        <f t="shared" ca="1" si="8"/>
        <v>26.5</v>
      </c>
      <c r="L148" s="25" t="str">
        <f t="shared" ca="1" si="9"/>
        <v>滯銷風險</v>
      </c>
      <c r="M148" s="29" t="str">
        <f t="shared" ca="1" si="10"/>
        <v>🔴 超過2年消化量，建議促銷/庫存處分</v>
      </c>
      <c r="N148" s="113" t="str">
        <f t="shared" ca="1" si="11"/>
        <v>2028/07</v>
      </c>
    </row>
    <row r="149" spans="1:14" ht="18.75" customHeight="1">
      <c r="A149" s="19" t="str">
        <f>IFERROR(_xlfn.XLOOKUP(B149,事業別定義!A$2:A$9,事業別定義!B$2:B$9,IF(E149&gt;0,"周邊商品","")),IF(E149&gt;0,"周邊商品",""))</f>
        <v>周邊商品</v>
      </c>
      <c r="B149" s="20" t="str">
        <f>IFERROR(_xlfn.XLOOKUP(C149,'銷貨數(claude)'!E:E,'銷貨數(claude)'!A:A,"周邊商品"),"周邊商品")</f>
        <v>巧連智商品</v>
      </c>
      <c r="C149" s="21" t="str">
        <f>'在庫(claude)'!A149</f>
        <v>20245C906</v>
      </c>
      <c r="D149" s="22" t="str">
        <f>IFERROR(_xlfn.XLOOKUP(C149,'在庫(claude)'!A$5:A$695,'在庫(claude)'!B$5:B$695,""),"")</f>
        <v>小一入學準備-小學幼兒園大不同</v>
      </c>
      <c r="E149" s="23">
        <f>IFERROR(SUMIF('在庫(claude)'!A$5:A$695,C149,'在庫(claude)'!D$5:D$695),0)</f>
        <v>29</v>
      </c>
      <c r="F149" s="23">
        <f>IFERROR(SUMIF('在庫(claude)'!A$5:A$695,C149,'在庫(claude)'!E$5:E$695),0)</f>
        <v>564</v>
      </c>
      <c r="G149" s="23">
        <f ca="1">IFERROR(SUMPRODUCT(('銷貨數 (總數)(claude)'!$B$4:$B$1576=C149)*OFFSET('銷貨數 (總數)(claude)'!$E$4:$E$1576,0,操作說明!$D$2-16,1573,12)),0)</f>
        <v>65</v>
      </c>
      <c r="H149" s="24">
        <f ca="1">IFERROR(SUMPRODUCT(('銷貨數 (總數)(claude)'!$B$4:$B$1576=C149)*OFFSET('銷貨數 (總數)(claude)'!$E$4:$E$1576,0,操作說明!$D$2-10,1573,6)),0)</f>
        <v>27</v>
      </c>
      <c r="I149" s="23">
        <f ca="1">IFERROR(SUMPRODUCT(('銷貨數 (總數)(claude)'!$B$4:$B$1576=C149)*OFFSET('銷貨數 (總數)(claude)'!$E$4:$E$1576,0,操作說明!$D$2-7,1573,3)),0)</f>
        <v>15</v>
      </c>
      <c r="J149" s="24" cm="1">
        <f t="array" aca="1" ref="J149" ca="1">IFERROR(ROUND(H149/MAX(1,SUMPRODUCT(('銷貨數 (總數)(claude)'!$B$4:$B$1576=C149)*(OFFSET('銷貨數 (總數)(claude)'!$E$4:$E$1576,0,操作說明!$D$2-10,1573,6)&gt;0))),1),0)</f>
        <v>2.7</v>
      </c>
      <c r="K149" s="21">
        <f t="shared" ca="1" si="8"/>
        <v>10.7</v>
      </c>
      <c r="L149" s="25" t="str">
        <f t="shared" ca="1" si="9"/>
        <v>警示</v>
      </c>
      <c r="M149" s="22" t="str">
        <f t="shared" ca="1" si="10"/>
        <v>🟠 消化月數6-12個月，持續觀察</v>
      </c>
      <c r="N149" s="113" t="str">
        <f t="shared" ca="1" si="11"/>
        <v>2027/04</v>
      </c>
    </row>
    <row r="150" spans="1:14" ht="18.75" customHeight="1">
      <c r="A150" s="19" t="str">
        <f>IFERROR(_xlfn.XLOOKUP(B150,事業別定義!A$2:A$9,事業別定義!B$2:B$9,IF(E150&gt;0,"周邊商品","")),IF(E150&gt;0,"周邊商品",""))</f>
        <v>周邊商品</v>
      </c>
      <c r="B150" s="20" t="str">
        <f>IFERROR(_xlfn.XLOOKUP(C150,'銷貨數(claude)'!E:E,'銷貨數(claude)'!A:A,"周邊商品"),"周邊商品")</f>
        <v>巧連智商品</v>
      </c>
      <c r="C150" s="21" t="str">
        <f>'在庫(claude)'!A150</f>
        <v>20245C908</v>
      </c>
      <c r="D150" s="22" t="str">
        <f>IFERROR(_xlfn.XLOOKUP(C150,'在庫(claude)'!A$5:A$695,'在庫(claude)'!B$5:B$695,""),"")</f>
        <v>小一入學準備-遵守校園規則</v>
      </c>
      <c r="E150" s="26">
        <f>IFERROR(SUMIF('在庫(claude)'!A$5:A$695,C150,'在庫(claude)'!D$5:D$695),0)</f>
        <v>9</v>
      </c>
      <c r="F150" s="26">
        <f>IFERROR(SUMIF('在庫(claude)'!A$5:A$695,C150,'在庫(claude)'!E$5:E$695),0)</f>
        <v>136</v>
      </c>
      <c r="G150" s="26">
        <f ca="1">IFERROR(SUMPRODUCT(('銷貨數 (總數)(claude)'!$B$4:$B$1576=C150)*OFFSET('銷貨數 (總數)(claude)'!$E$4:$E$1576,0,操作說明!$D$2-16,1573,12)),0)</f>
        <v>30</v>
      </c>
      <c r="H150" s="27">
        <f ca="1">IFERROR(SUMPRODUCT(('銷貨數 (總數)(claude)'!$B$4:$B$1576=C150)*OFFSET('銷貨數 (總數)(claude)'!$E$4:$E$1576,0,操作說明!$D$2-10,1573,6)),0)</f>
        <v>0</v>
      </c>
      <c r="I150" s="26">
        <f ca="1">IFERROR(SUMPRODUCT(('銷貨數 (總數)(claude)'!$B$4:$B$1576=C150)*OFFSET('銷貨數 (總數)(claude)'!$E$4:$E$1576,0,操作說明!$D$2-7,1573,3)),0)</f>
        <v>0</v>
      </c>
      <c r="J150" s="27" cm="1">
        <f t="array" aca="1" ref="J150" ca="1">IFERROR(ROUND(H150/MAX(1,SUMPRODUCT(('銷貨數 (總數)(claude)'!$B$4:$B$1576=C150)*(OFFSET('銷貨數 (總數)(claude)'!$E$4:$E$1576,0,操作說明!$D$2-10,1573,6)&gt;0))),1),0)</f>
        <v>0</v>
      </c>
      <c r="K150" s="28" t="str">
        <f t="shared" ca="1" si="8"/>
        <v>-</v>
      </c>
      <c r="L150" s="25" t="str">
        <f t="shared" ca="1" si="9"/>
        <v>滯銷(有庫無銷)</v>
      </c>
      <c r="M150" s="29" t="str">
        <f t="shared" ca="1" si="10"/>
        <v>⚠️ 近6M零銷售，請確認是否列入促銷或處分</v>
      </c>
      <c r="N150" s="113" t="str">
        <f t="shared" ca="1" si="11"/>
        <v>無法預估</v>
      </c>
    </row>
    <row r="151" spans="1:14" ht="18.75" customHeight="1">
      <c r="A151" s="19" t="str">
        <f>IFERROR(_xlfn.XLOOKUP(B151,事業別定義!A$2:A$9,事業別定義!B$2:B$9,IF(E151&gt;0,"周邊商品","")),IF(E151&gt;0,"周邊商品",""))</f>
        <v>周邊商品</v>
      </c>
      <c r="B151" s="20" t="str">
        <f>IFERROR(_xlfn.XLOOKUP(C151,'銷貨數(claude)'!E:E,'銷貨數(claude)'!A:A,"周邊商品"),"周邊商品")</f>
        <v>周邊商品</v>
      </c>
      <c r="C151" s="21" t="str">
        <f>'在庫(claude)'!A151</f>
        <v>20245CA01</v>
      </c>
      <c r="D151" s="22" t="str">
        <f>IFERROR(_xlfn.XLOOKUP(C151,'在庫(claude)'!A$5:A$695,'在庫(claude)'!B$5:B$695,""),"")</f>
        <v>2501月號學習版貼紙</v>
      </c>
      <c r="E151" s="23">
        <f>IFERROR(SUMIF('在庫(claude)'!A$5:A$695,C151,'在庫(claude)'!D$5:D$695),0)</f>
        <v>80</v>
      </c>
      <c r="F151" s="23">
        <f>IFERROR(SUMIF('在庫(claude)'!A$5:A$695,C151,'在庫(claude)'!E$5:E$695),0)</f>
        <v>1663</v>
      </c>
      <c r="G151" s="23">
        <f ca="1">IFERROR(SUMPRODUCT(('銷貨數 (總數)(claude)'!$B$4:$B$1576=C151)*OFFSET('銷貨數 (總數)(claude)'!$E$4:$E$1576,0,操作說明!$D$2-16,1573,12)),0)</f>
        <v>0</v>
      </c>
      <c r="H151" s="24">
        <f ca="1">IFERROR(SUMPRODUCT(('銷貨數 (總數)(claude)'!$B$4:$B$1576=C151)*OFFSET('銷貨數 (總數)(claude)'!$E$4:$E$1576,0,操作說明!$D$2-10,1573,6)),0)</f>
        <v>0</v>
      </c>
      <c r="I151" s="23">
        <f ca="1">IFERROR(SUMPRODUCT(('銷貨數 (總數)(claude)'!$B$4:$B$1576=C151)*OFFSET('銷貨數 (總數)(claude)'!$E$4:$E$1576,0,操作說明!$D$2-7,1573,3)),0)</f>
        <v>0</v>
      </c>
      <c r="J151" s="24" cm="1">
        <f t="array" aca="1" ref="J151" ca="1">IFERROR(ROUND(H151/MAX(1,SUMPRODUCT(('銷貨數 (總數)(claude)'!$B$4:$B$1576=C151)*(OFFSET('銷貨數 (總數)(claude)'!$E$4:$E$1576,0,操作說明!$D$2-10,1573,6)&gt;0))),1),0)</f>
        <v>0</v>
      </c>
      <c r="K151" s="21" t="str">
        <f t="shared" ca="1" si="8"/>
        <v>-</v>
      </c>
      <c r="L151" s="25" t="str">
        <f t="shared" ca="1" si="9"/>
        <v>滯銷(有庫無銷)</v>
      </c>
      <c r="M151" s="22" t="str">
        <f t="shared" ca="1" si="10"/>
        <v>⚠️ 近6M零銷售，請確認是否列入促銷或處分</v>
      </c>
      <c r="N151" s="113" t="str">
        <f t="shared" ca="1" si="11"/>
        <v>無法預估</v>
      </c>
    </row>
    <row r="152" spans="1:14" ht="18.75" customHeight="1">
      <c r="A152" s="19" t="str">
        <f>IFERROR(_xlfn.XLOOKUP(B152,事業別定義!A$2:A$9,事業別定義!B$2:B$9,IF(E152&gt;0,"周邊商品","")),IF(E152&gt;0,"周邊商品",""))</f>
        <v>周邊商品</v>
      </c>
      <c r="B152" s="20" t="str">
        <f>IFERROR(_xlfn.XLOOKUP(C152,'銷貨數(claude)'!E:E,'銷貨數(claude)'!A:A,"周邊商品"),"周邊商品")</f>
        <v>周邊商品</v>
      </c>
      <c r="C152" s="21" t="str">
        <f>'在庫(claude)'!A152</f>
        <v>20245CA02</v>
      </c>
      <c r="D152" s="22" t="str">
        <f>IFERROR(_xlfn.XLOOKUP(C152,'在庫(claude)'!A$5:A$695,'在庫(claude)'!B$5:B$695,""),"")</f>
        <v>2502月號學習版貼紙</v>
      </c>
      <c r="E152" s="26">
        <f>IFERROR(SUMIF('在庫(claude)'!A$5:A$695,C152,'在庫(claude)'!D$5:D$695),0)</f>
        <v>42</v>
      </c>
      <c r="F152" s="26">
        <f>IFERROR(SUMIF('在庫(claude)'!A$5:A$695,C152,'在庫(claude)'!E$5:E$695),0)</f>
        <v>1797</v>
      </c>
      <c r="G152" s="26">
        <f ca="1">IFERROR(SUMPRODUCT(('銷貨數 (總數)(claude)'!$B$4:$B$1576=C152)*OFFSET('銷貨數 (總數)(claude)'!$E$4:$E$1576,0,操作說明!$D$2-16,1573,12)),0)</f>
        <v>0</v>
      </c>
      <c r="H152" s="27">
        <f ca="1">IFERROR(SUMPRODUCT(('銷貨數 (總數)(claude)'!$B$4:$B$1576=C152)*OFFSET('銷貨數 (總數)(claude)'!$E$4:$E$1576,0,操作說明!$D$2-10,1573,6)),0)</f>
        <v>0</v>
      </c>
      <c r="I152" s="26">
        <f ca="1">IFERROR(SUMPRODUCT(('銷貨數 (總數)(claude)'!$B$4:$B$1576=C152)*OFFSET('銷貨數 (總數)(claude)'!$E$4:$E$1576,0,操作說明!$D$2-7,1573,3)),0)</f>
        <v>0</v>
      </c>
      <c r="J152" s="27" cm="1">
        <f t="array" aca="1" ref="J152" ca="1">IFERROR(ROUND(H152/MAX(1,SUMPRODUCT(('銷貨數 (總數)(claude)'!$B$4:$B$1576=C152)*(OFFSET('銷貨數 (總數)(claude)'!$E$4:$E$1576,0,操作說明!$D$2-10,1573,6)&gt;0))),1),0)</f>
        <v>0</v>
      </c>
      <c r="K152" s="28" t="str">
        <f t="shared" ca="1" si="8"/>
        <v>-</v>
      </c>
      <c r="L152" s="25" t="str">
        <f t="shared" ca="1" si="9"/>
        <v>滯銷(有庫無銷)</v>
      </c>
      <c r="M152" s="29" t="str">
        <f t="shared" ca="1" si="10"/>
        <v>⚠️ 近6M零銷售，請確認是否列入促銷或處分</v>
      </c>
      <c r="N152" s="113" t="str">
        <f t="shared" ca="1" si="11"/>
        <v>無法預估</v>
      </c>
    </row>
    <row r="153" spans="1:14" ht="18.75" customHeight="1">
      <c r="A153" s="19" t="str">
        <f>IFERROR(_xlfn.XLOOKUP(B153,事業別定義!A$2:A$9,事業別定義!B$2:B$9,IF(E153&gt;0,"周邊商品","")),IF(E153&gt;0,"周邊商品",""))</f>
        <v>周邊商品</v>
      </c>
      <c r="B153" s="20" t="str">
        <f>IFERROR(_xlfn.XLOOKUP(C153,'銷貨數(claude)'!E:E,'銷貨數(claude)'!A:A,"周邊商品"),"周邊商品")</f>
        <v>周邊商品</v>
      </c>
      <c r="C153" s="21" t="str">
        <f>'在庫(claude)'!A153</f>
        <v>20245CA03</v>
      </c>
      <c r="D153" s="22" t="str">
        <f>IFERROR(_xlfn.XLOOKUP(C153,'在庫(claude)'!A$5:A$695,'在庫(claude)'!B$5:B$695,""),"")</f>
        <v>2503月號學習版貼紙</v>
      </c>
      <c r="E153" s="23">
        <f>IFERROR(SUMIF('在庫(claude)'!A$5:A$695,C153,'在庫(claude)'!D$5:D$695),0)</f>
        <v>13</v>
      </c>
      <c r="F153" s="23">
        <f>IFERROR(SUMIF('在庫(claude)'!A$5:A$695,C153,'在庫(claude)'!E$5:E$695),0)</f>
        <v>2581</v>
      </c>
      <c r="G153" s="23">
        <f ca="1">IFERROR(SUMPRODUCT(('銷貨數 (總數)(claude)'!$B$4:$B$1576=C153)*OFFSET('銷貨數 (總數)(claude)'!$E$4:$E$1576,0,操作說明!$D$2-16,1573,12)),0)</f>
        <v>0</v>
      </c>
      <c r="H153" s="24">
        <f ca="1">IFERROR(SUMPRODUCT(('銷貨數 (總數)(claude)'!$B$4:$B$1576=C153)*OFFSET('銷貨數 (總數)(claude)'!$E$4:$E$1576,0,操作說明!$D$2-10,1573,6)),0)</f>
        <v>0</v>
      </c>
      <c r="I153" s="23">
        <f ca="1">IFERROR(SUMPRODUCT(('銷貨數 (總數)(claude)'!$B$4:$B$1576=C153)*OFFSET('銷貨數 (總數)(claude)'!$E$4:$E$1576,0,操作說明!$D$2-7,1573,3)),0)</f>
        <v>0</v>
      </c>
      <c r="J153" s="24" cm="1">
        <f t="array" aca="1" ref="J153" ca="1">IFERROR(ROUND(H153/MAX(1,SUMPRODUCT(('銷貨數 (總數)(claude)'!$B$4:$B$1576=C153)*(OFFSET('銷貨數 (總數)(claude)'!$E$4:$E$1576,0,操作說明!$D$2-10,1573,6)&gt;0))),1),0)</f>
        <v>0</v>
      </c>
      <c r="K153" s="21" t="str">
        <f t="shared" ca="1" si="8"/>
        <v>-</v>
      </c>
      <c r="L153" s="25" t="str">
        <f t="shared" ca="1" si="9"/>
        <v>滯銷(有庫無銷)</v>
      </c>
      <c r="M153" s="22" t="str">
        <f t="shared" ca="1" si="10"/>
        <v>⚠️ 近6M零銷售，請確認是否列入促銷或處分</v>
      </c>
      <c r="N153" s="113" t="str">
        <f t="shared" ca="1" si="11"/>
        <v>無法預估</v>
      </c>
    </row>
    <row r="154" spans="1:14" ht="18.75" customHeight="1">
      <c r="A154" s="19" t="str">
        <f>IFERROR(_xlfn.XLOOKUP(B154,事業別定義!A$2:A$9,事業別定義!B$2:B$9,IF(E154&gt;0,"周邊商品","")),IF(E154&gt;0,"周邊商品",""))</f>
        <v>周邊商品</v>
      </c>
      <c r="B154" s="20" t="str">
        <f>IFERROR(_xlfn.XLOOKUP(C154,'銷貨數(claude)'!E:E,'銷貨數(claude)'!A:A,"周邊商品"),"周邊商品")</f>
        <v>周邊商品</v>
      </c>
      <c r="C154" s="21" t="str">
        <f>'在庫(claude)'!A154</f>
        <v>20245CA05</v>
      </c>
      <c r="D154" s="22" t="str">
        <f>IFERROR(_xlfn.XLOOKUP(C154,'在庫(claude)'!A$5:A$695,'在庫(claude)'!B$5:B$695,""),"")</f>
        <v>小一入學準備-正確的讀寫姿勢(貼紙)</v>
      </c>
      <c r="E154" s="26">
        <f>IFERROR(SUMIF('在庫(claude)'!A$5:A$695,C154,'在庫(claude)'!D$5:D$695),0)</f>
        <v>105</v>
      </c>
      <c r="F154" s="26">
        <f>IFERROR(SUMIF('在庫(claude)'!A$5:A$695,C154,'在庫(claude)'!E$5:E$695),0)</f>
        <v>640</v>
      </c>
      <c r="G154" s="26">
        <f ca="1">IFERROR(SUMPRODUCT(('銷貨數 (總數)(claude)'!$B$4:$B$1576=C154)*OFFSET('銷貨數 (總數)(claude)'!$E$4:$E$1576,0,操作說明!$D$2-16,1573,12)),0)</f>
        <v>0</v>
      </c>
      <c r="H154" s="27">
        <f ca="1">IFERROR(SUMPRODUCT(('銷貨數 (總數)(claude)'!$B$4:$B$1576=C154)*OFFSET('銷貨數 (總數)(claude)'!$E$4:$E$1576,0,操作說明!$D$2-10,1573,6)),0)</f>
        <v>0</v>
      </c>
      <c r="I154" s="26">
        <f ca="1">IFERROR(SUMPRODUCT(('銷貨數 (總數)(claude)'!$B$4:$B$1576=C154)*OFFSET('銷貨數 (總數)(claude)'!$E$4:$E$1576,0,操作說明!$D$2-7,1573,3)),0)</f>
        <v>0</v>
      </c>
      <c r="J154" s="27" cm="1">
        <f t="array" aca="1" ref="J154" ca="1">IFERROR(ROUND(H154/MAX(1,SUMPRODUCT(('銷貨數 (總數)(claude)'!$B$4:$B$1576=C154)*(OFFSET('銷貨數 (總數)(claude)'!$E$4:$E$1576,0,操作說明!$D$2-10,1573,6)&gt;0))),1),0)</f>
        <v>0</v>
      </c>
      <c r="K154" s="28" t="str">
        <f t="shared" ca="1" si="8"/>
        <v>-</v>
      </c>
      <c r="L154" s="25" t="str">
        <f t="shared" ca="1" si="9"/>
        <v>滯銷(有庫無銷)</v>
      </c>
      <c r="M154" s="29" t="str">
        <f t="shared" ca="1" si="10"/>
        <v>⚠️ 近6M零銷售，請確認是否列入促銷或處分</v>
      </c>
      <c r="N154" s="113" t="str">
        <f t="shared" ca="1" si="11"/>
        <v>無法預估</v>
      </c>
    </row>
    <row r="155" spans="1:14" ht="18.75" customHeight="1">
      <c r="A155" s="19" t="str">
        <f>IFERROR(_xlfn.XLOOKUP(B155,事業別定義!A$2:A$9,事業別定義!B$2:B$9,IF(E155&gt;0,"周邊商品","")),IF(E155&gt;0,"周邊商品",""))</f>
        <v>周邊商品</v>
      </c>
      <c r="B155" s="20" t="str">
        <f>IFERROR(_xlfn.XLOOKUP(C155,'銷貨數(claude)'!E:E,'銷貨數(claude)'!A:A,"周邊商品"),"周邊商品")</f>
        <v>巧連智商品</v>
      </c>
      <c r="C155" s="21" t="str">
        <f>'在庫(claude)'!A155</f>
        <v>20245CA06</v>
      </c>
      <c r="D155" s="22" t="str">
        <f>IFERROR(_xlfn.XLOOKUP(C155,'在庫(claude)'!A$5:A$695,'在庫(claude)'!B$5:B$695,""),"")</f>
        <v>小一入學準備-小學幼兒園大不同(貼紙)</v>
      </c>
      <c r="E155" s="23">
        <f>IFERROR(SUMIF('在庫(claude)'!A$5:A$695,C155,'在庫(claude)'!D$5:D$695),0)</f>
        <v>37</v>
      </c>
      <c r="F155" s="23">
        <f>IFERROR(SUMIF('在庫(claude)'!A$5:A$695,C155,'在庫(claude)'!E$5:E$695),0)</f>
        <v>256</v>
      </c>
      <c r="G155" s="23">
        <f ca="1">IFERROR(SUMPRODUCT(('銷貨數 (總數)(claude)'!$B$4:$B$1576=C155)*OFFSET('銷貨數 (總數)(claude)'!$E$4:$E$1576,0,操作說明!$D$2-16,1573,12)),0)</f>
        <v>4</v>
      </c>
      <c r="H155" s="24">
        <f ca="1">IFERROR(SUMPRODUCT(('銷貨數 (總數)(claude)'!$B$4:$B$1576=C155)*OFFSET('銷貨數 (總數)(claude)'!$E$4:$E$1576,0,操作說明!$D$2-10,1573,6)),0)</f>
        <v>0</v>
      </c>
      <c r="I155" s="23">
        <f ca="1">IFERROR(SUMPRODUCT(('銷貨數 (總數)(claude)'!$B$4:$B$1576=C155)*OFFSET('銷貨數 (總數)(claude)'!$E$4:$E$1576,0,操作說明!$D$2-7,1573,3)),0)</f>
        <v>0</v>
      </c>
      <c r="J155" s="24" cm="1">
        <f t="array" aca="1" ref="J155" ca="1">IFERROR(ROUND(H155/MAX(1,SUMPRODUCT(('銷貨數 (總數)(claude)'!$B$4:$B$1576=C155)*(OFFSET('銷貨數 (總數)(claude)'!$E$4:$E$1576,0,操作說明!$D$2-10,1573,6)&gt;0))),1),0)</f>
        <v>0</v>
      </c>
      <c r="K155" s="21" t="str">
        <f t="shared" ca="1" si="8"/>
        <v>-</v>
      </c>
      <c r="L155" s="25" t="str">
        <f t="shared" ca="1" si="9"/>
        <v>滯銷(有庫無銷)</v>
      </c>
      <c r="M155" s="22" t="str">
        <f t="shared" ca="1" si="10"/>
        <v>⚠️ 近6M零銷售，請確認是否列入促銷或處分</v>
      </c>
      <c r="N155" s="113" t="str">
        <f t="shared" ca="1" si="11"/>
        <v>無法預估</v>
      </c>
    </row>
    <row r="156" spans="1:14" ht="18.75" customHeight="1">
      <c r="A156" s="19" t="str">
        <f>IFERROR(_xlfn.XLOOKUP(B156,事業別定義!A$2:A$9,事業別定義!B$2:B$9,IF(E156&gt;0,"周邊商品","")),IF(E156&gt;0,"周邊商品",""))</f>
        <v>周邊商品</v>
      </c>
      <c r="B156" s="20" t="str">
        <f>IFERROR(_xlfn.XLOOKUP(C156,'銷貨數(claude)'!E:E,'銷貨數(claude)'!A:A,"周邊商品"),"周邊商品")</f>
        <v>周邊商品</v>
      </c>
      <c r="C156" s="21" t="str">
        <f>'在庫(claude)'!A156</f>
        <v>20245CA07</v>
      </c>
      <c r="D156" s="22" t="str">
        <f>IFERROR(_xlfn.XLOOKUP(C156,'在庫(claude)'!A$5:A$695,'在庫(claude)'!B$5:B$695,""),"")</f>
        <v>小一入學準備-時間管理(貼紙)</v>
      </c>
      <c r="E156" s="26">
        <f>IFERROR(SUMIF('在庫(claude)'!A$5:A$695,C156,'在庫(claude)'!D$5:D$695),0)</f>
        <v>20</v>
      </c>
      <c r="F156" s="26">
        <f>IFERROR(SUMIF('在庫(claude)'!A$5:A$695,C156,'在庫(claude)'!E$5:E$695),0)</f>
        <v>166</v>
      </c>
      <c r="G156" s="26">
        <f ca="1">IFERROR(SUMPRODUCT(('銷貨數 (總數)(claude)'!$B$4:$B$1576=C156)*OFFSET('銷貨數 (總數)(claude)'!$E$4:$E$1576,0,操作說明!$D$2-16,1573,12)),0)</f>
        <v>0</v>
      </c>
      <c r="H156" s="27">
        <f ca="1">IFERROR(SUMPRODUCT(('銷貨數 (總數)(claude)'!$B$4:$B$1576=C156)*OFFSET('銷貨數 (總數)(claude)'!$E$4:$E$1576,0,操作說明!$D$2-10,1573,6)),0)</f>
        <v>0</v>
      </c>
      <c r="I156" s="26">
        <f ca="1">IFERROR(SUMPRODUCT(('銷貨數 (總數)(claude)'!$B$4:$B$1576=C156)*OFFSET('銷貨數 (總數)(claude)'!$E$4:$E$1576,0,操作說明!$D$2-7,1573,3)),0)</f>
        <v>0</v>
      </c>
      <c r="J156" s="27" cm="1">
        <f t="array" aca="1" ref="J156" ca="1">IFERROR(ROUND(H156/MAX(1,SUMPRODUCT(('銷貨數 (總數)(claude)'!$B$4:$B$1576=C156)*(OFFSET('銷貨數 (總數)(claude)'!$E$4:$E$1576,0,操作說明!$D$2-10,1573,6)&gt;0))),1),0)</f>
        <v>0</v>
      </c>
      <c r="K156" s="28" t="str">
        <f t="shared" ca="1" si="8"/>
        <v>-</v>
      </c>
      <c r="L156" s="25" t="str">
        <f t="shared" ca="1" si="9"/>
        <v>滯銷(有庫無銷)</v>
      </c>
      <c r="M156" s="29" t="str">
        <f t="shared" ca="1" si="10"/>
        <v>⚠️ 近6M零銷售，請確認是否列入促銷或處分</v>
      </c>
      <c r="N156" s="113" t="str">
        <f t="shared" ca="1" si="11"/>
        <v>無法預估</v>
      </c>
    </row>
    <row r="157" spans="1:14" ht="18.75" customHeight="1">
      <c r="A157" s="19" t="str">
        <f>IFERROR(_xlfn.XLOOKUP(B157,事業別定義!A$2:A$9,事業別定義!B$2:B$9,IF(E157&gt;0,"周邊商品","")),IF(E157&gt;0,"周邊商品",""))</f>
        <v>周邊商品</v>
      </c>
      <c r="B157" s="20" t="str">
        <f>IFERROR(_xlfn.XLOOKUP(C157,'銷貨數(claude)'!E:E,'銷貨數(claude)'!A:A,"周邊商品"),"周邊商品")</f>
        <v>周邊商品</v>
      </c>
      <c r="C157" s="21" t="str">
        <f>'在庫(claude)'!A157</f>
        <v>20245CA08</v>
      </c>
      <c r="D157" s="22" t="str">
        <f>IFERROR(_xlfn.XLOOKUP(C157,'在庫(claude)'!A$5:A$695,'在庫(claude)'!B$5:B$695,""),"")</f>
        <v>小一入學準備-遵守校園規則(貼紙)</v>
      </c>
      <c r="E157" s="23">
        <f>IFERROR(SUMIF('在庫(claude)'!A$5:A$695,C157,'在庫(claude)'!D$5:D$695),0)</f>
        <v>9</v>
      </c>
      <c r="F157" s="23">
        <f>IFERROR(SUMIF('在庫(claude)'!A$5:A$695,C157,'在庫(claude)'!E$5:E$695),0)</f>
        <v>75</v>
      </c>
      <c r="G157" s="23">
        <f ca="1">IFERROR(SUMPRODUCT(('銷貨數 (總數)(claude)'!$B$4:$B$1576=C157)*OFFSET('銷貨數 (總數)(claude)'!$E$4:$E$1576,0,操作說明!$D$2-16,1573,12)),0)</f>
        <v>0</v>
      </c>
      <c r="H157" s="24">
        <f ca="1">IFERROR(SUMPRODUCT(('銷貨數 (總數)(claude)'!$B$4:$B$1576=C157)*OFFSET('銷貨數 (總數)(claude)'!$E$4:$E$1576,0,操作說明!$D$2-10,1573,6)),0)</f>
        <v>0</v>
      </c>
      <c r="I157" s="23">
        <f ca="1">IFERROR(SUMPRODUCT(('銷貨數 (總數)(claude)'!$B$4:$B$1576=C157)*OFFSET('銷貨數 (總數)(claude)'!$E$4:$E$1576,0,操作說明!$D$2-7,1573,3)),0)</f>
        <v>0</v>
      </c>
      <c r="J157" s="24" cm="1">
        <f t="array" aca="1" ref="J157" ca="1">IFERROR(ROUND(H157/MAX(1,SUMPRODUCT(('銷貨數 (總數)(claude)'!$B$4:$B$1576=C157)*(OFFSET('銷貨數 (總數)(claude)'!$E$4:$E$1576,0,操作說明!$D$2-10,1573,6)&gt;0))),1),0)</f>
        <v>0</v>
      </c>
      <c r="K157" s="21" t="str">
        <f t="shared" ca="1" si="8"/>
        <v>-</v>
      </c>
      <c r="L157" s="25" t="str">
        <f t="shared" ca="1" si="9"/>
        <v>滯銷(有庫無銷)</v>
      </c>
      <c r="M157" s="22" t="str">
        <f t="shared" ca="1" si="10"/>
        <v>⚠️ 近6M零銷售，請確認是否列入促銷或處分</v>
      </c>
      <c r="N157" s="113" t="str">
        <f t="shared" ca="1" si="11"/>
        <v>無法預估</v>
      </c>
    </row>
    <row r="158" spans="1:14" ht="18.75" customHeight="1">
      <c r="A158" s="19" t="str">
        <f>IFERROR(_xlfn.XLOOKUP(B158,事業別定義!A$2:A$9,事業別定義!B$2:B$9,IF(E158&gt;0,"周邊商品","")),IF(E158&gt;0,"周邊商品",""))</f>
        <v>周邊商品</v>
      </c>
      <c r="B158" s="20" t="str">
        <f>IFERROR(_xlfn.XLOOKUP(C158,'銷貨數(claude)'!E:E,'銷貨數(claude)'!A:A,"周邊商品"),"周邊商品")</f>
        <v>周邊商品</v>
      </c>
      <c r="C158" s="21" t="str">
        <f>'在庫(claude)'!A158</f>
        <v>20245CA10</v>
      </c>
      <c r="D158" s="22" t="str">
        <f>IFERROR(_xlfn.XLOOKUP(C158,'在庫(claude)'!A$5:A$695,'在庫(claude)'!B$5:B$695,""),"")</f>
        <v>2410月號學習版貼紙</v>
      </c>
      <c r="E158" s="26">
        <f>IFERROR(SUMIF('在庫(claude)'!A$5:A$695,C158,'在庫(claude)'!D$5:D$695),0)</f>
        <v>84</v>
      </c>
      <c r="F158" s="26">
        <f>IFERROR(SUMIF('在庫(claude)'!A$5:A$695,C158,'在庫(claude)'!E$5:E$695),0)</f>
        <v>724</v>
      </c>
      <c r="G158" s="26">
        <f ca="1">IFERROR(SUMPRODUCT(('銷貨數 (總數)(claude)'!$B$4:$B$1576=C158)*OFFSET('銷貨數 (總數)(claude)'!$E$4:$E$1576,0,操作說明!$D$2-16,1573,12)),0)</f>
        <v>0</v>
      </c>
      <c r="H158" s="27">
        <f ca="1">IFERROR(SUMPRODUCT(('銷貨數 (總數)(claude)'!$B$4:$B$1576=C158)*OFFSET('銷貨數 (總數)(claude)'!$E$4:$E$1576,0,操作說明!$D$2-10,1573,6)),0)</f>
        <v>0</v>
      </c>
      <c r="I158" s="26">
        <f ca="1">IFERROR(SUMPRODUCT(('銷貨數 (總數)(claude)'!$B$4:$B$1576=C158)*OFFSET('銷貨數 (總數)(claude)'!$E$4:$E$1576,0,操作說明!$D$2-7,1573,3)),0)</f>
        <v>0</v>
      </c>
      <c r="J158" s="27" cm="1">
        <f t="array" aca="1" ref="J158" ca="1">IFERROR(ROUND(H158/MAX(1,SUMPRODUCT(('銷貨數 (總數)(claude)'!$B$4:$B$1576=C158)*(OFFSET('銷貨數 (總數)(claude)'!$E$4:$E$1576,0,操作說明!$D$2-10,1573,6)&gt;0))),1),0)</f>
        <v>0</v>
      </c>
      <c r="K158" s="28" t="str">
        <f t="shared" ca="1" si="8"/>
        <v>-</v>
      </c>
      <c r="L158" s="25" t="str">
        <f t="shared" ca="1" si="9"/>
        <v>滯銷(有庫無銷)</v>
      </c>
      <c r="M158" s="29" t="str">
        <f t="shared" ca="1" si="10"/>
        <v>⚠️ 近6M零銷售，請確認是否列入促銷或處分</v>
      </c>
      <c r="N158" s="113" t="str">
        <f t="shared" ca="1" si="11"/>
        <v>無法預估</v>
      </c>
    </row>
    <row r="159" spans="1:14" ht="18.75" customHeight="1">
      <c r="A159" s="19" t="str">
        <f>IFERROR(_xlfn.XLOOKUP(B159,事業別定義!A$2:A$9,事業別定義!B$2:B$9,IF(E159&gt;0,"周邊商品","")),IF(E159&gt;0,"周邊商品",""))</f>
        <v>周邊商品</v>
      </c>
      <c r="B159" s="20" t="str">
        <f>IFERROR(_xlfn.XLOOKUP(C159,'銷貨數(claude)'!E:E,'銷貨數(claude)'!A:A,"周邊商品"),"周邊商品")</f>
        <v>周邊商品</v>
      </c>
      <c r="C159" s="21" t="str">
        <f>'在庫(claude)'!A159</f>
        <v>20245CA11</v>
      </c>
      <c r="D159" s="22" t="str">
        <f>IFERROR(_xlfn.XLOOKUP(C159,'在庫(claude)'!A$5:A$695,'在庫(claude)'!B$5:B$695,""),"")</f>
        <v>2411月號學習版貼紙</v>
      </c>
      <c r="E159" s="23">
        <f>IFERROR(SUMIF('在庫(claude)'!A$5:A$695,C159,'在庫(claude)'!D$5:D$695),0)</f>
        <v>32</v>
      </c>
      <c r="F159" s="23">
        <f>IFERROR(SUMIF('在庫(claude)'!A$5:A$695,C159,'在庫(claude)'!E$5:E$695),0)</f>
        <v>340</v>
      </c>
      <c r="G159" s="23">
        <f ca="1">IFERROR(SUMPRODUCT(('銷貨數 (總數)(claude)'!$B$4:$B$1576=C159)*OFFSET('銷貨數 (總數)(claude)'!$E$4:$E$1576,0,操作說明!$D$2-16,1573,12)),0)</f>
        <v>0</v>
      </c>
      <c r="H159" s="24">
        <f ca="1">IFERROR(SUMPRODUCT(('銷貨數 (總數)(claude)'!$B$4:$B$1576=C159)*OFFSET('銷貨數 (總數)(claude)'!$E$4:$E$1576,0,操作說明!$D$2-10,1573,6)),0)</f>
        <v>0</v>
      </c>
      <c r="I159" s="23">
        <f ca="1">IFERROR(SUMPRODUCT(('銷貨數 (總數)(claude)'!$B$4:$B$1576=C159)*OFFSET('銷貨數 (總數)(claude)'!$E$4:$E$1576,0,操作說明!$D$2-7,1573,3)),0)</f>
        <v>0</v>
      </c>
      <c r="J159" s="24" cm="1">
        <f t="array" aca="1" ref="J159" ca="1">IFERROR(ROUND(H159/MAX(1,SUMPRODUCT(('銷貨數 (總數)(claude)'!$B$4:$B$1576=C159)*(OFFSET('銷貨數 (總數)(claude)'!$E$4:$E$1576,0,操作說明!$D$2-10,1573,6)&gt;0))),1),0)</f>
        <v>0</v>
      </c>
      <c r="K159" s="21" t="str">
        <f t="shared" ca="1" si="8"/>
        <v>-</v>
      </c>
      <c r="L159" s="25" t="str">
        <f t="shared" ca="1" si="9"/>
        <v>滯銷(有庫無銷)</v>
      </c>
      <c r="M159" s="22" t="str">
        <f t="shared" ca="1" si="10"/>
        <v>⚠️ 近6M零銷售，請確認是否列入促銷或處分</v>
      </c>
      <c r="N159" s="113" t="str">
        <f t="shared" ca="1" si="11"/>
        <v>無法預估</v>
      </c>
    </row>
    <row r="160" spans="1:14" ht="18.75" customHeight="1">
      <c r="A160" s="19" t="str">
        <f>IFERROR(_xlfn.XLOOKUP(B160,事業別定義!A$2:A$9,事業別定義!B$2:B$9,IF(E160&gt;0,"周邊商品","")),IF(E160&gt;0,"周邊商品",""))</f>
        <v>周邊商品</v>
      </c>
      <c r="B160" s="20" t="str">
        <f>IFERROR(_xlfn.XLOOKUP(C160,'銷貨數(claude)'!E:E,'銷貨數(claude)'!A:A,"周邊商品"),"周邊商品")</f>
        <v>周邊商品</v>
      </c>
      <c r="C160" s="21" t="str">
        <f>'在庫(claude)'!A160</f>
        <v>20245CA12</v>
      </c>
      <c r="D160" s="22" t="str">
        <f>IFERROR(_xlfn.XLOOKUP(C160,'在庫(claude)'!A$5:A$695,'在庫(claude)'!B$5:B$695,""),"")</f>
        <v>2412月號學習版貼紙</v>
      </c>
      <c r="E160" s="26">
        <f>IFERROR(SUMIF('在庫(claude)'!A$5:A$695,C160,'在庫(claude)'!D$5:D$695),0)</f>
        <v>32</v>
      </c>
      <c r="F160" s="26">
        <f>IFERROR(SUMIF('在庫(claude)'!A$5:A$695,C160,'在庫(claude)'!E$5:E$695),0)</f>
        <v>532</v>
      </c>
      <c r="G160" s="26">
        <f ca="1">IFERROR(SUMPRODUCT(('銷貨數 (總數)(claude)'!$B$4:$B$1576=C160)*OFFSET('銷貨數 (總數)(claude)'!$E$4:$E$1576,0,操作說明!$D$2-16,1573,12)),0)</f>
        <v>0</v>
      </c>
      <c r="H160" s="27">
        <f ca="1">IFERROR(SUMPRODUCT(('銷貨數 (總數)(claude)'!$B$4:$B$1576=C160)*OFFSET('銷貨數 (總數)(claude)'!$E$4:$E$1576,0,操作說明!$D$2-10,1573,6)),0)</f>
        <v>0</v>
      </c>
      <c r="I160" s="26">
        <f ca="1">IFERROR(SUMPRODUCT(('銷貨數 (總數)(claude)'!$B$4:$B$1576=C160)*OFFSET('銷貨數 (總數)(claude)'!$E$4:$E$1576,0,操作說明!$D$2-7,1573,3)),0)</f>
        <v>0</v>
      </c>
      <c r="J160" s="27" cm="1">
        <f t="array" aca="1" ref="J160" ca="1">IFERROR(ROUND(H160/MAX(1,SUMPRODUCT(('銷貨數 (總數)(claude)'!$B$4:$B$1576=C160)*(OFFSET('銷貨數 (總數)(claude)'!$E$4:$E$1576,0,操作說明!$D$2-10,1573,6)&gt;0))),1),0)</f>
        <v>0</v>
      </c>
      <c r="K160" s="28" t="str">
        <f t="shared" ca="1" si="8"/>
        <v>-</v>
      </c>
      <c r="L160" s="25" t="str">
        <f t="shared" ca="1" si="9"/>
        <v>滯銷(有庫無銷)</v>
      </c>
      <c r="M160" s="29" t="str">
        <f t="shared" ca="1" si="10"/>
        <v>⚠️ 近6M零銷售，請確認是否列入促銷或處分</v>
      </c>
      <c r="N160" s="113" t="str">
        <f t="shared" ca="1" si="11"/>
        <v>無法預估</v>
      </c>
    </row>
    <row r="161" spans="1:14" ht="18.75" customHeight="1">
      <c r="A161" s="19" t="str">
        <f>IFERROR(_xlfn.XLOOKUP(B161,事業別定義!A$2:A$9,事業別定義!B$2:B$9,IF(E161&gt;0,"周邊商品","")),IF(E161&gt;0,"周邊商品",""))</f>
        <v>周邊商品</v>
      </c>
      <c r="B161" s="20" t="str">
        <f>IFERROR(_xlfn.XLOOKUP(C161,'銷貨數(claude)'!E:E,'銷貨數(claude)'!A:A,"周邊商品"),"周邊商品")</f>
        <v>巧連智商品</v>
      </c>
      <c r="C161" s="21" t="str">
        <f>'在庫(claude)'!A161</f>
        <v>20245CE02</v>
      </c>
      <c r="D161" s="22" t="str">
        <f>IFERROR(_xlfn.XLOOKUP(C161,'在庫(claude)'!A$5:A$695,'在庫(claude)'!B$5:B$695,""),"")</f>
        <v>奇幻王國歷險記</v>
      </c>
      <c r="E161" s="23">
        <f>IFERROR(SUMIF('在庫(claude)'!A$5:A$695,C161,'在庫(claude)'!D$5:D$695),0)</f>
        <v>17</v>
      </c>
      <c r="F161" s="23">
        <f>IFERROR(SUMIF('在庫(claude)'!A$5:A$695,C161,'在庫(claude)'!E$5:E$695),0)</f>
        <v>1424</v>
      </c>
      <c r="G161" s="23">
        <f ca="1">IFERROR(SUMPRODUCT(('銷貨數 (總數)(claude)'!$B$4:$B$1576=C161)*OFFSET('銷貨數 (總數)(claude)'!$E$4:$E$1576,0,操作說明!$D$2-16,1573,12)),0)</f>
        <v>8</v>
      </c>
      <c r="H161" s="24">
        <f ca="1">IFERROR(SUMPRODUCT(('銷貨數 (總數)(claude)'!$B$4:$B$1576=C161)*OFFSET('銷貨數 (總數)(claude)'!$E$4:$E$1576,0,操作說明!$D$2-10,1573,6)),0)</f>
        <v>6</v>
      </c>
      <c r="I161" s="23">
        <f ca="1">IFERROR(SUMPRODUCT(('銷貨數 (總數)(claude)'!$B$4:$B$1576=C161)*OFFSET('銷貨數 (總數)(claude)'!$E$4:$E$1576,0,操作說明!$D$2-7,1573,3)),0)</f>
        <v>6</v>
      </c>
      <c r="J161" s="24" cm="1">
        <f t="array" aca="1" ref="J161" ca="1">IFERROR(ROUND(H161/MAX(1,SUMPRODUCT(('銷貨數 (總數)(claude)'!$B$4:$B$1576=C161)*(OFFSET('銷貨數 (總數)(claude)'!$E$4:$E$1576,0,操作說明!$D$2-10,1573,6)&gt;0))),1),0)</f>
        <v>3</v>
      </c>
      <c r="K161" s="21">
        <f t="shared" ca="1" si="8"/>
        <v>5.7</v>
      </c>
      <c r="L161" s="25" t="str">
        <f t="shared" ca="1" si="9"/>
        <v>偏高</v>
      </c>
      <c r="M161" s="22" t="str">
        <f t="shared" ca="1" si="10"/>
        <v>🟡 消化月數3-6個月，偏高注意</v>
      </c>
      <c r="N161" s="113" t="str">
        <f t="shared" ca="1" si="11"/>
        <v>2026/11</v>
      </c>
    </row>
    <row r="162" spans="1:14" ht="18.75" customHeight="1">
      <c r="A162" s="19" t="str">
        <f>IFERROR(_xlfn.XLOOKUP(B162,事業別定義!A$2:A$9,事業別定義!B$2:B$9,IF(E162&gt;0,"周邊商品","")),IF(E162&gt;0,"周邊商品",""))</f>
        <v>周邊商品</v>
      </c>
      <c r="B162" s="20" t="str">
        <f>IFERROR(_xlfn.XLOOKUP(C162,'銷貨數(claude)'!E:E,'銷貨數(claude)'!A:A,"周邊商品"),"周邊商品")</f>
        <v>巧連智商品</v>
      </c>
      <c r="C162" s="21" t="str">
        <f>'在庫(claude)'!A162</f>
        <v>20245CE04</v>
      </c>
      <c r="D162" s="22" t="str">
        <f>IFERROR(_xlfn.XLOOKUP(C162,'在庫(claude)'!A$5:A$695,'在庫(claude)'!B$5:B$695,""),"")</f>
        <v>百變圖形疊疊樂解答</v>
      </c>
      <c r="E162" s="26">
        <f>IFERROR(SUMIF('在庫(claude)'!A$5:A$695,C162,'在庫(claude)'!D$5:D$695),0)</f>
        <v>158</v>
      </c>
      <c r="F162" s="26">
        <f>IFERROR(SUMIF('在庫(claude)'!A$5:A$695,C162,'在庫(claude)'!E$5:E$695),0)</f>
        <v>522</v>
      </c>
      <c r="G162" s="26">
        <f ca="1">IFERROR(SUMPRODUCT(('銷貨數 (總數)(claude)'!$B$4:$B$1576=C162)*OFFSET('銷貨數 (總數)(claude)'!$E$4:$E$1576,0,操作說明!$D$2-16,1573,12)),0)</f>
        <v>15</v>
      </c>
      <c r="H162" s="27">
        <f ca="1">IFERROR(SUMPRODUCT(('銷貨數 (總數)(claude)'!$B$4:$B$1576=C162)*OFFSET('銷貨數 (總數)(claude)'!$E$4:$E$1576,0,操作說明!$D$2-10,1573,6)),0)</f>
        <v>14</v>
      </c>
      <c r="I162" s="26">
        <f ca="1">IFERROR(SUMPRODUCT(('銷貨數 (總數)(claude)'!$B$4:$B$1576=C162)*OFFSET('銷貨數 (總數)(claude)'!$E$4:$E$1576,0,操作說明!$D$2-7,1573,3)),0)</f>
        <v>8</v>
      </c>
      <c r="J162" s="27" cm="1">
        <f t="array" aca="1" ref="J162" ca="1">IFERROR(ROUND(H162/MAX(1,SUMPRODUCT(('銷貨數 (總數)(claude)'!$B$4:$B$1576=C162)*(OFFSET('銷貨數 (總數)(claude)'!$E$4:$E$1576,0,操作說明!$D$2-10,1573,6)&gt;0))),1),0)</f>
        <v>2.8</v>
      </c>
      <c r="K162" s="28">
        <f t="shared" ca="1" si="8"/>
        <v>56.4</v>
      </c>
      <c r="L162" s="25" t="str">
        <f t="shared" ca="1" si="9"/>
        <v>滯銷風險</v>
      </c>
      <c r="M162" s="29" t="str">
        <f t="shared" ca="1" si="10"/>
        <v>🔴 超過2年消化量，建議促銷/庫存處分</v>
      </c>
      <c r="N162" s="113" t="str">
        <f t="shared" ca="1" si="11"/>
        <v>2031/01</v>
      </c>
    </row>
    <row r="163" spans="1:14" ht="18.75" customHeight="1">
      <c r="A163" s="19" t="str">
        <f>IFERROR(_xlfn.XLOOKUP(B163,事業別定義!A$2:A$9,事業別定義!B$2:B$9,IF(E163&gt;0,"周邊商品","")),IF(E163&gt;0,"周邊商品",""))</f>
        <v>周邊商品</v>
      </c>
      <c r="B163" s="20" t="str">
        <f>IFERROR(_xlfn.XLOOKUP(C163,'銷貨數(claude)'!E:E,'銷貨數(claude)'!A:A,"周邊商品"),"周邊商品")</f>
        <v>巧連智商品</v>
      </c>
      <c r="C163" s="21" t="str">
        <f>'在庫(claude)'!A163</f>
        <v>20246CV05</v>
      </c>
      <c r="D163" s="22" t="str">
        <f>IFERROR(_xlfn.XLOOKUP(C163,'在庫(claude)'!A$5:A$695,'在庫(claude)'!B$5:B$695,""),"")</f>
        <v>變變變魔術組</v>
      </c>
      <c r="E163" s="23">
        <f>IFERROR(SUMIF('在庫(claude)'!A$5:A$695,C163,'在庫(claude)'!D$5:D$695),0)</f>
        <v>70</v>
      </c>
      <c r="F163" s="23">
        <f>IFERROR(SUMIF('在庫(claude)'!A$5:A$695,C163,'在庫(claude)'!E$5:E$695),0)</f>
        <v>3448</v>
      </c>
      <c r="G163" s="23">
        <f ca="1">IFERROR(SUMPRODUCT(('銷貨數 (總數)(claude)'!$B$4:$B$1576=C163)*OFFSET('銷貨數 (總數)(claude)'!$E$4:$E$1576,0,操作說明!$D$2-16,1573,12)),0)</f>
        <v>9</v>
      </c>
      <c r="H163" s="24">
        <f ca="1">IFERROR(SUMPRODUCT(('銷貨數 (總數)(claude)'!$B$4:$B$1576=C163)*OFFSET('銷貨數 (總數)(claude)'!$E$4:$E$1576,0,操作說明!$D$2-10,1573,6)),0)</f>
        <v>6</v>
      </c>
      <c r="I163" s="23">
        <f ca="1">IFERROR(SUMPRODUCT(('銷貨數 (總數)(claude)'!$B$4:$B$1576=C163)*OFFSET('銷貨數 (總數)(claude)'!$E$4:$E$1576,0,操作說明!$D$2-7,1573,3)),0)</f>
        <v>5</v>
      </c>
      <c r="J163" s="24" cm="1">
        <f t="array" aca="1" ref="J163" ca="1">IFERROR(ROUND(H163/MAX(1,SUMPRODUCT(('銷貨數 (總數)(claude)'!$B$4:$B$1576=C163)*(OFFSET('銷貨數 (總數)(claude)'!$E$4:$E$1576,0,操作說明!$D$2-10,1573,6)&gt;0))),1),0)</f>
        <v>1</v>
      </c>
      <c r="K163" s="21">
        <f t="shared" ca="1" si="8"/>
        <v>70</v>
      </c>
      <c r="L163" s="25" t="str">
        <f t="shared" ca="1" si="9"/>
        <v>滯銷風險</v>
      </c>
      <c r="M163" s="22" t="str">
        <f t="shared" ca="1" si="10"/>
        <v>🔴 超過2年消化量，建議促銷/庫存處分</v>
      </c>
      <c r="N163" s="113" t="str">
        <f t="shared" ca="1" si="11"/>
        <v>2032/03</v>
      </c>
    </row>
    <row r="164" spans="1:14" ht="18.75" customHeight="1">
      <c r="A164" s="19" t="str">
        <f>IFERROR(_xlfn.XLOOKUP(B164,事業別定義!A$2:A$9,事業別定義!B$2:B$9,IF(E164&gt;0,"周邊商品","")),IF(E164&gt;0,"周邊商品",""))</f>
        <v>周邊商品</v>
      </c>
      <c r="B164" s="20" t="str">
        <f>IFERROR(_xlfn.XLOOKUP(C164,'銷貨數(claude)'!E:E,'銷貨數(claude)'!A:A,"周邊商品"),"周邊商品")</f>
        <v>巧連智商品</v>
      </c>
      <c r="C164" s="21" t="str">
        <f>'在庫(claude)'!A164</f>
        <v>20246CV06</v>
      </c>
      <c r="D164" s="22" t="str">
        <f>IFERROR(_xlfn.XLOOKUP(C164,'在庫(claude)'!A$5:A$695,'在庫(claude)'!B$5:B$695,""),"")</f>
        <v>99乘法記憶組</v>
      </c>
      <c r="E164" s="26">
        <f>IFERROR(SUMIF('在庫(claude)'!A$5:A$695,C164,'在庫(claude)'!D$5:D$695),0)</f>
        <v>64</v>
      </c>
      <c r="F164" s="26">
        <f>IFERROR(SUMIF('在庫(claude)'!A$5:A$695,C164,'在庫(claude)'!E$5:E$695),0)</f>
        <v>3184</v>
      </c>
      <c r="G164" s="26">
        <f ca="1">IFERROR(SUMPRODUCT(('銷貨數 (總數)(claude)'!$B$4:$B$1576=C164)*OFFSET('銷貨數 (總數)(claude)'!$E$4:$E$1576,0,操作說明!$D$2-16,1573,12)),0)</f>
        <v>30</v>
      </c>
      <c r="H164" s="27">
        <f ca="1">IFERROR(SUMPRODUCT(('銷貨數 (總數)(claude)'!$B$4:$B$1576=C164)*OFFSET('銷貨數 (總數)(claude)'!$E$4:$E$1576,0,操作說明!$D$2-10,1573,6)),0)</f>
        <v>20</v>
      </c>
      <c r="I164" s="26">
        <f ca="1">IFERROR(SUMPRODUCT(('銷貨數 (總數)(claude)'!$B$4:$B$1576=C164)*OFFSET('銷貨數 (總數)(claude)'!$E$4:$E$1576,0,操作說明!$D$2-7,1573,3)),0)</f>
        <v>13</v>
      </c>
      <c r="J164" s="27" cm="1">
        <f t="array" aca="1" ref="J164" ca="1">IFERROR(ROUND(H164/MAX(1,SUMPRODUCT(('銷貨數 (總數)(claude)'!$B$4:$B$1576=C164)*(OFFSET('銷貨數 (總數)(claude)'!$E$4:$E$1576,0,操作說明!$D$2-10,1573,6)&gt;0))),1),0)</f>
        <v>2.2000000000000002</v>
      </c>
      <c r="K164" s="28">
        <f t="shared" ca="1" si="8"/>
        <v>29.1</v>
      </c>
      <c r="L164" s="25" t="str">
        <f t="shared" ca="1" si="9"/>
        <v>滯銷風險</v>
      </c>
      <c r="M164" s="29" t="str">
        <f t="shared" ca="1" si="10"/>
        <v>🔴 超過2年消化量，建議促銷/庫存處分</v>
      </c>
      <c r="N164" s="113" t="str">
        <f t="shared" ca="1" si="11"/>
        <v>2028/10</v>
      </c>
    </row>
    <row r="165" spans="1:14" ht="18.75" customHeight="1">
      <c r="A165" s="19" t="str">
        <f>IFERROR(_xlfn.XLOOKUP(B165,事業別定義!A$2:A$9,事業別定義!B$2:B$9,IF(E165&gt;0,"周邊商品","")),IF(E165&gt;0,"周邊商品",""))</f>
        <v>周邊商品</v>
      </c>
      <c r="B165" s="20" t="str">
        <f>IFERROR(_xlfn.XLOOKUP(C165,'銷貨數(claude)'!E:E,'銷貨數(claude)'!A:A,"周邊商品"),"周邊商品")</f>
        <v>巧連智商品</v>
      </c>
      <c r="C165" s="21" t="str">
        <f>'在庫(claude)'!A165</f>
        <v>20246CV07</v>
      </c>
      <c r="D165" s="22" t="str">
        <f>IFERROR(_xlfn.XLOOKUP(C165,'在庫(claude)'!A$5:A$695,'在庫(claude)'!B$5:B$695,""),"")</f>
        <v>99乘法挑戰組(桌遊)</v>
      </c>
      <c r="E165" s="23">
        <f>IFERROR(SUMIF('在庫(claude)'!A$5:A$695,C165,'在庫(claude)'!D$5:D$695),0)</f>
        <v>9</v>
      </c>
      <c r="F165" s="23">
        <f>IFERROR(SUMIF('在庫(claude)'!A$5:A$695,C165,'在庫(claude)'!E$5:E$695),0)</f>
        <v>212</v>
      </c>
      <c r="G165" s="23">
        <f ca="1">IFERROR(SUMPRODUCT(('銷貨數 (總數)(claude)'!$B$4:$B$1576=C165)*OFFSET('銷貨數 (總數)(claude)'!$E$4:$E$1576,0,操作說明!$D$2-16,1573,12)),0)</f>
        <v>21</v>
      </c>
      <c r="H165" s="24">
        <f ca="1">IFERROR(SUMPRODUCT(('銷貨數 (總數)(claude)'!$B$4:$B$1576=C165)*OFFSET('銷貨數 (總數)(claude)'!$E$4:$E$1576,0,操作說明!$D$2-10,1573,6)),0)</f>
        <v>20</v>
      </c>
      <c r="I165" s="23">
        <f ca="1">IFERROR(SUMPRODUCT(('銷貨數 (總數)(claude)'!$B$4:$B$1576=C165)*OFFSET('銷貨數 (總數)(claude)'!$E$4:$E$1576,0,操作說明!$D$2-7,1573,3)),0)</f>
        <v>13</v>
      </c>
      <c r="J165" s="24" cm="1">
        <f t="array" aca="1" ref="J165" ca="1">IFERROR(ROUND(H165/MAX(1,SUMPRODUCT(('銷貨數 (總數)(claude)'!$B$4:$B$1576=C165)*(OFFSET('銷貨數 (總數)(claude)'!$E$4:$E$1576,0,操作說明!$D$2-10,1573,6)&gt;0))),1),0)</f>
        <v>2</v>
      </c>
      <c r="K165" s="21">
        <f t="shared" ca="1" si="8"/>
        <v>4.5</v>
      </c>
      <c r="L165" s="25" t="str">
        <f t="shared" ca="1" si="9"/>
        <v>偏高</v>
      </c>
      <c r="M165" s="22" t="str">
        <f t="shared" ca="1" si="10"/>
        <v>🟡 消化月數3-6個月，偏高注意</v>
      </c>
      <c r="N165" s="113" t="str">
        <f t="shared" ca="1" si="11"/>
        <v>2026/10</v>
      </c>
    </row>
    <row r="166" spans="1:14" ht="18.75" customHeight="1">
      <c r="A166" s="19" t="str">
        <f>IFERROR(_xlfn.XLOOKUP(B166,事業別定義!A$2:A$9,事業別定義!B$2:B$9,IF(E166&gt;0,"周邊商品","")),IF(E166&gt;0,"周邊商品",""))</f>
        <v>周邊商品</v>
      </c>
      <c r="B166" s="20" t="str">
        <f>IFERROR(_xlfn.XLOOKUP(C166,'銷貨數(claude)'!E:E,'銷貨數(claude)'!A:A,"周邊商品"),"周邊商品")</f>
        <v>巧連智商品</v>
      </c>
      <c r="C166" s="21" t="str">
        <f>'在庫(claude)'!A166</f>
        <v>20246CV08</v>
      </c>
      <c r="D166" s="22" t="str">
        <f>IFERROR(_xlfn.XLOOKUP(C166,'在庫(claude)'!A$5:A$695,'在庫(claude)'!B$5:B$695,""),"")</f>
        <v>99乘法高手</v>
      </c>
      <c r="E166" s="26">
        <f>IFERROR(SUMIF('在庫(claude)'!A$5:A$695,C166,'在庫(claude)'!D$5:D$695),0)</f>
        <v>55</v>
      </c>
      <c r="F166" s="26">
        <f>IFERROR(SUMIF('在庫(claude)'!A$5:A$695,C166,'在庫(claude)'!E$5:E$695),0)</f>
        <v>3342</v>
      </c>
      <c r="G166" s="26">
        <f ca="1">IFERROR(SUMPRODUCT(('銷貨數 (總數)(claude)'!$B$4:$B$1576=C166)*OFFSET('銷貨數 (總數)(claude)'!$E$4:$E$1576,0,操作說明!$D$2-16,1573,12)),0)</f>
        <v>21</v>
      </c>
      <c r="H166" s="27">
        <f ca="1">IFERROR(SUMPRODUCT(('銷貨數 (總數)(claude)'!$B$4:$B$1576=C166)*OFFSET('銷貨數 (總數)(claude)'!$E$4:$E$1576,0,操作說明!$D$2-10,1573,6)),0)</f>
        <v>20</v>
      </c>
      <c r="I166" s="26">
        <f ca="1">IFERROR(SUMPRODUCT(('銷貨數 (總數)(claude)'!$B$4:$B$1576=C166)*OFFSET('銷貨數 (總數)(claude)'!$E$4:$E$1576,0,操作說明!$D$2-7,1573,3)),0)</f>
        <v>13</v>
      </c>
      <c r="J166" s="27" cm="1">
        <f t="array" aca="1" ref="J166" ca="1">IFERROR(ROUND(H166/MAX(1,SUMPRODUCT(('銷貨數 (總數)(claude)'!$B$4:$B$1576=C166)*(OFFSET('銷貨數 (總數)(claude)'!$E$4:$E$1576,0,操作說明!$D$2-10,1573,6)&gt;0))),1),0)</f>
        <v>2.2000000000000002</v>
      </c>
      <c r="K166" s="28">
        <f t="shared" ca="1" si="8"/>
        <v>25</v>
      </c>
      <c r="L166" s="33" t="str">
        <f t="shared" ca="1" si="9"/>
        <v>滯銷風險</v>
      </c>
      <c r="M166" s="29" t="str">
        <f t="shared" ca="1" si="10"/>
        <v>🔴 超過2年消化量，建議促銷/庫存處分</v>
      </c>
      <c r="N166" s="113" t="str">
        <f t="shared" ca="1" si="11"/>
        <v>2028/06</v>
      </c>
    </row>
    <row r="167" spans="1:14" ht="18.75" customHeight="1">
      <c r="A167" s="19" t="str">
        <f>IFERROR(_xlfn.XLOOKUP(B167,事業別定義!A$2:A$9,事業別定義!B$2:B$9,IF(E167&gt;0,"周邊商品","")),IF(E167&gt;0,"周邊商品",""))</f>
        <v>周邊商品</v>
      </c>
      <c r="B167" s="20" t="str">
        <f>IFERROR(_xlfn.XLOOKUP(C167,'銷貨數(claude)'!E:E,'銷貨數(claude)'!A:A,"周邊商品"),"周邊商品")</f>
        <v>周邊商品</v>
      </c>
      <c r="C167" s="21" t="str">
        <f>'在庫(claude)'!A167</f>
        <v>20246CV10</v>
      </c>
      <c r="D167" s="22" t="str">
        <f>IFERROR(_xlfn.XLOOKUP(C167,'在庫(claude)'!A$5:A$695,'在庫(claude)'!B$5:B$695,""),"")</f>
        <v>偵探遊戲書</v>
      </c>
      <c r="E167" s="23">
        <f>IFERROR(SUMIF('在庫(claude)'!A$5:A$695,C167,'在庫(claude)'!D$5:D$695),0)</f>
        <v>72</v>
      </c>
      <c r="F167" s="23">
        <f>IFERROR(SUMIF('在庫(claude)'!A$5:A$695,C167,'在庫(claude)'!E$5:E$695),0)</f>
        <v>3961</v>
      </c>
      <c r="G167" s="23">
        <f ca="1">IFERROR(SUMPRODUCT(('銷貨數 (總數)(claude)'!$B$4:$B$1576=C167)*OFFSET('銷貨數 (總數)(claude)'!$E$4:$E$1576,0,操作說明!$D$2-16,1573,12)),0)</f>
        <v>0</v>
      </c>
      <c r="H167" s="24">
        <f ca="1">IFERROR(SUMPRODUCT(('銷貨數 (總數)(claude)'!$B$4:$B$1576=C167)*OFFSET('銷貨數 (總數)(claude)'!$E$4:$E$1576,0,操作說明!$D$2-10,1573,6)),0)</f>
        <v>0</v>
      </c>
      <c r="I167" s="23">
        <f ca="1">IFERROR(SUMPRODUCT(('銷貨數 (總數)(claude)'!$B$4:$B$1576=C167)*OFFSET('銷貨數 (總數)(claude)'!$E$4:$E$1576,0,操作說明!$D$2-7,1573,3)),0)</f>
        <v>0</v>
      </c>
      <c r="J167" s="24" cm="1">
        <f t="array" aca="1" ref="J167" ca="1">IFERROR(ROUND(H167/MAX(1,SUMPRODUCT(('銷貨數 (總數)(claude)'!$B$4:$B$1576=C167)*(OFFSET('銷貨數 (總數)(claude)'!$E$4:$E$1576,0,操作說明!$D$2-10,1573,6)&gt;0))),1),0)</f>
        <v>0</v>
      </c>
      <c r="K167" s="21" t="str">
        <f t="shared" ca="1" si="8"/>
        <v>-</v>
      </c>
      <c r="L167" s="33" t="str">
        <f t="shared" ca="1" si="9"/>
        <v>滯銷(有庫無銷)</v>
      </c>
      <c r="M167" s="22" t="str">
        <f t="shared" ca="1" si="10"/>
        <v>⚠️ 近6M零銷售，請確認是否列入促銷或處分</v>
      </c>
      <c r="N167" s="113" t="str">
        <f t="shared" ca="1" si="11"/>
        <v>無法預估</v>
      </c>
    </row>
    <row r="168" spans="1:14" ht="18.75" customHeight="1">
      <c r="A168" s="19" t="str">
        <f>IFERROR(_xlfn.XLOOKUP(B168,事業別定義!A$2:A$9,事業別定義!B$2:B$9,IF(E168&gt;0,"周邊商品","")),IF(E168&gt;0,"周邊商品",""))</f>
        <v>周邊商品</v>
      </c>
      <c r="B168" s="20" t="str">
        <f>IFERROR(_xlfn.XLOOKUP(C168,'銷貨數(claude)'!E:E,'銷貨數(claude)'!A:A,"周邊商品"),"周邊商品")</f>
        <v>周邊商品</v>
      </c>
      <c r="C168" s="21" t="str">
        <f>'在庫(claude)'!A168</f>
        <v>2024FC804</v>
      </c>
      <c r="D168" s="22" t="str">
        <f>IFERROR(_xlfn.XLOOKUP(C168,'在庫(claude)'!A$5:A$695,'在庫(claude)'!B$5:B$695,""),"")</f>
        <v>年度特刊(科學小天團精華本2)</v>
      </c>
      <c r="E168" s="26">
        <f>IFERROR(SUMIF('在庫(claude)'!A$5:A$695,C168,'在庫(claude)'!D$5:D$695),0)</f>
        <v>261</v>
      </c>
      <c r="F168" s="26">
        <f>IFERROR(SUMIF('在庫(claude)'!A$5:A$695,C168,'在庫(claude)'!E$5:E$695),0)</f>
        <v>11714</v>
      </c>
      <c r="G168" s="26">
        <f ca="1">IFERROR(SUMPRODUCT(('銷貨數 (總數)(claude)'!$B$4:$B$1576=C168)*OFFSET('銷貨數 (總數)(claude)'!$E$4:$E$1576,0,操作說明!$D$2-16,1573,12)),0)</f>
        <v>0</v>
      </c>
      <c r="H168" s="27">
        <f ca="1">IFERROR(SUMPRODUCT(('銷貨數 (總數)(claude)'!$B$4:$B$1576=C168)*OFFSET('銷貨數 (總數)(claude)'!$E$4:$E$1576,0,操作說明!$D$2-10,1573,6)),0)</f>
        <v>0</v>
      </c>
      <c r="I168" s="26">
        <f ca="1">IFERROR(SUMPRODUCT(('銷貨數 (總數)(claude)'!$B$4:$B$1576=C168)*OFFSET('銷貨數 (總數)(claude)'!$E$4:$E$1576,0,操作說明!$D$2-7,1573,3)),0)</f>
        <v>0</v>
      </c>
      <c r="J168" s="27" cm="1">
        <f t="array" aca="1" ref="J168" ca="1">IFERROR(ROUND(H168/MAX(1,SUMPRODUCT(('銷貨數 (總數)(claude)'!$B$4:$B$1576=C168)*(OFFSET('銷貨數 (總數)(claude)'!$E$4:$E$1576,0,操作說明!$D$2-10,1573,6)&gt;0))),1),0)</f>
        <v>0</v>
      </c>
      <c r="K168" s="28" t="str">
        <f t="shared" ca="1" si="8"/>
        <v>-</v>
      </c>
      <c r="L168" s="33" t="str">
        <f t="shared" ca="1" si="9"/>
        <v>滯銷(有庫無銷)</v>
      </c>
      <c r="M168" s="29" t="str">
        <f t="shared" ca="1" si="10"/>
        <v>⚠️ 近6M零銷售，請確認是否列入促銷或處分</v>
      </c>
      <c r="N168" s="113" t="str">
        <f t="shared" ca="1" si="11"/>
        <v>無法預估</v>
      </c>
    </row>
    <row r="169" spans="1:14" ht="18.75" customHeight="1">
      <c r="A169" s="19" t="str">
        <f>IFERROR(_xlfn.XLOOKUP(B169,事業別定義!A$2:A$9,事業別定義!B$2:B$9,IF(E169&gt;0,"周邊商品","")),IF(E169&gt;0,"周邊商品",""))</f>
        <v>周邊商品</v>
      </c>
      <c r="B169" s="20" t="str">
        <f>IFERROR(_xlfn.XLOOKUP(C169,'銷貨數(claude)'!E:E,'銷貨數(claude)'!A:A,"周邊商品"),"周邊商品")</f>
        <v>周邊商品</v>
      </c>
      <c r="C169" s="21" t="str">
        <f>'在庫(claude)'!A169</f>
        <v>2024FC808</v>
      </c>
      <c r="D169" s="22" t="str">
        <f>IFERROR(_xlfn.XLOOKUP(C169,'在庫(claude)'!A$5:A$695,'在庫(claude)'!B$5:B$695,""),"")</f>
        <v>2408月號進階版年度特刊</v>
      </c>
      <c r="E169" s="23">
        <f>IFERROR(SUMIF('在庫(claude)'!A$5:A$695,C169,'在庫(claude)'!D$5:D$695),0)</f>
        <v>80</v>
      </c>
      <c r="F169" s="23">
        <f>IFERROR(SUMIF('在庫(claude)'!A$5:A$695,C169,'在庫(claude)'!E$5:E$695),0)</f>
        <v>2717</v>
      </c>
      <c r="G169" s="23">
        <f ca="1">IFERROR(SUMPRODUCT(('銷貨數 (總數)(claude)'!$B$4:$B$1576=C169)*OFFSET('銷貨數 (總數)(claude)'!$E$4:$E$1576,0,操作說明!$D$2-16,1573,12)),0)</f>
        <v>0</v>
      </c>
      <c r="H169" s="24">
        <f ca="1">IFERROR(SUMPRODUCT(('銷貨數 (總數)(claude)'!$B$4:$B$1576=C169)*OFFSET('銷貨數 (總數)(claude)'!$E$4:$E$1576,0,操作說明!$D$2-10,1573,6)),0)</f>
        <v>0</v>
      </c>
      <c r="I169" s="23">
        <f ca="1">IFERROR(SUMPRODUCT(('銷貨數 (總數)(claude)'!$B$4:$B$1576=C169)*OFFSET('銷貨數 (總數)(claude)'!$E$4:$E$1576,0,操作說明!$D$2-7,1573,3)),0)</f>
        <v>0</v>
      </c>
      <c r="J169" s="24" cm="1">
        <f t="array" aca="1" ref="J169" ca="1">IFERROR(ROUND(H169/MAX(1,SUMPRODUCT(('銷貨數 (總數)(claude)'!$B$4:$B$1576=C169)*(OFFSET('銷貨數 (總數)(claude)'!$E$4:$E$1576,0,操作說明!$D$2-10,1573,6)&gt;0))),1),0)</f>
        <v>0</v>
      </c>
      <c r="K169" s="21" t="str">
        <f t="shared" ca="1" si="8"/>
        <v>-</v>
      </c>
      <c r="L169" s="33" t="str">
        <f t="shared" ca="1" si="9"/>
        <v>滯銷(有庫無銷)</v>
      </c>
      <c r="M169" s="22" t="str">
        <f t="shared" ca="1" si="10"/>
        <v>⚠️ 近6M零銷售，請確認是否列入促銷或處分</v>
      </c>
      <c r="N169" s="113" t="str">
        <f t="shared" ca="1" si="11"/>
        <v>無法預估</v>
      </c>
    </row>
    <row r="170" spans="1:14" ht="18.75" customHeight="1">
      <c r="A170" s="19" t="str">
        <f>IFERROR(_xlfn.XLOOKUP(B170,事業別定義!A$2:A$9,事業別定義!B$2:B$9,IF(E170&gt;0,"周邊商品","")),IF(E170&gt;0,"周邊商品",""))</f>
        <v>周邊商品</v>
      </c>
      <c r="B170" s="20" t="str">
        <f>IFERROR(_xlfn.XLOOKUP(C170,'銷貨數(claude)'!E:E,'銷貨數(claude)'!A:A,"周邊商品"),"周邊商品")</f>
        <v>巧連智商品</v>
      </c>
      <c r="C170" s="21" t="str">
        <f>'在庫(claude)'!A170</f>
        <v>2024FC906</v>
      </c>
      <c r="D170" s="22" t="str">
        <f>IFERROR(_xlfn.XLOOKUP(C170,'在庫(claude)'!A$5:A$695,'在庫(claude)'!B$5:B$695,""),"")</f>
        <v>文學名著(馬可波羅遊記)</v>
      </c>
      <c r="E170" s="26">
        <f>IFERROR(SUMIF('在庫(claude)'!A$5:A$695,C170,'在庫(claude)'!D$5:D$695),0)</f>
        <v>55</v>
      </c>
      <c r="F170" s="26">
        <f>IFERROR(SUMIF('在庫(claude)'!A$5:A$695,C170,'在庫(claude)'!E$5:E$695),0)</f>
        <v>2273</v>
      </c>
      <c r="G170" s="26">
        <f ca="1">IFERROR(SUMPRODUCT(('銷貨數 (總數)(claude)'!$B$4:$B$1576=C170)*OFFSET('銷貨數 (總數)(claude)'!$E$4:$E$1576,0,操作說明!$D$2-16,1573,12)),0)</f>
        <v>3</v>
      </c>
      <c r="H170" s="27">
        <f ca="1">IFERROR(SUMPRODUCT(('銷貨數 (總數)(claude)'!$B$4:$B$1576=C170)*OFFSET('銷貨數 (總數)(claude)'!$E$4:$E$1576,0,操作說明!$D$2-10,1573,6)),0)</f>
        <v>3</v>
      </c>
      <c r="I170" s="26">
        <f ca="1">IFERROR(SUMPRODUCT(('銷貨數 (總數)(claude)'!$B$4:$B$1576=C170)*OFFSET('銷貨數 (總數)(claude)'!$E$4:$E$1576,0,操作說明!$D$2-7,1573,3)),0)</f>
        <v>3</v>
      </c>
      <c r="J170" s="27" cm="1">
        <f t="array" aca="1" ref="J170" ca="1">IFERROR(ROUND(H170/MAX(1,SUMPRODUCT(('銷貨數 (總數)(claude)'!$B$4:$B$1576=C170)*(OFFSET('銷貨數 (總數)(claude)'!$E$4:$E$1576,0,操作說明!$D$2-10,1573,6)&gt;0))),1),0)</f>
        <v>1.5</v>
      </c>
      <c r="K170" s="28">
        <f t="shared" ca="1" si="8"/>
        <v>36.700000000000003</v>
      </c>
      <c r="L170" s="33" t="str">
        <f t="shared" ca="1" si="9"/>
        <v>滯銷風險</v>
      </c>
      <c r="M170" s="29" t="str">
        <f t="shared" ca="1" si="10"/>
        <v>🔴 超過2年消化量，建議促銷/庫存處分</v>
      </c>
      <c r="N170" s="113" t="str">
        <f t="shared" ca="1" si="11"/>
        <v>2029/06</v>
      </c>
    </row>
    <row r="171" spans="1:14" ht="18.75" customHeight="1">
      <c r="A171" s="19" t="str">
        <f>IFERROR(_xlfn.XLOOKUP(B171,事業別定義!A$2:A$9,事業別定義!B$2:B$9,IF(E171&gt;0,"周邊商品","")),IF(E171&gt;0,"周邊商品",""))</f>
        <v>周邊商品</v>
      </c>
      <c r="B171" s="20" t="str">
        <f>IFERROR(_xlfn.XLOOKUP(C171,'銷貨數(claude)'!E:E,'銷貨數(claude)'!A:A,"周邊商品"),"周邊商品")</f>
        <v>周邊商品</v>
      </c>
      <c r="C171" s="21" t="str">
        <f>'在庫(claude)'!A171</f>
        <v>2024FC908</v>
      </c>
      <c r="D171" s="22" t="str">
        <f>IFERROR(_xlfn.XLOOKUP(C171,'在庫(claude)'!A$5:A$695,'在庫(claude)'!B$5:B$695,""),"")</f>
        <v>文學名著(宮澤賢治童話集)</v>
      </c>
      <c r="E171" s="23">
        <f>IFERROR(SUMIF('在庫(claude)'!A$5:A$695,C171,'在庫(claude)'!D$5:D$695),0)</f>
        <v>42</v>
      </c>
      <c r="F171" s="23">
        <f>IFERROR(SUMIF('在庫(claude)'!A$5:A$695,C171,'在庫(claude)'!E$5:E$695),0)</f>
        <v>2091</v>
      </c>
      <c r="G171" s="23">
        <f ca="1">IFERROR(SUMPRODUCT(('銷貨數 (總數)(claude)'!$B$4:$B$1576=C171)*OFFSET('銷貨數 (總數)(claude)'!$E$4:$E$1576,0,操作說明!$D$2-16,1573,12)),0)</f>
        <v>0</v>
      </c>
      <c r="H171" s="24">
        <f ca="1">IFERROR(SUMPRODUCT(('銷貨數 (總數)(claude)'!$B$4:$B$1576=C171)*OFFSET('銷貨數 (總數)(claude)'!$E$4:$E$1576,0,操作說明!$D$2-10,1573,6)),0)</f>
        <v>0</v>
      </c>
      <c r="I171" s="23">
        <f ca="1">IFERROR(SUMPRODUCT(('銷貨數 (總數)(claude)'!$B$4:$B$1576=C171)*OFFSET('銷貨數 (總數)(claude)'!$E$4:$E$1576,0,操作說明!$D$2-7,1573,3)),0)</f>
        <v>0</v>
      </c>
      <c r="J171" s="24" cm="1">
        <f t="array" aca="1" ref="J171" ca="1">IFERROR(ROUND(H171/MAX(1,SUMPRODUCT(('銷貨數 (總數)(claude)'!$B$4:$B$1576=C171)*(OFFSET('銷貨數 (總數)(claude)'!$E$4:$E$1576,0,操作說明!$D$2-10,1573,6)&gt;0))),1),0)</f>
        <v>0</v>
      </c>
      <c r="K171" s="21" t="str">
        <f t="shared" ca="1" si="8"/>
        <v>-</v>
      </c>
      <c r="L171" s="33" t="str">
        <f t="shared" ca="1" si="9"/>
        <v>滯銷(有庫無銷)</v>
      </c>
      <c r="M171" s="22" t="str">
        <f t="shared" ca="1" si="10"/>
        <v>⚠️ 近6M零銷售，請確認是否列入促銷或處分</v>
      </c>
      <c r="N171" s="113" t="str">
        <f t="shared" ca="1" si="11"/>
        <v>無法預估</v>
      </c>
    </row>
    <row r="172" spans="1:14" ht="18.75" customHeight="1">
      <c r="A172" s="19" t="str">
        <f>IFERROR(_xlfn.XLOOKUP(B172,事業別定義!A$2:A$9,事業別定義!B$2:B$9,IF(E172&gt;0,"周邊商品","")),IF(E172&gt;0,"周邊商品",""))</f>
        <v>周邊商品</v>
      </c>
      <c r="B172" s="20" t="str">
        <f>IFERROR(_xlfn.XLOOKUP(C172,'銷貨數(claude)'!E:E,'銷貨數(claude)'!A:A,"周邊商品"),"周邊商品")</f>
        <v>周邊商品</v>
      </c>
      <c r="C172" s="21" t="str">
        <f>'在庫(claude)'!A172</f>
        <v>20200FA06</v>
      </c>
      <c r="D172" s="22" t="str">
        <f>IFERROR(_xlfn.XLOOKUP(C172,'在庫(claude)'!A$5:A$695,'在庫(claude)'!B$5:B$695,""),"")</f>
        <v>注音互動學習機</v>
      </c>
      <c r="E172" s="26">
        <f>IFERROR(SUMIF('在庫(claude)'!A$5:A$695,C172,'在庫(claude)'!D$5:D$695),0)</f>
        <v>186</v>
      </c>
      <c r="F172" s="26">
        <f>IFERROR(SUMIF('在庫(claude)'!A$5:A$695,C172,'在庫(claude)'!E$5:E$695),0)</f>
        <v>51411</v>
      </c>
      <c r="G172" s="26">
        <f ca="1">IFERROR(SUMPRODUCT(('銷貨數 (總數)(claude)'!$B$4:$B$1576=C172)*OFFSET('銷貨數 (總數)(claude)'!$E$4:$E$1576,0,操作說明!$D$2-16,1573,12)),0)</f>
        <v>0</v>
      </c>
      <c r="H172" s="27">
        <f ca="1">IFERROR(SUMPRODUCT(('銷貨數 (總數)(claude)'!$B$4:$B$1576=C172)*OFFSET('銷貨數 (總數)(claude)'!$E$4:$E$1576,0,操作說明!$D$2-10,1573,6)),0)</f>
        <v>0</v>
      </c>
      <c r="I172" s="26">
        <f ca="1">IFERROR(SUMPRODUCT(('銷貨數 (總數)(claude)'!$B$4:$B$1576=C172)*OFFSET('銷貨數 (總數)(claude)'!$E$4:$E$1576,0,操作說明!$D$2-7,1573,3)),0)</f>
        <v>0</v>
      </c>
      <c r="J172" s="27" cm="1">
        <f t="array" aca="1" ref="J172" ca="1">IFERROR(ROUND(H172/MAX(1,SUMPRODUCT(('銷貨數 (總數)(claude)'!$B$4:$B$1576=C172)*(OFFSET('銷貨數 (總數)(claude)'!$E$4:$E$1576,0,操作說明!$D$2-10,1573,6)&gt;0))),1),0)</f>
        <v>0</v>
      </c>
      <c r="K172" s="28" t="str">
        <f t="shared" ca="1" si="8"/>
        <v>-</v>
      </c>
      <c r="L172" s="33" t="str">
        <f t="shared" ca="1" si="9"/>
        <v>滯銷(有庫無銷)</v>
      </c>
      <c r="M172" s="29" t="str">
        <f t="shared" ca="1" si="10"/>
        <v>⚠️ 近6M零銷售，請確認是否列入促銷或處分</v>
      </c>
      <c r="N172" s="113" t="str">
        <f t="shared" ca="1" si="11"/>
        <v>無法預估</v>
      </c>
    </row>
    <row r="173" spans="1:14" ht="18.75" customHeight="1">
      <c r="A173" s="19" t="str">
        <f>IFERROR(_xlfn.XLOOKUP(B173,事業別定義!A$2:A$9,事業別定義!B$2:B$9,IF(E173&gt;0,"周邊商品","")),IF(E173&gt;0,"周邊商品",""))</f>
        <v>學習商品</v>
      </c>
      <c r="B173" s="20" t="str">
        <f>IFERROR(_xlfn.XLOOKUP(C173,'銷貨數(claude)'!E:E,'銷貨數(claude)'!A:A,"周邊商品"),"周邊商品")</f>
        <v>學習商品</v>
      </c>
      <c r="C173" s="21" t="str">
        <f>'在庫(claude)'!A173</f>
        <v>20240FA00</v>
      </c>
      <c r="D173" s="22" t="str">
        <f>IFERROR(_xlfn.XLOOKUP(C173,'在庫(claude)'!A$5:A$695,'在庫(claude)'!B$5:B$695,""),"")</f>
        <v>寶寶生活好習慣學習套組A</v>
      </c>
      <c r="E173" s="23">
        <f>IFERROR(SUMIF('在庫(claude)'!A$5:A$695,C173,'在庫(claude)'!D$5:D$695),0)</f>
        <v>1460</v>
      </c>
      <c r="F173" s="23">
        <f>IFERROR(SUMIF('在庫(claude)'!A$5:A$695,C173,'在庫(claude)'!E$5:E$695),0)</f>
        <v>2284366</v>
      </c>
      <c r="G173" s="23">
        <f ca="1">IFERROR(SUMPRODUCT(('銷貨數 (總數)(claude)'!$B$4:$B$1576=C173)*OFFSET('銷貨數 (總數)(claude)'!$E$4:$E$1576,0,操作說明!$D$2-16,1573,12)),0)</f>
        <v>2007</v>
      </c>
      <c r="H173" s="24">
        <f ca="1">IFERROR(SUMPRODUCT(('銷貨數 (總數)(claude)'!$B$4:$B$1576=C173)*OFFSET('銷貨數 (總數)(claude)'!$E$4:$E$1576,0,操作說明!$D$2-10,1573,6)),0)</f>
        <v>711</v>
      </c>
      <c r="I173" s="23">
        <f ca="1">IFERROR(SUMPRODUCT(('銷貨數 (總數)(claude)'!$B$4:$B$1576=C173)*OFFSET('銷貨數 (總數)(claude)'!$E$4:$E$1576,0,操作說明!$D$2-7,1573,3)),0)</f>
        <v>332</v>
      </c>
      <c r="J173" s="24" cm="1">
        <f t="array" aca="1" ref="J173" ca="1">IFERROR(ROUND(H173/MAX(1,SUMPRODUCT(('銷貨數 (總數)(claude)'!$B$4:$B$1576=C173)*(OFFSET('銷貨數 (總數)(claude)'!$E$4:$E$1576,0,操作說明!$D$2-10,1573,6)&gt;0))),1),0)</f>
        <v>79</v>
      </c>
      <c r="K173" s="21">
        <f t="shared" ca="1" si="8"/>
        <v>18.5</v>
      </c>
      <c r="L173" s="33" t="str">
        <f t="shared" ca="1" si="9"/>
        <v>滯銷風險</v>
      </c>
      <c r="M173" s="22" t="str">
        <f t="shared" ca="1" si="10"/>
        <v>🔴 消化月數超過12個月，滯銷風險高</v>
      </c>
      <c r="N173" s="113" t="str">
        <f t="shared" ca="1" si="11"/>
        <v>2027/11</v>
      </c>
    </row>
    <row r="174" spans="1:14" ht="18.75" customHeight="1">
      <c r="A174" s="19" t="str">
        <f>IFERROR(_xlfn.XLOOKUP(B174,事業別定義!A$2:A$9,事業別定義!B$2:B$9,IF(E174&gt;0,"周邊商品","")),IF(E174&gt;0,"周邊商品",""))</f>
        <v>周邊商品</v>
      </c>
      <c r="B174" s="20" t="str">
        <f>IFERROR(_xlfn.XLOOKUP(C174,'銷貨數(claude)'!E:E,'銷貨數(claude)'!A:A,"周邊商品"),"周邊商品")</f>
        <v>周邊商品</v>
      </c>
      <c r="C174" s="21" t="str">
        <f>'在庫(claude)'!A174</f>
        <v>20240FA01</v>
      </c>
      <c r="D174" s="22" t="str">
        <f>IFERROR(_xlfn.XLOOKUP(C174,'在庫(claude)'!A$5:A$695,'在庫(claude)'!B$5:B$695,""),"")</f>
        <v>親子共讀繪本-刷牙</v>
      </c>
      <c r="E174" s="26">
        <f>IFERROR(SUMIF('在庫(claude)'!A$5:A$695,C174,'在庫(claude)'!D$5:D$695),0)</f>
        <v>31</v>
      </c>
      <c r="F174" s="26">
        <f>IFERROR(SUMIF('在庫(claude)'!A$5:A$695,C174,'在庫(claude)'!E$5:E$695),0)</f>
        <v>3173</v>
      </c>
      <c r="G174" s="26">
        <f ca="1">IFERROR(SUMPRODUCT(('銷貨數 (總數)(claude)'!$B$4:$B$1576=C174)*OFFSET('銷貨數 (總數)(claude)'!$E$4:$E$1576,0,操作說明!$D$2-16,1573,12)),0)</f>
        <v>0</v>
      </c>
      <c r="H174" s="27">
        <f ca="1">IFERROR(SUMPRODUCT(('銷貨數 (總數)(claude)'!$B$4:$B$1576=C174)*OFFSET('銷貨數 (總數)(claude)'!$E$4:$E$1576,0,操作說明!$D$2-10,1573,6)),0)</f>
        <v>0</v>
      </c>
      <c r="I174" s="26">
        <f ca="1">IFERROR(SUMPRODUCT(('銷貨數 (總數)(claude)'!$B$4:$B$1576=C174)*OFFSET('銷貨數 (總數)(claude)'!$E$4:$E$1576,0,操作說明!$D$2-7,1573,3)),0)</f>
        <v>0</v>
      </c>
      <c r="J174" s="27" cm="1">
        <f t="array" aca="1" ref="J174" ca="1">IFERROR(ROUND(H174/MAX(1,SUMPRODUCT(('銷貨數 (總數)(claude)'!$B$4:$B$1576=C174)*(OFFSET('銷貨數 (總數)(claude)'!$E$4:$E$1576,0,操作說明!$D$2-10,1573,6)&gt;0))),1),0)</f>
        <v>0</v>
      </c>
      <c r="K174" s="28" t="str">
        <f t="shared" ca="1" si="8"/>
        <v>-</v>
      </c>
      <c r="L174" s="33" t="str">
        <f t="shared" ca="1" si="9"/>
        <v>滯銷(有庫無銷)</v>
      </c>
      <c r="M174" s="29" t="str">
        <f t="shared" ca="1" si="10"/>
        <v>⚠️ 近6M零銷售，請確認是否列入促銷或處分</v>
      </c>
      <c r="N174" s="113" t="str">
        <f t="shared" ca="1" si="11"/>
        <v>無法預估</v>
      </c>
    </row>
    <row r="175" spans="1:14" ht="18.75" customHeight="1">
      <c r="A175" s="19" t="str">
        <f>IFERROR(_xlfn.XLOOKUP(B175,事業別定義!A$2:A$9,事業別定義!B$2:B$9,IF(E175&gt;0,"周邊商品","")),IF(E175&gt;0,"周邊商品",""))</f>
        <v>周邊商品</v>
      </c>
      <c r="B175" s="20" t="str">
        <f>IFERROR(_xlfn.XLOOKUP(C175,'銷貨數(claude)'!E:E,'銷貨數(claude)'!A:A,"周邊商品"),"周邊商品")</f>
        <v>周邊商品</v>
      </c>
      <c r="C175" s="21" t="str">
        <f>'在庫(claude)'!A175</f>
        <v>20240FA02</v>
      </c>
      <c r="D175" s="22" t="str">
        <f>IFERROR(_xlfn.XLOOKUP(C175,'在庫(claude)'!A$5:A$695,'在庫(claude)'!B$5:B$695,""),"")</f>
        <v>親子共讀繪本-洗澡</v>
      </c>
      <c r="E175" s="23">
        <f>IFERROR(SUMIF('在庫(claude)'!A$5:A$695,C175,'在庫(claude)'!D$5:D$695),0)</f>
        <v>28</v>
      </c>
      <c r="F175" s="23">
        <f>IFERROR(SUMIF('在庫(claude)'!A$5:A$695,C175,'在庫(claude)'!E$5:E$695),0)</f>
        <v>2283</v>
      </c>
      <c r="G175" s="23">
        <f ca="1">IFERROR(SUMPRODUCT(('銷貨數 (總數)(claude)'!$B$4:$B$1576=C175)*OFFSET('銷貨數 (總數)(claude)'!$E$4:$E$1576,0,操作說明!$D$2-16,1573,12)),0)</f>
        <v>0</v>
      </c>
      <c r="H175" s="24">
        <f ca="1">IFERROR(SUMPRODUCT(('銷貨數 (總數)(claude)'!$B$4:$B$1576=C175)*OFFSET('銷貨數 (總數)(claude)'!$E$4:$E$1576,0,操作說明!$D$2-10,1573,6)),0)</f>
        <v>0</v>
      </c>
      <c r="I175" s="23">
        <f ca="1">IFERROR(SUMPRODUCT(('銷貨數 (總數)(claude)'!$B$4:$B$1576=C175)*OFFSET('銷貨數 (總數)(claude)'!$E$4:$E$1576,0,操作說明!$D$2-7,1573,3)),0)</f>
        <v>0</v>
      </c>
      <c r="J175" s="24" cm="1">
        <f t="array" aca="1" ref="J175" ca="1">IFERROR(ROUND(H175/MAX(1,SUMPRODUCT(('銷貨數 (總數)(claude)'!$B$4:$B$1576=C175)*(OFFSET('銷貨數 (總數)(claude)'!$E$4:$E$1576,0,操作說明!$D$2-10,1573,6)&gt;0))),1),0)</f>
        <v>0</v>
      </c>
      <c r="K175" s="21" t="str">
        <f t="shared" ca="1" si="8"/>
        <v>-</v>
      </c>
      <c r="L175" s="33" t="str">
        <f t="shared" ca="1" si="9"/>
        <v>滯銷(有庫無銷)</v>
      </c>
      <c r="M175" s="22" t="str">
        <f t="shared" ca="1" si="10"/>
        <v>⚠️ 近6M零銷售，請確認是否列入促銷或處分</v>
      </c>
      <c r="N175" s="113" t="str">
        <f t="shared" ca="1" si="11"/>
        <v>無法預估</v>
      </c>
    </row>
    <row r="176" spans="1:14" ht="18.75" customHeight="1">
      <c r="A176" s="19" t="str">
        <f>IFERROR(_xlfn.XLOOKUP(B176,事業別定義!A$2:A$9,事業別定義!B$2:B$9,IF(E176&gt;0,"周邊商品","")),IF(E176&gt;0,"周邊商品",""))</f>
        <v>周邊商品</v>
      </c>
      <c r="B176" s="20" t="str">
        <f>IFERROR(_xlfn.XLOOKUP(C176,'銷貨數(claude)'!E:E,'銷貨數(claude)'!A:A,"周邊商品"),"周邊商品")</f>
        <v>周邊商品</v>
      </c>
      <c r="C176" s="21" t="str">
        <f>'在庫(claude)'!A176</f>
        <v>20240FA03</v>
      </c>
      <c r="D176" s="22" t="str">
        <f>IFERROR(_xlfn.XLOOKUP(C176,'在庫(claude)'!A$5:A$695,'在庫(claude)'!B$5:B$695,""),"")</f>
        <v>親子共讀繪本-吃飯</v>
      </c>
      <c r="E176" s="26">
        <f>IFERROR(SUMIF('在庫(claude)'!A$5:A$695,C176,'在庫(claude)'!D$5:D$695),0)</f>
        <v>30</v>
      </c>
      <c r="F176" s="26">
        <f>IFERROR(SUMIF('在庫(claude)'!A$5:A$695,C176,'在庫(claude)'!E$5:E$695),0)</f>
        <v>3078</v>
      </c>
      <c r="G176" s="26">
        <f ca="1">IFERROR(SUMPRODUCT(('銷貨數 (總數)(claude)'!$B$4:$B$1576=C176)*OFFSET('銷貨數 (總數)(claude)'!$E$4:$E$1576,0,操作說明!$D$2-16,1573,12)),0)</f>
        <v>0</v>
      </c>
      <c r="H176" s="27">
        <f ca="1">IFERROR(SUMPRODUCT(('銷貨數 (總數)(claude)'!$B$4:$B$1576=C176)*OFFSET('銷貨數 (總數)(claude)'!$E$4:$E$1576,0,操作說明!$D$2-10,1573,6)),0)</f>
        <v>0</v>
      </c>
      <c r="I176" s="26">
        <f ca="1">IFERROR(SUMPRODUCT(('銷貨數 (總數)(claude)'!$B$4:$B$1576=C176)*OFFSET('銷貨數 (總數)(claude)'!$E$4:$E$1576,0,操作說明!$D$2-7,1573,3)),0)</f>
        <v>0</v>
      </c>
      <c r="J176" s="27" cm="1">
        <f t="array" aca="1" ref="J176" ca="1">IFERROR(ROUND(H176/MAX(1,SUMPRODUCT(('銷貨數 (總數)(claude)'!$B$4:$B$1576=C176)*(OFFSET('銷貨數 (總數)(claude)'!$E$4:$E$1576,0,操作說明!$D$2-10,1573,6)&gt;0))),1),0)</f>
        <v>0</v>
      </c>
      <c r="K176" s="28" t="str">
        <f t="shared" ca="1" si="8"/>
        <v>-</v>
      </c>
      <c r="L176" s="33" t="str">
        <f t="shared" ca="1" si="9"/>
        <v>滯銷(有庫無銷)</v>
      </c>
      <c r="M176" s="29" t="str">
        <f t="shared" ca="1" si="10"/>
        <v>⚠️ 近6M零銷售，請確認是否列入促銷或處分</v>
      </c>
      <c r="N176" s="114" t="str">
        <f t="shared" ca="1" si="11"/>
        <v>無法預估</v>
      </c>
    </row>
    <row r="177" spans="1:14" ht="18.75" customHeight="1">
      <c r="A177" s="19" t="str">
        <f>IFERROR(_xlfn.XLOOKUP(B177,事業別定義!A$2:A$9,事業別定義!B$2:B$9,IF(E177&gt;0,"周邊商品","")),IF(E177&gt;0,"周邊商品",""))</f>
        <v>周邊商品</v>
      </c>
      <c r="B177" s="20" t="str">
        <f>IFERROR(_xlfn.XLOOKUP(C177,'銷貨數(claude)'!E:E,'銷貨數(claude)'!A:A,"周邊商品"),"周邊商品")</f>
        <v>周邊商品</v>
      </c>
      <c r="C177" s="21" t="str">
        <f>'在庫(claude)'!A177</f>
        <v>20240FA04</v>
      </c>
      <c r="D177" s="22" t="str">
        <f>IFERROR(_xlfn.XLOOKUP(C177,'在庫(claude)'!A$5:A$695,'在庫(claude)'!B$5:B$695,""),"")</f>
        <v>親子共讀繪本-睡覺</v>
      </c>
      <c r="E177" s="23">
        <f>IFERROR(SUMIF('在庫(claude)'!A$5:A$695,C177,'在庫(claude)'!D$5:D$695),0)</f>
        <v>31</v>
      </c>
      <c r="F177" s="23">
        <f>IFERROR(SUMIF('在庫(claude)'!A$5:A$695,C177,'在庫(claude)'!E$5:E$695),0)</f>
        <v>3016</v>
      </c>
      <c r="G177" s="23">
        <f ca="1">IFERROR(SUMPRODUCT(('銷貨數 (總數)(claude)'!$B$4:$B$1576=C177)*OFFSET('銷貨數 (總數)(claude)'!$E$4:$E$1576,0,操作說明!$D$2-16,1573,12)),0)</f>
        <v>0</v>
      </c>
      <c r="H177" s="24">
        <f ca="1">IFERROR(SUMPRODUCT(('銷貨數 (總數)(claude)'!$B$4:$B$1576=C177)*OFFSET('銷貨數 (總數)(claude)'!$E$4:$E$1576,0,操作說明!$D$2-10,1573,6)),0)</f>
        <v>0</v>
      </c>
      <c r="I177" s="23">
        <f ca="1">IFERROR(SUMPRODUCT(('銷貨數 (總數)(claude)'!$B$4:$B$1576=C177)*OFFSET('銷貨數 (總數)(claude)'!$E$4:$E$1576,0,操作說明!$D$2-7,1573,3)),0)</f>
        <v>0</v>
      </c>
      <c r="J177" s="24" cm="1">
        <f t="array" aca="1" ref="J177" ca="1">IFERROR(ROUND(H177/MAX(1,SUMPRODUCT(('銷貨數 (總數)(claude)'!$B$4:$B$1576=C177)*(OFFSET('銷貨數 (總數)(claude)'!$E$4:$E$1576,0,操作說明!$D$2-10,1573,6)&gt;0))),1),0)</f>
        <v>0</v>
      </c>
      <c r="K177" s="21" t="str">
        <f t="shared" ca="1" si="8"/>
        <v>-</v>
      </c>
      <c r="L177" s="33" t="str">
        <f t="shared" ca="1" si="9"/>
        <v>滯銷(有庫無銷)</v>
      </c>
      <c r="M177" s="22" t="str">
        <f t="shared" ca="1" si="10"/>
        <v>⚠️ 近6M零銷售，請確認是否列入促銷或處分</v>
      </c>
      <c r="N177" s="114" t="str">
        <f t="shared" ca="1" si="11"/>
        <v>無法預估</v>
      </c>
    </row>
    <row r="178" spans="1:14" ht="18.75" customHeight="1">
      <c r="A178" s="19" t="str">
        <f>IFERROR(_xlfn.XLOOKUP(B178,事業別定義!A$2:A$9,事業別定義!B$2:B$9,IF(E178&gt;0,"周邊商品","")),IF(E178&gt;0,"周邊商品",""))</f>
        <v>周邊商品</v>
      </c>
      <c r="B178" s="20" t="str">
        <f>IFERROR(_xlfn.XLOOKUP(C178,'銷貨數(claude)'!E:E,'銷貨數(claude)'!A:A,"周邊商品"),"周邊商品")</f>
        <v>周邊商品</v>
      </c>
      <c r="C178" s="21" t="str">
        <f>'在庫(claude)'!A178</f>
        <v>20240FA05</v>
      </c>
      <c r="D178" s="22" t="str">
        <f>IFERROR(_xlfn.XLOOKUP(C178,'在庫(claude)'!A$5:A$695,'在庫(claude)'!B$5:B$695,""),"")</f>
        <v>親子共讀繪本-上廁所</v>
      </c>
      <c r="E178" s="26">
        <f>IFERROR(SUMIF('在庫(claude)'!A$5:A$695,C178,'在庫(claude)'!D$5:D$695),0)</f>
        <v>17</v>
      </c>
      <c r="F178" s="26">
        <f>IFERROR(SUMIF('在庫(claude)'!A$5:A$695,C178,'在庫(claude)'!E$5:E$695),0)</f>
        <v>1638</v>
      </c>
      <c r="G178" s="26">
        <f ca="1">IFERROR(SUMPRODUCT(('銷貨數 (總數)(claude)'!$B$4:$B$1576=C178)*OFFSET('銷貨數 (總數)(claude)'!$E$4:$E$1576,0,操作說明!$D$2-16,1573,12)),0)</f>
        <v>0</v>
      </c>
      <c r="H178" s="27">
        <f ca="1">IFERROR(SUMPRODUCT(('銷貨數 (總數)(claude)'!$B$4:$B$1576=C178)*OFFSET('銷貨數 (總數)(claude)'!$E$4:$E$1576,0,操作說明!$D$2-10,1573,6)),0)</f>
        <v>0</v>
      </c>
      <c r="I178" s="26">
        <f ca="1">IFERROR(SUMPRODUCT(('銷貨數 (總數)(claude)'!$B$4:$B$1576=C178)*OFFSET('銷貨數 (總數)(claude)'!$E$4:$E$1576,0,操作說明!$D$2-7,1573,3)),0)</f>
        <v>0</v>
      </c>
      <c r="J178" s="27" cm="1">
        <f t="array" aca="1" ref="J178" ca="1">IFERROR(ROUND(H178/MAX(1,SUMPRODUCT(('銷貨數 (總數)(claude)'!$B$4:$B$1576=C178)*(OFFSET('銷貨數 (總數)(claude)'!$E$4:$E$1576,0,操作說明!$D$2-10,1573,6)&gt;0))),1),0)</f>
        <v>0</v>
      </c>
      <c r="K178" s="28" t="str">
        <f t="shared" ca="1" si="8"/>
        <v>-</v>
      </c>
      <c r="L178" s="33" t="str">
        <f t="shared" ca="1" si="9"/>
        <v>滯銷(有庫無銷)</v>
      </c>
      <c r="M178" s="29" t="str">
        <f t="shared" ca="1" si="10"/>
        <v>⚠️ 近6M零銷售，請確認是否列入促銷或處分</v>
      </c>
      <c r="N178" s="113" t="str">
        <f t="shared" ca="1" si="11"/>
        <v>無法預估</v>
      </c>
    </row>
    <row r="179" spans="1:14" ht="18.75" customHeight="1">
      <c r="A179" s="19" t="str">
        <f>IFERROR(_xlfn.XLOOKUP(B179,事業別定義!A$2:A$9,事業別定義!B$2:B$9,IF(E179&gt;0,"周邊商品","")),IF(E179&gt;0,"周邊商品",""))</f>
        <v>周邊商品</v>
      </c>
      <c r="B179" s="20" t="str">
        <f>IFERROR(_xlfn.XLOOKUP(C179,'銷貨數(claude)'!E:E,'銷貨數(claude)'!A:A,"周邊商品"),"周邊商品")</f>
        <v>周邊商品</v>
      </c>
      <c r="C179" s="21" t="str">
        <f>'在庫(claude)'!A179</f>
        <v>20240FA06</v>
      </c>
      <c r="D179" s="22" t="str">
        <f>IFERROR(_xlfn.XLOOKUP(C179,'在庫(claude)'!A$5:A$695,'在庫(claude)'!B$5:B$695,""),"")</f>
        <v>晚安故事書-河馬醫生</v>
      </c>
      <c r="E179" s="23">
        <f>IFERROR(SUMIF('在庫(claude)'!A$5:A$695,C179,'在庫(claude)'!D$5:D$695),0)</f>
        <v>26</v>
      </c>
      <c r="F179" s="23">
        <f>IFERROR(SUMIF('在庫(claude)'!A$5:A$695,C179,'在庫(claude)'!E$5:E$695),0)</f>
        <v>522</v>
      </c>
      <c r="G179" s="23">
        <f ca="1">IFERROR(SUMPRODUCT(('銷貨數 (總數)(claude)'!$B$4:$B$1576=C179)*OFFSET('銷貨數 (總數)(claude)'!$E$4:$E$1576,0,操作說明!$D$2-16,1573,12)),0)</f>
        <v>0</v>
      </c>
      <c r="H179" s="24">
        <f ca="1">IFERROR(SUMPRODUCT(('銷貨數 (總數)(claude)'!$B$4:$B$1576=C179)*OFFSET('銷貨數 (總數)(claude)'!$E$4:$E$1576,0,操作說明!$D$2-10,1573,6)),0)</f>
        <v>0</v>
      </c>
      <c r="I179" s="23">
        <f ca="1">IFERROR(SUMPRODUCT(('銷貨數 (總數)(claude)'!$B$4:$B$1576=C179)*OFFSET('銷貨數 (總數)(claude)'!$E$4:$E$1576,0,操作說明!$D$2-7,1573,3)),0)</f>
        <v>0</v>
      </c>
      <c r="J179" s="24" cm="1">
        <f t="array" aca="1" ref="J179" ca="1">IFERROR(ROUND(H179/MAX(1,SUMPRODUCT(('銷貨數 (總數)(claude)'!$B$4:$B$1576=C179)*(OFFSET('銷貨數 (總數)(claude)'!$E$4:$E$1576,0,操作說明!$D$2-10,1573,6)&gt;0))),1),0)</f>
        <v>0</v>
      </c>
      <c r="K179" s="21" t="str">
        <f t="shared" ca="1" si="8"/>
        <v>-</v>
      </c>
      <c r="L179" s="33" t="str">
        <f t="shared" ca="1" si="9"/>
        <v>滯銷(有庫無銷)</v>
      </c>
      <c r="M179" s="22" t="str">
        <f t="shared" ca="1" si="10"/>
        <v>⚠️ 近6M零銷售，請確認是否列入促銷或處分</v>
      </c>
      <c r="N179" s="113" t="str">
        <f t="shared" ca="1" si="11"/>
        <v>無法預估</v>
      </c>
    </row>
    <row r="180" spans="1:14" ht="18.75" customHeight="1">
      <c r="A180" s="19" t="str">
        <f>IFERROR(_xlfn.XLOOKUP(B180,事業別定義!A$2:A$9,事業別定義!B$2:B$9,IF(E180&gt;0,"周邊商品","")),IF(E180&gt;0,"周邊商品",""))</f>
        <v>周邊商品</v>
      </c>
      <c r="B180" s="20" t="str">
        <f>IFERROR(_xlfn.XLOOKUP(C180,'銷貨數(claude)'!E:E,'銷貨數(claude)'!A:A,"周邊商品"),"周邊商品")</f>
        <v>周邊商品</v>
      </c>
      <c r="C180" s="21" t="str">
        <f>'在庫(claude)'!A180</f>
        <v>20240FA07</v>
      </c>
      <c r="D180" s="22" t="str">
        <f>IFERROR(_xlfn.XLOOKUP(C180,'在庫(claude)'!A$5:A$695,'在庫(claude)'!B$5:B$695,""),"")</f>
        <v>晚安故事書-小聲點</v>
      </c>
      <c r="E180" s="26">
        <f>IFERROR(SUMIF('在庫(claude)'!A$5:A$695,C180,'在庫(claude)'!D$5:D$695),0)</f>
        <v>8</v>
      </c>
      <c r="F180" s="26">
        <f>IFERROR(SUMIF('在庫(claude)'!A$5:A$695,C180,'在庫(claude)'!E$5:E$695),0)</f>
        <v>110</v>
      </c>
      <c r="G180" s="26">
        <f ca="1">IFERROR(SUMPRODUCT(('銷貨數 (總數)(claude)'!$B$4:$B$1576=C180)*OFFSET('銷貨數 (總數)(claude)'!$E$4:$E$1576,0,操作說明!$D$2-16,1573,12)),0)</f>
        <v>0</v>
      </c>
      <c r="H180" s="27">
        <f ca="1">IFERROR(SUMPRODUCT(('銷貨數 (總數)(claude)'!$B$4:$B$1576=C180)*OFFSET('銷貨數 (總數)(claude)'!$E$4:$E$1576,0,操作說明!$D$2-10,1573,6)),0)</f>
        <v>0</v>
      </c>
      <c r="I180" s="26">
        <f ca="1">IFERROR(SUMPRODUCT(('銷貨數 (總數)(claude)'!$B$4:$B$1576=C180)*OFFSET('銷貨數 (總數)(claude)'!$E$4:$E$1576,0,操作說明!$D$2-7,1573,3)),0)</f>
        <v>0</v>
      </c>
      <c r="J180" s="27" cm="1">
        <f t="array" aca="1" ref="J180" ca="1">IFERROR(ROUND(H180/MAX(1,SUMPRODUCT(('銷貨數 (總數)(claude)'!$B$4:$B$1576=C180)*(OFFSET('銷貨數 (總數)(claude)'!$E$4:$E$1576,0,操作說明!$D$2-10,1573,6)&gt;0))),1),0)</f>
        <v>0</v>
      </c>
      <c r="K180" s="28" t="str">
        <f t="shared" ca="1" si="8"/>
        <v>-</v>
      </c>
      <c r="L180" s="33" t="str">
        <f t="shared" ca="1" si="9"/>
        <v>滯銷(有庫無銷)</v>
      </c>
      <c r="M180" s="29" t="str">
        <f t="shared" ca="1" si="10"/>
        <v>⚠️ 近6M零銷售，請確認是否列入促銷或處分</v>
      </c>
      <c r="N180" s="113" t="str">
        <f t="shared" ca="1" si="11"/>
        <v>無法預估</v>
      </c>
    </row>
    <row r="181" spans="1:14" ht="18.75" customHeight="1">
      <c r="A181" s="19" t="str">
        <f>IFERROR(_xlfn.XLOOKUP(B181,事業別定義!A$2:A$9,事業別定義!B$2:B$9,IF(E181&gt;0,"周邊商品","")),IF(E181&gt;0,"周邊商品",""))</f>
        <v>周邊商品</v>
      </c>
      <c r="B181" s="20" t="str">
        <f>IFERROR(_xlfn.XLOOKUP(C181,'銷貨數(claude)'!E:E,'銷貨數(claude)'!A:A,"周邊商品"),"周邊商品")</f>
        <v>周邊商品</v>
      </c>
      <c r="C181" s="21" t="str">
        <f>'在庫(claude)'!A181</f>
        <v>20240FA08</v>
      </c>
      <c r="D181" s="22" t="str">
        <f>IFERROR(_xlfn.XLOOKUP(C181,'在庫(claude)'!A$5:A$695,'在庫(claude)'!B$5:B$695,""),"")</f>
        <v>晚安故事書-拔蘿蔔</v>
      </c>
      <c r="E181" s="23">
        <f>IFERROR(SUMIF('在庫(claude)'!A$5:A$695,C181,'在庫(claude)'!D$5:D$695),0)</f>
        <v>25</v>
      </c>
      <c r="F181" s="23">
        <f>IFERROR(SUMIF('在庫(claude)'!A$5:A$695,C181,'在庫(claude)'!E$5:E$695),0)</f>
        <v>525</v>
      </c>
      <c r="G181" s="23">
        <f ca="1">IFERROR(SUMPRODUCT(('銷貨數 (總數)(claude)'!$B$4:$B$1576=C181)*OFFSET('銷貨數 (總數)(claude)'!$E$4:$E$1576,0,操作說明!$D$2-16,1573,12)),0)</f>
        <v>0</v>
      </c>
      <c r="H181" s="24">
        <f ca="1">IFERROR(SUMPRODUCT(('銷貨數 (總數)(claude)'!$B$4:$B$1576=C181)*OFFSET('銷貨數 (總數)(claude)'!$E$4:$E$1576,0,操作說明!$D$2-10,1573,6)),0)</f>
        <v>0</v>
      </c>
      <c r="I181" s="23">
        <f ca="1">IFERROR(SUMPRODUCT(('銷貨數 (總數)(claude)'!$B$4:$B$1576=C181)*OFFSET('銷貨數 (總數)(claude)'!$E$4:$E$1576,0,操作說明!$D$2-7,1573,3)),0)</f>
        <v>0</v>
      </c>
      <c r="J181" s="24" cm="1">
        <f t="array" aca="1" ref="J181" ca="1">IFERROR(ROUND(H181/MAX(1,SUMPRODUCT(('銷貨數 (總數)(claude)'!$B$4:$B$1576=C181)*(OFFSET('銷貨數 (總數)(claude)'!$E$4:$E$1576,0,操作說明!$D$2-10,1573,6)&gt;0))),1),0)</f>
        <v>0</v>
      </c>
      <c r="K181" s="21" t="str">
        <f t="shared" ca="1" si="8"/>
        <v>-</v>
      </c>
      <c r="L181" s="33" t="str">
        <f t="shared" ca="1" si="9"/>
        <v>滯銷(有庫無銷)</v>
      </c>
      <c r="M181" s="22" t="str">
        <f t="shared" ca="1" si="10"/>
        <v>⚠️ 近6M零銷售，請確認是否列入促銷或處分</v>
      </c>
      <c r="N181" s="113" t="str">
        <f t="shared" ca="1" si="11"/>
        <v>無法預估</v>
      </c>
    </row>
    <row r="182" spans="1:14" ht="18.75" customHeight="1">
      <c r="A182" s="19" t="str">
        <f>IFERROR(_xlfn.XLOOKUP(B182,事業別定義!A$2:A$9,事業別定義!B$2:B$9,IF(E182&gt;0,"周邊商品","")),IF(E182&gt;0,"周邊商品",""))</f>
        <v>周邊商品</v>
      </c>
      <c r="B182" s="20" t="str">
        <f>IFERROR(_xlfn.XLOOKUP(C182,'銷貨數(claude)'!E:E,'銷貨數(claude)'!A:A,"周邊商品"),"周邊商品")</f>
        <v>周邊商品</v>
      </c>
      <c r="C182" s="21" t="str">
        <f>'在庫(claude)'!A182</f>
        <v>20240FA09</v>
      </c>
      <c r="D182" s="22" t="str">
        <f>IFERROR(_xlfn.XLOOKUP(C182,'在庫(claude)'!A$5:A$695,'在庫(claude)'!B$5:B$695,""),"")</f>
        <v>附錄-我會坐馬桶海報</v>
      </c>
      <c r="E182" s="26">
        <f>IFERROR(SUMIF('在庫(claude)'!A$5:A$695,C182,'在庫(claude)'!D$5:D$695),0)</f>
        <v>31</v>
      </c>
      <c r="F182" s="26">
        <f>IFERROR(SUMIF('在庫(claude)'!A$5:A$695,C182,'在庫(claude)'!E$5:E$695),0)</f>
        <v>44</v>
      </c>
      <c r="G182" s="26">
        <f ca="1">IFERROR(SUMPRODUCT(('銷貨數 (總數)(claude)'!$B$4:$B$1576=C182)*OFFSET('銷貨數 (總數)(claude)'!$E$4:$E$1576,0,操作說明!$D$2-16,1573,12)),0)</f>
        <v>0</v>
      </c>
      <c r="H182" s="27">
        <f ca="1">IFERROR(SUMPRODUCT(('銷貨數 (總數)(claude)'!$B$4:$B$1576=C182)*OFFSET('銷貨數 (總數)(claude)'!$E$4:$E$1576,0,操作說明!$D$2-10,1573,6)),0)</f>
        <v>0</v>
      </c>
      <c r="I182" s="26">
        <f ca="1">IFERROR(SUMPRODUCT(('銷貨數 (總數)(claude)'!$B$4:$B$1576=C182)*OFFSET('銷貨數 (總數)(claude)'!$E$4:$E$1576,0,操作說明!$D$2-7,1573,3)),0)</f>
        <v>0</v>
      </c>
      <c r="J182" s="27" cm="1">
        <f t="array" aca="1" ref="J182" ca="1">IFERROR(ROUND(H182/MAX(1,SUMPRODUCT(('銷貨數 (總數)(claude)'!$B$4:$B$1576=C182)*(OFFSET('銷貨數 (總數)(claude)'!$E$4:$E$1576,0,操作說明!$D$2-10,1573,6)&gt;0))),1),0)</f>
        <v>0</v>
      </c>
      <c r="K182" s="28" t="str">
        <f t="shared" ca="1" si="8"/>
        <v>-</v>
      </c>
      <c r="L182" s="33" t="str">
        <f t="shared" ca="1" si="9"/>
        <v>滯銷(有庫無銷)</v>
      </c>
      <c r="M182" s="29" t="str">
        <f t="shared" ca="1" si="10"/>
        <v>⚠️ 近6M零銷售，請確認是否列入促銷或處分</v>
      </c>
      <c r="N182" s="113" t="str">
        <f t="shared" ca="1" si="11"/>
        <v>無法預估</v>
      </c>
    </row>
    <row r="183" spans="1:14" ht="18.75" customHeight="1">
      <c r="A183" s="19" t="str">
        <f>IFERROR(_xlfn.XLOOKUP(B183,事業別定義!A$2:A$9,事業別定義!B$2:B$9,IF(E183&gt;0,"周邊商品","")),IF(E183&gt;0,"周邊商品",""))</f>
        <v>周邊商品</v>
      </c>
      <c r="B183" s="20" t="str">
        <f>IFERROR(_xlfn.XLOOKUP(C183,'銷貨數(claude)'!E:E,'銷貨數(claude)'!A:A,"周邊商品"),"周邊商品")</f>
        <v>周邊商品</v>
      </c>
      <c r="C183" s="21" t="str">
        <f>'在庫(claude)'!A183</f>
        <v>20240FA10</v>
      </c>
      <c r="D183" s="22" t="str">
        <f>IFERROR(_xlfn.XLOOKUP(C183,'在庫(claude)'!A$5:A$695,'在庫(claude)'!B$5:B$695,""),"")</f>
        <v>附錄-人物貼紙</v>
      </c>
      <c r="E183" s="23">
        <f>IFERROR(SUMIF('在庫(claude)'!A$5:A$695,C183,'在庫(claude)'!D$5:D$695),0)</f>
        <v>27</v>
      </c>
      <c r="F183" s="23">
        <f>IFERROR(SUMIF('在庫(claude)'!A$5:A$695,C183,'在庫(claude)'!E$5:E$695),0)</f>
        <v>148</v>
      </c>
      <c r="G183" s="23">
        <f ca="1">IFERROR(SUMPRODUCT(('銷貨數 (總數)(claude)'!$B$4:$B$1576=C183)*OFFSET('銷貨數 (總數)(claude)'!$E$4:$E$1576,0,操作說明!$D$2-16,1573,12)),0)</f>
        <v>0</v>
      </c>
      <c r="H183" s="24">
        <f ca="1">IFERROR(SUMPRODUCT(('銷貨數 (總數)(claude)'!$B$4:$B$1576=C183)*OFFSET('銷貨數 (總數)(claude)'!$E$4:$E$1576,0,操作說明!$D$2-10,1573,6)),0)</f>
        <v>0</v>
      </c>
      <c r="I183" s="23">
        <f ca="1">IFERROR(SUMPRODUCT(('銷貨數 (總數)(claude)'!$B$4:$B$1576=C183)*OFFSET('銷貨數 (總數)(claude)'!$E$4:$E$1576,0,操作說明!$D$2-7,1573,3)),0)</f>
        <v>0</v>
      </c>
      <c r="J183" s="24" cm="1">
        <f t="array" aca="1" ref="J183" ca="1">IFERROR(ROUND(H183/MAX(1,SUMPRODUCT(('銷貨數 (總數)(claude)'!$B$4:$B$1576=C183)*(OFFSET('銷貨數 (總數)(claude)'!$E$4:$E$1576,0,操作說明!$D$2-10,1573,6)&gt;0))),1),0)</f>
        <v>0</v>
      </c>
      <c r="K183" s="21" t="str">
        <f t="shared" ca="1" si="8"/>
        <v>-</v>
      </c>
      <c r="L183" s="33" t="str">
        <f t="shared" ca="1" si="9"/>
        <v>滯銷(有庫無銷)</v>
      </c>
      <c r="M183" s="22" t="str">
        <f t="shared" ca="1" si="10"/>
        <v>⚠️ 近6M零銷售，請確認是否列入促銷或處分</v>
      </c>
      <c r="N183" s="113" t="str">
        <f t="shared" ca="1" si="11"/>
        <v>無法預估</v>
      </c>
    </row>
    <row r="184" spans="1:14" ht="18.75" customHeight="1">
      <c r="A184" s="19" t="str">
        <f>IFERROR(_xlfn.XLOOKUP(B184,事業別定義!A$2:A$9,事業別定義!B$2:B$9,IF(E184&gt;0,"周邊商品","")),IF(E184&gt;0,"周邊商品",""))</f>
        <v>周邊商品</v>
      </c>
      <c r="B184" s="20" t="str">
        <f>IFERROR(_xlfn.XLOOKUP(C184,'銷貨數(claude)'!E:E,'銷貨數(claude)'!A:A,"周邊商品"),"周邊商品")</f>
        <v>周邊商品</v>
      </c>
      <c r="C184" s="21" t="str">
        <f>'在庫(claude)'!A184</f>
        <v>20240FB00</v>
      </c>
      <c r="D184" s="22" t="str">
        <f>IFERROR(_xlfn.XLOOKUP(C184,'在庫(claude)'!A$5:A$695,'在庫(claude)'!B$5:B$695,""),"")</f>
        <v>拖把小精靈套組</v>
      </c>
      <c r="E184" s="26">
        <f>IFERROR(SUMIF('在庫(claude)'!A$5:A$695,C184,'在庫(claude)'!D$5:D$695),0)</f>
        <v>751</v>
      </c>
      <c r="F184" s="26">
        <f>IFERROR(SUMIF('在庫(claude)'!A$5:A$695,C184,'在庫(claude)'!E$5:E$695),0)</f>
        <v>233555</v>
      </c>
      <c r="G184" s="26">
        <f ca="1">IFERROR(SUMPRODUCT(('銷貨數 (總數)(claude)'!$B$4:$B$1576=C184)*OFFSET('銷貨數 (總數)(claude)'!$E$4:$E$1576,0,操作說明!$D$2-16,1573,12)),0)</f>
        <v>1155</v>
      </c>
      <c r="H184" s="27">
        <f ca="1">IFERROR(SUMPRODUCT(('銷貨數 (總數)(claude)'!$B$4:$B$1576=C184)*OFFSET('銷貨數 (總數)(claude)'!$E$4:$E$1576,0,操作說明!$D$2-10,1573,6)),0)</f>
        <v>630</v>
      </c>
      <c r="I184" s="26">
        <f ca="1">IFERROR(SUMPRODUCT(('銷貨數 (總數)(claude)'!$B$4:$B$1576=C184)*OFFSET('銷貨數 (總數)(claude)'!$E$4:$E$1576,0,操作說明!$D$2-7,1573,3)),0)</f>
        <v>204</v>
      </c>
      <c r="J184" s="27" cm="1">
        <f t="array" aca="1" ref="J184" ca="1">IFERROR(ROUND(H184/MAX(1,SUMPRODUCT(('銷貨數 (總數)(claude)'!$B$4:$B$1576=C184)*(OFFSET('銷貨數 (總數)(claude)'!$E$4:$E$1576,0,操作說明!$D$2-10,1573,6)&gt;0))),1),0)</f>
        <v>42</v>
      </c>
      <c r="K184" s="28">
        <f t="shared" ca="1" si="8"/>
        <v>17.899999999999999</v>
      </c>
      <c r="L184" s="33" t="str">
        <f t="shared" ca="1" si="9"/>
        <v>滯銷風險</v>
      </c>
      <c r="M184" s="29" t="str">
        <f t="shared" ca="1" si="10"/>
        <v>🔴 消化月數超過12個月，滯銷風險高</v>
      </c>
      <c r="N184" s="113" t="str">
        <f t="shared" ca="1" si="11"/>
        <v>2027/11</v>
      </c>
    </row>
    <row r="185" spans="1:14" ht="18.75" customHeight="1">
      <c r="A185" s="19" t="str">
        <f>IFERROR(_xlfn.XLOOKUP(B185,事業別定義!A$2:A$9,事業別定義!B$2:B$9,IF(E185&gt;0,"周邊商品","")),IF(E185&gt;0,"周邊商品",""))</f>
        <v>周邊商品</v>
      </c>
      <c r="B185" s="20" t="str">
        <f>IFERROR(_xlfn.XLOOKUP(C185,'銷貨數(claude)'!E:E,'銷貨數(claude)'!A:A,"周邊商品"),"周邊商品")</f>
        <v>周邊商品</v>
      </c>
      <c r="C185" s="21" t="str">
        <f>'在庫(claude)'!A185</f>
        <v>20240FB01</v>
      </c>
      <c r="D185" s="22" t="str">
        <f>IFERROR(_xlfn.XLOOKUP(C185,'在庫(claude)'!A$5:A$695,'在庫(claude)'!B$5:B$695,""),"")</f>
        <v>親子繪本-一起做家事</v>
      </c>
      <c r="E185" s="23">
        <f>IFERROR(SUMIF('在庫(claude)'!A$5:A$695,C185,'在庫(claude)'!D$5:D$695),0)</f>
        <v>36</v>
      </c>
      <c r="F185" s="23">
        <f>IFERROR(SUMIF('在庫(claude)'!A$5:A$695,C185,'在庫(claude)'!E$5:E$695),0)</f>
        <v>3087</v>
      </c>
      <c r="G185" s="23">
        <f ca="1">IFERROR(SUMPRODUCT(('銷貨數 (總數)(claude)'!$B$4:$B$1576=C185)*OFFSET('銷貨數 (總數)(claude)'!$E$4:$E$1576,0,操作說明!$D$2-16,1573,12)),0)</f>
        <v>0</v>
      </c>
      <c r="H185" s="24">
        <f ca="1">IFERROR(SUMPRODUCT(('銷貨數 (總數)(claude)'!$B$4:$B$1576=C185)*OFFSET('銷貨數 (總數)(claude)'!$E$4:$E$1576,0,操作說明!$D$2-10,1573,6)),0)</f>
        <v>0</v>
      </c>
      <c r="I185" s="23">
        <f ca="1">IFERROR(SUMPRODUCT(('銷貨數 (總數)(claude)'!$B$4:$B$1576=C185)*OFFSET('銷貨數 (總數)(claude)'!$E$4:$E$1576,0,操作說明!$D$2-7,1573,3)),0)</f>
        <v>0</v>
      </c>
      <c r="J185" s="24" cm="1">
        <f t="array" aca="1" ref="J185" ca="1">IFERROR(ROUND(H185/MAX(1,SUMPRODUCT(('銷貨數 (總數)(claude)'!$B$4:$B$1576=C185)*(OFFSET('銷貨數 (總數)(claude)'!$E$4:$E$1576,0,操作說明!$D$2-10,1573,6)&gt;0))),1),0)</f>
        <v>0</v>
      </c>
      <c r="K185" s="21" t="str">
        <f t="shared" ca="1" si="8"/>
        <v>-</v>
      </c>
      <c r="L185" s="33" t="str">
        <f t="shared" ca="1" si="9"/>
        <v>滯銷(有庫無銷)</v>
      </c>
      <c r="M185" s="22" t="str">
        <f t="shared" ca="1" si="10"/>
        <v>⚠️ 近6M零銷售，請確認是否列入促銷或處分</v>
      </c>
      <c r="N185" s="113" t="str">
        <f t="shared" ca="1" si="11"/>
        <v>無法預估</v>
      </c>
    </row>
    <row r="186" spans="1:14" ht="18.75" customHeight="1">
      <c r="A186" s="19" t="str">
        <f>IFERROR(_xlfn.XLOOKUP(B186,事業別定義!A$2:A$9,事業別定義!B$2:B$9,IF(E186&gt;0,"周邊商品","")),IF(E186&gt;0,"周邊商品",""))</f>
        <v>周邊商品</v>
      </c>
      <c r="B186" s="20" t="str">
        <f>IFERROR(_xlfn.XLOOKUP(C186,'銷貨數(claude)'!E:E,'銷貨數(claude)'!A:A,"周邊商品"),"周邊商品")</f>
        <v>周邊商品</v>
      </c>
      <c r="C186" s="21" t="str">
        <f>'在庫(claude)'!A186</f>
        <v>20240FB02</v>
      </c>
      <c r="D186" s="22" t="str">
        <f>IFERROR(_xlfn.XLOOKUP(C186,'在庫(claude)'!A$5:A$695,'在庫(claude)'!B$5:B$695,""),"")</f>
        <v>音樂拖把小精靈使用說明書</v>
      </c>
      <c r="E186" s="26">
        <f>IFERROR(SUMIF('在庫(claude)'!A$5:A$695,C186,'在庫(claude)'!D$5:D$695),0)</f>
        <v>191</v>
      </c>
      <c r="F186" s="26">
        <f>IFERROR(SUMIF('在庫(claude)'!A$5:A$695,C186,'在庫(claude)'!E$5:E$695),0)</f>
        <v>1201</v>
      </c>
      <c r="G186" s="26">
        <f ca="1">IFERROR(SUMPRODUCT(('銷貨數 (總數)(claude)'!$B$4:$B$1576=C186)*OFFSET('銷貨數 (總數)(claude)'!$E$4:$E$1576,0,操作說明!$D$2-16,1573,12)),0)</f>
        <v>0</v>
      </c>
      <c r="H186" s="27">
        <f ca="1">IFERROR(SUMPRODUCT(('銷貨數 (總數)(claude)'!$B$4:$B$1576=C186)*OFFSET('銷貨數 (總數)(claude)'!$E$4:$E$1576,0,操作說明!$D$2-10,1573,6)),0)</f>
        <v>0</v>
      </c>
      <c r="I186" s="26">
        <f ca="1">IFERROR(SUMPRODUCT(('銷貨數 (總數)(claude)'!$B$4:$B$1576=C186)*OFFSET('銷貨數 (總數)(claude)'!$E$4:$E$1576,0,操作說明!$D$2-7,1573,3)),0)</f>
        <v>0</v>
      </c>
      <c r="J186" s="27" cm="1">
        <f t="array" aca="1" ref="J186" ca="1">IFERROR(ROUND(H186/MAX(1,SUMPRODUCT(('銷貨數 (總數)(claude)'!$B$4:$B$1576=C186)*(OFFSET('銷貨數 (總數)(claude)'!$E$4:$E$1576,0,操作說明!$D$2-10,1573,6)&gt;0))),1),0)</f>
        <v>0</v>
      </c>
      <c r="K186" s="28" t="str">
        <f t="shared" ca="1" si="8"/>
        <v>-</v>
      </c>
      <c r="L186" s="33" t="str">
        <f t="shared" ca="1" si="9"/>
        <v>滯銷(有庫無銷)</v>
      </c>
      <c r="M186" s="29" t="str">
        <f t="shared" ca="1" si="10"/>
        <v>⚠️ 近6M零銷售，請確認是否列入促銷或處分</v>
      </c>
      <c r="N186" s="113" t="str">
        <f t="shared" ca="1" si="11"/>
        <v>無法預估</v>
      </c>
    </row>
    <row r="187" spans="1:14" ht="18.75" customHeight="1">
      <c r="A187" s="19" t="str">
        <f>IFERROR(_xlfn.XLOOKUP(B187,事業別定義!A$2:A$9,事業別定義!B$2:B$9,IF(E187&gt;0,"周邊商品","")),IF(E187&gt;0,"周邊商品",""))</f>
        <v>周邊商品</v>
      </c>
      <c r="B187" s="20" t="str">
        <f>IFERROR(_xlfn.XLOOKUP(C187,'銷貨數(claude)'!E:E,'銷貨數(claude)'!A:A,"周邊商品"),"周邊商品")</f>
        <v>周邊商品</v>
      </c>
      <c r="C187" s="21" t="str">
        <f>'在庫(claude)'!A187</f>
        <v>20240FD00</v>
      </c>
      <c r="D187" s="22" t="str">
        <f>IFERROR(_xlfn.XLOOKUP(C187,'在庫(claude)'!A$5:A$695,'在庫(claude)'!B$5:B$695,""),"")</f>
        <v>巧虎活力車編程遊戲組</v>
      </c>
      <c r="E187" s="23">
        <f>IFERROR(SUMIF('在庫(claude)'!A$5:A$695,C187,'在庫(claude)'!D$5:D$695),0)</f>
        <v>34</v>
      </c>
      <c r="F187" s="23">
        <f>IFERROR(SUMIF('在庫(claude)'!A$5:A$695,C187,'在庫(claude)'!E$5:E$695),0)</f>
        <v>20753</v>
      </c>
      <c r="G187" s="23">
        <f ca="1">IFERROR(SUMPRODUCT(('銷貨數 (總數)(claude)'!$B$4:$B$1576=C187)*OFFSET('銷貨數 (總數)(claude)'!$E$4:$E$1576,0,操作說明!$D$2-16,1573,12)),0)</f>
        <v>797</v>
      </c>
      <c r="H187" s="24">
        <f ca="1">IFERROR(SUMPRODUCT(('銷貨數 (總數)(claude)'!$B$4:$B$1576=C187)*OFFSET('銷貨數 (總數)(claude)'!$E$4:$E$1576,0,操作說明!$D$2-10,1573,6)),0)</f>
        <v>77</v>
      </c>
      <c r="I187" s="23">
        <f ca="1">IFERROR(SUMPRODUCT(('銷貨數 (總數)(claude)'!$B$4:$B$1576=C187)*OFFSET('銷貨數 (總數)(claude)'!$E$4:$E$1576,0,操作說明!$D$2-7,1573,3)),0)</f>
        <v>0</v>
      </c>
      <c r="J187" s="24" cm="1">
        <f t="array" aca="1" ref="J187" ca="1">IFERROR(ROUND(H187/MAX(1,SUMPRODUCT(('銷貨數 (總數)(claude)'!$B$4:$B$1576=C187)*(OFFSET('銷貨數 (總數)(claude)'!$E$4:$E$1576,0,操作說明!$D$2-10,1573,6)&gt;0))),1),0)</f>
        <v>38.5</v>
      </c>
      <c r="K187" s="21">
        <f t="shared" ca="1" si="8"/>
        <v>0.9</v>
      </c>
      <c r="L187" s="33" t="str">
        <f t="shared" ca="1" si="9"/>
        <v>健康</v>
      </c>
      <c r="M187" s="22" t="str">
        <f t="shared" ca="1" si="10"/>
        <v>✅ 庫存健康</v>
      </c>
      <c r="N187" s="113" t="str">
        <f t="shared" ca="1" si="11"/>
        <v>2026/06</v>
      </c>
    </row>
    <row r="188" spans="1:14" ht="18.75" customHeight="1">
      <c r="A188" s="19" t="str">
        <f>IFERROR(_xlfn.XLOOKUP(B188,事業別定義!A$2:A$9,事業別定義!B$2:B$9,IF(E188&gt;0,"周邊商品","")),IF(E188&gt;0,"周邊商品",""))</f>
        <v>周邊商品</v>
      </c>
      <c r="B188" s="20" t="str">
        <f>IFERROR(_xlfn.XLOOKUP(C188,'銷貨數(claude)'!E:E,'銷貨數(claude)'!A:A,"周邊商品"),"周邊商品")</f>
        <v>周邊商品</v>
      </c>
      <c r="C188" s="21" t="str">
        <f>'在庫(claude)'!A188</f>
        <v>20240FD00-包裝盒</v>
      </c>
      <c r="D188" s="22" t="str">
        <f>IFERROR(_xlfn.XLOOKUP(C188,'在庫(claude)'!A$5:A$695,'在庫(claude)'!B$5:B$695,""),"")</f>
        <v>巧虎活力車編程遊戲組-包裝盒</v>
      </c>
      <c r="E188" s="26">
        <f>IFERROR(SUMIF('在庫(claude)'!A$5:A$695,C188,'在庫(claude)'!D$5:D$695),0)</f>
        <v>191</v>
      </c>
      <c r="F188" s="26">
        <f>IFERROR(SUMIF('在庫(claude)'!A$5:A$695,C188,'在庫(claude)'!E$5:E$695),0)</f>
        <v>9044</v>
      </c>
      <c r="G188" s="26">
        <f ca="1">IFERROR(SUMPRODUCT(('銷貨數 (總數)(claude)'!$B$4:$B$1576=C188)*OFFSET('銷貨數 (總數)(claude)'!$E$4:$E$1576,0,操作說明!$D$2-16,1573,12)),0)</f>
        <v>0</v>
      </c>
      <c r="H188" s="27">
        <f ca="1">IFERROR(SUMPRODUCT(('銷貨數 (總數)(claude)'!$B$4:$B$1576=C188)*OFFSET('銷貨數 (總數)(claude)'!$E$4:$E$1576,0,操作說明!$D$2-10,1573,6)),0)</f>
        <v>0</v>
      </c>
      <c r="I188" s="26">
        <f ca="1">IFERROR(SUMPRODUCT(('銷貨數 (總數)(claude)'!$B$4:$B$1576=C188)*OFFSET('銷貨數 (總數)(claude)'!$E$4:$E$1576,0,操作說明!$D$2-7,1573,3)),0)</f>
        <v>0</v>
      </c>
      <c r="J188" s="27" cm="1">
        <f t="array" aca="1" ref="J188" ca="1">IFERROR(ROUND(H188/MAX(1,SUMPRODUCT(('銷貨數 (總數)(claude)'!$B$4:$B$1576=C188)*(OFFSET('銷貨數 (總數)(claude)'!$E$4:$E$1576,0,操作說明!$D$2-10,1573,6)&gt;0))),1),0)</f>
        <v>0</v>
      </c>
      <c r="K188" s="28" t="str">
        <f t="shared" ca="1" si="8"/>
        <v>-</v>
      </c>
      <c r="L188" s="33" t="str">
        <f t="shared" ca="1" si="9"/>
        <v>滯銷(有庫無銷)</v>
      </c>
      <c r="M188" s="29" t="str">
        <f t="shared" ca="1" si="10"/>
        <v>⚠️ 近6M零銷售，請確認是否列入促銷或處分</v>
      </c>
      <c r="N188" s="113" t="str">
        <f t="shared" ca="1" si="11"/>
        <v>無法預估</v>
      </c>
    </row>
    <row r="189" spans="1:14" ht="18.75" customHeight="1">
      <c r="A189" s="19" t="str">
        <f>IFERROR(_xlfn.XLOOKUP(B189,事業別定義!A$2:A$9,事業別定義!B$2:B$9,IF(E189&gt;0,"周邊商品","")),IF(E189&gt;0,"周邊商品",""))</f>
        <v>周邊商品</v>
      </c>
      <c r="B189" s="20" t="str">
        <f>IFERROR(_xlfn.XLOOKUP(C189,'銷貨數(claude)'!E:E,'銷貨數(claude)'!A:A,"周邊商品"),"周邊商品")</f>
        <v>周邊商品</v>
      </c>
      <c r="C189" s="21" t="str">
        <f>'在庫(claude)'!A189</f>
        <v>20240FD01</v>
      </c>
      <c r="D189" s="22" t="str">
        <f>IFERROR(_xlfn.XLOOKUP(C189,'在庫(claude)'!A$5:A$695,'在庫(claude)'!B$5:B$695,""),"")</f>
        <v>活力車運送海報-玩法①</v>
      </c>
      <c r="E189" s="23">
        <f>IFERROR(SUMIF('在庫(claude)'!A$5:A$695,C189,'在庫(claude)'!D$5:D$695),0)</f>
        <v>184</v>
      </c>
      <c r="F189" s="23">
        <f>IFERROR(SUMIF('在庫(claude)'!A$5:A$695,C189,'在庫(claude)'!E$5:E$695),0)</f>
        <v>2631</v>
      </c>
      <c r="G189" s="23">
        <f ca="1">IFERROR(SUMPRODUCT(('銷貨數 (總數)(claude)'!$B$4:$B$1576=C189)*OFFSET('銷貨數 (總數)(claude)'!$E$4:$E$1576,0,操作說明!$D$2-16,1573,12)),0)</f>
        <v>0</v>
      </c>
      <c r="H189" s="24">
        <f ca="1">IFERROR(SUMPRODUCT(('銷貨數 (總數)(claude)'!$B$4:$B$1576=C189)*OFFSET('銷貨數 (總數)(claude)'!$E$4:$E$1576,0,操作說明!$D$2-10,1573,6)),0)</f>
        <v>0</v>
      </c>
      <c r="I189" s="23">
        <f ca="1">IFERROR(SUMPRODUCT(('銷貨數 (總數)(claude)'!$B$4:$B$1576=C189)*OFFSET('銷貨數 (總數)(claude)'!$E$4:$E$1576,0,操作說明!$D$2-7,1573,3)),0)</f>
        <v>0</v>
      </c>
      <c r="J189" s="24" cm="1">
        <f t="array" aca="1" ref="J189" ca="1">IFERROR(ROUND(H189/MAX(1,SUMPRODUCT(('銷貨數 (總數)(claude)'!$B$4:$B$1576=C189)*(OFFSET('銷貨數 (總數)(claude)'!$E$4:$E$1576,0,操作說明!$D$2-10,1573,6)&gt;0))),1),0)</f>
        <v>0</v>
      </c>
      <c r="K189" s="21" t="str">
        <f t="shared" ca="1" si="8"/>
        <v>-</v>
      </c>
      <c r="L189" s="33" t="str">
        <f t="shared" ca="1" si="9"/>
        <v>滯銷(有庫無銷)</v>
      </c>
      <c r="M189" s="22" t="str">
        <f t="shared" ca="1" si="10"/>
        <v>⚠️ 近6M零銷售，請確認是否列入促銷或處分</v>
      </c>
      <c r="N189" s="113" t="str">
        <f t="shared" ca="1" si="11"/>
        <v>無法預估</v>
      </c>
    </row>
    <row r="190" spans="1:14" ht="18.75" customHeight="1">
      <c r="A190" s="19" t="str">
        <f>IFERROR(_xlfn.XLOOKUP(B190,事業別定義!A$2:A$9,事業別定義!B$2:B$9,IF(E190&gt;0,"周邊商品","")),IF(E190&gt;0,"周邊商品",""))</f>
        <v>周邊商品</v>
      </c>
      <c r="B190" s="20" t="str">
        <f>IFERROR(_xlfn.XLOOKUP(C190,'銷貨數(claude)'!E:E,'銷貨數(claude)'!A:A,"周邊商品"),"周邊商品")</f>
        <v>周邊商品</v>
      </c>
      <c r="C190" s="21" t="str">
        <f>'在庫(claude)'!A190</f>
        <v>20240FD02</v>
      </c>
      <c r="D190" s="22" t="str">
        <f>IFERROR(_xlfn.XLOOKUP(C190,'在庫(claude)'!A$5:A$695,'在庫(claude)'!B$5:B$695,""),"")</f>
        <v>活力車幼兒園接送海報-玩法②</v>
      </c>
      <c r="E190" s="26">
        <f>IFERROR(SUMIF('在庫(claude)'!A$5:A$695,C190,'在庫(claude)'!D$5:D$695),0)</f>
        <v>191</v>
      </c>
      <c r="F190" s="26">
        <f>IFERROR(SUMIF('在庫(claude)'!A$5:A$695,C190,'在庫(claude)'!E$5:E$695),0)</f>
        <v>2731</v>
      </c>
      <c r="G190" s="26">
        <f ca="1">IFERROR(SUMPRODUCT(('銷貨數 (總數)(claude)'!$B$4:$B$1576=C190)*OFFSET('銷貨數 (總數)(claude)'!$E$4:$E$1576,0,操作說明!$D$2-16,1573,12)),0)</f>
        <v>0</v>
      </c>
      <c r="H190" s="27">
        <f ca="1">IFERROR(SUMPRODUCT(('銷貨數 (總數)(claude)'!$B$4:$B$1576=C190)*OFFSET('銷貨數 (總數)(claude)'!$E$4:$E$1576,0,操作說明!$D$2-10,1573,6)),0)</f>
        <v>0</v>
      </c>
      <c r="I190" s="26">
        <f ca="1">IFERROR(SUMPRODUCT(('銷貨數 (總數)(claude)'!$B$4:$B$1576=C190)*OFFSET('銷貨數 (總數)(claude)'!$E$4:$E$1576,0,操作說明!$D$2-7,1573,3)),0)</f>
        <v>0</v>
      </c>
      <c r="J190" s="27" cm="1">
        <f t="array" aca="1" ref="J190" ca="1">IFERROR(ROUND(H190/MAX(1,SUMPRODUCT(('銷貨數 (總數)(claude)'!$B$4:$B$1576=C190)*(OFFSET('銷貨數 (總數)(claude)'!$E$4:$E$1576,0,操作說明!$D$2-10,1573,6)&gt;0))),1),0)</f>
        <v>0</v>
      </c>
      <c r="K190" s="28" t="str">
        <f t="shared" ca="1" si="8"/>
        <v>-</v>
      </c>
      <c r="L190" s="33" t="str">
        <f t="shared" ca="1" si="9"/>
        <v>滯銷(有庫無銷)</v>
      </c>
      <c r="M190" s="29" t="str">
        <f t="shared" ca="1" si="10"/>
        <v>⚠️ 近6M零銷售，請確認是否列入促銷或處分</v>
      </c>
      <c r="N190" s="113" t="str">
        <f t="shared" ca="1" si="11"/>
        <v>無法預估</v>
      </c>
    </row>
    <row r="191" spans="1:14" ht="18.75" customHeight="1">
      <c r="A191" s="19" t="str">
        <f>IFERROR(_xlfn.XLOOKUP(B191,事業別定義!A$2:A$9,事業別定義!B$2:B$9,IF(E191&gt;0,"周邊商品","")),IF(E191&gt;0,"周邊商品",""))</f>
        <v>周邊商品</v>
      </c>
      <c r="B191" s="20" t="str">
        <f>IFERROR(_xlfn.XLOOKUP(C191,'銷貨數(claude)'!E:E,'銷貨數(claude)'!A:A,"周邊商品"),"周邊商品")</f>
        <v>周邊商品</v>
      </c>
      <c r="C191" s="21" t="str">
        <f>'在庫(claude)'!A191</f>
        <v>20240FD03</v>
      </c>
      <c r="D191" s="22" t="str">
        <f>IFERROR(_xlfn.XLOOKUP(C191,'在庫(claude)'!A$5:A$695,'在庫(claude)'!B$5:B$695,""),"")</f>
        <v>活力車美味漢堡店海報-玩法③</v>
      </c>
      <c r="E191" s="23">
        <f>IFERROR(SUMIF('在庫(claude)'!A$5:A$695,C191,'在庫(claude)'!D$5:D$695),0)</f>
        <v>194</v>
      </c>
      <c r="F191" s="23">
        <f>IFERROR(SUMIF('在庫(claude)'!A$5:A$695,C191,'在庫(claude)'!E$5:E$695),0)</f>
        <v>3530</v>
      </c>
      <c r="G191" s="23">
        <f ca="1">IFERROR(SUMPRODUCT(('銷貨數 (總數)(claude)'!$B$4:$B$1576=C191)*OFFSET('銷貨數 (總數)(claude)'!$E$4:$E$1576,0,操作說明!$D$2-16,1573,12)),0)</f>
        <v>0</v>
      </c>
      <c r="H191" s="24">
        <f ca="1">IFERROR(SUMPRODUCT(('銷貨數 (總數)(claude)'!$B$4:$B$1576=C191)*OFFSET('銷貨數 (總數)(claude)'!$E$4:$E$1576,0,操作說明!$D$2-10,1573,6)),0)</f>
        <v>0</v>
      </c>
      <c r="I191" s="23">
        <f ca="1">IFERROR(SUMPRODUCT(('銷貨數 (總數)(claude)'!$B$4:$B$1576=C191)*OFFSET('銷貨數 (總數)(claude)'!$E$4:$E$1576,0,操作說明!$D$2-7,1573,3)),0)</f>
        <v>0</v>
      </c>
      <c r="J191" s="24" cm="1">
        <f t="array" aca="1" ref="J191" ca="1">IFERROR(ROUND(H191/MAX(1,SUMPRODUCT(('銷貨數 (總數)(claude)'!$B$4:$B$1576=C191)*(OFFSET('銷貨數 (總數)(claude)'!$E$4:$E$1576,0,操作說明!$D$2-10,1573,6)&gt;0))),1),0)</f>
        <v>0</v>
      </c>
      <c r="K191" s="21" t="str">
        <f t="shared" ca="1" si="8"/>
        <v>-</v>
      </c>
      <c r="L191" s="33" t="str">
        <f t="shared" ca="1" si="9"/>
        <v>滯銷(有庫無銷)</v>
      </c>
      <c r="M191" s="22" t="str">
        <f t="shared" ca="1" si="10"/>
        <v>⚠️ 近6M零銷售，請確認是否列入促銷或處分</v>
      </c>
      <c r="N191" s="113" t="str">
        <f t="shared" ca="1" si="11"/>
        <v>無法預估</v>
      </c>
    </row>
    <row r="192" spans="1:14" ht="18.75" customHeight="1">
      <c r="A192" s="19" t="str">
        <f>IFERROR(_xlfn.XLOOKUP(B192,事業別定義!A$2:A$9,事業別定義!B$2:B$9,IF(E192&gt;0,"周邊商品","")),IF(E192&gt;0,"周邊商品",""))</f>
        <v>周邊商品</v>
      </c>
      <c r="B192" s="20" t="str">
        <f>IFERROR(_xlfn.XLOOKUP(C192,'銷貨數(claude)'!E:E,'銷貨數(claude)'!A:A,"周邊商品"),"周邊商品")</f>
        <v>周邊商品</v>
      </c>
      <c r="C192" s="21" t="str">
        <f>'在庫(claude)'!A192</f>
        <v>20240FD04</v>
      </c>
      <c r="D192" s="22" t="str">
        <f>IFERROR(_xlfn.XLOOKUP(C192,'在庫(claude)'!A$5:A$695,'在庫(claude)'!B$5:B$695,""),"")</f>
        <v>送貨人物圖卡-玩法①</v>
      </c>
      <c r="E192" s="26">
        <f>IFERROR(SUMIF('在庫(claude)'!A$5:A$695,C192,'在庫(claude)'!D$5:D$695),0)</f>
        <v>194</v>
      </c>
      <c r="F192" s="26">
        <f>IFERROR(SUMIF('在庫(claude)'!A$5:A$695,C192,'在庫(claude)'!E$5:E$695),0)</f>
        <v>1872</v>
      </c>
      <c r="G192" s="26">
        <f ca="1">IFERROR(SUMPRODUCT(('銷貨數 (總數)(claude)'!$B$4:$B$1576=C192)*OFFSET('銷貨數 (總數)(claude)'!$E$4:$E$1576,0,操作說明!$D$2-16,1573,12)),0)</f>
        <v>0</v>
      </c>
      <c r="H192" s="27">
        <f ca="1">IFERROR(SUMPRODUCT(('銷貨數 (總數)(claude)'!$B$4:$B$1576=C192)*OFFSET('銷貨數 (總數)(claude)'!$E$4:$E$1576,0,操作說明!$D$2-10,1573,6)),0)</f>
        <v>0</v>
      </c>
      <c r="I192" s="26">
        <f ca="1">IFERROR(SUMPRODUCT(('銷貨數 (總數)(claude)'!$B$4:$B$1576=C192)*OFFSET('銷貨數 (總數)(claude)'!$E$4:$E$1576,0,操作說明!$D$2-7,1573,3)),0)</f>
        <v>0</v>
      </c>
      <c r="J192" s="27" cm="1">
        <f t="array" aca="1" ref="J192" ca="1">IFERROR(ROUND(H192/MAX(1,SUMPRODUCT(('銷貨數 (總數)(claude)'!$B$4:$B$1576=C192)*(OFFSET('銷貨數 (總數)(claude)'!$E$4:$E$1576,0,操作說明!$D$2-10,1573,6)&gt;0))),1),0)</f>
        <v>0</v>
      </c>
      <c r="K192" s="28" t="str">
        <f t="shared" ca="1" si="8"/>
        <v>-</v>
      </c>
      <c r="L192" s="33" t="str">
        <f t="shared" ca="1" si="9"/>
        <v>滯銷(有庫無銷)</v>
      </c>
      <c r="M192" s="29" t="str">
        <f t="shared" ca="1" si="10"/>
        <v>⚠️ 近6M零銷售，請確認是否列入促銷或處分</v>
      </c>
      <c r="N192" s="113" t="str">
        <f t="shared" ca="1" si="11"/>
        <v>無法預估</v>
      </c>
    </row>
    <row r="193" spans="1:14" ht="18.75" customHeight="1">
      <c r="A193" s="19" t="str">
        <f>IFERROR(_xlfn.XLOOKUP(B193,事業別定義!A$2:A$9,事業別定義!B$2:B$9,IF(E193&gt;0,"周邊商品","")),IF(E193&gt;0,"周邊商品",""))</f>
        <v>周邊商品</v>
      </c>
      <c r="B193" s="20" t="str">
        <f>IFERROR(_xlfn.XLOOKUP(C193,'銷貨數(claude)'!E:E,'銷貨數(claude)'!A:A,"周邊商品"),"周邊商品")</f>
        <v>周邊商品</v>
      </c>
      <c r="C193" s="21" t="str">
        <f>'在庫(claude)'!A193</f>
        <v>20240FD05</v>
      </c>
      <c r="D193" s="22" t="str">
        <f>IFERROR(_xlfn.XLOOKUP(C193,'在庫(claude)'!A$5:A$695,'在庫(claude)'!B$5:B$695,""),"")</f>
        <v>接送人物圖卡-玩法②</v>
      </c>
      <c r="E193" s="23">
        <f>IFERROR(SUMIF('在庫(claude)'!A$5:A$695,C193,'在庫(claude)'!D$5:D$695),0)</f>
        <v>191</v>
      </c>
      <c r="F193" s="23">
        <f>IFERROR(SUMIF('在庫(claude)'!A$5:A$695,C193,'在庫(claude)'!E$5:E$695),0)</f>
        <v>1843</v>
      </c>
      <c r="G193" s="23">
        <f ca="1">IFERROR(SUMPRODUCT(('銷貨數 (總數)(claude)'!$B$4:$B$1576=C193)*OFFSET('銷貨數 (總數)(claude)'!$E$4:$E$1576,0,操作說明!$D$2-16,1573,12)),0)</f>
        <v>0</v>
      </c>
      <c r="H193" s="24">
        <f ca="1">IFERROR(SUMPRODUCT(('銷貨數 (總數)(claude)'!$B$4:$B$1576=C193)*OFFSET('銷貨數 (總數)(claude)'!$E$4:$E$1576,0,操作說明!$D$2-10,1573,6)),0)</f>
        <v>0</v>
      </c>
      <c r="I193" s="23">
        <f ca="1">IFERROR(SUMPRODUCT(('銷貨數 (總數)(claude)'!$B$4:$B$1576=C193)*OFFSET('銷貨數 (總數)(claude)'!$E$4:$E$1576,0,操作說明!$D$2-7,1573,3)),0)</f>
        <v>0</v>
      </c>
      <c r="J193" s="24" cm="1">
        <f t="array" aca="1" ref="J193" ca="1">IFERROR(ROUND(H193/MAX(1,SUMPRODUCT(('銷貨數 (總數)(claude)'!$B$4:$B$1576=C193)*(OFFSET('銷貨數 (總數)(claude)'!$E$4:$E$1576,0,操作說明!$D$2-10,1573,6)&gt;0))),1),0)</f>
        <v>0</v>
      </c>
      <c r="K193" s="21" t="str">
        <f t="shared" ca="1" si="8"/>
        <v>-</v>
      </c>
      <c r="L193" s="33" t="str">
        <f t="shared" ca="1" si="9"/>
        <v>滯銷(有庫無銷)</v>
      </c>
      <c r="M193" s="22" t="str">
        <f t="shared" ca="1" si="10"/>
        <v>⚠️ 近6M零銷售，請確認是否列入促銷或處分</v>
      </c>
      <c r="N193" s="113" t="str">
        <f t="shared" ca="1" si="11"/>
        <v>無法預估</v>
      </c>
    </row>
    <row r="194" spans="1:14" ht="18.75" customHeight="1">
      <c r="A194" s="19" t="str">
        <f>IFERROR(_xlfn.XLOOKUP(B194,事業別定義!A$2:A$9,事業別定義!B$2:B$9,IF(E194&gt;0,"周邊商品","")),IF(E194&gt;0,"周邊商品",""))</f>
        <v>周邊商品</v>
      </c>
      <c r="B194" s="20" t="str">
        <f>IFERROR(_xlfn.XLOOKUP(C194,'銷貨數(claude)'!E:E,'銷貨數(claude)'!A:A,"周邊商品"),"周邊商品")</f>
        <v>周邊商品</v>
      </c>
      <c r="C194" s="21" t="str">
        <f>'在庫(claude)'!A194</f>
        <v>20240FD06</v>
      </c>
      <c r="D194" s="22" t="str">
        <f>IFERROR(_xlfn.XLOOKUP(C194,'在庫(claude)'!A$5:A$695,'在庫(claude)'!B$5:B$695,""),"")</f>
        <v>活力車活用手冊</v>
      </c>
      <c r="E194" s="26">
        <f>IFERROR(SUMIF('在庫(claude)'!A$5:A$695,C194,'在庫(claude)'!D$5:D$695),0)</f>
        <v>174</v>
      </c>
      <c r="F194" s="26">
        <f>IFERROR(SUMIF('在庫(claude)'!A$5:A$695,C194,'在庫(claude)'!E$5:E$695),0)</f>
        <v>12058</v>
      </c>
      <c r="G194" s="26">
        <f ca="1">IFERROR(SUMPRODUCT(('銷貨數 (總數)(claude)'!$B$4:$B$1576=C194)*OFFSET('銷貨數 (總數)(claude)'!$E$4:$E$1576,0,操作說明!$D$2-16,1573,12)),0)</f>
        <v>0</v>
      </c>
      <c r="H194" s="27">
        <f ca="1">IFERROR(SUMPRODUCT(('銷貨數 (總數)(claude)'!$B$4:$B$1576=C194)*OFFSET('銷貨數 (總數)(claude)'!$E$4:$E$1576,0,操作說明!$D$2-10,1573,6)),0)</f>
        <v>0</v>
      </c>
      <c r="I194" s="26">
        <f ca="1">IFERROR(SUMPRODUCT(('銷貨數 (總數)(claude)'!$B$4:$B$1576=C194)*OFFSET('銷貨數 (總數)(claude)'!$E$4:$E$1576,0,操作說明!$D$2-7,1573,3)),0)</f>
        <v>0</v>
      </c>
      <c r="J194" s="27" cm="1">
        <f t="array" aca="1" ref="J194" ca="1">IFERROR(ROUND(H194/MAX(1,SUMPRODUCT(('銷貨數 (總數)(claude)'!$B$4:$B$1576=C194)*(OFFSET('銷貨數 (總數)(claude)'!$E$4:$E$1576,0,操作說明!$D$2-10,1573,6)&gt;0))),1),0)</f>
        <v>0</v>
      </c>
      <c r="K194" s="28" t="str">
        <f t="shared" ca="1" si="8"/>
        <v>-</v>
      </c>
      <c r="L194" s="33" t="str">
        <f t="shared" ca="1" si="9"/>
        <v>滯銷(有庫無銷)</v>
      </c>
      <c r="M194" s="29" t="str">
        <f t="shared" ca="1" si="10"/>
        <v>⚠️ 近6M零銷售，請確認是否列入促銷或處分</v>
      </c>
      <c r="N194" s="113" t="str">
        <f t="shared" ca="1" si="11"/>
        <v>無法預估</v>
      </c>
    </row>
    <row r="195" spans="1:14" ht="18.75" customHeight="1">
      <c r="A195" s="19" t="str">
        <f>IFERROR(_xlfn.XLOOKUP(B195,事業別定義!A$2:A$9,事業別定義!B$2:B$9,IF(E195&gt;0,"周邊商品","")),IF(E195&gt;0,"周邊商品",""))</f>
        <v>周邊商品</v>
      </c>
      <c r="B195" s="20" t="str">
        <f>IFERROR(_xlfn.XLOOKUP(C195,'銷貨數(claude)'!E:E,'銷貨數(claude)'!A:A,"周邊商品"),"周邊商品")</f>
        <v>周邊商品</v>
      </c>
      <c r="C195" s="21" t="str">
        <f>'在庫(claude)'!A195</f>
        <v>20240FJ00</v>
      </c>
      <c r="D195" s="22" t="str">
        <f>IFERROR(_xlfn.XLOOKUP(C195,'在庫(claude)'!A$5:A$695,'在庫(claude)'!B$5:B$695,""),"")</f>
        <v>巧虎手偶互動遊戲組</v>
      </c>
      <c r="E195" s="23">
        <f>IFERROR(SUMIF('在庫(claude)'!A$5:A$695,C195,'在庫(claude)'!D$5:D$695),0)</f>
        <v>114</v>
      </c>
      <c r="F195" s="23">
        <f>IFERROR(SUMIF('在庫(claude)'!A$5:A$695,C195,'在庫(claude)'!E$5:E$695),0)</f>
        <v>20877</v>
      </c>
      <c r="G195" s="23">
        <f ca="1">IFERROR(SUMPRODUCT(('銷貨數 (總數)(claude)'!$B$4:$B$1576=C195)*OFFSET('銷貨數 (總數)(claude)'!$E$4:$E$1576,0,操作說明!$D$2-16,1573,12)),0)</f>
        <v>2197</v>
      </c>
      <c r="H195" s="24">
        <f ca="1">IFERROR(SUMPRODUCT(('銷貨數 (總數)(claude)'!$B$4:$B$1576=C195)*OFFSET('銷貨數 (總數)(claude)'!$E$4:$E$1576,0,操作說明!$D$2-10,1573,6)),0)</f>
        <v>360</v>
      </c>
      <c r="I195" s="23">
        <f ca="1">IFERROR(SUMPRODUCT(('銷貨數 (總數)(claude)'!$B$4:$B$1576=C195)*OFFSET('銷貨數 (總數)(claude)'!$E$4:$E$1576,0,操作說明!$D$2-7,1573,3)),0)</f>
        <v>221</v>
      </c>
      <c r="J195" s="24" cm="1">
        <f t="array" aca="1" ref="J195" ca="1">IFERROR(ROUND(H195/MAX(1,SUMPRODUCT(('銷貨數 (總數)(claude)'!$B$4:$B$1576=C195)*(OFFSET('銷貨數 (總數)(claude)'!$E$4:$E$1576,0,操作說明!$D$2-10,1573,6)&gt;0))),1),0)</f>
        <v>45</v>
      </c>
      <c r="K195" s="21">
        <f t="shared" ca="1" si="8"/>
        <v>2.5</v>
      </c>
      <c r="L195" s="33" t="str">
        <f t="shared" ca="1" si="9"/>
        <v>健康</v>
      </c>
      <c r="M195" s="22" t="str">
        <f t="shared" ca="1" si="10"/>
        <v>✅ 庫存健康</v>
      </c>
      <c r="N195" s="113" t="str">
        <f t="shared" ca="1" si="11"/>
        <v>2026/08</v>
      </c>
    </row>
    <row r="196" spans="1:14" ht="18.75" customHeight="1">
      <c r="A196" s="19" t="str">
        <f>IFERROR(_xlfn.XLOOKUP(B196,事業別定義!A$2:A$9,事業別定義!B$2:B$9,IF(E196&gt;0,"周邊商品","")),IF(E196&gt;0,"周邊商品",""))</f>
        <v>學習商品</v>
      </c>
      <c r="B196" s="20" t="str">
        <f>IFERROR(_xlfn.XLOOKUP(C196,'銷貨數(claude)'!E:E,'銷貨數(claude)'!A:A,"周邊商品"),"周邊商品")</f>
        <v>學習商品</v>
      </c>
      <c r="C196" s="21" t="str">
        <f>'在庫(claude)'!A196</f>
        <v>20240FM00</v>
      </c>
      <c r="D196" s="22" t="str">
        <f>IFERROR(_xlfn.XLOOKUP(C196,'在庫(claude)'!A$5:A$695,'在庫(claude)'!B$5:B$695,""),"")</f>
        <v>注音套組2.0</v>
      </c>
      <c r="E196" s="26">
        <f>IFERROR(SUMIF('在庫(claude)'!A$5:A$695,C196,'在庫(claude)'!D$5:D$695),0)</f>
        <v>1311</v>
      </c>
      <c r="F196" s="26">
        <f>IFERROR(SUMIF('在庫(claude)'!A$5:A$695,C196,'在庫(claude)'!E$5:E$695),0)</f>
        <v>1293967</v>
      </c>
      <c r="G196" s="26">
        <f ca="1">IFERROR(SUMPRODUCT(('銷貨數 (總數)(claude)'!$B$4:$B$1576=C196)*OFFSET('銷貨數 (總數)(claude)'!$E$4:$E$1576,0,操作說明!$D$2-16,1573,12)),0)</f>
        <v>2100</v>
      </c>
      <c r="H196" s="27">
        <f ca="1">IFERROR(SUMPRODUCT(('銷貨數 (總數)(claude)'!$B$4:$B$1576=C196)*OFFSET('銷貨數 (總數)(claude)'!$E$4:$E$1576,0,操作說明!$D$2-10,1573,6)),0)</f>
        <v>847</v>
      </c>
      <c r="I196" s="26">
        <f ca="1">IFERROR(SUMPRODUCT(('銷貨數 (總數)(claude)'!$B$4:$B$1576=C196)*OFFSET('銷貨數 (總數)(claude)'!$E$4:$E$1576,0,操作說明!$D$2-7,1573,3)),0)</f>
        <v>397</v>
      </c>
      <c r="J196" s="27" cm="1">
        <f t="array" aca="1" ref="J196" ca="1">IFERROR(ROUND(H196/MAX(1,SUMPRODUCT(('銷貨數 (總數)(claude)'!$B$4:$B$1576=C196)*(OFFSET('銷貨數 (總數)(claude)'!$E$4:$E$1576,0,操作說明!$D$2-10,1573,6)&gt;0))),1),0)</f>
        <v>141.19999999999999</v>
      </c>
      <c r="K196" s="28">
        <f t="shared" ca="1" si="8"/>
        <v>9.3000000000000007</v>
      </c>
      <c r="L196" s="33" t="str">
        <f t="shared" ca="1" si="9"/>
        <v>警示</v>
      </c>
      <c r="M196" s="29" t="str">
        <f t="shared" ca="1" si="10"/>
        <v>🟠 消化月數6-12個月，持續觀察</v>
      </c>
      <c r="N196" s="113" t="str">
        <f t="shared" ca="1" si="11"/>
        <v>2027/02</v>
      </c>
    </row>
    <row r="197" spans="1:14" ht="18.75" customHeight="1">
      <c r="A197" s="19" t="str">
        <f>IFERROR(_xlfn.XLOOKUP(B197,事業別定義!A$2:A$9,事業別定義!B$2:B$9,IF(E197&gt;0,"周邊商品","")),IF(E197&gt;0,"周邊商品",""))</f>
        <v>周邊商品</v>
      </c>
      <c r="B197" s="20" t="str">
        <f>IFERROR(_xlfn.XLOOKUP(C197,'銷貨數(claude)'!E:E,'銷貨數(claude)'!A:A,"周邊商品"),"周邊商品")</f>
        <v>周邊商品</v>
      </c>
      <c r="C197" s="21" t="str">
        <f>'在庫(claude)'!A197</f>
        <v>20240FM00-包裝盒</v>
      </c>
      <c r="D197" s="22" t="str">
        <f>IFERROR(_xlfn.XLOOKUP(C197,'在庫(claude)'!A$5:A$695,'在庫(claude)'!B$5:B$695,""),"")</f>
        <v>注音套組2.0外盒</v>
      </c>
      <c r="E197" s="23">
        <f>IFERROR(SUMIF('在庫(claude)'!A$5:A$695,C197,'在庫(claude)'!D$5:D$695),0)</f>
        <v>100</v>
      </c>
      <c r="F197" s="23">
        <f>IFERROR(SUMIF('在庫(claude)'!A$5:A$695,C197,'在庫(claude)'!E$5:E$695),0)</f>
        <v>2800</v>
      </c>
      <c r="G197" s="23">
        <f ca="1">IFERROR(SUMPRODUCT(('銷貨數 (總數)(claude)'!$B$4:$B$1576=C197)*OFFSET('銷貨數 (總數)(claude)'!$E$4:$E$1576,0,操作說明!$D$2-16,1573,12)),0)</f>
        <v>0</v>
      </c>
      <c r="H197" s="24">
        <f ca="1">IFERROR(SUMPRODUCT(('銷貨數 (總數)(claude)'!$B$4:$B$1576=C197)*OFFSET('銷貨數 (總數)(claude)'!$E$4:$E$1576,0,操作說明!$D$2-10,1573,6)),0)</f>
        <v>0</v>
      </c>
      <c r="I197" s="23">
        <f ca="1">IFERROR(SUMPRODUCT(('銷貨數 (總數)(claude)'!$B$4:$B$1576=C197)*OFFSET('銷貨數 (總數)(claude)'!$E$4:$E$1576,0,操作說明!$D$2-7,1573,3)),0)</f>
        <v>0</v>
      </c>
      <c r="J197" s="24" cm="1">
        <f t="array" aca="1" ref="J197" ca="1">IFERROR(ROUND(H197/MAX(1,SUMPRODUCT(('銷貨數 (總數)(claude)'!$B$4:$B$1576=C197)*(OFFSET('銷貨數 (總數)(claude)'!$E$4:$E$1576,0,操作說明!$D$2-10,1573,6)&gt;0))),1),0)</f>
        <v>0</v>
      </c>
      <c r="K197" s="21" t="str">
        <f t="shared" ref="K197:K260" ca="1" si="12">IFERROR(IF(J197=0,"-",ROUND(E197/J197,1)),"-")</f>
        <v>-</v>
      </c>
      <c r="L197" s="33" t="str">
        <f t="shared" ref="L197:L260" ca="1" si="13">IFERROR(IF(E197=0,"無庫存",IF(J197=0,"滯銷(有庫無銷)",IF(E197/J197&lt;=3,"健康",IF(E197/J197&lt;=6,"偏高",IF(E197/J197&lt;=12,"警示","滯銷風險"))))),"無庫存")</f>
        <v>滯銷(有庫無銷)</v>
      </c>
      <c r="M197" s="22" t="str">
        <f t="shared" ref="M197:M260" ca="1" si="14">IFERROR(IF(E197=0,"",IF(J197=0,"⚠️ 近6M零銷售，請確認是否列入促銷或處分",IF(E197/J197&gt;24,"🔴 超過2年消化量，建議促銷/庫存處分",IF(E197/J197&gt;12,"🔴 消化月數超過12個月，滯銷風險高",IF(E197/J197&gt;6,"🟠 消化月數6-12個月，持續觀察",IF(E197/J197&gt;3,"🟡 消化月數3-6個月，偏高注意","✅ 庫存健康")))))),"")</f>
        <v>⚠️ 近6M零銷售，請確認是否列入促銷或處分</v>
      </c>
      <c r="N197" s="113" t="str">
        <f t="shared" ref="N197:N260" ca="1" si="15">IFERROR(IF(E197=0,"已售完",IF(J197=0,"無法預估",TEXT(EDATE(TODAY(),ROUND(E197/J197,0)),"YYYY/MM"))),"無法預估")</f>
        <v>無法預估</v>
      </c>
    </row>
    <row r="198" spans="1:14" ht="18.75" customHeight="1">
      <c r="A198" s="19" t="str">
        <f>IFERROR(_xlfn.XLOOKUP(B198,事業別定義!A$2:A$9,事業別定義!B$2:B$9,IF(E198&gt;0,"周邊商品","")),IF(E198&gt;0,"周邊商品",""))</f>
        <v>周邊商品</v>
      </c>
      <c r="B198" s="20" t="str">
        <f>IFERROR(_xlfn.XLOOKUP(C198,'銷貨數(claude)'!E:E,'銷貨數(claude)'!A:A,"周邊商品"),"周邊商品")</f>
        <v>周邊商品</v>
      </c>
      <c r="C198" s="21" t="str">
        <f>'在庫(claude)'!A198</f>
        <v>20240FM01</v>
      </c>
      <c r="D198" s="22" t="str">
        <f>IFERROR(_xlfn.XLOOKUP(C198,'在庫(claude)'!A$5:A$695,'在庫(claude)'!B$5:B$695,""),"")</f>
        <v>注音念謠動物園</v>
      </c>
      <c r="E198" s="26">
        <f>IFERROR(SUMIF('在庫(claude)'!A$5:A$695,C198,'在庫(claude)'!D$5:D$695),0)</f>
        <v>100</v>
      </c>
      <c r="F198" s="26">
        <f>IFERROR(SUMIF('在庫(claude)'!A$5:A$695,C198,'在庫(claude)'!E$5:E$695),0)</f>
        <v>6968</v>
      </c>
      <c r="G198" s="26">
        <f ca="1">IFERROR(SUMPRODUCT(('銷貨數 (總數)(claude)'!$B$4:$B$1576=C198)*OFFSET('銷貨數 (總數)(claude)'!$E$4:$E$1576,0,操作說明!$D$2-16,1573,12)),0)</f>
        <v>0</v>
      </c>
      <c r="H198" s="27">
        <f ca="1">IFERROR(SUMPRODUCT(('銷貨數 (總數)(claude)'!$B$4:$B$1576=C198)*OFFSET('銷貨數 (總數)(claude)'!$E$4:$E$1576,0,操作說明!$D$2-10,1573,6)),0)</f>
        <v>0</v>
      </c>
      <c r="I198" s="26">
        <f ca="1">IFERROR(SUMPRODUCT(('銷貨數 (總數)(claude)'!$B$4:$B$1576=C198)*OFFSET('銷貨數 (總數)(claude)'!$E$4:$E$1576,0,操作說明!$D$2-7,1573,3)),0)</f>
        <v>0</v>
      </c>
      <c r="J198" s="27" cm="1">
        <f t="array" aca="1" ref="J198" ca="1">IFERROR(ROUND(H198/MAX(1,SUMPRODUCT(('銷貨數 (總數)(claude)'!$B$4:$B$1576=C198)*(OFFSET('銷貨數 (總數)(claude)'!$E$4:$E$1576,0,操作說明!$D$2-10,1573,6)&gt;0))),1),0)</f>
        <v>0</v>
      </c>
      <c r="K198" s="28" t="str">
        <f t="shared" ca="1" si="12"/>
        <v>-</v>
      </c>
      <c r="L198" s="33" t="str">
        <f t="shared" ca="1" si="13"/>
        <v>滯銷(有庫無銷)</v>
      </c>
      <c r="M198" s="29" t="str">
        <f t="shared" ca="1" si="14"/>
        <v>⚠️ 近6M零銷售，請確認是否列入促銷或處分</v>
      </c>
      <c r="N198" s="113" t="str">
        <f t="shared" ca="1" si="15"/>
        <v>無法預估</v>
      </c>
    </row>
    <row r="199" spans="1:14" ht="18.75" customHeight="1">
      <c r="A199" s="19" t="str">
        <f>IFERROR(_xlfn.XLOOKUP(B199,事業別定義!A$2:A$9,事業別定義!B$2:B$9,IF(E199&gt;0,"周邊商品","")),IF(E199&gt;0,"周邊商品",""))</f>
        <v>周邊商品</v>
      </c>
      <c r="B199" s="20" t="str">
        <f>IFERROR(_xlfn.XLOOKUP(C199,'銷貨數(claude)'!E:E,'銷貨數(claude)'!A:A,"周邊商品"),"周邊商品")</f>
        <v>周邊商品</v>
      </c>
      <c r="C199" s="21" t="str">
        <f>'在庫(claude)'!A199</f>
        <v>20240FM02</v>
      </c>
      <c r="D199" s="22" t="str">
        <f>IFERROR(_xlfn.XLOOKUP(C199,'在庫(claude)'!A$5:A$695,'在庫(claude)'!B$5:B$695,""),"")</f>
        <v>ㄅㄆㄇ筆順遊戲書</v>
      </c>
      <c r="E199" s="23">
        <f>IFERROR(SUMIF('在庫(claude)'!A$5:A$695,C199,'在庫(claude)'!D$5:D$695),0)</f>
        <v>100</v>
      </c>
      <c r="F199" s="23">
        <f>IFERROR(SUMIF('在庫(claude)'!A$5:A$695,C199,'在庫(claude)'!E$5:E$695),0)</f>
        <v>4672</v>
      </c>
      <c r="G199" s="23">
        <f ca="1">IFERROR(SUMPRODUCT(('銷貨數 (總數)(claude)'!$B$4:$B$1576=C199)*OFFSET('銷貨數 (總數)(claude)'!$E$4:$E$1576,0,操作說明!$D$2-16,1573,12)),0)</f>
        <v>0</v>
      </c>
      <c r="H199" s="24">
        <f ca="1">IFERROR(SUMPRODUCT(('銷貨數 (總數)(claude)'!$B$4:$B$1576=C199)*OFFSET('銷貨數 (總數)(claude)'!$E$4:$E$1576,0,操作說明!$D$2-10,1573,6)),0)</f>
        <v>0</v>
      </c>
      <c r="I199" s="23">
        <f ca="1">IFERROR(SUMPRODUCT(('銷貨數 (總數)(claude)'!$B$4:$B$1576=C199)*OFFSET('銷貨數 (總數)(claude)'!$E$4:$E$1576,0,操作說明!$D$2-7,1573,3)),0)</f>
        <v>0</v>
      </c>
      <c r="J199" s="24" cm="1">
        <f t="array" aca="1" ref="J199" ca="1">IFERROR(ROUND(H199/MAX(1,SUMPRODUCT(('銷貨數 (總數)(claude)'!$B$4:$B$1576=C199)*(OFFSET('銷貨數 (總數)(claude)'!$E$4:$E$1576,0,操作說明!$D$2-10,1573,6)&gt;0))),1),0)</f>
        <v>0</v>
      </c>
      <c r="K199" s="21" t="str">
        <f t="shared" ca="1" si="12"/>
        <v>-</v>
      </c>
      <c r="L199" s="33" t="str">
        <f t="shared" ca="1" si="13"/>
        <v>滯銷(有庫無銷)</v>
      </c>
      <c r="M199" s="22" t="str">
        <f t="shared" ca="1" si="14"/>
        <v>⚠️ 近6M零銷售，請確認是否列入促銷或處分</v>
      </c>
      <c r="N199" s="113" t="str">
        <f t="shared" ca="1" si="15"/>
        <v>無法預估</v>
      </c>
    </row>
    <row r="200" spans="1:14" ht="18.75" customHeight="1">
      <c r="A200" s="19" t="str">
        <f>IFERROR(_xlfn.XLOOKUP(B200,事業別定義!A$2:A$9,事業別定義!B$2:B$9,IF(E200&gt;0,"周邊商品","")),IF(E200&gt;0,"周邊商品",""))</f>
        <v>周邊商品</v>
      </c>
      <c r="B200" s="20" t="str">
        <f>IFERROR(_xlfn.XLOOKUP(C200,'銷貨數(claude)'!E:E,'銷貨數(claude)'!A:A,"周邊商品"),"周邊商品")</f>
        <v>周邊商品</v>
      </c>
      <c r="C200" s="21" t="str">
        <f>'在庫(claude)'!A200</f>
        <v>20240FM03</v>
      </c>
      <c r="D200" s="22" t="str">
        <f>IFERROR(_xlfn.XLOOKUP(C200,'在庫(claude)'!A$5:A$695,'在庫(claude)'!B$5:B$695,""),"")</f>
        <v>拼音一級棒</v>
      </c>
      <c r="E200" s="26">
        <f>IFERROR(SUMIF('在庫(claude)'!A$5:A$695,C200,'在庫(claude)'!D$5:D$695),0)</f>
        <v>100</v>
      </c>
      <c r="F200" s="26">
        <f>IFERROR(SUMIF('在庫(claude)'!A$5:A$695,C200,'在庫(claude)'!E$5:E$695),0)</f>
        <v>8509</v>
      </c>
      <c r="G200" s="26">
        <f ca="1">IFERROR(SUMPRODUCT(('銷貨數 (總數)(claude)'!$B$4:$B$1576=C200)*OFFSET('銷貨數 (總數)(claude)'!$E$4:$E$1576,0,操作說明!$D$2-16,1573,12)),0)</f>
        <v>0</v>
      </c>
      <c r="H200" s="27">
        <f ca="1">IFERROR(SUMPRODUCT(('銷貨數 (總數)(claude)'!$B$4:$B$1576=C200)*OFFSET('銷貨數 (總數)(claude)'!$E$4:$E$1576,0,操作說明!$D$2-10,1573,6)),0)</f>
        <v>0</v>
      </c>
      <c r="I200" s="26">
        <f ca="1">IFERROR(SUMPRODUCT(('銷貨數 (總數)(claude)'!$B$4:$B$1576=C200)*OFFSET('銷貨數 (總數)(claude)'!$E$4:$E$1576,0,操作說明!$D$2-7,1573,3)),0)</f>
        <v>0</v>
      </c>
      <c r="J200" s="27" cm="1">
        <f t="array" aca="1" ref="J200" ca="1">IFERROR(ROUND(H200/MAX(1,SUMPRODUCT(('銷貨數 (總數)(claude)'!$B$4:$B$1576=C200)*(OFFSET('銷貨數 (總數)(claude)'!$E$4:$E$1576,0,操作說明!$D$2-10,1573,6)&gt;0))),1),0)</f>
        <v>0</v>
      </c>
      <c r="K200" s="28" t="str">
        <f t="shared" ca="1" si="12"/>
        <v>-</v>
      </c>
      <c r="L200" s="33" t="str">
        <f t="shared" ca="1" si="13"/>
        <v>滯銷(有庫無銷)</v>
      </c>
      <c r="M200" s="29" t="str">
        <f t="shared" ca="1" si="14"/>
        <v>⚠️ 近6M零銷售，請確認是否列入促銷或處分</v>
      </c>
      <c r="N200" s="114" t="str">
        <f t="shared" ca="1" si="15"/>
        <v>無法預估</v>
      </c>
    </row>
    <row r="201" spans="1:14" ht="18.75" customHeight="1">
      <c r="A201" s="19" t="str">
        <f>IFERROR(_xlfn.XLOOKUP(B201,事業別定義!A$2:A$9,事業別定義!B$2:B$9,IF(E201&gt;0,"周邊商品","")),IF(E201&gt;0,"周邊商品",""))</f>
        <v>周邊商品</v>
      </c>
      <c r="B201" s="20" t="str">
        <f>IFERROR(_xlfn.XLOOKUP(C201,'銷貨數(claude)'!E:E,'銷貨數(claude)'!A:A,"周邊商品"),"周邊商品")</f>
        <v>周邊商品</v>
      </c>
      <c r="C201" s="21" t="str">
        <f>'在庫(claude)'!A201</f>
        <v>20240FM04</v>
      </c>
      <c r="D201" s="22" t="str">
        <f>IFERROR(_xlfn.XLOOKUP(C201,'在庫(claude)'!A$5:A$695,'在庫(claude)'!B$5:B$695,""),"")</f>
        <v>念謠小高手</v>
      </c>
      <c r="E201" s="23">
        <f>IFERROR(SUMIF('在庫(claude)'!A$5:A$695,C201,'在庫(claude)'!D$5:D$695),0)</f>
        <v>100</v>
      </c>
      <c r="F201" s="23">
        <f>IFERROR(SUMIF('在庫(claude)'!A$5:A$695,C201,'在庫(claude)'!E$5:E$695),0)</f>
        <v>4847</v>
      </c>
      <c r="G201" s="23">
        <f ca="1">IFERROR(SUMPRODUCT(('銷貨數 (總數)(claude)'!$B$4:$B$1576=C201)*OFFSET('銷貨數 (總數)(claude)'!$E$4:$E$1576,0,操作說明!$D$2-16,1573,12)),0)</f>
        <v>0</v>
      </c>
      <c r="H201" s="24">
        <f ca="1">IFERROR(SUMPRODUCT(('銷貨數 (總數)(claude)'!$B$4:$B$1576=C201)*OFFSET('銷貨數 (總數)(claude)'!$E$4:$E$1576,0,操作說明!$D$2-10,1573,6)),0)</f>
        <v>0</v>
      </c>
      <c r="I201" s="23">
        <f ca="1">IFERROR(SUMPRODUCT(('銷貨數 (總數)(claude)'!$B$4:$B$1576=C201)*OFFSET('銷貨數 (總數)(claude)'!$E$4:$E$1576,0,操作說明!$D$2-7,1573,3)),0)</f>
        <v>0</v>
      </c>
      <c r="J201" s="24" cm="1">
        <f t="array" aca="1" ref="J201" ca="1">IFERROR(ROUND(H201/MAX(1,SUMPRODUCT(('銷貨數 (總數)(claude)'!$B$4:$B$1576=C201)*(OFFSET('銷貨數 (總數)(claude)'!$E$4:$E$1576,0,操作說明!$D$2-10,1573,6)&gt;0))),1),0)</f>
        <v>0</v>
      </c>
      <c r="K201" s="21" t="str">
        <f t="shared" ca="1" si="12"/>
        <v>-</v>
      </c>
      <c r="L201" s="33" t="str">
        <f t="shared" ca="1" si="13"/>
        <v>滯銷(有庫無銷)</v>
      </c>
      <c r="M201" s="22" t="str">
        <f t="shared" ca="1" si="14"/>
        <v>⚠️ 近6M零銷售，請確認是否列入促銷或處分</v>
      </c>
      <c r="N201" s="113" t="str">
        <f t="shared" ca="1" si="15"/>
        <v>無法預估</v>
      </c>
    </row>
    <row r="202" spans="1:14" ht="18.75" customHeight="1">
      <c r="A202" s="19" t="str">
        <f>IFERROR(_xlfn.XLOOKUP(B202,事業別定義!A$2:A$9,事業別定義!B$2:B$9,IF(E202&gt;0,"周邊商品","")),IF(E202&gt;0,"周邊商品",""))</f>
        <v>周邊商品</v>
      </c>
      <c r="B202" s="20" t="str">
        <f>IFERROR(_xlfn.XLOOKUP(C202,'銷貨數(claude)'!E:E,'銷貨數(claude)'!A:A,"周邊商品"),"周邊商品")</f>
        <v>周邊商品</v>
      </c>
      <c r="C202" s="21" t="str">
        <f>'在庫(claude)'!A202</f>
        <v>20240FM05</v>
      </c>
      <c r="D202" s="22" t="str">
        <f>IFERROR(_xlfn.XLOOKUP(C202,'在庫(claude)'!A$5:A$695,'在庫(claude)'!B$5:B$695,""),"")</f>
        <v>注音語詞海報</v>
      </c>
      <c r="E202" s="26">
        <f>IFERROR(SUMIF('在庫(claude)'!A$5:A$695,C202,'在庫(claude)'!D$5:D$695),0)</f>
        <v>100</v>
      </c>
      <c r="F202" s="26">
        <f>IFERROR(SUMIF('在庫(claude)'!A$5:A$695,C202,'在庫(claude)'!E$5:E$695),0)</f>
        <v>1317</v>
      </c>
      <c r="G202" s="26">
        <f ca="1">IFERROR(SUMPRODUCT(('銷貨數 (總數)(claude)'!$B$4:$B$1576=C202)*OFFSET('銷貨數 (總數)(claude)'!$E$4:$E$1576,0,操作說明!$D$2-16,1573,12)),0)</f>
        <v>0</v>
      </c>
      <c r="H202" s="27">
        <f ca="1">IFERROR(SUMPRODUCT(('銷貨數 (總數)(claude)'!$B$4:$B$1576=C202)*OFFSET('銷貨數 (總數)(claude)'!$E$4:$E$1576,0,操作說明!$D$2-10,1573,6)),0)</f>
        <v>0</v>
      </c>
      <c r="I202" s="26">
        <f ca="1">IFERROR(SUMPRODUCT(('銷貨數 (總數)(claude)'!$B$4:$B$1576=C202)*OFFSET('銷貨數 (總數)(claude)'!$E$4:$E$1576,0,操作說明!$D$2-7,1573,3)),0)</f>
        <v>0</v>
      </c>
      <c r="J202" s="27" cm="1">
        <f t="array" aca="1" ref="J202" ca="1">IFERROR(ROUND(H202/MAX(1,SUMPRODUCT(('銷貨數 (總數)(claude)'!$B$4:$B$1576=C202)*(OFFSET('銷貨數 (總數)(claude)'!$E$4:$E$1576,0,操作說明!$D$2-10,1573,6)&gt;0))),1),0)</f>
        <v>0</v>
      </c>
      <c r="K202" s="28" t="str">
        <f t="shared" ca="1" si="12"/>
        <v>-</v>
      </c>
      <c r="L202" s="33" t="str">
        <f t="shared" ca="1" si="13"/>
        <v>滯銷(有庫無銷)</v>
      </c>
      <c r="M202" s="29" t="str">
        <f t="shared" ca="1" si="14"/>
        <v>⚠️ 近6M零銷售，請確認是否列入促銷或處分</v>
      </c>
      <c r="N202" s="113" t="str">
        <f t="shared" ca="1" si="15"/>
        <v>無法預估</v>
      </c>
    </row>
    <row r="203" spans="1:14" ht="18.75" customHeight="1">
      <c r="A203" s="19" t="str">
        <f>IFERROR(_xlfn.XLOOKUP(B203,事業別定義!A$2:A$9,事業別定義!B$2:B$9,IF(E203&gt;0,"周邊商品","")),IF(E203&gt;0,"周邊商品",""))</f>
        <v>周邊商品</v>
      </c>
      <c r="B203" s="20" t="str">
        <f>IFERROR(_xlfn.XLOOKUP(C203,'銷貨數(claude)'!E:E,'銷貨數(claude)'!A:A,"周邊商品"),"周邊商品")</f>
        <v>周邊商品</v>
      </c>
      <c r="C203" s="21" t="str">
        <f>'在庫(claude)'!A203</f>
        <v>20240FM06</v>
      </c>
      <c r="D203" s="22" t="str">
        <f>IFERROR(_xlfn.XLOOKUP(C203,'在庫(claude)'!A$5:A$695,'在庫(claude)'!B$5:B$695,""),"")</f>
        <v>拼音語詞挑戰卡</v>
      </c>
      <c r="E203" s="23">
        <f>IFERROR(SUMIF('在庫(claude)'!A$5:A$695,C203,'在庫(claude)'!D$5:D$695),0)</f>
        <v>92</v>
      </c>
      <c r="F203" s="23">
        <f>IFERROR(SUMIF('在庫(claude)'!A$5:A$695,C203,'在庫(claude)'!E$5:E$695),0)</f>
        <v>1419</v>
      </c>
      <c r="G203" s="23">
        <f ca="1">IFERROR(SUMPRODUCT(('銷貨數 (總數)(claude)'!$B$4:$B$1576=C203)*OFFSET('銷貨數 (總數)(claude)'!$E$4:$E$1576,0,操作說明!$D$2-16,1573,12)),0)</f>
        <v>0</v>
      </c>
      <c r="H203" s="24">
        <f ca="1">IFERROR(SUMPRODUCT(('銷貨數 (總數)(claude)'!$B$4:$B$1576=C203)*OFFSET('銷貨數 (總數)(claude)'!$E$4:$E$1576,0,操作說明!$D$2-10,1573,6)),0)</f>
        <v>0</v>
      </c>
      <c r="I203" s="23">
        <f ca="1">IFERROR(SUMPRODUCT(('銷貨數 (總數)(claude)'!$B$4:$B$1576=C203)*OFFSET('銷貨數 (總數)(claude)'!$E$4:$E$1576,0,操作說明!$D$2-7,1573,3)),0)</f>
        <v>0</v>
      </c>
      <c r="J203" s="24" cm="1">
        <f t="array" aca="1" ref="J203" ca="1">IFERROR(ROUND(H203/MAX(1,SUMPRODUCT(('銷貨數 (總數)(claude)'!$B$4:$B$1576=C203)*(OFFSET('銷貨數 (總數)(claude)'!$E$4:$E$1576,0,操作說明!$D$2-10,1573,6)&gt;0))),1),0)</f>
        <v>0</v>
      </c>
      <c r="K203" s="21" t="str">
        <f t="shared" ca="1" si="12"/>
        <v>-</v>
      </c>
      <c r="L203" s="33" t="str">
        <f t="shared" ca="1" si="13"/>
        <v>滯銷(有庫無銷)</v>
      </c>
      <c r="M203" s="22" t="str">
        <f t="shared" ca="1" si="14"/>
        <v>⚠️ 近6M零銷售，請確認是否列入促銷或處分</v>
      </c>
      <c r="N203" s="113" t="str">
        <f t="shared" ca="1" si="15"/>
        <v>無法預估</v>
      </c>
    </row>
    <row r="204" spans="1:14" ht="18.75" customHeight="1">
      <c r="A204" s="19" t="str">
        <f>IFERROR(_xlfn.XLOOKUP(B204,事業別定義!A$2:A$9,事業別定義!B$2:B$9,IF(E204&gt;0,"周邊商品","")),IF(E204&gt;0,"周邊商品",""))</f>
        <v>周邊商品</v>
      </c>
      <c r="B204" s="20" t="str">
        <f>IFERROR(_xlfn.XLOOKUP(C204,'銷貨數(claude)'!E:E,'銷貨數(claude)'!A:A,"周邊商品"),"周邊商品")</f>
        <v>周邊商品</v>
      </c>
      <c r="C204" s="21" t="str">
        <f>'在庫(claude)'!A204</f>
        <v>20240FM07</v>
      </c>
      <c r="D204" s="22" t="str">
        <f>IFERROR(_xlfn.XLOOKUP(C204,'在庫(claude)'!A$5:A$695,'在庫(claude)'!B$5:B$695,""),"")</f>
        <v>IC注音描寫機</v>
      </c>
      <c r="E204" s="26">
        <f>IFERROR(SUMIF('在庫(claude)'!A$5:A$695,C204,'在庫(claude)'!D$5:D$695),0)</f>
        <v>98</v>
      </c>
      <c r="F204" s="26">
        <f>IFERROR(SUMIF('在庫(claude)'!A$5:A$695,C204,'在庫(claude)'!E$5:E$695),0)</f>
        <v>25872</v>
      </c>
      <c r="G204" s="26">
        <f ca="1">IFERROR(SUMPRODUCT(('銷貨數 (總數)(claude)'!$B$4:$B$1576=C204)*OFFSET('銷貨數 (總數)(claude)'!$E$4:$E$1576,0,操作說明!$D$2-16,1573,12)),0)</f>
        <v>0</v>
      </c>
      <c r="H204" s="27">
        <f ca="1">IFERROR(SUMPRODUCT(('銷貨數 (總數)(claude)'!$B$4:$B$1576=C204)*OFFSET('銷貨數 (總數)(claude)'!$E$4:$E$1576,0,操作說明!$D$2-10,1573,6)),0)</f>
        <v>0</v>
      </c>
      <c r="I204" s="26">
        <f ca="1">IFERROR(SUMPRODUCT(('銷貨數 (總數)(claude)'!$B$4:$B$1576=C204)*OFFSET('銷貨數 (總數)(claude)'!$E$4:$E$1576,0,操作說明!$D$2-7,1573,3)),0)</f>
        <v>0</v>
      </c>
      <c r="J204" s="27" cm="1">
        <f t="array" aca="1" ref="J204" ca="1">IFERROR(ROUND(H204/MAX(1,SUMPRODUCT(('銷貨數 (總數)(claude)'!$B$4:$B$1576=C204)*(OFFSET('銷貨數 (總數)(claude)'!$E$4:$E$1576,0,操作說明!$D$2-10,1573,6)&gt;0))),1),0)</f>
        <v>0</v>
      </c>
      <c r="K204" s="28" t="str">
        <f t="shared" ca="1" si="12"/>
        <v>-</v>
      </c>
      <c r="L204" s="33" t="str">
        <f t="shared" ca="1" si="13"/>
        <v>滯銷(有庫無銷)</v>
      </c>
      <c r="M204" s="29" t="str">
        <f t="shared" ca="1" si="14"/>
        <v>⚠️ 近6M零銷售，請確認是否列入促銷或處分</v>
      </c>
      <c r="N204" s="113" t="str">
        <f t="shared" ca="1" si="15"/>
        <v>無法預估</v>
      </c>
    </row>
    <row r="205" spans="1:14" ht="18.75" customHeight="1">
      <c r="A205" s="19" t="str">
        <f>IFERROR(_xlfn.XLOOKUP(B205,事業別定義!A$2:A$9,事業別定義!B$2:B$9,IF(E205&gt;0,"周邊商品","")),IF(E205&gt;0,"周邊商品",""))</f>
        <v>周邊商品</v>
      </c>
      <c r="B205" s="20" t="str">
        <f>IFERROR(_xlfn.XLOOKUP(C205,'銷貨數(claude)'!E:E,'銷貨數(claude)'!A:A,"周邊商品"),"周邊商品")</f>
        <v>周邊商品</v>
      </c>
      <c r="C205" s="21" t="str">
        <f>'在庫(claude)'!A205</f>
        <v>20240FM08</v>
      </c>
      <c r="D205" s="22" t="str">
        <f>IFERROR(_xlfn.XLOOKUP(C205,'在庫(claude)'!A$5:A$695,'在庫(claude)'!B$5:B$695,""),"")</f>
        <v>描寫筆</v>
      </c>
      <c r="E205" s="23">
        <f>IFERROR(SUMIF('在庫(claude)'!A$5:A$695,C205,'在庫(claude)'!D$5:D$695),0)</f>
        <v>1014</v>
      </c>
      <c r="F205" s="23">
        <f>IFERROR(SUMIF('在庫(claude)'!A$5:A$695,C205,'在庫(claude)'!E$5:E$695),0)</f>
        <v>47176</v>
      </c>
      <c r="G205" s="23">
        <f ca="1">IFERROR(SUMPRODUCT(('銷貨數 (總數)(claude)'!$B$4:$B$1576=C205)*OFFSET('銷貨數 (總數)(claude)'!$E$4:$E$1576,0,操作說明!$D$2-16,1573,12)),0)</f>
        <v>0</v>
      </c>
      <c r="H205" s="24">
        <f ca="1">IFERROR(SUMPRODUCT(('銷貨數 (總數)(claude)'!$B$4:$B$1576=C205)*OFFSET('銷貨數 (總數)(claude)'!$E$4:$E$1576,0,操作說明!$D$2-10,1573,6)),0)</f>
        <v>0</v>
      </c>
      <c r="I205" s="23">
        <f ca="1">IFERROR(SUMPRODUCT(('銷貨數 (總數)(claude)'!$B$4:$B$1576=C205)*OFFSET('銷貨數 (總數)(claude)'!$E$4:$E$1576,0,操作說明!$D$2-7,1573,3)),0)</f>
        <v>0</v>
      </c>
      <c r="J205" s="24" cm="1">
        <f t="array" aca="1" ref="J205" ca="1">IFERROR(ROUND(H205/MAX(1,SUMPRODUCT(('銷貨數 (總數)(claude)'!$B$4:$B$1576=C205)*(OFFSET('銷貨數 (總數)(claude)'!$E$4:$E$1576,0,操作說明!$D$2-10,1573,6)&gt;0))),1),0)</f>
        <v>0</v>
      </c>
      <c r="K205" s="21" t="str">
        <f t="shared" ca="1" si="12"/>
        <v>-</v>
      </c>
      <c r="L205" s="33" t="str">
        <f t="shared" ca="1" si="13"/>
        <v>滯銷(有庫無銷)</v>
      </c>
      <c r="M205" s="22" t="str">
        <f t="shared" ca="1" si="14"/>
        <v>⚠️ 近6M零銷售，請確認是否列入促銷或處分</v>
      </c>
      <c r="N205" s="113" t="str">
        <f t="shared" ca="1" si="15"/>
        <v>無法預估</v>
      </c>
    </row>
    <row r="206" spans="1:14" ht="18.75" customHeight="1">
      <c r="A206" s="19" t="str">
        <f>IFERROR(_xlfn.XLOOKUP(B206,事業別定義!A$2:A$9,事業別定義!B$2:B$9,IF(E206&gt;0,"周邊商品","")),IF(E206&gt;0,"周邊商品",""))</f>
        <v>周邊商品</v>
      </c>
      <c r="B206" s="20" t="str">
        <f>IFERROR(_xlfn.XLOOKUP(C206,'銷貨數(claude)'!E:E,'銷貨數(claude)'!A:A,"周邊商品"),"周邊商品")</f>
        <v>周邊商品</v>
      </c>
      <c r="C206" s="21" t="str">
        <f>'在庫(claude)'!A206</f>
        <v>20240FM09</v>
      </c>
      <c r="D206" s="22" t="str">
        <f>IFERROR(_xlfn.XLOOKUP(C206,'在庫(claude)'!A$5:A$695,'在庫(claude)'!B$5:B$695,""),"")</f>
        <v>IC注音學習卡</v>
      </c>
      <c r="E206" s="26">
        <f>IFERROR(SUMIF('在庫(claude)'!A$5:A$695,C206,'在庫(claude)'!D$5:D$695),0)</f>
        <v>98</v>
      </c>
      <c r="F206" s="26">
        <f>IFERROR(SUMIF('在庫(claude)'!A$5:A$695,C206,'在庫(claude)'!E$5:E$695),0)</f>
        <v>7576</v>
      </c>
      <c r="G206" s="26">
        <f ca="1">IFERROR(SUMPRODUCT(('銷貨數 (總數)(claude)'!$B$4:$B$1576=C206)*OFFSET('銷貨數 (總數)(claude)'!$E$4:$E$1576,0,操作說明!$D$2-16,1573,12)),0)</f>
        <v>0</v>
      </c>
      <c r="H206" s="27">
        <f ca="1">IFERROR(SUMPRODUCT(('銷貨數 (總數)(claude)'!$B$4:$B$1576=C206)*OFFSET('銷貨數 (總數)(claude)'!$E$4:$E$1576,0,操作說明!$D$2-10,1573,6)),0)</f>
        <v>0</v>
      </c>
      <c r="I206" s="26">
        <f ca="1">IFERROR(SUMPRODUCT(('銷貨數 (總數)(claude)'!$B$4:$B$1576=C206)*OFFSET('銷貨數 (總數)(claude)'!$E$4:$E$1576,0,操作說明!$D$2-7,1573,3)),0)</f>
        <v>0</v>
      </c>
      <c r="J206" s="27" cm="1">
        <f t="array" aca="1" ref="J206" ca="1">IFERROR(ROUND(H206/MAX(1,SUMPRODUCT(('銷貨數 (總數)(claude)'!$B$4:$B$1576=C206)*(OFFSET('銷貨數 (總數)(claude)'!$E$4:$E$1576,0,操作說明!$D$2-10,1573,6)&gt;0))),1),0)</f>
        <v>0</v>
      </c>
      <c r="K206" s="28" t="str">
        <f t="shared" ca="1" si="12"/>
        <v>-</v>
      </c>
      <c r="L206" s="33" t="str">
        <f t="shared" ca="1" si="13"/>
        <v>滯銷(有庫無銷)</v>
      </c>
      <c r="M206" s="29" t="str">
        <f t="shared" ca="1" si="14"/>
        <v>⚠️ 近6M零銷售，請確認是否列入促銷或處分</v>
      </c>
      <c r="N206" s="113" t="str">
        <f t="shared" ca="1" si="15"/>
        <v>無法預估</v>
      </c>
    </row>
    <row r="207" spans="1:14" ht="18.75" customHeight="1">
      <c r="A207" s="19" t="str">
        <f>IFERROR(_xlfn.XLOOKUP(B207,事業別定義!A$2:A$9,事業別定義!B$2:B$9,IF(E207&gt;0,"周邊商品","")),IF(E207&gt;0,"周邊商品",""))</f>
        <v>周邊商品</v>
      </c>
      <c r="B207" s="20" t="str">
        <f>IFERROR(_xlfn.XLOOKUP(C207,'銷貨數(claude)'!E:E,'銷貨數(claude)'!A:A,"周邊商品"),"周邊商品")</f>
        <v>周邊商品</v>
      </c>
      <c r="C207" s="21" t="str">
        <f>'在庫(claude)'!A207</f>
        <v>20240FP00</v>
      </c>
      <c r="D207" s="22" t="str">
        <f>IFERROR(_xlfn.XLOOKUP(C207,'在庫(claude)'!A$5:A$695,'在庫(claude)'!B$5:B$695,""),"")</f>
        <v>購物遊戲組</v>
      </c>
      <c r="E207" s="23">
        <f>IFERROR(SUMIF('在庫(claude)'!A$5:A$695,C207,'在庫(claude)'!D$5:D$695),0)</f>
        <v>1</v>
      </c>
      <c r="F207" s="23">
        <f>IFERROR(SUMIF('在庫(claude)'!A$5:A$695,C207,'在庫(claude)'!E$5:E$695),0)</f>
        <v>134</v>
      </c>
      <c r="G207" s="23">
        <f ca="1">IFERROR(SUMPRODUCT(('銷貨數 (總數)(claude)'!$B$4:$B$1576=C207)*OFFSET('銷貨數 (總數)(claude)'!$E$4:$E$1576,0,操作說明!$D$2-16,1573,12)),0)</f>
        <v>0</v>
      </c>
      <c r="H207" s="24">
        <f ca="1">IFERROR(SUMPRODUCT(('銷貨數 (總數)(claude)'!$B$4:$B$1576=C207)*OFFSET('銷貨數 (總數)(claude)'!$E$4:$E$1576,0,操作說明!$D$2-10,1573,6)),0)</f>
        <v>0</v>
      </c>
      <c r="I207" s="23">
        <f ca="1">IFERROR(SUMPRODUCT(('銷貨數 (總數)(claude)'!$B$4:$B$1576=C207)*OFFSET('銷貨數 (總數)(claude)'!$E$4:$E$1576,0,操作說明!$D$2-7,1573,3)),0)</f>
        <v>0</v>
      </c>
      <c r="J207" s="24" cm="1">
        <f t="array" aca="1" ref="J207" ca="1">IFERROR(ROUND(H207/MAX(1,SUMPRODUCT(('銷貨數 (總數)(claude)'!$B$4:$B$1576=C207)*(OFFSET('銷貨數 (總數)(claude)'!$E$4:$E$1576,0,操作說明!$D$2-10,1573,6)&gt;0))),1),0)</f>
        <v>0</v>
      </c>
      <c r="K207" s="21" t="str">
        <f t="shared" ca="1" si="12"/>
        <v>-</v>
      </c>
      <c r="L207" s="33" t="str">
        <f t="shared" ca="1" si="13"/>
        <v>滯銷(有庫無銷)</v>
      </c>
      <c r="M207" s="22" t="str">
        <f t="shared" ca="1" si="14"/>
        <v>⚠️ 近6M零銷售，請確認是否列入促銷或處分</v>
      </c>
      <c r="N207" s="113" t="str">
        <f t="shared" ca="1" si="15"/>
        <v>無法預估</v>
      </c>
    </row>
    <row r="208" spans="1:14" ht="18.75" customHeight="1">
      <c r="A208" s="19" t="str">
        <f>IFERROR(_xlfn.XLOOKUP(B208,事業別定義!A$2:A$9,事業別定義!B$2:B$9,IF(E208&gt;0,"周邊商品","")),IF(E208&gt;0,"周邊商品",""))</f>
        <v>學習商品</v>
      </c>
      <c r="B208" s="20" t="str">
        <f>IFERROR(_xlfn.XLOOKUP(C208,'銷貨數(claude)'!E:E,'銷貨數(claude)'!A:A,"周邊商品"),"周邊商品")</f>
        <v>學習商品</v>
      </c>
      <c r="C208" s="21" t="str">
        <f>'在庫(claude)'!A208</f>
        <v>20250FA00</v>
      </c>
      <c r="D208" s="22" t="str">
        <f>IFERROR(_xlfn.XLOOKUP(C208,'在庫(claude)'!A$5:A$695,'在庫(claude)'!B$5:B$695,""),"")</f>
        <v>好情緒EQ X 品格人際套組</v>
      </c>
      <c r="E208" s="26">
        <f>IFERROR(SUMIF('在庫(claude)'!A$5:A$695,C208,'在庫(claude)'!D$5:D$695),0)</f>
        <v>1319</v>
      </c>
      <c r="F208" s="26">
        <f>IFERROR(SUMIF('在庫(claude)'!A$5:A$695,C208,'在庫(claude)'!E$5:E$695),0)</f>
        <v>881742</v>
      </c>
      <c r="G208" s="26">
        <f ca="1">IFERROR(SUMPRODUCT(('銷貨數 (總數)(claude)'!$B$4:$B$1576=C208)*OFFSET('銷貨數 (總數)(claude)'!$E$4:$E$1576,0,操作說明!$D$2-16,1573,12)),0)</f>
        <v>4407</v>
      </c>
      <c r="H208" s="27">
        <f ca="1">IFERROR(SUMPRODUCT(('銷貨數 (總數)(claude)'!$B$4:$B$1576=C208)*OFFSET('銷貨數 (總數)(claude)'!$E$4:$E$1576,0,操作說明!$D$2-10,1573,6)),0)</f>
        <v>1440</v>
      </c>
      <c r="I208" s="26">
        <f ca="1">IFERROR(SUMPRODUCT(('銷貨數 (總數)(claude)'!$B$4:$B$1576=C208)*OFFSET('銷貨數 (總數)(claude)'!$E$4:$E$1576,0,操作說明!$D$2-7,1573,3)),0)</f>
        <v>635</v>
      </c>
      <c r="J208" s="27" cm="1">
        <f t="array" aca="1" ref="J208" ca="1">IFERROR(ROUND(H208/MAX(1,SUMPRODUCT(('銷貨數 (總數)(claude)'!$B$4:$B$1576=C208)*(OFFSET('銷貨數 (總數)(claude)'!$E$4:$E$1576,0,操作說明!$D$2-10,1573,6)&gt;0))),1),0)</f>
        <v>240</v>
      </c>
      <c r="K208" s="28">
        <f t="shared" ca="1" si="12"/>
        <v>5.5</v>
      </c>
      <c r="L208" s="33" t="str">
        <f t="shared" ca="1" si="13"/>
        <v>偏高</v>
      </c>
      <c r="M208" s="29" t="str">
        <f t="shared" ca="1" si="14"/>
        <v>🟡 消化月數3-6個月，偏高注意</v>
      </c>
      <c r="N208" s="113" t="str">
        <f t="shared" ca="1" si="15"/>
        <v>2026/10</v>
      </c>
    </row>
    <row r="209" spans="1:14" ht="18.75" customHeight="1">
      <c r="A209" s="19" t="str">
        <f>IFERROR(_xlfn.XLOOKUP(B209,事業別定義!A$2:A$9,事業別定義!B$2:B$9,IF(E209&gt;0,"周邊商品","")),IF(E209&gt;0,"周邊商品",""))</f>
        <v>周邊商品</v>
      </c>
      <c r="B209" s="20" t="str">
        <f>IFERROR(_xlfn.XLOOKUP(C209,'銷貨數(claude)'!E:E,'銷貨數(claude)'!A:A,"周邊商品"),"周邊商品")</f>
        <v>周邊商品</v>
      </c>
      <c r="C209" s="21" t="str">
        <f>'在庫(claude)'!A209</f>
        <v>20250FA00-包裝箱</v>
      </c>
      <c r="D209" s="22" t="str">
        <f>IFERROR(_xlfn.XLOOKUP(C209,'在庫(claude)'!A$5:A$695,'在庫(claude)'!B$5:B$695,""),"")</f>
        <v>好情緒EQ X 品格人際套組-外箱</v>
      </c>
      <c r="E209" s="23">
        <f>IFERROR(SUMIF('在庫(claude)'!A$5:A$695,C209,'在庫(claude)'!D$5:D$695),0)</f>
        <v>141</v>
      </c>
      <c r="F209" s="23">
        <f>IFERROR(SUMIF('在庫(claude)'!A$5:A$695,C209,'在庫(claude)'!E$5:E$695),0)</f>
        <v>3655</v>
      </c>
      <c r="G209" s="23">
        <f ca="1">IFERROR(SUMPRODUCT(('銷貨數 (總數)(claude)'!$B$4:$B$1576=C209)*OFFSET('銷貨數 (總數)(claude)'!$E$4:$E$1576,0,操作說明!$D$2-16,1573,12)),0)</f>
        <v>0</v>
      </c>
      <c r="H209" s="24">
        <f ca="1">IFERROR(SUMPRODUCT(('銷貨數 (總數)(claude)'!$B$4:$B$1576=C209)*OFFSET('銷貨數 (總數)(claude)'!$E$4:$E$1576,0,操作說明!$D$2-10,1573,6)),0)</f>
        <v>0</v>
      </c>
      <c r="I209" s="23">
        <f ca="1">IFERROR(SUMPRODUCT(('銷貨數 (總數)(claude)'!$B$4:$B$1576=C209)*OFFSET('銷貨數 (總數)(claude)'!$E$4:$E$1576,0,操作說明!$D$2-7,1573,3)),0)</f>
        <v>0</v>
      </c>
      <c r="J209" s="24" cm="1">
        <f t="array" aca="1" ref="J209" ca="1">IFERROR(ROUND(H209/MAX(1,SUMPRODUCT(('銷貨數 (總數)(claude)'!$B$4:$B$1576=C209)*(OFFSET('銷貨數 (總數)(claude)'!$E$4:$E$1576,0,操作說明!$D$2-10,1573,6)&gt;0))),1),0)</f>
        <v>0</v>
      </c>
      <c r="K209" s="21" t="str">
        <f t="shared" ca="1" si="12"/>
        <v>-</v>
      </c>
      <c r="L209" s="33" t="str">
        <f t="shared" ca="1" si="13"/>
        <v>滯銷(有庫無銷)</v>
      </c>
      <c r="M209" s="22" t="str">
        <f t="shared" ca="1" si="14"/>
        <v>⚠️ 近6M零銷售，請確認是否列入促銷或處分</v>
      </c>
      <c r="N209" s="113" t="str">
        <f t="shared" ca="1" si="15"/>
        <v>無法預估</v>
      </c>
    </row>
    <row r="210" spans="1:14" ht="18.75" customHeight="1">
      <c r="A210" s="19" t="str">
        <f>IFERROR(_xlfn.XLOOKUP(B210,事業別定義!A$2:A$9,事業別定義!B$2:B$9,IF(E210&gt;0,"周邊商品","")),IF(E210&gt;0,"周邊商品",""))</f>
        <v>周邊商品</v>
      </c>
      <c r="B210" s="20" t="str">
        <f>IFERROR(_xlfn.XLOOKUP(C210,'銷貨數(claude)'!E:E,'銷貨數(claude)'!A:A,"周邊商品"),"周邊商品")</f>
        <v>周邊商品</v>
      </c>
      <c r="C210" s="21" t="str">
        <f>'在庫(claude)'!A210</f>
        <v>20250FA02</v>
      </c>
      <c r="D210" s="22" t="str">
        <f>IFERROR(_xlfn.XLOOKUP(C210,'在庫(claude)'!A$5:A$695,'在庫(claude)'!B$5:B$695,""),"")</f>
        <v>好情緒EQ X 品格人際套組-教具附件</v>
      </c>
      <c r="E210" s="26">
        <f>IFERROR(SUMIF('在庫(claude)'!A$5:A$695,C210,'在庫(claude)'!D$5:D$695),0)</f>
        <v>2</v>
      </c>
      <c r="F210" s="26">
        <f>IFERROR(SUMIF('在庫(claude)'!A$5:A$695,C210,'在庫(claude)'!E$5:E$695),0)</f>
        <v>32</v>
      </c>
      <c r="G210" s="26">
        <f ca="1">IFERROR(SUMPRODUCT(('銷貨數 (總數)(claude)'!$B$4:$B$1576=C210)*OFFSET('銷貨數 (總數)(claude)'!$E$4:$E$1576,0,操作說明!$D$2-16,1573,12)),0)</f>
        <v>0</v>
      </c>
      <c r="H210" s="27">
        <f ca="1">IFERROR(SUMPRODUCT(('銷貨數 (總數)(claude)'!$B$4:$B$1576=C210)*OFFSET('銷貨數 (總數)(claude)'!$E$4:$E$1576,0,操作說明!$D$2-10,1573,6)),0)</f>
        <v>0</v>
      </c>
      <c r="I210" s="26">
        <f ca="1">IFERROR(SUMPRODUCT(('銷貨數 (總數)(claude)'!$B$4:$B$1576=C210)*OFFSET('銷貨數 (總數)(claude)'!$E$4:$E$1576,0,操作說明!$D$2-7,1573,3)),0)</f>
        <v>0</v>
      </c>
      <c r="J210" s="27" cm="1">
        <f t="array" aca="1" ref="J210" ca="1">IFERROR(ROUND(H210/MAX(1,SUMPRODUCT(('銷貨數 (總數)(claude)'!$B$4:$B$1576=C210)*(OFFSET('銷貨數 (總數)(claude)'!$E$4:$E$1576,0,操作說明!$D$2-10,1573,6)&gt;0))),1),0)</f>
        <v>0</v>
      </c>
      <c r="K210" s="28" t="str">
        <f t="shared" ca="1" si="12"/>
        <v>-</v>
      </c>
      <c r="L210" s="33" t="str">
        <f t="shared" ca="1" si="13"/>
        <v>滯銷(有庫無銷)</v>
      </c>
      <c r="M210" s="29" t="str">
        <f t="shared" ca="1" si="14"/>
        <v>⚠️ 近6M零銷售，請確認是否列入促銷或處分</v>
      </c>
      <c r="N210" s="113" t="str">
        <f t="shared" ca="1" si="15"/>
        <v>無法預估</v>
      </c>
    </row>
    <row r="211" spans="1:14" ht="18.75" customHeight="1">
      <c r="A211" s="19" t="str">
        <f>IFERROR(_xlfn.XLOOKUP(B211,事業別定義!A$2:A$9,事業別定義!B$2:B$9,IF(E211&gt;0,"周邊商品","")),IF(E211&gt;0,"周邊商品",""))</f>
        <v>周邊商品</v>
      </c>
      <c r="B211" s="20" t="str">
        <f>IFERROR(_xlfn.XLOOKUP(C211,'銷貨數(claude)'!E:E,'銷貨數(claude)'!A:A,"周邊商品"),"周邊商品")</f>
        <v>周邊商品</v>
      </c>
      <c r="C211" s="21" t="str">
        <f>'在庫(claude)'!A211</f>
        <v>20250FA03</v>
      </c>
      <c r="D211" s="22" t="str">
        <f>IFERROR(_xlfn.XLOOKUP(C211,'在庫(claude)'!A$5:A$695,'在庫(claude)'!B$5:B$695,""),"")</f>
        <v>巧虎情緒魔法書-等一等+陌生人</v>
      </c>
      <c r="E211" s="23">
        <f>IFERROR(SUMIF('在庫(claude)'!A$5:A$695,C211,'在庫(claude)'!D$5:D$695),0)</f>
        <v>218</v>
      </c>
      <c r="F211" s="23">
        <f>IFERROR(SUMIF('在庫(claude)'!A$5:A$695,C211,'在庫(claude)'!E$5:E$695),0)</f>
        <v>8827</v>
      </c>
      <c r="G211" s="23">
        <f ca="1">IFERROR(SUMPRODUCT(('銷貨數 (總數)(claude)'!$B$4:$B$1576=C211)*OFFSET('銷貨數 (總數)(claude)'!$E$4:$E$1576,0,操作說明!$D$2-16,1573,12)),0)</f>
        <v>0</v>
      </c>
      <c r="H211" s="24">
        <f ca="1">IFERROR(SUMPRODUCT(('銷貨數 (總數)(claude)'!$B$4:$B$1576=C211)*OFFSET('銷貨數 (總數)(claude)'!$E$4:$E$1576,0,操作說明!$D$2-10,1573,6)),0)</f>
        <v>0</v>
      </c>
      <c r="I211" s="23">
        <f ca="1">IFERROR(SUMPRODUCT(('銷貨數 (總數)(claude)'!$B$4:$B$1576=C211)*OFFSET('銷貨數 (總數)(claude)'!$E$4:$E$1576,0,操作說明!$D$2-7,1573,3)),0)</f>
        <v>0</v>
      </c>
      <c r="J211" s="24" cm="1">
        <f t="array" aca="1" ref="J211" ca="1">IFERROR(ROUND(H211/MAX(1,SUMPRODUCT(('銷貨數 (總數)(claude)'!$B$4:$B$1576=C211)*(OFFSET('銷貨數 (總數)(claude)'!$E$4:$E$1576,0,操作說明!$D$2-10,1573,6)&gt;0))),1),0)</f>
        <v>0</v>
      </c>
      <c r="K211" s="21" t="str">
        <f t="shared" ca="1" si="12"/>
        <v>-</v>
      </c>
      <c r="L211" s="33" t="str">
        <f t="shared" ca="1" si="13"/>
        <v>滯銷(有庫無銷)</v>
      </c>
      <c r="M211" s="22" t="str">
        <f t="shared" ca="1" si="14"/>
        <v>⚠️ 近6M零銷售，請確認是否列入促銷或處分</v>
      </c>
      <c r="N211" s="113" t="str">
        <f t="shared" ca="1" si="15"/>
        <v>無法預估</v>
      </c>
    </row>
    <row r="212" spans="1:14" ht="18.75" customHeight="1">
      <c r="A212" s="19" t="str">
        <f>IFERROR(_xlfn.XLOOKUP(B212,事業別定義!A$2:A$9,事業別定義!B$2:B$9,IF(E212&gt;0,"周邊商品","")),IF(E212&gt;0,"周邊商品",""))</f>
        <v>周邊商品</v>
      </c>
      <c r="B212" s="20" t="str">
        <f>IFERROR(_xlfn.XLOOKUP(C212,'銷貨數(claude)'!E:E,'銷貨數(claude)'!A:A,"周邊商品"),"周邊商品")</f>
        <v>周邊商品</v>
      </c>
      <c r="C212" s="21" t="str">
        <f>'在庫(claude)'!A212</f>
        <v>20250FA04</v>
      </c>
      <c r="D212" s="22" t="str">
        <f>IFERROR(_xlfn.XLOOKUP(C212,'在庫(claude)'!A$5:A$695,'在庫(claude)'!B$5:B$695,""),"")</f>
        <v>巧虎情緒魔法書-好朋友+玩到最後</v>
      </c>
      <c r="E212" s="26">
        <f>IFERROR(SUMIF('在庫(claude)'!A$5:A$695,C212,'在庫(claude)'!D$5:D$695),0)</f>
        <v>268</v>
      </c>
      <c r="F212" s="26">
        <f>IFERROR(SUMIF('在庫(claude)'!A$5:A$695,C212,'在庫(claude)'!E$5:E$695),0)</f>
        <v>10772</v>
      </c>
      <c r="G212" s="26">
        <f ca="1">IFERROR(SUMPRODUCT(('銷貨數 (總數)(claude)'!$B$4:$B$1576=C212)*OFFSET('銷貨數 (總數)(claude)'!$E$4:$E$1576,0,操作說明!$D$2-16,1573,12)),0)</f>
        <v>0</v>
      </c>
      <c r="H212" s="27">
        <f ca="1">IFERROR(SUMPRODUCT(('銷貨數 (總數)(claude)'!$B$4:$B$1576=C212)*OFFSET('銷貨數 (總數)(claude)'!$E$4:$E$1576,0,操作說明!$D$2-10,1573,6)),0)</f>
        <v>0</v>
      </c>
      <c r="I212" s="26">
        <f ca="1">IFERROR(SUMPRODUCT(('銷貨數 (總數)(claude)'!$B$4:$B$1576=C212)*OFFSET('銷貨數 (總數)(claude)'!$E$4:$E$1576,0,操作說明!$D$2-7,1573,3)),0)</f>
        <v>0</v>
      </c>
      <c r="J212" s="27" cm="1">
        <f t="array" aca="1" ref="J212" ca="1">IFERROR(ROUND(H212/MAX(1,SUMPRODUCT(('銷貨數 (總數)(claude)'!$B$4:$B$1576=C212)*(OFFSET('銷貨數 (總數)(claude)'!$E$4:$E$1576,0,操作說明!$D$2-10,1573,6)&gt;0))),1),0)</f>
        <v>0</v>
      </c>
      <c r="K212" s="28" t="str">
        <f t="shared" ca="1" si="12"/>
        <v>-</v>
      </c>
      <c r="L212" s="33" t="str">
        <f t="shared" ca="1" si="13"/>
        <v>滯銷(有庫無銷)</v>
      </c>
      <c r="M212" s="29" t="str">
        <f t="shared" ca="1" si="14"/>
        <v>⚠️ 近6M零銷售，請確認是否列入促銷或處分</v>
      </c>
      <c r="N212" s="114" t="str">
        <f t="shared" ca="1" si="15"/>
        <v>無法預估</v>
      </c>
    </row>
    <row r="213" spans="1:14" ht="18.75" customHeight="1">
      <c r="A213" s="19" t="str">
        <f>IFERROR(_xlfn.XLOOKUP(B213,事業別定義!A$2:A$9,事業別定義!B$2:B$9,IF(E213&gt;0,"周邊商品","")),IF(E213&gt;0,"周邊商品",""))</f>
        <v>周邊商品</v>
      </c>
      <c r="B213" s="20" t="str">
        <f>IFERROR(_xlfn.XLOOKUP(C213,'銷貨數(claude)'!E:E,'銷貨數(claude)'!A:A,"周邊商品"),"周邊商品")</f>
        <v>周邊商品</v>
      </c>
      <c r="C213" s="21" t="str">
        <f>'在庫(claude)'!A213</f>
        <v>20250FA05</v>
      </c>
      <c r="D213" s="22" t="str">
        <f>IFERROR(_xlfn.XLOOKUP(C213,'在庫(claude)'!A$5:A$695,'在庫(claude)'!B$5:B$695,""),"")</f>
        <v>巧虎情緒魔法書-再試一下+專心聽</v>
      </c>
      <c r="E213" s="23">
        <f>IFERROR(SUMIF('在庫(claude)'!A$5:A$695,C213,'在庫(claude)'!D$5:D$695),0)</f>
        <v>164</v>
      </c>
      <c r="F213" s="23">
        <f>IFERROR(SUMIF('在庫(claude)'!A$5:A$695,C213,'在庫(claude)'!E$5:E$695),0)</f>
        <v>6572</v>
      </c>
      <c r="G213" s="23">
        <f ca="1">IFERROR(SUMPRODUCT(('銷貨數 (總數)(claude)'!$B$4:$B$1576=C213)*OFFSET('銷貨數 (總數)(claude)'!$E$4:$E$1576,0,操作說明!$D$2-16,1573,12)),0)</f>
        <v>0</v>
      </c>
      <c r="H213" s="24">
        <f ca="1">IFERROR(SUMPRODUCT(('銷貨數 (總數)(claude)'!$B$4:$B$1576=C213)*OFFSET('銷貨數 (總數)(claude)'!$E$4:$E$1576,0,操作說明!$D$2-10,1573,6)),0)</f>
        <v>0</v>
      </c>
      <c r="I213" s="23">
        <f ca="1">IFERROR(SUMPRODUCT(('銷貨數 (總數)(claude)'!$B$4:$B$1576=C213)*OFFSET('銷貨數 (總數)(claude)'!$E$4:$E$1576,0,操作說明!$D$2-7,1573,3)),0)</f>
        <v>0</v>
      </c>
      <c r="J213" s="24" cm="1">
        <f t="array" aca="1" ref="J213" ca="1">IFERROR(ROUND(H213/MAX(1,SUMPRODUCT(('銷貨數 (總數)(claude)'!$B$4:$B$1576=C213)*(OFFSET('銷貨數 (總數)(claude)'!$E$4:$E$1576,0,操作說明!$D$2-10,1573,6)&gt;0))),1),0)</f>
        <v>0</v>
      </c>
      <c r="K213" s="21" t="str">
        <f t="shared" ca="1" si="12"/>
        <v>-</v>
      </c>
      <c r="L213" s="33" t="str">
        <f t="shared" ca="1" si="13"/>
        <v>滯銷(有庫無銷)</v>
      </c>
      <c r="M213" s="22" t="str">
        <f t="shared" ca="1" si="14"/>
        <v>⚠️ 近6M零銷售，請確認是否列入促銷或處分</v>
      </c>
      <c r="N213" s="113" t="str">
        <f t="shared" ca="1" si="15"/>
        <v>無法預估</v>
      </c>
    </row>
    <row r="214" spans="1:14" ht="18.75" customHeight="1">
      <c r="A214" s="19" t="str">
        <f>IFERROR(_xlfn.XLOOKUP(B214,事業別定義!A$2:A$9,事業別定義!B$2:B$9,IF(E214&gt;0,"周邊商品","")),IF(E214&gt;0,"周邊商品",""))</f>
        <v>周邊商品</v>
      </c>
      <c r="B214" s="20" t="str">
        <f>IFERROR(_xlfn.XLOOKUP(C214,'銷貨數(claude)'!E:E,'銷貨數(claude)'!A:A,"周邊商品"),"周邊商品")</f>
        <v>周邊商品</v>
      </c>
      <c r="C214" s="21" t="str">
        <f>'在庫(claude)'!A214</f>
        <v>20250FA06</v>
      </c>
      <c r="D214" s="22" t="str">
        <f>IFERROR(_xlfn.XLOOKUP(C214,'在庫(claude)'!A$5:A$695,'在庫(claude)'!B$5:B$695,""),"")</f>
        <v>巧虎情緒魔法書-說出心裡話+努力練習</v>
      </c>
      <c r="E214" s="26">
        <f>IFERROR(SUMIF('在庫(claude)'!A$5:A$695,C214,'在庫(claude)'!D$5:D$695),0)</f>
        <v>135</v>
      </c>
      <c r="F214" s="26">
        <f>IFERROR(SUMIF('在庫(claude)'!A$5:A$695,C214,'在庫(claude)'!E$5:E$695),0)</f>
        <v>5414</v>
      </c>
      <c r="G214" s="26">
        <f ca="1">IFERROR(SUMPRODUCT(('銷貨數 (總數)(claude)'!$B$4:$B$1576=C214)*OFFSET('銷貨數 (總數)(claude)'!$E$4:$E$1576,0,操作說明!$D$2-16,1573,12)),0)</f>
        <v>0</v>
      </c>
      <c r="H214" s="27">
        <f ca="1">IFERROR(SUMPRODUCT(('銷貨數 (總數)(claude)'!$B$4:$B$1576=C214)*OFFSET('銷貨數 (總數)(claude)'!$E$4:$E$1576,0,操作說明!$D$2-10,1573,6)),0)</f>
        <v>0</v>
      </c>
      <c r="I214" s="26">
        <f ca="1">IFERROR(SUMPRODUCT(('銷貨數 (總數)(claude)'!$B$4:$B$1576=C214)*OFFSET('銷貨數 (總數)(claude)'!$E$4:$E$1576,0,操作說明!$D$2-7,1573,3)),0)</f>
        <v>0</v>
      </c>
      <c r="J214" s="27" cm="1">
        <f t="array" aca="1" ref="J214" ca="1">IFERROR(ROUND(H214/MAX(1,SUMPRODUCT(('銷貨數 (總數)(claude)'!$B$4:$B$1576=C214)*(OFFSET('銷貨數 (總數)(claude)'!$E$4:$E$1576,0,操作說明!$D$2-10,1573,6)&gt;0))),1),0)</f>
        <v>0</v>
      </c>
      <c r="K214" s="28" t="str">
        <f t="shared" ca="1" si="12"/>
        <v>-</v>
      </c>
      <c r="L214" s="33" t="str">
        <f t="shared" ca="1" si="13"/>
        <v>滯銷(有庫無銷)</v>
      </c>
      <c r="M214" s="29" t="str">
        <f t="shared" ca="1" si="14"/>
        <v>⚠️ 近6M零銷售，請確認是否列入促銷或處分</v>
      </c>
      <c r="N214" s="113" t="str">
        <f t="shared" ca="1" si="15"/>
        <v>無法預估</v>
      </c>
    </row>
    <row r="215" spans="1:14" ht="18.75" customHeight="1">
      <c r="A215" s="19" t="str">
        <f>IFERROR(_xlfn.XLOOKUP(B215,事業別定義!A$2:A$9,事業別定義!B$2:B$9,IF(E215&gt;0,"周邊商品","")),IF(E215&gt;0,"周邊商品",""))</f>
        <v>周邊商品</v>
      </c>
      <c r="B215" s="20" t="str">
        <f>IFERROR(_xlfn.XLOOKUP(C215,'銷貨數(claude)'!E:E,'銷貨數(claude)'!A:A,"周邊商品"),"周邊商品")</f>
        <v>周邊商品</v>
      </c>
      <c r="C215" s="21" t="str">
        <f>'在庫(claude)'!A215</f>
        <v>20250FA07</v>
      </c>
      <c r="D215" s="22" t="str">
        <f>IFERROR(_xlfn.XLOOKUP(C215,'在庫(claude)'!A$5:A$695,'在庫(claude)'!B$5:B$695,""),"")</f>
        <v>巧虎情緒魔法書-畫出快樂+合作</v>
      </c>
      <c r="E215" s="23">
        <f>IFERROR(SUMIF('在庫(claude)'!A$5:A$695,C215,'在庫(claude)'!D$5:D$695),0)</f>
        <v>191</v>
      </c>
      <c r="F215" s="23">
        <f>IFERROR(SUMIF('在庫(claude)'!A$5:A$695,C215,'在庫(claude)'!E$5:E$695),0)</f>
        <v>7625</v>
      </c>
      <c r="G215" s="23">
        <f ca="1">IFERROR(SUMPRODUCT(('銷貨數 (總數)(claude)'!$B$4:$B$1576=C215)*OFFSET('銷貨數 (總數)(claude)'!$E$4:$E$1576,0,操作說明!$D$2-16,1573,12)),0)</f>
        <v>0</v>
      </c>
      <c r="H215" s="24">
        <f ca="1">IFERROR(SUMPRODUCT(('銷貨數 (總數)(claude)'!$B$4:$B$1576=C215)*OFFSET('銷貨數 (總數)(claude)'!$E$4:$E$1576,0,操作說明!$D$2-10,1573,6)),0)</f>
        <v>0</v>
      </c>
      <c r="I215" s="23">
        <f ca="1">IFERROR(SUMPRODUCT(('銷貨數 (總數)(claude)'!$B$4:$B$1576=C215)*OFFSET('銷貨數 (總數)(claude)'!$E$4:$E$1576,0,操作說明!$D$2-7,1573,3)),0)</f>
        <v>0</v>
      </c>
      <c r="J215" s="24" cm="1">
        <f t="array" aca="1" ref="J215" ca="1">IFERROR(ROUND(H215/MAX(1,SUMPRODUCT(('銷貨數 (總數)(claude)'!$B$4:$B$1576=C215)*(OFFSET('銷貨數 (總數)(claude)'!$E$4:$E$1576,0,操作說明!$D$2-10,1573,6)&gt;0))),1),0)</f>
        <v>0</v>
      </c>
      <c r="K215" s="21" t="str">
        <f t="shared" ca="1" si="12"/>
        <v>-</v>
      </c>
      <c r="L215" s="33" t="str">
        <f t="shared" ca="1" si="13"/>
        <v>滯銷(有庫無銷)</v>
      </c>
      <c r="M215" s="22" t="str">
        <f t="shared" ca="1" si="14"/>
        <v>⚠️ 近6M零銷售，請確認是否列入促銷或處分</v>
      </c>
      <c r="N215" s="113" t="str">
        <f t="shared" ca="1" si="15"/>
        <v>無法預估</v>
      </c>
    </row>
    <row r="216" spans="1:14" ht="18.75" customHeight="1">
      <c r="A216" s="19" t="str">
        <f>IFERROR(_xlfn.XLOOKUP(B216,事業別定義!A$2:A$9,事業別定義!B$2:B$9,IF(E216&gt;0,"周邊商品","")),IF(E216&gt;0,"周邊商品",""))</f>
        <v>周邊商品</v>
      </c>
      <c r="B216" s="20" t="str">
        <f>IFERROR(_xlfn.XLOOKUP(C216,'銷貨數(claude)'!E:E,'銷貨數(claude)'!A:A,"周邊商品"),"周邊商品")</f>
        <v>周邊商品</v>
      </c>
      <c r="C216" s="21" t="str">
        <f>'在庫(claude)'!A216</f>
        <v>20250FA08</v>
      </c>
      <c r="D216" s="22" t="str">
        <f>IFERROR(_xlfn.XLOOKUP(C216,'在庫(claude)'!A$5:A$695,'在庫(claude)'!B$5:B$695,""),"")</f>
        <v>巧虎情緒魔法書-謝謝+照顧</v>
      </c>
      <c r="E216" s="26">
        <f>IFERROR(SUMIF('在庫(claude)'!A$5:A$695,C216,'在庫(claude)'!D$5:D$695),0)</f>
        <v>108</v>
      </c>
      <c r="F216" s="26">
        <f>IFERROR(SUMIF('在庫(claude)'!A$5:A$695,C216,'在庫(claude)'!E$5:E$695),0)</f>
        <v>4351</v>
      </c>
      <c r="G216" s="26">
        <f ca="1">IFERROR(SUMPRODUCT(('銷貨數 (總數)(claude)'!$B$4:$B$1576=C216)*OFFSET('銷貨數 (總數)(claude)'!$E$4:$E$1576,0,操作說明!$D$2-16,1573,12)),0)</f>
        <v>0</v>
      </c>
      <c r="H216" s="27">
        <f ca="1">IFERROR(SUMPRODUCT(('銷貨數 (總數)(claude)'!$B$4:$B$1576=C216)*OFFSET('銷貨數 (總數)(claude)'!$E$4:$E$1576,0,操作說明!$D$2-10,1573,6)),0)</f>
        <v>0</v>
      </c>
      <c r="I216" s="26">
        <f ca="1">IFERROR(SUMPRODUCT(('銷貨數 (總數)(claude)'!$B$4:$B$1576=C216)*OFFSET('銷貨數 (總數)(claude)'!$E$4:$E$1576,0,操作說明!$D$2-7,1573,3)),0)</f>
        <v>0</v>
      </c>
      <c r="J216" s="27" cm="1">
        <f t="array" aca="1" ref="J216" ca="1">IFERROR(ROUND(H216/MAX(1,SUMPRODUCT(('銷貨數 (總數)(claude)'!$B$4:$B$1576=C216)*(OFFSET('銷貨數 (總數)(claude)'!$E$4:$E$1576,0,操作說明!$D$2-10,1573,6)&gt;0))),1),0)</f>
        <v>0</v>
      </c>
      <c r="K216" s="28" t="str">
        <f t="shared" ca="1" si="12"/>
        <v>-</v>
      </c>
      <c r="L216" s="33" t="str">
        <f t="shared" ca="1" si="13"/>
        <v>滯銷(有庫無銷)</v>
      </c>
      <c r="M216" s="29" t="str">
        <f t="shared" ca="1" si="14"/>
        <v>⚠️ 近6M零銷售，請確認是否列入促銷或處分</v>
      </c>
      <c r="N216" s="113" t="str">
        <f t="shared" ca="1" si="15"/>
        <v>無法預估</v>
      </c>
    </row>
    <row r="217" spans="1:14" ht="18.75" customHeight="1">
      <c r="A217" s="19" t="str">
        <f>IFERROR(_xlfn.XLOOKUP(B217,事業別定義!A$2:A$9,事業別定義!B$2:B$9,IF(E217&gt;0,"周邊商品","")),IF(E217&gt;0,"周邊商品",""))</f>
        <v>周邊商品</v>
      </c>
      <c r="B217" s="20" t="str">
        <f>IFERROR(_xlfn.XLOOKUP(C217,'銷貨數(claude)'!E:E,'銷貨數(claude)'!A:A,"周邊商品"),"周邊商品")</f>
        <v>周邊商品</v>
      </c>
      <c r="C217" s="21" t="str">
        <f>'在庫(claude)'!A217</f>
        <v>20250FA09</v>
      </c>
      <c r="D217" s="22" t="str">
        <f>IFERROR(_xlfn.XLOOKUP(C217,'在庫(claude)'!A$5:A$695,'在庫(claude)'!B$5:B$695,""),"")</f>
        <v>好品格故事-Hello！你今天好嗎？</v>
      </c>
      <c r="E217" s="23">
        <f>IFERROR(SUMIF('在庫(claude)'!A$5:A$695,C217,'在庫(claude)'!D$5:D$695),0)</f>
        <v>160</v>
      </c>
      <c r="F217" s="23">
        <f>IFERROR(SUMIF('在庫(claude)'!A$5:A$695,C217,'在庫(claude)'!E$5:E$695),0)</f>
        <v>5371</v>
      </c>
      <c r="G217" s="23">
        <f ca="1">IFERROR(SUMPRODUCT(('銷貨數 (總數)(claude)'!$B$4:$B$1576=C217)*OFFSET('銷貨數 (總數)(claude)'!$E$4:$E$1576,0,操作說明!$D$2-16,1573,12)),0)</f>
        <v>0</v>
      </c>
      <c r="H217" s="24">
        <f ca="1">IFERROR(SUMPRODUCT(('銷貨數 (總數)(claude)'!$B$4:$B$1576=C217)*OFFSET('銷貨數 (總數)(claude)'!$E$4:$E$1576,0,操作說明!$D$2-10,1573,6)),0)</f>
        <v>0</v>
      </c>
      <c r="I217" s="23">
        <f ca="1">IFERROR(SUMPRODUCT(('銷貨數 (總數)(claude)'!$B$4:$B$1576=C217)*OFFSET('銷貨數 (總數)(claude)'!$E$4:$E$1576,0,操作說明!$D$2-7,1573,3)),0)</f>
        <v>0</v>
      </c>
      <c r="J217" s="24" cm="1">
        <f t="array" aca="1" ref="J217" ca="1">IFERROR(ROUND(H217/MAX(1,SUMPRODUCT(('銷貨數 (總數)(claude)'!$B$4:$B$1576=C217)*(OFFSET('銷貨數 (總數)(claude)'!$E$4:$E$1576,0,操作說明!$D$2-10,1573,6)&gt;0))),1),0)</f>
        <v>0</v>
      </c>
      <c r="K217" s="21" t="str">
        <f t="shared" ca="1" si="12"/>
        <v>-</v>
      </c>
      <c r="L217" s="33" t="str">
        <f t="shared" ca="1" si="13"/>
        <v>滯銷(有庫無銷)</v>
      </c>
      <c r="M217" s="22" t="str">
        <f t="shared" ca="1" si="14"/>
        <v>⚠️ 近6M零銷售，請確認是否列入促銷或處分</v>
      </c>
      <c r="N217" s="113" t="str">
        <f t="shared" ca="1" si="15"/>
        <v>無法預估</v>
      </c>
    </row>
    <row r="218" spans="1:14" ht="18.75" customHeight="1">
      <c r="A218" s="19" t="str">
        <f>IFERROR(_xlfn.XLOOKUP(B218,事業別定義!A$2:A$9,事業別定義!B$2:B$9,IF(E218&gt;0,"周邊商品","")),IF(E218&gt;0,"周邊商品",""))</f>
        <v>周邊商品</v>
      </c>
      <c r="B218" s="20" t="str">
        <f>IFERROR(_xlfn.XLOOKUP(C218,'銷貨數(claude)'!E:E,'銷貨數(claude)'!A:A,"周邊商品"),"周邊商品")</f>
        <v>周邊商品</v>
      </c>
      <c r="C218" s="21" t="str">
        <f>'在庫(claude)'!A218</f>
        <v>20250FA10</v>
      </c>
      <c r="D218" s="22" t="str">
        <f>IFERROR(_xlfn.XLOOKUP(C218,'在庫(claude)'!A$5:A$695,'在庫(claude)'!B$5:B$695,""),"")</f>
        <v>好品格故事-有我在，不要怕！</v>
      </c>
      <c r="E218" s="26">
        <f>IFERROR(SUMIF('在庫(claude)'!A$5:A$695,C218,'在庫(claude)'!D$5:D$695),0)</f>
        <v>119</v>
      </c>
      <c r="F218" s="26">
        <f>IFERROR(SUMIF('在庫(claude)'!A$5:A$695,C218,'在庫(claude)'!E$5:E$695),0)</f>
        <v>4007</v>
      </c>
      <c r="G218" s="26">
        <f ca="1">IFERROR(SUMPRODUCT(('銷貨數 (總數)(claude)'!$B$4:$B$1576=C218)*OFFSET('銷貨數 (總數)(claude)'!$E$4:$E$1576,0,操作說明!$D$2-16,1573,12)),0)</f>
        <v>0</v>
      </c>
      <c r="H218" s="27">
        <f ca="1">IFERROR(SUMPRODUCT(('銷貨數 (總數)(claude)'!$B$4:$B$1576=C218)*OFFSET('銷貨數 (總數)(claude)'!$E$4:$E$1576,0,操作說明!$D$2-10,1573,6)),0)</f>
        <v>0</v>
      </c>
      <c r="I218" s="26">
        <f ca="1">IFERROR(SUMPRODUCT(('銷貨數 (總數)(claude)'!$B$4:$B$1576=C218)*OFFSET('銷貨數 (總數)(claude)'!$E$4:$E$1576,0,操作說明!$D$2-7,1573,3)),0)</f>
        <v>0</v>
      </c>
      <c r="J218" s="27" cm="1">
        <f t="array" aca="1" ref="J218" ca="1">IFERROR(ROUND(H218/MAX(1,SUMPRODUCT(('銷貨數 (總數)(claude)'!$B$4:$B$1576=C218)*(OFFSET('銷貨數 (總數)(claude)'!$E$4:$E$1576,0,操作說明!$D$2-10,1573,6)&gt;0))),1),0)</f>
        <v>0</v>
      </c>
      <c r="K218" s="28" t="str">
        <f t="shared" ca="1" si="12"/>
        <v>-</v>
      </c>
      <c r="L218" s="33" t="str">
        <f t="shared" ca="1" si="13"/>
        <v>滯銷(有庫無銷)</v>
      </c>
      <c r="M218" s="29" t="str">
        <f t="shared" ca="1" si="14"/>
        <v>⚠️ 近6M零銷售，請確認是否列入促銷或處分</v>
      </c>
      <c r="N218" s="113" t="str">
        <f t="shared" ca="1" si="15"/>
        <v>無法預估</v>
      </c>
    </row>
    <row r="219" spans="1:14" ht="18.75" customHeight="1">
      <c r="A219" s="19" t="str">
        <f>IFERROR(_xlfn.XLOOKUP(B219,事業別定義!A$2:A$9,事業別定義!B$2:B$9,IF(E219&gt;0,"周邊商品","")),IF(E219&gt;0,"周邊商品",""))</f>
        <v>周邊商品</v>
      </c>
      <c r="B219" s="20" t="str">
        <f>IFERROR(_xlfn.XLOOKUP(C219,'銷貨數(claude)'!E:E,'銷貨數(claude)'!A:A,"周邊商品"),"周邊商品")</f>
        <v>周邊商品</v>
      </c>
      <c r="C219" s="21" t="str">
        <f>'在庫(claude)'!A219</f>
        <v>20250FA11</v>
      </c>
      <c r="D219" s="22" t="str">
        <f>IFERROR(_xlfn.XLOOKUP(C219,'在庫(claude)'!A$5:A$695,'在庫(claude)'!B$5:B$695,""),"")</f>
        <v>好品格故事-吱吱的祕密</v>
      </c>
      <c r="E219" s="23">
        <f>IFERROR(SUMIF('在庫(claude)'!A$5:A$695,C219,'在庫(claude)'!D$5:D$695),0)</f>
        <v>149</v>
      </c>
      <c r="F219" s="23">
        <f>IFERROR(SUMIF('在庫(claude)'!A$5:A$695,C219,'在庫(claude)'!E$5:E$695),0)</f>
        <v>3811</v>
      </c>
      <c r="G219" s="23">
        <f ca="1">IFERROR(SUMPRODUCT(('銷貨數 (總數)(claude)'!$B$4:$B$1576=C219)*OFFSET('銷貨數 (總數)(claude)'!$E$4:$E$1576,0,操作說明!$D$2-16,1573,12)),0)</f>
        <v>0</v>
      </c>
      <c r="H219" s="24">
        <f ca="1">IFERROR(SUMPRODUCT(('銷貨數 (總數)(claude)'!$B$4:$B$1576=C219)*OFFSET('銷貨數 (總數)(claude)'!$E$4:$E$1576,0,操作說明!$D$2-10,1573,6)),0)</f>
        <v>0</v>
      </c>
      <c r="I219" s="23">
        <f ca="1">IFERROR(SUMPRODUCT(('銷貨數 (總數)(claude)'!$B$4:$B$1576=C219)*OFFSET('銷貨數 (總數)(claude)'!$E$4:$E$1576,0,操作說明!$D$2-7,1573,3)),0)</f>
        <v>0</v>
      </c>
      <c r="J219" s="24" cm="1">
        <f t="array" aca="1" ref="J219" ca="1">IFERROR(ROUND(H219/MAX(1,SUMPRODUCT(('銷貨數 (總數)(claude)'!$B$4:$B$1576=C219)*(OFFSET('銷貨數 (總數)(claude)'!$E$4:$E$1576,0,操作說明!$D$2-10,1573,6)&gt;0))),1),0)</f>
        <v>0</v>
      </c>
      <c r="K219" s="21" t="str">
        <f t="shared" ca="1" si="12"/>
        <v>-</v>
      </c>
      <c r="L219" s="33" t="str">
        <f t="shared" ca="1" si="13"/>
        <v>滯銷(有庫無銷)</v>
      </c>
      <c r="M219" s="22" t="str">
        <f t="shared" ca="1" si="14"/>
        <v>⚠️ 近6M零銷售，請確認是否列入促銷或處分</v>
      </c>
      <c r="N219" s="113" t="str">
        <f t="shared" ca="1" si="15"/>
        <v>無法預估</v>
      </c>
    </row>
    <row r="220" spans="1:14" ht="18.75" customHeight="1">
      <c r="A220" s="19" t="str">
        <f>IFERROR(_xlfn.XLOOKUP(B220,事業別定義!A$2:A$9,事業別定義!B$2:B$9,IF(E220&gt;0,"周邊商品","")),IF(E220&gt;0,"周邊商品",""))</f>
        <v>周邊商品</v>
      </c>
      <c r="B220" s="20" t="str">
        <f>IFERROR(_xlfn.XLOOKUP(C220,'銷貨數(claude)'!E:E,'銷貨數(claude)'!A:A,"周邊商品"),"周邊商品")</f>
        <v>周邊商品</v>
      </c>
      <c r="C220" s="21" t="str">
        <f>'在庫(claude)'!A220</f>
        <v>20250FA12</v>
      </c>
      <c r="D220" s="22" t="str">
        <f>IFERROR(_xlfn.XLOOKUP(C220,'在庫(claude)'!A$5:A$695,'在庫(claude)'!B$5:B$695,""),"")</f>
        <v>好品格故事-誰看見浣熊爺爺的帽子？</v>
      </c>
      <c r="E220" s="26">
        <f>IFERROR(SUMIF('在庫(claude)'!A$5:A$695,C220,'在庫(claude)'!D$5:D$695),0)</f>
        <v>99</v>
      </c>
      <c r="F220" s="26">
        <f>IFERROR(SUMIF('在庫(claude)'!A$5:A$695,C220,'在庫(claude)'!E$5:E$695),0)</f>
        <v>2526</v>
      </c>
      <c r="G220" s="26">
        <f ca="1">IFERROR(SUMPRODUCT(('銷貨數 (總數)(claude)'!$B$4:$B$1576=C220)*OFFSET('銷貨數 (總數)(claude)'!$E$4:$E$1576,0,操作說明!$D$2-16,1573,12)),0)</f>
        <v>0</v>
      </c>
      <c r="H220" s="27">
        <f ca="1">IFERROR(SUMPRODUCT(('銷貨數 (總數)(claude)'!$B$4:$B$1576=C220)*OFFSET('銷貨數 (總數)(claude)'!$E$4:$E$1576,0,操作說明!$D$2-10,1573,6)),0)</f>
        <v>0</v>
      </c>
      <c r="I220" s="26">
        <f ca="1">IFERROR(SUMPRODUCT(('銷貨數 (總數)(claude)'!$B$4:$B$1576=C220)*OFFSET('銷貨數 (總數)(claude)'!$E$4:$E$1576,0,操作說明!$D$2-7,1573,3)),0)</f>
        <v>0</v>
      </c>
      <c r="J220" s="27" cm="1">
        <f t="array" aca="1" ref="J220" ca="1">IFERROR(ROUND(H220/MAX(1,SUMPRODUCT(('銷貨數 (總數)(claude)'!$B$4:$B$1576=C220)*(OFFSET('銷貨數 (總數)(claude)'!$E$4:$E$1576,0,操作說明!$D$2-10,1573,6)&gt;0))),1),0)</f>
        <v>0</v>
      </c>
      <c r="K220" s="28" t="str">
        <f t="shared" ca="1" si="12"/>
        <v>-</v>
      </c>
      <c r="L220" s="33" t="str">
        <f t="shared" ca="1" si="13"/>
        <v>滯銷(有庫無銷)</v>
      </c>
      <c r="M220" s="29" t="str">
        <f t="shared" ca="1" si="14"/>
        <v>⚠️ 近6M零銷售，請確認是否列入促銷或處分</v>
      </c>
      <c r="N220" s="113" t="str">
        <f t="shared" ca="1" si="15"/>
        <v>無法預估</v>
      </c>
    </row>
    <row r="221" spans="1:14" ht="18.75" customHeight="1">
      <c r="A221" s="19" t="str">
        <f>IFERROR(_xlfn.XLOOKUP(B221,事業別定義!A$2:A$9,事業別定義!B$2:B$9,IF(E221&gt;0,"周邊商品","")),IF(E221&gt;0,"周邊商品",""))</f>
        <v>周邊商品</v>
      </c>
      <c r="B221" s="20" t="str">
        <f>IFERROR(_xlfn.XLOOKUP(C221,'銷貨數(claude)'!E:E,'銷貨數(claude)'!A:A,"周邊商品"),"周邊商品")</f>
        <v>周邊商品</v>
      </c>
      <c r="C221" s="21" t="str">
        <f>'在庫(claude)'!A221</f>
        <v>20250FA13</v>
      </c>
      <c r="D221" s="22" t="str">
        <f>IFERROR(_xlfn.XLOOKUP(C221,'在庫(claude)'!A$5:A$695,'在庫(claude)'!B$5:B$695,""),"")</f>
        <v>活用手冊</v>
      </c>
      <c r="E221" s="23">
        <f>IFERROR(SUMIF('在庫(claude)'!A$5:A$695,C221,'在庫(claude)'!D$5:D$695),0)</f>
        <v>259</v>
      </c>
      <c r="F221" s="23">
        <f>IFERROR(SUMIF('在庫(claude)'!A$5:A$695,C221,'在庫(claude)'!E$5:E$695),0)</f>
        <v>2107</v>
      </c>
      <c r="G221" s="23">
        <f ca="1">IFERROR(SUMPRODUCT(('銷貨數 (總數)(claude)'!$B$4:$B$1576=C221)*OFFSET('銷貨數 (總數)(claude)'!$E$4:$E$1576,0,操作說明!$D$2-16,1573,12)),0)</f>
        <v>0</v>
      </c>
      <c r="H221" s="24">
        <f ca="1">IFERROR(SUMPRODUCT(('銷貨數 (總數)(claude)'!$B$4:$B$1576=C221)*OFFSET('銷貨數 (總數)(claude)'!$E$4:$E$1576,0,操作說明!$D$2-10,1573,6)),0)</f>
        <v>0</v>
      </c>
      <c r="I221" s="23">
        <f ca="1">IFERROR(SUMPRODUCT(('銷貨數 (總數)(claude)'!$B$4:$B$1576=C221)*OFFSET('銷貨數 (總數)(claude)'!$E$4:$E$1576,0,操作說明!$D$2-7,1573,3)),0)</f>
        <v>0</v>
      </c>
      <c r="J221" s="24" cm="1">
        <f t="array" aca="1" ref="J221" ca="1">IFERROR(ROUND(H221/MAX(1,SUMPRODUCT(('銷貨數 (總數)(claude)'!$B$4:$B$1576=C221)*(OFFSET('銷貨數 (總數)(claude)'!$E$4:$E$1576,0,操作說明!$D$2-10,1573,6)&gt;0))),1),0)</f>
        <v>0</v>
      </c>
      <c r="K221" s="21" t="str">
        <f t="shared" ca="1" si="12"/>
        <v>-</v>
      </c>
      <c r="L221" s="33" t="str">
        <f t="shared" ca="1" si="13"/>
        <v>滯銷(有庫無銷)</v>
      </c>
      <c r="M221" s="22" t="str">
        <f t="shared" ca="1" si="14"/>
        <v>⚠️ 近6M零銷售，請確認是否列入促銷或處分</v>
      </c>
      <c r="N221" s="113" t="str">
        <f t="shared" ca="1" si="15"/>
        <v>無法預估</v>
      </c>
    </row>
    <row r="222" spans="1:14" ht="18.75" customHeight="1">
      <c r="A222" s="19" t="str">
        <f>IFERROR(_xlfn.XLOOKUP(B222,事業別定義!A$2:A$9,事業別定義!B$2:B$9,IF(E222&gt;0,"周邊商品","")),IF(E222&gt;0,"周邊商品",""))</f>
        <v>周邊商品</v>
      </c>
      <c r="B222" s="20" t="str">
        <f>IFERROR(_xlfn.XLOOKUP(C222,'銷貨數(claude)'!E:E,'銷貨數(claude)'!A:A,"周邊商品"),"周邊商品")</f>
        <v>周邊商品</v>
      </c>
      <c r="C222" s="21" t="str">
        <f>'在庫(claude)'!A222</f>
        <v>20250FA14</v>
      </c>
      <c r="D222" s="22" t="str">
        <f>IFERROR(_xlfn.XLOOKUP(C222,'在庫(claude)'!A$5:A$695,'在庫(claude)'!B$5:B$695,""),"")</f>
        <v>好情緒EQ X 品格人際套組-貼紙</v>
      </c>
      <c r="E222" s="26">
        <f>IFERROR(SUMIF('在庫(claude)'!A$5:A$695,C222,'在庫(claude)'!D$5:D$695),0)</f>
        <v>21</v>
      </c>
      <c r="F222" s="26">
        <f>IFERROR(SUMIF('在庫(claude)'!A$5:A$695,C222,'在庫(claude)'!E$5:E$695),0)</f>
        <v>1609</v>
      </c>
      <c r="G222" s="26">
        <f ca="1">IFERROR(SUMPRODUCT(('銷貨數 (總數)(claude)'!$B$4:$B$1576=C222)*OFFSET('銷貨數 (總數)(claude)'!$E$4:$E$1576,0,操作說明!$D$2-16,1573,12)),0)</f>
        <v>0</v>
      </c>
      <c r="H222" s="27">
        <f ca="1">IFERROR(SUMPRODUCT(('銷貨數 (總數)(claude)'!$B$4:$B$1576=C222)*OFFSET('銷貨數 (總數)(claude)'!$E$4:$E$1576,0,操作說明!$D$2-10,1573,6)),0)</f>
        <v>0</v>
      </c>
      <c r="I222" s="26">
        <f ca="1">IFERROR(SUMPRODUCT(('銷貨數 (總數)(claude)'!$B$4:$B$1576=C222)*OFFSET('銷貨數 (總數)(claude)'!$E$4:$E$1576,0,操作說明!$D$2-7,1573,3)),0)</f>
        <v>0</v>
      </c>
      <c r="J222" s="27" cm="1">
        <f t="array" aca="1" ref="J222" ca="1">IFERROR(ROUND(H222/MAX(1,SUMPRODUCT(('銷貨數 (總數)(claude)'!$B$4:$B$1576=C222)*(OFFSET('銷貨數 (總數)(claude)'!$E$4:$E$1576,0,操作說明!$D$2-10,1573,6)&gt;0))),1),0)</f>
        <v>0</v>
      </c>
      <c r="K222" s="28" t="str">
        <f t="shared" ca="1" si="12"/>
        <v>-</v>
      </c>
      <c r="L222" s="30" t="str">
        <f t="shared" ca="1" si="13"/>
        <v>滯銷(有庫無銷)</v>
      </c>
      <c r="M222" s="29" t="str">
        <f t="shared" ca="1" si="14"/>
        <v>⚠️ 近6M零銷售，請確認是否列入促銷或處分</v>
      </c>
      <c r="N222" s="113" t="str">
        <f t="shared" ca="1" si="15"/>
        <v>無法預估</v>
      </c>
    </row>
    <row r="223" spans="1:14" ht="18.75" customHeight="1">
      <c r="A223" s="19" t="str">
        <f>IFERROR(_xlfn.XLOOKUP(B223,事業別定義!A$2:A$9,事業別定義!B$2:B$9,IF(E223&gt;0,"周邊商品","")),IF(E223&gt;0,"周邊商品",""))</f>
        <v>學習商品</v>
      </c>
      <c r="B223" s="20" t="str">
        <f>IFERROR(_xlfn.XLOOKUP(C223,'銷貨數(claude)'!E:E,'銷貨數(claude)'!A:A,"周邊商品"),"周邊商品")</f>
        <v>學習商品</v>
      </c>
      <c r="C223" s="21" t="str">
        <f>'在庫(claude)'!A223</f>
        <v>20250FB01</v>
      </c>
      <c r="D223" s="22" t="str">
        <f>IFERROR(_xlfn.XLOOKUP(C223,'在庫(claude)'!A$5:A$695,'在庫(claude)'!B$5:B$695,""),"")</f>
        <v>閱讀橋樑書系列1_IQ184偵團</v>
      </c>
      <c r="E223" s="23">
        <f>IFERROR(SUMIF('在庫(claude)'!A$5:A$695,C223,'在庫(claude)'!D$5:D$695),0)</f>
        <v>734</v>
      </c>
      <c r="F223" s="23">
        <f>IFERROR(SUMIF('在庫(claude)'!A$5:A$695,C223,'在庫(claude)'!E$5:E$695),0)</f>
        <v>297765</v>
      </c>
      <c r="G223" s="23">
        <f ca="1">IFERROR(SUMPRODUCT(('銷貨數 (總數)(claude)'!$B$4:$B$1576=C223)*OFFSET('銷貨數 (總數)(claude)'!$E$4:$E$1576,0,操作說明!$D$2-16,1573,12)),0)</f>
        <v>44</v>
      </c>
      <c r="H223" s="24">
        <f ca="1">IFERROR(SUMPRODUCT(('銷貨數 (總數)(claude)'!$B$4:$B$1576=C223)*OFFSET('銷貨數 (總數)(claude)'!$E$4:$E$1576,0,操作說明!$D$2-10,1573,6)),0)</f>
        <v>22</v>
      </c>
      <c r="I223" s="23">
        <f ca="1">IFERROR(SUMPRODUCT(('銷貨數 (總數)(claude)'!$B$4:$B$1576=C223)*OFFSET('銷貨數 (總數)(claude)'!$E$4:$E$1576,0,操作說明!$D$2-7,1573,3)),0)</f>
        <v>14</v>
      </c>
      <c r="J223" s="24" cm="1">
        <f t="array" aca="1" ref="J223" ca="1">IFERROR(ROUND(H223/MAX(1,SUMPRODUCT(('銷貨數 (總數)(claude)'!$B$4:$B$1576=C223)*(OFFSET('銷貨數 (總數)(claude)'!$E$4:$E$1576,0,操作說明!$D$2-10,1573,6)&gt;0))),1),0)</f>
        <v>2.8</v>
      </c>
      <c r="K223" s="21">
        <f t="shared" ca="1" si="12"/>
        <v>262.10000000000002</v>
      </c>
      <c r="L223" s="30" t="str">
        <f t="shared" ca="1" si="13"/>
        <v>滯銷風險</v>
      </c>
      <c r="M223" s="22" t="str">
        <f t="shared" ca="1" si="14"/>
        <v>🔴 超過2年消化量，建議促銷/庫存處分</v>
      </c>
      <c r="N223" s="113" t="str">
        <f t="shared" ca="1" si="15"/>
        <v>2048/03</v>
      </c>
    </row>
    <row r="224" spans="1:14" ht="18.75" customHeight="1">
      <c r="A224" s="19" t="str">
        <f>IFERROR(_xlfn.XLOOKUP(B224,事業別定義!A$2:A$9,事業別定義!B$2:B$9,IF(E224&gt;0,"周邊商品","")),IF(E224&gt;0,"周邊商品",""))</f>
        <v>學習商品</v>
      </c>
      <c r="B224" s="20" t="str">
        <f>IFERROR(_xlfn.XLOOKUP(C224,'銷貨數(claude)'!E:E,'銷貨數(claude)'!A:A,"周邊商品"),"周邊商品")</f>
        <v>學習商品</v>
      </c>
      <c r="C224" s="21" t="str">
        <f>'在庫(claude)'!A224</f>
        <v>20250FB02</v>
      </c>
      <c r="D224" s="22" t="str">
        <f>IFERROR(_xlfn.XLOOKUP(C224,'在庫(claude)'!A$5:A$695,'在庫(claude)'!B$5:B$695,""),"")</f>
        <v>閱讀橋樑書系列2_黑腹貓華生</v>
      </c>
      <c r="E224" s="26">
        <f>IFERROR(SUMIF('在庫(claude)'!A$5:A$695,C224,'在庫(claude)'!D$5:D$695),0)</f>
        <v>764</v>
      </c>
      <c r="F224" s="26">
        <f>IFERROR(SUMIF('在庫(claude)'!A$5:A$695,C224,'在庫(claude)'!E$5:E$695),0)</f>
        <v>193529</v>
      </c>
      <c r="G224" s="26">
        <f ca="1">IFERROR(SUMPRODUCT(('銷貨數 (總數)(claude)'!$B$4:$B$1576=C224)*OFFSET('銷貨數 (總數)(claude)'!$E$4:$E$1576,0,操作說明!$D$2-16,1573,12)),0)</f>
        <v>12</v>
      </c>
      <c r="H224" s="27">
        <f ca="1">IFERROR(SUMPRODUCT(('銷貨數 (總數)(claude)'!$B$4:$B$1576=C224)*OFFSET('銷貨數 (總數)(claude)'!$E$4:$E$1576,0,操作說明!$D$2-10,1573,6)),0)</f>
        <v>4</v>
      </c>
      <c r="I224" s="26">
        <f ca="1">IFERROR(SUMPRODUCT(('銷貨數 (總數)(claude)'!$B$4:$B$1576=C224)*OFFSET('銷貨數 (總數)(claude)'!$E$4:$E$1576,0,操作說明!$D$2-7,1573,3)),0)</f>
        <v>3</v>
      </c>
      <c r="J224" s="27" cm="1">
        <f t="array" aca="1" ref="J224" ca="1">IFERROR(ROUND(H224/MAX(1,SUMPRODUCT(('銷貨數 (總數)(claude)'!$B$4:$B$1576=C224)*(OFFSET('銷貨數 (總數)(claude)'!$E$4:$E$1576,0,操作說明!$D$2-10,1573,6)&gt;0))),1),0)</f>
        <v>1.3</v>
      </c>
      <c r="K224" s="28">
        <f t="shared" ca="1" si="12"/>
        <v>587.70000000000005</v>
      </c>
      <c r="L224" s="30" t="str">
        <f t="shared" ca="1" si="13"/>
        <v>滯銷風險</v>
      </c>
      <c r="M224" s="29" t="str">
        <f t="shared" ca="1" si="14"/>
        <v>🔴 超過2年消化量，建議促銷/庫存處分</v>
      </c>
      <c r="N224" s="113" t="str">
        <f t="shared" ca="1" si="15"/>
        <v>2075/05</v>
      </c>
    </row>
    <row r="225" spans="1:14" ht="18.75" customHeight="1">
      <c r="A225" s="19" t="str">
        <f>IFERROR(_xlfn.XLOOKUP(B225,事業別定義!A$2:A$9,事業別定義!B$2:B$9,IF(E225&gt;0,"周邊商品","")),IF(E225&gt;0,"周邊商品",""))</f>
        <v>學習商品</v>
      </c>
      <c r="B225" s="20" t="str">
        <f>IFERROR(_xlfn.XLOOKUP(C225,'銷貨數(claude)'!E:E,'銷貨數(claude)'!A:A,"周邊商品"),"周邊商品")</f>
        <v>學習商品</v>
      </c>
      <c r="C225" s="21" t="str">
        <f>'在庫(claude)'!A225</f>
        <v>20250FB03</v>
      </c>
      <c r="D225" s="22" t="str">
        <f>IFERROR(_xlfn.XLOOKUP(C225,'在庫(claude)'!A$5:A$695,'在庫(claude)'!B$5:B$695,""),"")</f>
        <v>閱讀橋樑書系列3_卡哩村超能力學園</v>
      </c>
      <c r="E225" s="23">
        <f>IFERROR(SUMIF('在庫(claude)'!A$5:A$695,C225,'在庫(claude)'!D$5:D$695),0)</f>
        <v>721</v>
      </c>
      <c r="F225" s="23">
        <f>IFERROR(SUMIF('在庫(claude)'!A$5:A$695,C225,'在庫(claude)'!E$5:E$695),0)</f>
        <v>167705</v>
      </c>
      <c r="G225" s="23">
        <f ca="1">IFERROR(SUMPRODUCT(('銷貨數 (總數)(claude)'!$B$4:$B$1576=C225)*OFFSET('銷貨數 (總數)(claude)'!$E$4:$E$1576,0,操作說明!$D$2-16,1573,12)),0)</f>
        <v>3</v>
      </c>
      <c r="H225" s="24">
        <f ca="1">IFERROR(SUMPRODUCT(('銷貨數 (總數)(claude)'!$B$4:$B$1576=C225)*OFFSET('銷貨數 (總數)(claude)'!$E$4:$E$1576,0,操作說明!$D$2-10,1573,6)),0)</f>
        <v>1</v>
      </c>
      <c r="I225" s="23">
        <f ca="1">IFERROR(SUMPRODUCT(('銷貨數 (總數)(claude)'!$B$4:$B$1576=C225)*OFFSET('銷貨數 (總數)(claude)'!$E$4:$E$1576,0,操作說明!$D$2-7,1573,3)),0)</f>
        <v>0</v>
      </c>
      <c r="J225" s="24" cm="1">
        <f t="array" aca="1" ref="J225" ca="1">IFERROR(ROUND(H225/MAX(1,SUMPRODUCT(('銷貨數 (總數)(claude)'!$B$4:$B$1576=C225)*(OFFSET('銷貨數 (總數)(claude)'!$E$4:$E$1576,0,操作說明!$D$2-10,1573,6)&gt;0))),1),0)</f>
        <v>1</v>
      </c>
      <c r="K225" s="21">
        <f t="shared" ca="1" si="12"/>
        <v>721</v>
      </c>
      <c r="L225" s="30" t="str">
        <f t="shared" ca="1" si="13"/>
        <v>滯銷風險</v>
      </c>
      <c r="M225" s="22" t="str">
        <f t="shared" ca="1" si="14"/>
        <v>🔴 超過2年消化量，建議促銷/庫存處分</v>
      </c>
      <c r="N225" s="113" t="str">
        <f t="shared" ca="1" si="15"/>
        <v>2086/06</v>
      </c>
    </row>
    <row r="226" spans="1:14" ht="18.75" customHeight="1">
      <c r="A226" s="19" t="str">
        <f>IFERROR(_xlfn.XLOOKUP(B226,事業別定義!A$2:A$9,事業別定義!B$2:B$9,IF(E226&gt;0,"周邊商品","")),IF(E226&gt;0,"周邊商品",""))</f>
        <v>周邊商品</v>
      </c>
      <c r="B226" s="20" t="str">
        <f>IFERROR(_xlfn.XLOOKUP(C226,'銷貨數(claude)'!E:E,'銷貨數(claude)'!A:A,"周邊商品"),"周邊商品")</f>
        <v>周邊商品</v>
      </c>
      <c r="C226" s="21" t="str">
        <f>'在庫(claude)'!A226</f>
        <v>20250FBA3</v>
      </c>
      <c r="D226" s="22" t="str">
        <f>IFERROR(_xlfn.XLOOKUP(C226,'在庫(claude)'!A$5:A$695,'在庫(claude)'!B$5:B$695,""),"")</f>
        <v>閱讀橋樑書系列3附件_卡哩村超能力學園遊戲圖卡</v>
      </c>
      <c r="E226" s="26">
        <f>IFERROR(SUMIF('在庫(claude)'!A$5:A$695,C226,'在庫(claude)'!D$5:D$695),0)</f>
        <v>720</v>
      </c>
      <c r="F226" s="26">
        <f>IFERROR(SUMIF('在庫(claude)'!A$5:A$695,C226,'在庫(claude)'!E$5:E$695),0)</f>
        <v>48596</v>
      </c>
      <c r="G226" s="26">
        <f ca="1">IFERROR(SUMPRODUCT(('銷貨數 (總數)(claude)'!$B$4:$B$1576=C226)*OFFSET('銷貨數 (總數)(claude)'!$E$4:$E$1576,0,操作說明!$D$2-16,1573,12)),0)</f>
        <v>0</v>
      </c>
      <c r="H226" s="27">
        <f ca="1">IFERROR(SUMPRODUCT(('銷貨數 (總數)(claude)'!$B$4:$B$1576=C226)*OFFSET('銷貨數 (總數)(claude)'!$E$4:$E$1576,0,操作說明!$D$2-10,1573,6)),0)</f>
        <v>0</v>
      </c>
      <c r="I226" s="26">
        <f ca="1">IFERROR(SUMPRODUCT(('銷貨數 (總數)(claude)'!$B$4:$B$1576=C226)*OFFSET('銷貨數 (總數)(claude)'!$E$4:$E$1576,0,操作說明!$D$2-7,1573,3)),0)</f>
        <v>0</v>
      </c>
      <c r="J226" s="27" cm="1">
        <f t="array" aca="1" ref="J226" ca="1">IFERROR(ROUND(H226/MAX(1,SUMPRODUCT(('銷貨數 (總數)(claude)'!$B$4:$B$1576=C226)*(OFFSET('銷貨數 (總數)(claude)'!$E$4:$E$1576,0,操作說明!$D$2-10,1573,6)&gt;0))),1),0)</f>
        <v>0</v>
      </c>
      <c r="K226" s="28" t="str">
        <f t="shared" ca="1" si="12"/>
        <v>-</v>
      </c>
      <c r="L226" s="30" t="str">
        <f t="shared" ca="1" si="13"/>
        <v>滯銷(有庫無銷)</v>
      </c>
      <c r="M226" s="29" t="str">
        <f t="shared" ca="1" si="14"/>
        <v>⚠️ 近6M零銷售，請確認是否列入促銷或處分</v>
      </c>
      <c r="N226" s="113" t="str">
        <f t="shared" ca="1" si="15"/>
        <v>無法預估</v>
      </c>
    </row>
    <row r="227" spans="1:14" ht="18.75" customHeight="1">
      <c r="A227" s="19" t="str">
        <f>IFERROR(_xlfn.XLOOKUP(B227,事業別定義!A$2:A$9,事業別定義!B$2:B$9,IF(E227&gt;0,"周邊商品","")),IF(E227&gt;0,"周邊商品",""))</f>
        <v>學習商品</v>
      </c>
      <c r="B227" s="20" t="str">
        <f>IFERROR(_xlfn.XLOOKUP(C227,'銷貨數(claude)'!E:E,'銷貨數(claude)'!A:A,"周邊商品"),"周邊商品")</f>
        <v>學習商品</v>
      </c>
      <c r="C227" s="21" t="str">
        <f>'在庫(claude)'!A227</f>
        <v>20250FC01</v>
      </c>
      <c r="D227" s="22" t="str">
        <f>IFERROR(_xlfn.XLOOKUP(C227,'在庫(claude)'!A$5:A$695,'在庫(claude)'!B$5:B$695,""),"")</f>
        <v>精選世界名著系列1_勇氣與挑戰</v>
      </c>
      <c r="E227" s="23">
        <f>IFERROR(SUMIF('在庫(claude)'!A$5:A$695,C227,'在庫(claude)'!D$5:D$695),0)</f>
        <v>875</v>
      </c>
      <c r="F227" s="23">
        <f>IFERROR(SUMIF('在庫(claude)'!A$5:A$695,C227,'在庫(claude)'!E$5:E$695),0)</f>
        <v>343973</v>
      </c>
      <c r="G227" s="23">
        <f ca="1">IFERROR(SUMPRODUCT(('銷貨數 (總數)(claude)'!$B$4:$B$1576=C227)*OFFSET('銷貨數 (總數)(claude)'!$E$4:$E$1576,0,操作說明!$D$2-16,1573,12)),0)</f>
        <v>12</v>
      </c>
      <c r="H227" s="24">
        <f ca="1">IFERROR(SUMPRODUCT(('銷貨數 (總數)(claude)'!$B$4:$B$1576=C227)*OFFSET('銷貨數 (總數)(claude)'!$E$4:$E$1576,0,操作說明!$D$2-10,1573,6)),0)</f>
        <v>6</v>
      </c>
      <c r="I227" s="23">
        <f ca="1">IFERROR(SUMPRODUCT(('銷貨數 (總數)(claude)'!$B$4:$B$1576=C227)*OFFSET('銷貨數 (總數)(claude)'!$E$4:$E$1576,0,操作說明!$D$2-7,1573,3)),0)</f>
        <v>5</v>
      </c>
      <c r="J227" s="24" cm="1">
        <f t="array" aca="1" ref="J227" ca="1">IFERROR(ROUND(H227/MAX(1,SUMPRODUCT(('銷貨數 (總數)(claude)'!$B$4:$B$1576=C227)*(OFFSET('銷貨數 (總數)(claude)'!$E$4:$E$1576,0,操作說明!$D$2-10,1573,6)&gt;0))),1),0)</f>
        <v>1.5</v>
      </c>
      <c r="K227" s="21">
        <f t="shared" ca="1" si="12"/>
        <v>583.29999999999995</v>
      </c>
      <c r="L227" s="30" t="str">
        <f t="shared" ca="1" si="13"/>
        <v>滯銷風險</v>
      </c>
      <c r="M227" s="22" t="str">
        <f t="shared" ca="1" si="14"/>
        <v>🔴 超過2年消化量，建議促銷/庫存處分</v>
      </c>
      <c r="N227" s="113" t="str">
        <f t="shared" ca="1" si="15"/>
        <v>2074/12</v>
      </c>
    </row>
    <row r="228" spans="1:14" ht="18.75" customHeight="1">
      <c r="A228" s="19" t="str">
        <f>IFERROR(_xlfn.XLOOKUP(B228,事業別定義!A$2:A$9,事業別定義!B$2:B$9,IF(E228&gt;0,"周邊商品","")),IF(E228&gt;0,"周邊商品",""))</f>
        <v>學習商品</v>
      </c>
      <c r="B228" s="20" t="str">
        <f>IFERROR(_xlfn.XLOOKUP(C228,'銷貨數(claude)'!E:E,'銷貨數(claude)'!A:A,"周邊商品"),"周邊商品")</f>
        <v>學習商品</v>
      </c>
      <c r="C228" s="21" t="str">
        <f>'在庫(claude)'!A228</f>
        <v>20250FC02</v>
      </c>
      <c r="D228" s="22" t="str">
        <f>IFERROR(_xlfn.XLOOKUP(C228,'在庫(claude)'!A$5:A$695,'在庫(claude)'!B$5:B$695,""),"")</f>
        <v>精選世界名著系列2_愛與成長</v>
      </c>
      <c r="E228" s="26">
        <f>IFERROR(SUMIF('在庫(claude)'!A$5:A$695,C228,'在庫(claude)'!D$5:D$695),0)</f>
        <v>880</v>
      </c>
      <c r="F228" s="26">
        <f>IFERROR(SUMIF('在庫(claude)'!A$5:A$695,C228,'在庫(claude)'!E$5:E$695),0)</f>
        <v>345939</v>
      </c>
      <c r="G228" s="26">
        <f ca="1">IFERROR(SUMPRODUCT(('銷貨數 (總數)(claude)'!$B$4:$B$1576=C228)*OFFSET('銷貨數 (總數)(claude)'!$E$4:$E$1576,0,操作說明!$D$2-16,1573,12)),0)</f>
        <v>6</v>
      </c>
      <c r="H228" s="27">
        <f ca="1">IFERROR(SUMPRODUCT(('銷貨數 (總數)(claude)'!$B$4:$B$1576=C228)*OFFSET('銷貨數 (總數)(claude)'!$E$4:$E$1576,0,操作說明!$D$2-10,1573,6)),0)</f>
        <v>4</v>
      </c>
      <c r="I228" s="26">
        <f ca="1">IFERROR(SUMPRODUCT(('銷貨數 (總數)(claude)'!$B$4:$B$1576=C228)*OFFSET('銷貨數 (總數)(claude)'!$E$4:$E$1576,0,操作說明!$D$2-7,1573,3)),0)</f>
        <v>2</v>
      </c>
      <c r="J228" s="27" cm="1">
        <f t="array" aca="1" ref="J228" ca="1">IFERROR(ROUND(H228/MAX(1,SUMPRODUCT(('銷貨數 (總數)(claude)'!$B$4:$B$1576=C228)*(OFFSET('銷貨數 (總數)(claude)'!$E$4:$E$1576,0,操作說明!$D$2-10,1573,6)&gt;0))),1),0)</f>
        <v>1</v>
      </c>
      <c r="K228" s="28">
        <f t="shared" ca="1" si="12"/>
        <v>880</v>
      </c>
      <c r="L228" s="30" t="str">
        <f t="shared" ca="1" si="13"/>
        <v>滯銷風險</v>
      </c>
      <c r="M228" s="29" t="str">
        <f t="shared" ca="1" si="14"/>
        <v>🔴 超過2年消化量，建議促銷/庫存處分</v>
      </c>
      <c r="N228" s="114" t="str">
        <f t="shared" ca="1" si="15"/>
        <v>2099/09</v>
      </c>
    </row>
    <row r="229" spans="1:14" ht="18.75" customHeight="1">
      <c r="A229" s="19" t="str">
        <f>IFERROR(_xlfn.XLOOKUP(B229,事業別定義!A$2:A$9,事業別定義!B$2:B$9,IF(E229&gt;0,"周邊商品","")),IF(E229&gt;0,"周邊商品",""))</f>
        <v>學習商品</v>
      </c>
      <c r="B229" s="20" t="str">
        <f>IFERROR(_xlfn.XLOOKUP(C229,'銷貨數(claude)'!E:E,'銷貨數(claude)'!A:A,"周邊商品"),"周邊商品")</f>
        <v>學習商品</v>
      </c>
      <c r="C229" s="21" t="str">
        <f>'在庫(claude)'!A229</f>
        <v>20250FC03</v>
      </c>
      <c r="D229" s="22" t="str">
        <f>IFERROR(_xlfn.XLOOKUP(C229,'在庫(claude)'!A$5:A$695,'在庫(claude)'!B$5:B$695,""),"")</f>
        <v>精選世界名著系列3_奇幻與推理</v>
      </c>
      <c r="E229" s="23">
        <f>IFERROR(SUMIF('在庫(claude)'!A$5:A$695,C229,'在庫(claude)'!D$5:D$695),0)</f>
        <v>875</v>
      </c>
      <c r="F229" s="23">
        <f>IFERROR(SUMIF('在庫(claude)'!A$5:A$695,C229,'在庫(claude)'!E$5:E$695),0)</f>
        <v>343974</v>
      </c>
      <c r="G229" s="23">
        <f ca="1">IFERROR(SUMPRODUCT(('銷貨數 (總數)(claude)'!$B$4:$B$1576=C229)*OFFSET('銷貨數 (總數)(claude)'!$E$4:$E$1576,0,操作說明!$D$2-16,1573,12)),0)</f>
        <v>11</v>
      </c>
      <c r="H229" s="24">
        <f ca="1">IFERROR(SUMPRODUCT(('銷貨數 (總數)(claude)'!$B$4:$B$1576=C229)*OFFSET('銷貨數 (總數)(claude)'!$E$4:$E$1576,0,操作說明!$D$2-10,1573,6)),0)</f>
        <v>8</v>
      </c>
      <c r="I229" s="23">
        <f ca="1">IFERROR(SUMPRODUCT(('銷貨數 (總數)(claude)'!$B$4:$B$1576=C229)*OFFSET('銷貨數 (總數)(claude)'!$E$4:$E$1576,0,操作說明!$D$2-7,1573,3)),0)</f>
        <v>7</v>
      </c>
      <c r="J229" s="24" cm="1">
        <f t="array" aca="1" ref="J229" ca="1">IFERROR(ROUND(H229/MAX(1,SUMPRODUCT(('銷貨數 (總數)(claude)'!$B$4:$B$1576=C229)*(OFFSET('銷貨數 (總數)(claude)'!$E$4:$E$1576,0,操作說明!$D$2-10,1573,6)&gt;0))),1),0)</f>
        <v>1.6</v>
      </c>
      <c r="K229" s="21">
        <f t="shared" ca="1" si="12"/>
        <v>546.9</v>
      </c>
      <c r="L229" s="30" t="str">
        <f t="shared" ca="1" si="13"/>
        <v>滯銷風險</v>
      </c>
      <c r="M229" s="22" t="str">
        <f t="shared" ca="1" si="14"/>
        <v>🔴 超過2年消化量，建議促銷/庫存處分</v>
      </c>
      <c r="N229" s="114" t="str">
        <f t="shared" ca="1" si="15"/>
        <v>2071/12</v>
      </c>
    </row>
    <row r="230" spans="1:14" ht="18.75" customHeight="1">
      <c r="A230" s="19" t="str">
        <f>IFERROR(_xlfn.XLOOKUP(B230,事業別定義!A$2:A$9,事業別定義!B$2:B$9,IF(E230&gt;0,"周邊商品","")),IF(E230&gt;0,"周邊商品",""))</f>
        <v>學習商品</v>
      </c>
      <c r="B230" s="20" t="str">
        <f>IFERROR(_xlfn.XLOOKUP(C230,'銷貨數(claude)'!E:E,'銷貨數(claude)'!A:A,"周邊商品"),"周邊商品")</f>
        <v>學習商品</v>
      </c>
      <c r="C230" s="21" t="str">
        <f>'在庫(claude)'!A230</f>
        <v>20250FD00</v>
      </c>
      <c r="D230" s="22" t="str">
        <f>IFERROR(_xlfn.XLOOKUP(C230,'在庫(claude)'!A$5:A$695,'在庫(claude)'!B$5:B$695,""),"")</f>
        <v>語彙表達‧智育學習套組</v>
      </c>
      <c r="E230" s="26">
        <f>IFERROR(SUMIF('在庫(claude)'!A$5:A$695,C230,'在庫(claude)'!D$5:D$695),0)</f>
        <v>3214</v>
      </c>
      <c r="F230" s="26">
        <f>IFERROR(SUMIF('在庫(claude)'!A$5:A$695,C230,'在庫(claude)'!E$5:E$695),0)</f>
        <v>5118902</v>
      </c>
      <c r="G230" s="26">
        <f ca="1">IFERROR(SUMPRODUCT(('銷貨數 (總數)(claude)'!$B$4:$B$1576=C230)*OFFSET('銷貨數 (總數)(claude)'!$E$4:$E$1576,0,操作說明!$D$2-16,1573,12)),0)</f>
        <v>1532</v>
      </c>
      <c r="H230" s="27">
        <f ca="1">IFERROR(SUMPRODUCT(('銷貨數 (總數)(claude)'!$B$4:$B$1576=C230)*OFFSET('銷貨數 (總數)(claude)'!$E$4:$E$1576,0,操作說明!$D$2-10,1573,6)),0)</f>
        <v>1532</v>
      </c>
      <c r="I230" s="26">
        <f ca="1">IFERROR(SUMPRODUCT(('銷貨數 (總數)(claude)'!$B$4:$B$1576=C230)*OFFSET('銷貨數 (總數)(claude)'!$E$4:$E$1576,0,操作說明!$D$2-7,1573,3)),0)</f>
        <v>613</v>
      </c>
      <c r="J230" s="27" cm="1">
        <f t="array" aca="1" ref="J230" ca="1">IFERROR(ROUND(H230/MAX(1,SUMPRODUCT(('銷貨數 (總數)(claude)'!$B$4:$B$1576=C230)*(OFFSET('銷貨數 (總數)(claude)'!$E$4:$E$1576,0,操作說明!$D$2-10,1573,6)&gt;0))),1),0)</f>
        <v>218.9</v>
      </c>
      <c r="K230" s="28">
        <f t="shared" ca="1" si="12"/>
        <v>14.7</v>
      </c>
      <c r="L230" s="30" t="str">
        <f t="shared" ca="1" si="13"/>
        <v>滯銷風險</v>
      </c>
      <c r="M230" s="29" t="str">
        <f t="shared" ca="1" si="14"/>
        <v>🔴 消化月數超過12個月，滯銷風險高</v>
      </c>
      <c r="N230" s="114" t="str">
        <f t="shared" ca="1" si="15"/>
        <v>2027/08</v>
      </c>
    </row>
    <row r="231" spans="1:14" ht="18.75" customHeight="1">
      <c r="A231" s="19" t="str">
        <f>IFERROR(_xlfn.XLOOKUP(B231,事業別定義!A$2:A$9,事業別定義!B$2:B$9,IF(E231&gt;0,"周邊商品","")),IF(E231&gt;0,"周邊商品",""))</f>
        <v>周邊商品</v>
      </c>
      <c r="B231" s="20" t="str">
        <f>IFERROR(_xlfn.XLOOKUP(C231,'銷貨數(claude)'!E:E,'銷貨數(claude)'!A:A,"周邊商品"),"周邊商品")</f>
        <v>周邊商品</v>
      </c>
      <c r="C231" s="21" t="str">
        <f>'在庫(claude)'!A231</f>
        <v>20250FD00-包裝箱</v>
      </c>
      <c r="D231" s="22" t="str">
        <f>IFERROR(_xlfn.XLOOKUP(C231,'在庫(claude)'!A$5:A$695,'在庫(claude)'!B$5:B$695,""),"")</f>
        <v>語彙表達‧智育學習套組-外箱</v>
      </c>
      <c r="E231" s="23">
        <f>IFERROR(SUMIF('在庫(claude)'!A$5:A$695,C231,'在庫(claude)'!D$5:D$695),0)</f>
        <v>57</v>
      </c>
      <c r="F231" s="23">
        <f>IFERROR(SUMIF('在庫(claude)'!A$5:A$695,C231,'在庫(claude)'!E$5:E$695),0)</f>
        <v>1689</v>
      </c>
      <c r="G231" s="23">
        <f ca="1">IFERROR(SUMPRODUCT(('銷貨數 (總數)(claude)'!$B$4:$B$1576=C231)*OFFSET('銷貨數 (總數)(claude)'!$E$4:$E$1576,0,操作說明!$D$2-16,1573,12)),0)</f>
        <v>0</v>
      </c>
      <c r="H231" s="24">
        <f ca="1">IFERROR(SUMPRODUCT(('銷貨數 (總數)(claude)'!$B$4:$B$1576=C231)*OFFSET('銷貨數 (總數)(claude)'!$E$4:$E$1576,0,操作說明!$D$2-10,1573,6)),0)</f>
        <v>0</v>
      </c>
      <c r="I231" s="23">
        <f ca="1">IFERROR(SUMPRODUCT(('銷貨數 (總數)(claude)'!$B$4:$B$1576=C231)*OFFSET('銷貨數 (總數)(claude)'!$E$4:$E$1576,0,操作說明!$D$2-7,1573,3)),0)</f>
        <v>0</v>
      </c>
      <c r="J231" s="24" cm="1">
        <f t="array" aca="1" ref="J231" ca="1">IFERROR(ROUND(H231/MAX(1,SUMPRODUCT(('銷貨數 (總數)(claude)'!$B$4:$B$1576=C231)*(OFFSET('銷貨數 (總數)(claude)'!$E$4:$E$1576,0,操作說明!$D$2-10,1573,6)&gt;0))),1),0)</f>
        <v>0</v>
      </c>
      <c r="K231" s="21" t="str">
        <f t="shared" ca="1" si="12"/>
        <v>-</v>
      </c>
      <c r="L231" s="30" t="str">
        <f t="shared" ca="1" si="13"/>
        <v>滯銷(有庫無銷)</v>
      </c>
      <c r="M231" s="22" t="str">
        <f t="shared" ca="1" si="14"/>
        <v>⚠️ 近6M零銷售，請確認是否列入促銷或處分</v>
      </c>
      <c r="N231" s="113" t="str">
        <f t="shared" ca="1" si="15"/>
        <v>無法預估</v>
      </c>
    </row>
    <row r="232" spans="1:14" ht="18.75" customHeight="1">
      <c r="A232" s="19" t="str">
        <f>IFERROR(_xlfn.XLOOKUP(B232,事業別定義!A$2:A$9,事業別定義!B$2:B$9,IF(E232&gt;0,"周邊商品","")),IF(E232&gt;0,"周邊商品",""))</f>
        <v>學習商品</v>
      </c>
      <c r="B232" s="20" t="str">
        <f>IFERROR(_xlfn.XLOOKUP(C232,'銷貨數(claude)'!E:E,'銷貨數(claude)'!A:A,"周邊商品"),"周邊商品")</f>
        <v>學習商品</v>
      </c>
      <c r="C232" s="21" t="str">
        <f>'在庫(claude)'!A232</f>
        <v>20250FD01</v>
      </c>
      <c r="D232" s="22" t="str">
        <f>IFERROR(_xlfn.XLOOKUP(C232,'在庫(claude)'!A$5:A$695,'在庫(claude)'!B$5:B$695,""),"")</f>
        <v>巧虎收納袋</v>
      </c>
      <c r="E232" s="26">
        <f>IFERROR(SUMIF('在庫(claude)'!A$5:A$695,C232,'在庫(claude)'!D$5:D$695),0)</f>
        <v>401</v>
      </c>
      <c r="F232" s="26">
        <f>IFERROR(SUMIF('在庫(claude)'!A$5:A$695,C232,'在庫(claude)'!E$5:E$695),0)</f>
        <v>42095</v>
      </c>
      <c r="G232" s="26">
        <f ca="1">IFERROR(SUMPRODUCT(('銷貨數 (總數)(claude)'!$B$4:$B$1576=C232)*OFFSET('銷貨數 (總數)(claude)'!$E$4:$E$1576,0,操作說明!$D$2-16,1573,12)),0)</f>
        <v>99</v>
      </c>
      <c r="H232" s="27">
        <f ca="1">IFERROR(SUMPRODUCT(('銷貨數 (總數)(claude)'!$B$4:$B$1576=C232)*OFFSET('銷貨數 (總數)(claude)'!$E$4:$E$1576,0,操作說明!$D$2-10,1573,6)),0)</f>
        <v>99</v>
      </c>
      <c r="I232" s="26">
        <f ca="1">IFERROR(SUMPRODUCT(('銷貨數 (總數)(claude)'!$B$4:$B$1576=C232)*OFFSET('銷貨數 (總數)(claude)'!$E$4:$E$1576,0,操作說明!$D$2-7,1573,3)),0)</f>
        <v>36</v>
      </c>
      <c r="J232" s="27" cm="1">
        <f t="array" aca="1" ref="J232" ca="1">IFERROR(ROUND(H232/MAX(1,SUMPRODUCT(('銷貨數 (總數)(claude)'!$B$4:$B$1576=C232)*(OFFSET('銷貨數 (總數)(claude)'!$E$4:$E$1576,0,操作說明!$D$2-10,1573,6)&gt;0))),1),0)</f>
        <v>14.1</v>
      </c>
      <c r="K232" s="28">
        <f t="shared" ca="1" si="12"/>
        <v>28.4</v>
      </c>
      <c r="L232" s="30" t="str">
        <f t="shared" ca="1" si="13"/>
        <v>滯銷風險</v>
      </c>
      <c r="M232" s="29" t="str">
        <f t="shared" ca="1" si="14"/>
        <v>🔴 超過2年消化量，建議促銷/庫存處分</v>
      </c>
      <c r="N232" s="114" t="str">
        <f t="shared" ca="1" si="15"/>
        <v>2028/09</v>
      </c>
    </row>
    <row r="233" spans="1:14" ht="18.75" customHeight="1">
      <c r="A233" s="19" t="str">
        <f>IFERROR(_xlfn.XLOOKUP(B233,事業別定義!A$2:A$9,事業別定義!B$2:B$9,IF(E233&gt;0,"周邊商品","")),IF(E233&gt;0,"周邊商品",""))</f>
        <v>周邊商品</v>
      </c>
      <c r="B233" s="20" t="str">
        <f>IFERROR(_xlfn.XLOOKUP(C233,'銷貨數(claude)'!E:E,'銷貨數(claude)'!A:A,"周邊商品"),"周邊商品")</f>
        <v>周邊商品</v>
      </c>
      <c r="C233" s="21" t="str">
        <f>'在庫(claude)'!A233</f>
        <v>20250FD03</v>
      </c>
      <c r="D233" s="22" t="str">
        <f>IFERROR(_xlfn.XLOOKUP(C233,'在庫(claude)'!A$5:A$695,'在庫(claude)'!B$5:B$695,""),"")</f>
        <v>和顏色娃娃一起玩扮演組</v>
      </c>
      <c r="E233" s="23">
        <f>IFERROR(SUMIF('在庫(claude)'!A$5:A$695,C233,'在庫(claude)'!D$5:D$695),0)</f>
        <v>5</v>
      </c>
      <c r="F233" s="23">
        <f>IFERROR(SUMIF('在庫(claude)'!A$5:A$695,C233,'在庫(claude)'!E$5:E$695),0)</f>
        <v>591</v>
      </c>
      <c r="G233" s="23">
        <f ca="1">IFERROR(SUMPRODUCT(('銷貨數 (總數)(claude)'!$B$4:$B$1576=C233)*OFFSET('銷貨數 (總數)(claude)'!$E$4:$E$1576,0,操作說明!$D$2-16,1573,12)),0)</f>
        <v>0</v>
      </c>
      <c r="H233" s="24">
        <f ca="1">IFERROR(SUMPRODUCT(('銷貨數 (總數)(claude)'!$B$4:$B$1576=C233)*OFFSET('銷貨數 (總數)(claude)'!$E$4:$E$1576,0,操作說明!$D$2-10,1573,6)),0)</f>
        <v>0</v>
      </c>
      <c r="I233" s="23">
        <f ca="1">IFERROR(SUMPRODUCT(('銷貨數 (總數)(claude)'!$B$4:$B$1576=C233)*OFFSET('銷貨數 (總數)(claude)'!$E$4:$E$1576,0,操作說明!$D$2-7,1573,3)),0)</f>
        <v>0</v>
      </c>
      <c r="J233" s="24" cm="1">
        <f t="array" aca="1" ref="J233" ca="1">IFERROR(ROUND(H233/MAX(1,SUMPRODUCT(('銷貨數 (總數)(claude)'!$B$4:$B$1576=C233)*(OFFSET('銷貨數 (總數)(claude)'!$E$4:$E$1576,0,操作說明!$D$2-10,1573,6)&gt;0))),1),0)</f>
        <v>0</v>
      </c>
      <c r="K233" s="21" t="str">
        <f t="shared" ca="1" si="12"/>
        <v>-</v>
      </c>
      <c r="L233" s="30" t="str">
        <f t="shared" ca="1" si="13"/>
        <v>滯銷(有庫無銷)</v>
      </c>
      <c r="M233" s="22" t="str">
        <f t="shared" ca="1" si="14"/>
        <v>⚠️ 近6M零銷售，請確認是否列入促銷或處分</v>
      </c>
      <c r="N233" s="114" t="str">
        <f t="shared" ca="1" si="15"/>
        <v>無法預估</v>
      </c>
    </row>
    <row r="234" spans="1:14" ht="18.75" customHeight="1">
      <c r="A234" s="19" t="str">
        <f>IFERROR(_xlfn.XLOOKUP(B234,事業別定義!A$2:A$9,事業別定義!B$2:B$9,IF(E234&gt;0,"周邊商品","")),IF(E234&gt;0,"周邊商品",""))</f>
        <v>周邊商品</v>
      </c>
      <c r="B234" s="20" t="str">
        <f>IFERROR(_xlfn.XLOOKUP(C234,'銷貨數(claude)'!E:E,'銷貨數(claude)'!A:A,"周邊商品"),"周邊商品")</f>
        <v>周邊商品</v>
      </c>
      <c r="C234" s="21" t="str">
        <f>'在庫(claude)'!A234</f>
        <v>20250FD04</v>
      </c>
      <c r="D234" s="22" t="str">
        <f>IFERROR(_xlfn.XLOOKUP(C234,'在庫(claude)'!A$5:A$695,'在庫(claude)'!B$5:B$695,""),"")</f>
        <v>創意顏色形狀積木組</v>
      </c>
      <c r="E234" s="26">
        <f>IFERROR(SUMIF('在庫(claude)'!A$5:A$695,C234,'在庫(claude)'!D$5:D$695),0)</f>
        <v>5</v>
      </c>
      <c r="F234" s="26">
        <f>IFERROR(SUMIF('在庫(claude)'!A$5:A$695,C234,'在庫(claude)'!E$5:E$695),0)</f>
        <v>825</v>
      </c>
      <c r="G234" s="26">
        <f ca="1">IFERROR(SUMPRODUCT(('銷貨數 (總數)(claude)'!$B$4:$B$1576=C234)*OFFSET('銷貨數 (總數)(claude)'!$E$4:$E$1576,0,操作說明!$D$2-16,1573,12)),0)</f>
        <v>0</v>
      </c>
      <c r="H234" s="27">
        <f ca="1">IFERROR(SUMPRODUCT(('銷貨數 (總數)(claude)'!$B$4:$B$1576=C234)*OFFSET('銷貨數 (總數)(claude)'!$E$4:$E$1576,0,操作說明!$D$2-10,1573,6)),0)</f>
        <v>0</v>
      </c>
      <c r="I234" s="26">
        <f ca="1">IFERROR(SUMPRODUCT(('銷貨數 (總數)(claude)'!$B$4:$B$1576=C234)*OFFSET('銷貨數 (總數)(claude)'!$E$4:$E$1576,0,操作說明!$D$2-7,1573,3)),0)</f>
        <v>0</v>
      </c>
      <c r="J234" s="27" cm="1">
        <f t="array" aca="1" ref="J234" ca="1">IFERROR(ROUND(H234/MAX(1,SUMPRODUCT(('銷貨數 (總數)(claude)'!$B$4:$B$1576=C234)*(OFFSET('銷貨數 (總數)(claude)'!$E$4:$E$1576,0,操作說明!$D$2-10,1573,6)&gt;0))),1),0)</f>
        <v>0</v>
      </c>
      <c r="K234" s="28" t="str">
        <f t="shared" ca="1" si="12"/>
        <v>-</v>
      </c>
      <c r="L234" s="30" t="str">
        <f t="shared" ca="1" si="13"/>
        <v>滯銷(有庫無銷)</v>
      </c>
      <c r="M234" s="29" t="str">
        <f t="shared" ca="1" si="14"/>
        <v>⚠️ 近6M零銷售，請確認是否列入促銷或處分</v>
      </c>
      <c r="N234" s="114" t="str">
        <f t="shared" ca="1" si="15"/>
        <v>無法預估</v>
      </c>
    </row>
    <row r="235" spans="1:14" ht="18.75" customHeight="1">
      <c r="A235" s="19" t="str">
        <f>IFERROR(_xlfn.XLOOKUP(B235,事業別定義!A$2:A$9,事業別定義!B$2:B$9,IF(E235&gt;0,"周邊商品","")),IF(E235&gt;0,"周邊商品",""))</f>
        <v>周邊商品</v>
      </c>
      <c r="B235" s="20" t="str">
        <f>IFERROR(_xlfn.XLOOKUP(C235,'銷貨數(claude)'!E:E,'銷貨數(claude)'!A:A,"周邊商品"),"周邊商品")</f>
        <v>周邊商品</v>
      </c>
      <c r="C235" s="21" t="str">
        <f>'在庫(claude)'!A235</f>
        <v>20250FD05</v>
      </c>
      <c r="D235" s="22" t="str">
        <f>IFERROR(_xlfn.XLOOKUP(C235,'在庫(claude)'!A$5:A$695,'在庫(claude)'!B$5:B$695,""),"")</f>
        <v>語彙智育遊戲書-喂喂喂~你好</v>
      </c>
      <c r="E235" s="23">
        <f>IFERROR(SUMIF('在庫(claude)'!A$5:A$695,C235,'在庫(claude)'!D$5:D$695),0)</f>
        <v>45</v>
      </c>
      <c r="F235" s="23">
        <f>IFERROR(SUMIF('在庫(claude)'!A$5:A$695,C235,'在庫(claude)'!E$5:E$695),0)</f>
        <v>2620</v>
      </c>
      <c r="G235" s="23">
        <f ca="1">IFERROR(SUMPRODUCT(('銷貨數 (總數)(claude)'!$B$4:$B$1576=C235)*OFFSET('銷貨數 (總數)(claude)'!$E$4:$E$1576,0,操作說明!$D$2-16,1573,12)),0)</f>
        <v>0</v>
      </c>
      <c r="H235" s="24">
        <f ca="1">IFERROR(SUMPRODUCT(('銷貨數 (總數)(claude)'!$B$4:$B$1576=C235)*OFFSET('銷貨數 (總數)(claude)'!$E$4:$E$1576,0,操作說明!$D$2-10,1573,6)),0)</f>
        <v>0</v>
      </c>
      <c r="I235" s="23">
        <f ca="1">IFERROR(SUMPRODUCT(('銷貨數 (總數)(claude)'!$B$4:$B$1576=C235)*OFFSET('銷貨數 (總數)(claude)'!$E$4:$E$1576,0,操作說明!$D$2-7,1573,3)),0)</f>
        <v>0</v>
      </c>
      <c r="J235" s="24" cm="1">
        <f t="array" aca="1" ref="J235" ca="1">IFERROR(ROUND(H235/MAX(1,SUMPRODUCT(('銷貨數 (總數)(claude)'!$B$4:$B$1576=C235)*(OFFSET('銷貨數 (總數)(claude)'!$E$4:$E$1576,0,操作說明!$D$2-10,1573,6)&gt;0))),1),0)</f>
        <v>0</v>
      </c>
      <c r="K235" s="21" t="str">
        <f t="shared" ca="1" si="12"/>
        <v>-</v>
      </c>
      <c r="L235" s="30" t="str">
        <f t="shared" ca="1" si="13"/>
        <v>滯銷(有庫無銷)</v>
      </c>
      <c r="M235" s="22" t="str">
        <f t="shared" ca="1" si="14"/>
        <v>⚠️ 近6M零銷售，請確認是否列入促銷或處分</v>
      </c>
      <c r="N235" s="114" t="str">
        <f t="shared" ca="1" si="15"/>
        <v>無法預估</v>
      </c>
    </row>
    <row r="236" spans="1:14" ht="18.75" customHeight="1">
      <c r="A236" s="19" t="str">
        <f>IFERROR(_xlfn.XLOOKUP(B236,事業別定義!A$2:A$9,事業別定義!B$2:B$9,IF(E236&gt;0,"周邊商品","")),IF(E236&gt;0,"周邊商品",""))</f>
        <v>周邊商品</v>
      </c>
      <c r="B236" s="20" t="str">
        <f>IFERROR(_xlfn.XLOOKUP(C236,'銷貨數(claude)'!E:E,'銷貨數(claude)'!A:A,"周邊商品"),"周邊商品")</f>
        <v>周邊商品</v>
      </c>
      <c r="C236" s="21" t="str">
        <f>'在庫(claude)'!A236</f>
        <v>20250FD06</v>
      </c>
      <c r="D236" s="22" t="str">
        <f>IFERROR(_xlfn.XLOOKUP(C236,'在庫(claude)'!A$5:A$695,'在庫(claude)'!B$5:B$695,""),"")</f>
        <v>語彙智育遊戲書-紅色 藍色 黃色</v>
      </c>
      <c r="E236" s="26">
        <f>IFERROR(SUMIF('在庫(claude)'!A$5:A$695,C236,'在庫(claude)'!D$5:D$695),0)</f>
        <v>35</v>
      </c>
      <c r="F236" s="26">
        <f>IFERROR(SUMIF('在庫(claude)'!A$5:A$695,C236,'在庫(claude)'!E$5:E$695),0)</f>
        <v>1752</v>
      </c>
      <c r="G236" s="26">
        <f ca="1">IFERROR(SUMPRODUCT(('銷貨數 (總數)(claude)'!$B$4:$B$1576=C236)*OFFSET('銷貨數 (總數)(claude)'!$E$4:$E$1576,0,操作說明!$D$2-16,1573,12)),0)</f>
        <v>0</v>
      </c>
      <c r="H236" s="27">
        <f ca="1">IFERROR(SUMPRODUCT(('銷貨數 (總數)(claude)'!$B$4:$B$1576=C236)*OFFSET('銷貨數 (總數)(claude)'!$E$4:$E$1576,0,操作說明!$D$2-10,1573,6)),0)</f>
        <v>0</v>
      </c>
      <c r="I236" s="26">
        <f ca="1">IFERROR(SUMPRODUCT(('銷貨數 (總數)(claude)'!$B$4:$B$1576=C236)*OFFSET('銷貨數 (總數)(claude)'!$E$4:$E$1576,0,操作說明!$D$2-7,1573,3)),0)</f>
        <v>0</v>
      </c>
      <c r="J236" s="27" cm="1">
        <f t="array" aca="1" ref="J236" ca="1">IFERROR(ROUND(H236/MAX(1,SUMPRODUCT(('銷貨數 (總數)(claude)'!$B$4:$B$1576=C236)*(OFFSET('銷貨數 (總數)(claude)'!$E$4:$E$1576,0,操作說明!$D$2-10,1573,6)&gt;0))),1),0)</f>
        <v>0</v>
      </c>
      <c r="K236" s="28" t="str">
        <f t="shared" ca="1" si="12"/>
        <v>-</v>
      </c>
      <c r="L236" s="30" t="str">
        <f t="shared" ca="1" si="13"/>
        <v>滯銷(有庫無銷)</v>
      </c>
      <c r="M236" s="29" t="str">
        <f t="shared" ca="1" si="14"/>
        <v>⚠️ 近6M零銷售，請確認是否列入促銷或處分</v>
      </c>
      <c r="N236" s="113" t="str">
        <f t="shared" ca="1" si="15"/>
        <v>無法預估</v>
      </c>
    </row>
    <row r="237" spans="1:14" ht="18.75" customHeight="1">
      <c r="A237" s="19" t="str">
        <f>IFERROR(_xlfn.XLOOKUP(B237,事業別定義!A$2:A$9,事業別定義!B$2:B$9,IF(E237&gt;0,"周邊商品","")),IF(E237&gt;0,"周邊商品",""))</f>
        <v>周邊商品</v>
      </c>
      <c r="B237" s="20" t="str">
        <f>IFERROR(_xlfn.XLOOKUP(C237,'銷貨數(claude)'!E:E,'銷貨數(claude)'!A:A,"周邊商品"),"周邊商品")</f>
        <v>周邊商品</v>
      </c>
      <c r="C237" s="21" t="str">
        <f>'在庫(claude)'!A237</f>
        <v>20250FD07</v>
      </c>
      <c r="D237" s="22" t="str">
        <f>IFERROR(_xlfn.XLOOKUP(C237,'在庫(claude)'!A$5:A$695,'在庫(claude)'!B$5:B$695,""),"")</f>
        <v>語彙智育遊戲書-數字1-10</v>
      </c>
      <c r="E237" s="23">
        <f>IFERROR(SUMIF('在庫(claude)'!A$5:A$695,C237,'在庫(claude)'!D$5:D$695),0)</f>
        <v>23</v>
      </c>
      <c r="F237" s="23">
        <f>IFERROR(SUMIF('在庫(claude)'!A$5:A$695,C237,'在庫(claude)'!E$5:E$695),0)</f>
        <v>1401</v>
      </c>
      <c r="G237" s="23">
        <f ca="1">IFERROR(SUMPRODUCT(('銷貨數 (總數)(claude)'!$B$4:$B$1576=C237)*OFFSET('銷貨數 (總數)(claude)'!$E$4:$E$1576,0,操作說明!$D$2-16,1573,12)),0)</f>
        <v>0</v>
      </c>
      <c r="H237" s="24">
        <f ca="1">IFERROR(SUMPRODUCT(('銷貨數 (總數)(claude)'!$B$4:$B$1576=C237)*OFFSET('銷貨數 (總數)(claude)'!$E$4:$E$1576,0,操作說明!$D$2-10,1573,6)),0)</f>
        <v>0</v>
      </c>
      <c r="I237" s="23">
        <f ca="1">IFERROR(SUMPRODUCT(('銷貨數 (總數)(claude)'!$B$4:$B$1576=C237)*OFFSET('銷貨數 (總數)(claude)'!$E$4:$E$1576,0,操作說明!$D$2-7,1573,3)),0)</f>
        <v>0</v>
      </c>
      <c r="J237" s="24" cm="1">
        <f t="array" aca="1" ref="J237" ca="1">IFERROR(ROUND(H237/MAX(1,SUMPRODUCT(('銷貨數 (總數)(claude)'!$B$4:$B$1576=C237)*(OFFSET('銷貨數 (總數)(claude)'!$E$4:$E$1576,0,操作說明!$D$2-10,1573,6)&gt;0))),1),0)</f>
        <v>0</v>
      </c>
      <c r="K237" s="21" t="str">
        <f t="shared" ca="1" si="12"/>
        <v>-</v>
      </c>
      <c r="L237" s="30" t="str">
        <f t="shared" ca="1" si="13"/>
        <v>滯銷(有庫無銷)</v>
      </c>
      <c r="M237" s="22" t="str">
        <f t="shared" ca="1" si="14"/>
        <v>⚠️ 近6M零銷售，請確認是否列入促銷或處分</v>
      </c>
      <c r="N237" s="114" t="str">
        <f t="shared" ca="1" si="15"/>
        <v>無法預估</v>
      </c>
    </row>
    <row r="238" spans="1:14" ht="18.75" customHeight="1">
      <c r="A238" s="19" t="str">
        <f>IFERROR(_xlfn.XLOOKUP(B238,事業別定義!A$2:A$9,事業別定義!B$2:B$9,IF(E238&gt;0,"周邊商品","")),IF(E238&gt;0,"周邊商品",""))</f>
        <v>周邊商品</v>
      </c>
      <c r="B238" s="20" t="str">
        <f>IFERROR(_xlfn.XLOOKUP(C238,'銷貨數(claude)'!E:E,'銷貨數(claude)'!A:A,"周邊商品"),"周邊商品")</f>
        <v>周邊商品</v>
      </c>
      <c r="C238" s="21" t="str">
        <f>'在庫(claude)'!A238</f>
        <v>20250FD08</v>
      </c>
      <c r="D238" s="22" t="str">
        <f>IFERROR(_xlfn.XLOOKUP(C238,'在庫(claude)'!A$5:A$695,'在庫(claude)'!B$5:B$695,""),"")</f>
        <v>語彙智育遊戲書-圓形 三角形 正方形</v>
      </c>
      <c r="E238" s="26">
        <f>IFERROR(SUMIF('在庫(claude)'!A$5:A$695,C238,'在庫(claude)'!D$5:D$695),0)</f>
        <v>44</v>
      </c>
      <c r="F238" s="26">
        <f>IFERROR(SUMIF('在庫(claude)'!A$5:A$695,C238,'在庫(claude)'!E$5:E$695),0)</f>
        <v>1880</v>
      </c>
      <c r="G238" s="26">
        <f ca="1">IFERROR(SUMPRODUCT(('銷貨數 (總數)(claude)'!$B$4:$B$1576=C238)*OFFSET('銷貨數 (總數)(claude)'!$E$4:$E$1576,0,操作說明!$D$2-16,1573,12)),0)</f>
        <v>0</v>
      </c>
      <c r="H238" s="27">
        <f ca="1">IFERROR(SUMPRODUCT(('銷貨數 (總數)(claude)'!$B$4:$B$1576=C238)*OFFSET('銷貨數 (總數)(claude)'!$E$4:$E$1576,0,操作說明!$D$2-10,1573,6)),0)</f>
        <v>0</v>
      </c>
      <c r="I238" s="26">
        <f ca="1">IFERROR(SUMPRODUCT(('銷貨數 (總數)(claude)'!$B$4:$B$1576=C238)*OFFSET('銷貨數 (總數)(claude)'!$E$4:$E$1576,0,操作說明!$D$2-7,1573,3)),0)</f>
        <v>0</v>
      </c>
      <c r="J238" s="27" cm="1">
        <f t="array" aca="1" ref="J238" ca="1">IFERROR(ROUND(H238/MAX(1,SUMPRODUCT(('銷貨數 (總數)(claude)'!$B$4:$B$1576=C238)*(OFFSET('銷貨數 (總數)(claude)'!$E$4:$E$1576,0,操作說明!$D$2-10,1573,6)&gt;0))),1),0)</f>
        <v>0</v>
      </c>
      <c r="K238" s="28" t="str">
        <f t="shared" ca="1" si="12"/>
        <v>-</v>
      </c>
      <c r="L238" s="30" t="str">
        <f t="shared" ca="1" si="13"/>
        <v>滯銷(有庫無銷)</v>
      </c>
      <c r="M238" s="29" t="str">
        <f t="shared" ca="1" si="14"/>
        <v>⚠️ 近6M零銷售，請確認是否列入促銷或處分</v>
      </c>
      <c r="N238" s="113" t="str">
        <f t="shared" ca="1" si="15"/>
        <v>無法預估</v>
      </c>
    </row>
    <row r="239" spans="1:14" ht="18.75" customHeight="1">
      <c r="A239" s="19" t="str">
        <f>IFERROR(_xlfn.XLOOKUP(B239,事業別定義!A$2:A$9,事業別定義!B$2:B$9,IF(E239&gt;0,"周邊商品","")),IF(E239&gt;0,"周邊商品",""))</f>
        <v>周邊商品</v>
      </c>
      <c r="B239" s="20" t="str">
        <f>IFERROR(_xlfn.XLOOKUP(C239,'銷貨數(claude)'!E:E,'銷貨數(claude)'!A:A,"周邊商品"),"周邊商品")</f>
        <v>周邊商品</v>
      </c>
      <c r="C239" s="21" t="str">
        <f>'在庫(claude)'!A239</f>
        <v>20250FD09</v>
      </c>
      <c r="D239" s="22" t="str">
        <f>IFERROR(_xlfn.XLOOKUP(C239,'在庫(claude)'!A$5:A$695,'在庫(claude)'!B$5:B$695,""),"")</f>
        <v>語彙智育遊戲書-真不簡單</v>
      </c>
      <c r="E239" s="23">
        <f>IFERROR(SUMIF('在庫(claude)'!A$5:A$695,C239,'在庫(claude)'!D$5:D$695),0)</f>
        <v>25</v>
      </c>
      <c r="F239" s="23">
        <f>IFERROR(SUMIF('在庫(claude)'!A$5:A$695,C239,'在庫(claude)'!E$5:E$695),0)</f>
        <v>2017</v>
      </c>
      <c r="G239" s="23">
        <f ca="1">IFERROR(SUMPRODUCT(('銷貨數 (總數)(claude)'!$B$4:$B$1576=C239)*OFFSET('銷貨數 (總數)(claude)'!$E$4:$E$1576,0,操作說明!$D$2-16,1573,12)),0)</f>
        <v>0</v>
      </c>
      <c r="H239" s="24">
        <f ca="1">IFERROR(SUMPRODUCT(('銷貨數 (總數)(claude)'!$B$4:$B$1576=C239)*OFFSET('銷貨數 (總數)(claude)'!$E$4:$E$1576,0,操作說明!$D$2-10,1573,6)),0)</f>
        <v>0</v>
      </c>
      <c r="I239" s="23">
        <f ca="1">IFERROR(SUMPRODUCT(('銷貨數 (總數)(claude)'!$B$4:$B$1576=C239)*OFFSET('銷貨數 (總數)(claude)'!$E$4:$E$1576,0,操作說明!$D$2-7,1573,3)),0)</f>
        <v>0</v>
      </c>
      <c r="J239" s="24" cm="1">
        <f t="array" aca="1" ref="J239" ca="1">IFERROR(ROUND(H239/MAX(1,SUMPRODUCT(('銷貨數 (總數)(claude)'!$B$4:$B$1576=C239)*(OFFSET('銷貨數 (總數)(claude)'!$E$4:$E$1576,0,操作說明!$D$2-10,1573,6)&gt;0))),1),0)</f>
        <v>0</v>
      </c>
      <c r="K239" s="21" t="str">
        <f t="shared" ca="1" si="12"/>
        <v>-</v>
      </c>
      <c r="L239" s="30" t="str">
        <f t="shared" ca="1" si="13"/>
        <v>滯銷(有庫無銷)</v>
      </c>
      <c r="M239" s="22" t="str">
        <f t="shared" ca="1" si="14"/>
        <v>⚠️ 近6M零銷售，請確認是否列入促銷或處分</v>
      </c>
      <c r="N239" s="113" t="str">
        <f t="shared" ca="1" si="15"/>
        <v>無法預估</v>
      </c>
    </row>
    <row r="240" spans="1:14" ht="18.75" customHeight="1">
      <c r="A240" s="19" t="str">
        <f>IFERROR(_xlfn.XLOOKUP(B240,事業別定義!A$2:A$9,事業別定義!B$2:B$9,IF(E240&gt;0,"周邊商品","")),IF(E240&gt;0,"周邊商品",""))</f>
        <v>周邊商品</v>
      </c>
      <c r="B240" s="20" t="str">
        <f>IFERROR(_xlfn.XLOOKUP(C240,'銷貨數(claude)'!E:E,'銷貨數(claude)'!A:A,"周邊商品"),"周邊商品")</f>
        <v>周邊商品</v>
      </c>
      <c r="C240" s="21" t="str">
        <f>'在庫(claude)'!A240</f>
        <v>20250FD10</v>
      </c>
      <c r="D240" s="22" t="str">
        <f>IFERROR(_xlfn.XLOOKUP(C240,'在庫(claude)'!A$5:A$695,'在庫(claude)'!B$5:B$695,""),"")</f>
        <v>咕嚕嚕IC雙語美食屋-教具附件1</v>
      </c>
      <c r="E240" s="26">
        <f>IFERROR(SUMIF('在庫(claude)'!A$5:A$695,C240,'在庫(claude)'!D$5:D$695),0)</f>
        <v>55</v>
      </c>
      <c r="F240" s="26">
        <f>IFERROR(SUMIF('在庫(claude)'!A$5:A$695,C240,'在庫(claude)'!E$5:E$695),0)</f>
        <v>1164</v>
      </c>
      <c r="G240" s="26">
        <f ca="1">IFERROR(SUMPRODUCT(('銷貨數 (總數)(claude)'!$B$4:$B$1576=C240)*OFFSET('銷貨數 (總數)(claude)'!$E$4:$E$1576,0,操作說明!$D$2-16,1573,12)),0)</f>
        <v>0</v>
      </c>
      <c r="H240" s="27">
        <f ca="1">IFERROR(SUMPRODUCT(('銷貨數 (總數)(claude)'!$B$4:$B$1576=C240)*OFFSET('銷貨數 (總數)(claude)'!$E$4:$E$1576,0,操作說明!$D$2-10,1573,6)),0)</f>
        <v>0</v>
      </c>
      <c r="I240" s="26">
        <f ca="1">IFERROR(SUMPRODUCT(('銷貨數 (總數)(claude)'!$B$4:$B$1576=C240)*OFFSET('銷貨數 (總數)(claude)'!$E$4:$E$1576,0,操作說明!$D$2-7,1573,3)),0)</f>
        <v>0</v>
      </c>
      <c r="J240" s="27" cm="1">
        <f t="array" aca="1" ref="J240" ca="1">IFERROR(ROUND(H240/MAX(1,SUMPRODUCT(('銷貨數 (總數)(claude)'!$B$4:$B$1576=C240)*(OFFSET('銷貨數 (總數)(claude)'!$E$4:$E$1576,0,操作說明!$D$2-10,1573,6)&gt;0))),1),0)</f>
        <v>0</v>
      </c>
      <c r="K240" s="28" t="str">
        <f t="shared" ca="1" si="12"/>
        <v>-</v>
      </c>
      <c r="L240" s="30" t="str">
        <f t="shared" ca="1" si="13"/>
        <v>滯銷(有庫無銷)</v>
      </c>
      <c r="M240" s="29" t="str">
        <f t="shared" ca="1" si="14"/>
        <v>⚠️ 近6M零銷售，請確認是否列入促銷或處分</v>
      </c>
      <c r="N240" s="113" t="str">
        <f t="shared" ca="1" si="15"/>
        <v>無法預估</v>
      </c>
    </row>
    <row r="241" spans="1:14" ht="18.75" customHeight="1">
      <c r="A241" s="19" t="str">
        <f>IFERROR(_xlfn.XLOOKUP(B241,事業別定義!A$2:A$9,事業別定義!B$2:B$9,IF(E241&gt;0,"周邊商品","")),IF(E241&gt;0,"周邊商品",""))</f>
        <v>周邊商品</v>
      </c>
      <c r="B241" s="20" t="str">
        <f>IFERROR(_xlfn.XLOOKUP(C241,'銷貨數(claude)'!E:E,'銷貨數(claude)'!A:A,"周邊商品"),"周邊商品")</f>
        <v>周邊商品</v>
      </c>
      <c r="C241" s="21" t="str">
        <f>'在庫(claude)'!A241</f>
        <v>20250FD11</v>
      </c>
      <c r="D241" s="22" t="str">
        <f>IFERROR(_xlfn.XLOOKUP(C241,'在庫(claude)'!A$5:A$695,'在庫(claude)'!B$5:B$695,""),"")</f>
        <v>和顏色娃娃一起玩扮演組-教具附件1</v>
      </c>
      <c r="E241" s="23">
        <f>IFERROR(SUMIF('在庫(claude)'!A$5:A$695,C241,'在庫(claude)'!D$5:D$695),0)</f>
        <v>55</v>
      </c>
      <c r="F241" s="23">
        <f>IFERROR(SUMIF('在庫(claude)'!A$5:A$695,C241,'在庫(claude)'!E$5:E$695),0)</f>
        <v>603</v>
      </c>
      <c r="G241" s="23">
        <f ca="1">IFERROR(SUMPRODUCT(('銷貨數 (總數)(claude)'!$B$4:$B$1576=C241)*OFFSET('銷貨數 (總數)(claude)'!$E$4:$E$1576,0,操作說明!$D$2-16,1573,12)),0)</f>
        <v>0</v>
      </c>
      <c r="H241" s="24">
        <f ca="1">IFERROR(SUMPRODUCT(('銷貨數 (總數)(claude)'!$B$4:$B$1576=C241)*OFFSET('銷貨數 (總數)(claude)'!$E$4:$E$1576,0,操作說明!$D$2-10,1573,6)),0)</f>
        <v>0</v>
      </c>
      <c r="I241" s="23">
        <f ca="1">IFERROR(SUMPRODUCT(('銷貨數 (總數)(claude)'!$B$4:$B$1576=C241)*OFFSET('銷貨數 (總數)(claude)'!$E$4:$E$1576,0,操作說明!$D$2-7,1573,3)),0)</f>
        <v>0</v>
      </c>
      <c r="J241" s="24" cm="1">
        <f t="array" aca="1" ref="J241" ca="1">IFERROR(ROUND(H241/MAX(1,SUMPRODUCT(('銷貨數 (總數)(claude)'!$B$4:$B$1576=C241)*(OFFSET('銷貨數 (總數)(claude)'!$E$4:$E$1576,0,操作說明!$D$2-10,1573,6)&gt;0))),1),0)</f>
        <v>0</v>
      </c>
      <c r="K241" s="21" t="str">
        <f t="shared" ca="1" si="12"/>
        <v>-</v>
      </c>
      <c r="L241" s="30" t="str">
        <f t="shared" ca="1" si="13"/>
        <v>滯銷(有庫無銷)</v>
      </c>
      <c r="M241" s="22" t="str">
        <f t="shared" ca="1" si="14"/>
        <v>⚠️ 近6M零銷售，請確認是否列入促銷或處分</v>
      </c>
      <c r="N241" s="113" t="str">
        <f t="shared" ca="1" si="15"/>
        <v>無法預估</v>
      </c>
    </row>
    <row r="242" spans="1:14" ht="18.75" customHeight="1">
      <c r="A242" s="19" t="str">
        <f>IFERROR(_xlfn.XLOOKUP(B242,事業別定義!A$2:A$9,事業別定義!B$2:B$9,IF(E242&gt;0,"周邊商品","")),IF(E242&gt;0,"周邊商品",""))</f>
        <v>周邊商品</v>
      </c>
      <c r="B242" s="20" t="str">
        <f>IFERROR(_xlfn.XLOOKUP(C242,'銷貨數(claude)'!E:E,'銷貨數(claude)'!A:A,"周邊商品"),"周邊商品")</f>
        <v>周邊商品</v>
      </c>
      <c r="C242" s="21" t="str">
        <f>'在庫(claude)'!A242</f>
        <v>20250FD12</v>
      </c>
      <c r="D242" s="22" t="str">
        <f>IFERROR(_xlfn.XLOOKUP(C242,'在庫(claude)'!A$5:A$695,'在庫(claude)'!B$5:B$695,""),"")</f>
        <v>和顏色娃娃一起玩扮演組-教具附件2</v>
      </c>
      <c r="E242" s="26">
        <f>IFERROR(SUMIF('在庫(claude)'!A$5:A$695,C242,'在庫(claude)'!D$5:D$695),0)</f>
        <v>51</v>
      </c>
      <c r="F242" s="26">
        <f>IFERROR(SUMIF('在庫(claude)'!A$5:A$695,C242,'在庫(claude)'!E$5:E$695),0)</f>
        <v>579</v>
      </c>
      <c r="G242" s="26">
        <f ca="1">IFERROR(SUMPRODUCT(('銷貨數 (總數)(claude)'!$B$4:$B$1576=C242)*OFFSET('銷貨數 (總數)(claude)'!$E$4:$E$1576,0,操作說明!$D$2-16,1573,12)),0)</f>
        <v>0</v>
      </c>
      <c r="H242" s="27">
        <f ca="1">IFERROR(SUMPRODUCT(('銷貨數 (總數)(claude)'!$B$4:$B$1576=C242)*OFFSET('銷貨數 (總數)(claude)'!$E$4:$E$1576,0,操作說明!$D$2-10,1573,6)),0)</f>
        <v>0</v>
      </c>
      <c r="I242" s="26">
        <f ca="1">IFERROR(SUMPRODUCT(('銷貨數 (總數)(claude)'!$B$4:$B$1576=C242)*OFFSET('銷貨數 (總數)(claude)'!$E$4:$E$1576,0,操作說明!$D$2-7,1573,3)),0)</f>
        <v>0</v>
      </c>
      <c r="J242" s="27" cm="1">
        <f t="array" aca="1" ref="J242" ca="1">IFERROR(ROUND(H242/MAX(1,SUMPRODUCT(('銷貨數 (總數)(claude)'!$B$4:$B$1576=C242)*(OFFSET('銷貨數 (總數)(claude)'!$E$4:$E$1576,0,操作說明!$D$2-10,1573,6)&gt;0))),1),0)</f>
        <v>0</v>
      </c>
      <c r="K242" s="28" t="str">
        <f t="shared" ca="1" si="12"/>
        <v>-</v>
      </c>
      <c r="L242" s="30" t="str">
        <f t="shared" ca="1" si="13"/>
        <v>滯銷(有庫無銷)</v>
      </c>
      <c r="M242" s="29" t="str">
        <f t="shared" ca="1" si="14"/>
        <v>⚠️ 近6M零銷售，請確認是否列入促銷或處分</v>
      </c>
      <c r="N242" s="113" t="str">
        <f t="shared" ca="1" si="15"/>
        <v>無法預估</v>
      </c>
    </row>
    <row r="243" spans="1:14" ht="18.75" customHeight="1">
      <c r="A243" s="19" t="str">
        <f>IFERROR(_xlfn.XLOOKUP(B243,事業別定義!A$2:A$9,事業別定義!B$2:B$9,IF(E243&gt;0,"周邊商品","")),IF(E243&gt;0,"周邊商品",""))</f>
        <v>周邊商品</v>
      </c>
      <c r="B243" s="20" t="str">
        <f>IFERROR(_xlfn.XLOOKUP(C243,'銷貨數(claude)'!E:E,'銷貨數(claude)'!A:A,"周邊商品"),"周邊商品")</f>
        <v>周邊商品</v>
      </c>
      <c r="C243" s="21" t="str">
        <f>'在庫(claude)'!A243</f>
        <v>20250FD13</v>
      </c>
      <c r="D243" s="22" t="str">
        <f>IFERROR(_xlfn.XLOOKUP(C243,'在庫(claude)'!A$5:A$695,'在庫(claude)'!B$5:B$695,""),"")</f>
        <v>創意顏色形狀積木組-教具附件</v>
      </c>
      <c r="E243" s="23">
        <f>IFERROR(SUMIF('在庫(claude)'!A$5:A$695,C243,'在庫(claude)'!D$5:D$695),0)</f>
        <v>55</v>
      </c>
      <c r="F243" s="23">
        <f>IFERROR(SUMIF('在庫(claude)'!A$5:A$695,C243,'在庫(claude)'!E$5:E$695),0)</f>
        <v>1208</v>
      </c>
      <c r="G243" s="23">
        <f ca="1">IFERROR(SUMPRODUCT(('銷貨數 (總數)(claude)'!$B$4:$B$1576=C243)*OFFSET('銷貨數 (總數)(claude)'!$E$4:$E$1576,0,操作說明!$D$2-16,1573,12)),0)</f>
        <v>0</v>
      </c>
      <c r="H243" s="24">
        <f ca="1">IFERROR(SUMPRODUCT(('銷貨數 (總數)(claude)'!$B$4:$B$1576=C243)*OFFSET('銷貨數 (總數)(claude)'!$E$4:$E$1576,0,操作說明!$D$2-10,1573,6)),0)</f>
        <v>0</v>
      </c>
      <c r="I243" s="23">
        <f ca="1">IFERROR(SUMPRODUCT(('銷貨數 (總數)(claude)'!$B$4:$B$1576=C243)*OFFSET('銷貨數 (總數)(claude)'!$E$4:$E$1576,0,操作說明!$D$2-7,1573,3)),0)</f>
        <v>0</v>
      </c>
      <c r="J243" s="24" cm="1">
        <f t="array" aca="1" ref="J243" ca="1">IFERROR(ROUND(H243/MAX(1,SUMPRODUCT(('銷貨數 (總數)(claude)'!$B$4:$B$1576=C243)*(OFFSET('銷貨數 (總數)(claude)'!$E$4:$E$1576,0,操作說明!$D$2-10,1573,6)&gt;0))),1),0)</f>
        <v>0</v>
      </c>
      <c r="K243" s="21" t="str">
        <f t="shared" ca="1" si="12"/>
        <v>-</v>
      </c>
      <c r="L243" s="30" t="str">
        <f t="shared" ca="1" si="13"/>
        <v>滯銷(有庫無銷)</v>
      </c>
      <c r="M243" s="22" t="str">
        <f t="shared" ca="1" si="14"/>
        <v>⚠️ 近6M零銷售，請確認是否列入促銷或處分</v>
      </c>
      <c r="N243" s="113" t="str">
        <f t="shared" ca="1" si="15"/>
        <v>無法預估</v>
      </c>
    </row>
    <row r="244" spans="1:14" ht="18.75" customHeight="1">
      <c r="A244" s="19" t="str">
        <f>IFERROR(_xlfn.XLOOKUP(B244,事業別定義!A$2:A$9,事業別定義!B$2:B$9,IF(E244&gt;0,"周邊商品","")),IF(E244&gt;0,"周邊商品",""))</f>
        <v>學習商品</v>
      </c>
      <c r="B244" s="20" t="str">
        <f>IFERROR(_xlfn.XLOOKUP(C244,'銷貨數(claude)'!E:E,'銷貨數(claude)'!A:A,"周邊商品"),"周邊商品")</f>
        <v>學習商品</v>
      </c>
      <c r="C244" s="21" t="str">
        <f>'在庫(claude)'!A244</f>
        <v>20250FD14</v>
      </c>
      <c r="D244" s="22" t="str">
        <f>IFERROR(_xlfn.XLOOKUP(C244,'在庫(claude)'!A$5:A$695,'在庫(claude)'!B$5:B$695,""),"")</f>
        <v>語彙表達‧ 智育學習套組-說明書</v>
      </c>
      <c r="E244" s="26">
        <f>IFERROR(SUMIF('在庫(claude)'!A$5:A$695,C244,'在庫(claude)'!D$5:D$695),0)</f>
        <v>103</v>
      </c>
      <c r="F244" s="26">
        <f>IFERROR(SUMIF('在庫(claude)'!A$5:A$695,C244,'在庫(claude)'!E$5:E$695),0)</f>
        <v>8409</v>
      </c>
      <c r="G244" s="26">
        <f ca="1">IFERROR(SUMPRODUCT(('銷貨數 (總數)(claude)'!$B$4:$B$1576=C244)*OFFSET('銷貨數 (總數)(claude)'!$E$4:$E$1576,0,操作說明!$D$2-16,1573,12)),0)</f>
        <v>1</v>
      </c>
      <c r="H244" s="27">
        <f ca="1">IFERROR(SUMPRODUCT(('銷貨數 (總數)(claude)'!$B$4:$B$1576=C244)*OFFSET('銷貨數 (總數)(claude)'!$E$4:$E$1576,0,操作說明!$D$2-10,1573,6)),0)</f>
        <v>1</v>
      </c>
      <c r="I244" s="26">
        <f ca="1">IFERROR(SUMPRODUCT(('銷貨數 (總數)(claude)'!$B$4:$B$1576=C244)*OFFSET('銷貨數 (總數)(claude)'!$E$4:$E$1576,0,操作說明!$D$2-7,1573,3)),0)</f>
        <v>0</v>
      </c>
      <c r="J244" s="27" cm="1">
        <f t="array" aca="1" ref="J244" ca="1">IFERROR(ROUND(H244/MAX(1,SUMPRODUCT(('銷貨數 (總數)(claude)'!$B$4:$B$1576=C244)*(OFFSET('銷貨數 (總數)(claude)'!$E$4:$E$1576,0,操作說明!$D$2-10,1573,6)&gt;0))),1),0)</f>
        <v>1</v>
      </c>
      <c r="K244" s="28">
        <f t="shared" ca="1" si="12"/>
        <v>103</v>
      </c>
      <c r="L244" s="30" t="str">
        <f t="shared" ca="1" si="13"/>
        <v>滯銷風險</v>
      </c>
      <c r="M244" s="29" t="str">
        <f t="shared" ca="1" si="14"/>
        <v>🔴 超過2年消化量，建議促銷/庫存處分</v>
      </c>
      <c r="N244" s="113" t="str">
        <f t="shared" ca="1" si="15"/>
        <v>2034/12</v>
      </c>
    </row>
    <row r="245" spans="1:14" ht="18.75" customHeight="1">
      <c r="A245" s="19" t="str">
        <f>IFERROR(_xlfn.XLOOKUP(B245,事業別定義!A$2:A$9,事業別定義!B$2:B$9,IF(E245&gt;0,"周邊商品","")),IF(E245&gt;0,"周邊商品",""))</f>
        <v>學習商品</v>
      </c>
      <c r="B245" s="20" t="str">
        <f>IFERROR(_xlfn.XLOOKUP(C245,'銷貨數(claude)'!E:E,'銷貨數(claude)'!A:A,"周邊商品"),"周邊商品")</f>
        <v>學習商品</v>
      </c>
      <c r="C245" s="21" t="str">
        <f>'在庫(claude)'!A245</f>
        <v>20250FE00</v>
      </c>
      <c r="D245" s="22" t="str">
        <f>IFERROR(_xlfn.XLOOKUP(C245,'在庫(claude)'!A$5:A$695,'在庫(claude)'!B$5:B$695,""),"")</f>
        <v>巧虎雙語點讀圖鑑</v>
      </c>
      <c r="E245" s="23">
        <f>IFERROR(SUMIF('在庫(claude)'!A$5:A$695,C245,'在庫(claude)'!D$5:D$695),0)</f>
        <v>2336</v>
      </c>
      <c r="F245" s="23">
        <f>IFERROR(SUMIF('在庫(claude)'!A$5:A$695,C245,'在庫(claude)'!E$5:E$695),0)</f>
        <v>1578532</v>
      </c>
      <c r="G245" s="23">
        <f ca="1">IFERROR(SUMPRODUCT(('銷貨數 (總數)(claude)'!$B$4:$B$1576=C245)*OFFSET('銷貨數 (總數)(claude)'!$E$4:$E$1576,0,操作說明!$D$2-16,1573,12)),0)</f>
        <v>1918</v>
      </c>
      <c r="H245" s="24">
        <f ca="1">IFERROR(SUMPRODUCT(('銷貨數 (總數)(claude)'!$B$4:$B$1576=C245)*OFFSET('銷貨數 (總數)(claude)'!$E$4:$E$1576,0,操作說明!$D$2-10,1573,6)),0)</f>
        <v>1918</v>
      </c>
      <c r="I245" s="23">
        <f ca="1">IFERROR(SUMPRODUCT(('銷貨數 (總數)(claude)'!$B$4:$B$1576=C245)*OFFSET('銷貨數 (總數)(claude)'!$E$4:$E$1576,0,操作說明!$D$2-7,1573,3)),0)</f>
        <v>1918</v>
      </c>
      <c r="J245" s="24" cm="1">
        <f t="array" aca="1" ref="J245" ca="1">IFERROR(ROUND(H245/MAX(1,SUMPRODUCT(('銷貨數 (總數)(claude)'!$B$4:$B$1576=C245)*(OFFSET('銷貨數 (總數)(claude)'!$E$4:$E$1576,0,操作說明!$D$2-10,1573,6)&gt;0))),1),0)</f>
        <v>274</v>
      </c>
      <c r="K245" s="21">
        <f t="shared" ca="1" si="12"/>
        <v>8.5</v>
      </c>
      <c r="L245" s="30" t="str">
        <f t="shared" ca="1" si="13"/>
        <v>警示</v>
      </c>
      <c r="M245" s="22" t="str">
        <f t="shared" ca="1" si="14"/>
        <v>🟠 消化月數6-12個月，持續觀察</v>
      </c>
      <c r="N245" s="113" t="str">
        <f t="shared" ca="1" si="15"/>
        <v>2027/02</v>
      </c>
    </row>
    <row r="246" spans="1:14" ht="18.75" customHeight="1">
      <c r="A246" s="19" t="str">
        <f>IFERROR(_xlfn.XLOOKUP(B246,事業別定義!A$2:A$9,事業別定義!B$2:B$9,IF(E246&gt;0,"周邊商品","")),IF(E246&gt;0,"周邊商品",""))</f>
        <v>周邊商品</v>
      </c>
      <c r="B246" s="20" t="str">
        <f>IFERROR(_xlfn.XLOOKUP(C246,'銷貨數(claude)'!E:E,'銷貨數(claude)'!A:A,"周邊商品"),"周邊商品")</f>
        <v>周邊商品</v>
      </c>
      <c r="C246" s="21" t="str">
        <f>'在庫(claude)'!A246</f>
        <v>20250FE00-包裝箱</v>
      </c>
      <c r="D246" s="22" t="str">
        <f>IFERROR(_xlfn.XLOOKUP(C246,'在庫(claude)'!A$5:A$695,'在庫(claude)'!B$5:B$695,""),"")</f>
        <v>巧虎雙語點讀圖鑑-外箱</v>
      </c>
      <c r="E246" s="26">
        <f>IFERROR(SUMIF('在庫(claude)'!A$5:A$695,C246,'在庫(claude)'!D$5:D$695),0)</f>
        <v>5</v>
      </c>
      <c r="F246" s="26">
        <f>IFERROR(SUMIF('在庫(claude)'!A$5:A$695,C246,'在庫(claude)'!E$5:E$695),0)</f>
        <v>76</v>
      </c>
      <c r="G246" s="26">
        <f ca="1">IFERROR(SUMPRODUCT(('銷貨數 (總數)(claude)'!$B$4:$B$1576=C246)*OFFSET('銷貨數 (總數)(claude)'!$E$4:$E$1576,0,操作說明!$D$2-16,1573,12)),0)</f>
        <v>0</v>
      </c>
      <c r="H246" s="27">
        <f ca="1">IFERROR(SUMPRODUCT(('銷貨數 (總數)(claude)'!$B$4:$B$1576=C246)*OFFSET('銷貨數 (總數)(claude)'!$E$4:$E$1576,0,操作說明!$D$2-10,1573,6)),0)</f>
        <v>0</v>
      </c>
      <c r="I246" s="26">
        <f ca="1">IFERROR(SUMPRODUCT(('銷貨數 (總數)(claude)'!$B$4:$B$1576=C246)*OFFSET('銷貨數 (總數)(claude)'!$E$4:$E$1576,0,操作說明!$D$2-7,1573,3)),0)</f>
        <v>0</v>
      </c>
      <c r="J246" s="27" cm="1">
        <f t="array" aca="1" ref="J246" ca="1">IFERROR(ROUND(H246/MAX(1,SUMPRODUCT(('銷貨數 (總數)(claude)'!$B$4:$B$1576=C246)*(OFFSET('銷貨數 (總數)(claude)'!$E$4:$E$1576,0,操作說明!$D$2-10,1573,6)&gt;0))),1),0)</f>
        <v>0</v>
      </c>
      <c r="K246" s="28" t="str">
        <f t="shared" ca="1" si="12"/>
        <v>-</v>
      </c>
      <c r="L246" s="30" t="str">
        <f t="shared" ca="1" si="13"/>
        <v>滯銷(有庫無銷)</v>
      </c>
      <c r="M246" s="29" t="str">
        <f t="shared" ca="1" si="14"/>
        <v>⚠️ 近6M零銷售，請確認是否列入促銷或處分</v>
      </c>
      <c r="N246" s="113" t="str">
        <f t="shared" ca="1" si="15"/>
        <v>無法預估</v>
      </c>
    </row>
    <row r="247" spans="1:14" ht="18.75" customHeight="1">
      <c r="A247" s="19" t="str">
        <f>IFERROR(_xlfn.XLOOKUP(B247,事業別定義!A$2:A$9,事業別定義!B$2:B$9,IF(E247&gt;0,"周邊商品","")),IF(E247&gt;0,"周邊商品",""))</f>
        <v>周邊商品</v>
      </c>
      <c r="B247" s="20" t="str">
        <f>IFERROR(_xlfn.XLOOKUP(C247,'銷貨數(claude)'!E:E,'銷貨數(claude)'!A:A,"周邊商品"),"周邊商品")</f>
        <v>周邊商品</v>
      </c>
      <c r="C247" s="21" t="str">
        <f>'在庫(claude)'!A247</f>
        <v>20250FE02</v>
      </c>
      <c r="D247" s="22" t="str">
        <f>IFERROR(_xlfn.XLOOKUP(C247,'在庫(claude)'!A$5:A$695,'在庫(claude)'!B$5:B$695,""),"")</f>
        <v>雙語圖鑑-1</v>
      </c>
      <c r="E247" s="23">
        <f>IFERROR(SUMIF('在庫(claude)'!A$5:A$695,C247,'在庫(claude)'!D$5:D$695),0)</f>
        <v>3</v>
      </c>
      <c r="F247" s="23">
        <f>IFERROR(SUMIF('在庫(claude)'!A$5:A$695,C247,'在庫(claude)'!E$5:E$695),0)</f>
        <v>224</v>
      </c>
      <c r="G247" s="23">
        <f ca="1">IFERROR(SUMPRODUCT(('銷貨數 (總數)(claude)'!$B$4:$B$1576=C247)*OFFSET('銷貨數 (總數)(claude)'!$E$4:$E$1576,0,操作說明!$D$2-16,1573,12)),0)</f>
        <v>0</v>
      </c>
      <c r="H247" s="24">
        <f ca="1">IFERROR(SUMPRODUCT(('銷貨數 (總數)(claude)'!$B$4:$B$1576=C247)*OFFSET('銷貨數 (總數)(claude)'!$E$4:$E$1576,0,操作說明!$D$2-10,1573,6)),0)</f>
        <v>0</v>
      </c>
      <c r="I247" s="23">
        <f ca="1">IFERROR(SUMPRODUCT(('銷貨數 (總數)(claude)'!$B$4:$B$1576=C247)*OFFSET('銷貨數 (總數)(claude)'!$E$4:$E$1576,0,操作說明!$D$2-7,1573,3)),0)</f>
        <v>0</v>
      </c>
      <c r="J247" s="24" cm="1">
        <f t="array" aca="1" ref="J247" ca="1">IFERROR(ROUND(H247/MAX(1,SUMPRODUCT(('銷貨數 (總數)(claude)'!$B$4:$B$1576=C247)*(OFFSET('銷貨數 (總數)(claude)'!$E$4:$E$1576,0,操作說明!$D$2-10,1573,6)&gt;0))),1),0)</f>
        <v>0</v>
      </c>
      <c r="K247" s="21" t="str">
        <f t="shared" ca="1" si="12"/>
        <v>-</v>
      </c>
      <c r="L247" s="30" t="str">
        <f t="shared" ca="1" si="13"/>
        <v>滯銷(有庫無銷)</v>
      </c>
      <c r="M247" s="22" t="str">
        <f t="shared" ca="1" si="14"/>
        <v>⚠️ 近6M零銷售，請確認是否列入促銷或處分</v>
      </c>
      <c r="N247" s="113" t="str">
        <f t="shared" ca="1" si="15"/>
        <v>無法預估</v>
      </c>
    </row>
    <row r="248" spans="1:14" ht="18.75" customHeight="1">
      <c r="A248" s="19" t="str">
        <f>IFERROR(_xlfn.XLOOKUP(B248,事業別定義!A$2:A$9,事業別定義!B$2:B$9,IF(E248&gt;0,"周邊商品","")),IF(E248&gt;0,"周邊商品",""))</f>
        <v>周邊商品</v>
      </c>
      <c r="B248" s="20" t="str">
        <f>IFERROR(_xlfn.XLOOKUP(C248,'銷貨數(claude)'!E:E,'銷貨數(claude)'!A:A,"周邊商品"),"周邊商品")</f>
        <v>周邊商品</v>
      </c>
      <c r="C248" s="21" t="str">
        <f>'在庫(claude)'!A248</f>
        <v>20250FE03</v>
      </c>
      <c r="D248" s="22" t="str">
        <f>IFERROR(_xlfn.XLOOKUP(C248,'在庫(claude)'!A$5:A$695,'在庫(claude)'!B$5:B$695,""),"")</f>
        <v>雙語圖鑑-2</v>
      </c>
      <c r="E248" s="26">
        <f>IFERROR(SUMIF('在庫(claude)'!A$5:A$695,C248,'在庫(claude)'!D$5:D$695),0)</f>
        <v>4</v>
      </c>
      <c r="F248" s="26">
        <f>IFERROR(SUMIF('在庫(claude)'!A$5:A$695,C248,'在庫(claude)'!E$5:E$695),0)</f>
        <v>316</v>
      </c>
      <c r="G248" s="26">
        <f ca="1">IFERROR(SUMPRODUCT(('銷貨數 (總數)(claude)'!$B$4:$B$1576=C248)*OFFSET('銷貨數 (總數)(claude)'!$E$4:$E$1576,0,操作說明!$D$2-16,1573,12)),0)</f>
        <v>0</v>
      </c>
      <c r="H248" s="27">
        <f ca="1">IFERROR(SUMPRODUCT(('銷貨數 (總數)(claude)'!$B$4:$B$1576=C248)*OFFSET('銷貨數 (總數)(claude)'!$E$4:$E$1576,0,操作說明!$D$2-10,1573,6)),0)</f>
        <v>0</v>
      </c>
      <c r="I248" s="26">
        <f ca="1">IFERROR(SUMPRODUCT(('銷貨數 (總數)(claude)'!$B$4:$B$1576=C248)*OFFSET('銷貨數 (總數)(claude)'!$E$4:$E$1576,0,操作說明!$D$2-7,1573,3)),0)</f>
        <v>0</v>
      </c>
      <c r="J248" s="27" cm="1">
        <f t="array" aca="1" ref="J248" ca="1">IFERROR(ROUND(H248/MAX(1,SUMPRODUCT(('銷貨數 (總數)(claude)'!$B$4:$B$1576=C248)*(OFFSET('銷貨數 (總數)(claude)'!$E$4:$E$1576,0,操作說明!$D$2-10,1573,6)&gt;0))),1),0)</f>
        <v>0</v>
      </c>
      <c r="K248" s="28" t="str">
        <f t="shared" ca="1" si="12"/>
        <v>-</v>
      </c>
      <c r="L248" s="30" t="str">
        <f t="shared" ca="1" si="13"/>
        <v>滯銷(有庫無銷)</v>
      </c>
      <c r="M248" s="29" t="str">
        <f t="shared" ca="1" si="14"/>
        <v>⚠️ 近6M零銷售，請確認是否列入促銷或處分</v>
      </c>
      <c r="N248" s="113" t="str">
        <f t="shared" ca="1" si="15"/>
        <v>無法預估</v>
      </c>
    </row>
    <row r="249" spans="1:14" ht="18.75" customHeight="1">
      <c r="A249" s="19" t="str">
        <f>IFERROR(_xlfn.XLOOKUP(B249,事業別定義!A$2:A$9,事業別定義!B$2:B$9,IF(E249&gt;0,"周邊商品","")),IF(E249&gt;0,"周邊商品",""))</f>
        <v>周邊商品</v>
      </c>
      <c r="B249" s="20" t="str">
        <f>IFERROR(_xlfn.XLOOKUP(C249,'銷貨數(claude)'!E:E,'銷貨數(claude)'!A:A,"周邊商品"),"周邊商品")</f>
        <v>周邊商品</v>
      </c>
      <c r="C249" s="21" t="str">
        <f>'在庫(claude)'!A249</f>
        <v>20250FE04</v>
      </c>
      <c r="D249" s="22" t="str">
        <f>IFERROR(_xlfn.XLOOKUP(C249,'在庫(claude)'!A$5:A$695,'在庫(claude)'!B$5:B$695,""),"")</f>
        <v>雙語圖鑑-3</v>
      </c>
      <c r="E249" s="23">
        <f>IFERROR(SUMIF('在庫(claude)'!A$5:A$695,C249,'在庫(claude)'!D$5:D$695),0)</f>
        <v>5</v>
      </c>
      <c r="F249" s="23">
        <f>IFERROR(SUMIF('在庫(claude)'!A$5:A$695,C249,'在庫(claude)'!E$5:E$695),0)</f>
        <v>395</v>
      </c>
      <c r="G249" s="23">
        <f ca="1">IFERROR(SUMPRODUCT(('銷貨數 (總數)(claude)'!$B$4:$B$1576=C249)*OFFSET('銷貨數 (總數)(claude)'!$E$4:$E$1576,0,操作說明!$D$2-16,1573,12)),0)</f>
        <v>0</v>
      </c>
      <c r="H249" s="24">
        <f ca="1">IFERROR(SUMPRODUCT(('銷貨數 (總數)(claude)'!$B$4:$B$1576=C249)*OFFSET('銷貨數 (總數)(claude)'!$E$4:$E$1576,0,操作說明!$D$2-10,1573,6)),0)</f>
        <v>0</v>
      </c>
      <c r="I249" s="23">
        <f ca="1">IFERROR(SUMPRODUCT(('銷貨數 (總數)(claude)'!$B$4:$B$1576=C249)*OFFSET('銷貨數 (總數)(claude)'!$E$4:$E$1576,0,操作說明!$D$2-7,1573,3)),0)</f>
        <v>0</v>
      </c>
      <c r="J249" s="24" cm="1">
        <f t="array" aca="1" ref="J249" ca="1">IFERROR(ROUND(H249/MAX(1,SUMPRODUCT(('銷貨數 (總數)(claude)'!$B$4:$B$1576=C249)*(OFFSET('銷貨數 (總數)(claude)'!$E$4:$E$1576,0,操作說明!$D$2-10,1573,6)&gt;0))),1),0)</f>
        <v>0</v>
      </c>
      <c r="K249" s="21" t="str">
        <f t="shared" ca="1" si="12"/>
        <v>-</v>
      </c>
      <c r="L249" s="30" t="str">
        <f t="shared" ca="1" si="13"/>
        <v>滯銷(有庫無銷)</v>
      </c>
      <c r="M249" s="22" t="str">
        <f t="shared" ca="1" si="14"/>
        <v>⚠️ 近6M零銷售，請確認是否列入促銷或處分</v>
      </c>
      <c r="N249" s="114" t="str">
        <f t="shared" ca="1" si="15"/>
        <v>無法預估</v>
      </c>
    </row>
    <row r="250" spans="1:14" ht="18.75" customHeight="1">
      <c r="A250" s="19" t="str">
        <f>IFERROR(_xlfn.XLOOKUP(B250,事業別定義!A$2:A$9,事業別定義!B$2:B$9,IF(E250&gt;0,"周邊商品","")),IF(E250&gt;0,"周邊商品",""))</f>
        <v>周邊商品</v>
      </c>
      <c r="B250" s="20" t="str">
        <f>IFERROR(_xlfn.XLOOKUP(C250,'銷貨數(claude)'!E:E,'銷貨數(claude)'!A:A,"周邊商品"),"周邊商品")</f>
        <v>周邊商品</v>
      </c>
      <c r="C250" s="21" t="str">
        <f>'在庫(claude)'!A250</f>
        <v>20250FE05</v>
      </c>
      <c r="D250" s="22" t="str">
        <f>IFERROR(_xlfn.XLOOKUP(C250,'在庫(claude)'!A$5:A$695,'在庫(claude)'!B$5:B$695,""),"")</f>
        <v>雙語圖鑑-4</v>
      </c>
      <c r="E250" s="26">
        <f>IFERROR(SUMIF('在庫(claude)'!A$5:A$695,C250,'在庫(claude)'!D$5:D$695),0)</f>
        <v>5</v>
      </c>
      <c r="F250" s="26">
        <f>IFERROR(SUMIF('在庫(claude)'!A$5:A$695,C250,'在庫(claude)'!E$5:E$695),0)</f>
        <v>454</v>
      </c>
      <c r="G250" s="26">
        <f ca="1">IFERROR(SUMPRODUCT(('銷貨數 (總數)(claude)'!$B$4:$B$1576=C250)*OFFSET('銷貨數 (總數)(claude)'!$E$4:$E$1576,0,操作說明!$D$2-16,1573,12)),0)</f>
        <v>0</v>
      </c>
      <c r="H250" s="27">
        <f ca="1">IFERROR(SUMPRODUCT(('銷貨數 (總數)(claude)'!$B$4:$B$1576=C250)*OFFSET('銷貨數 (總數)(claude)'!$E$4:$E$1576,0,操作說明!$D$2-10,1573,6)),0)</f>
        <v>0</v>
      </c>
      <c r="I250" s="26">
        <f ca="1">IFERROR(SUMPRODUCT(('銷貨數 (總數)(claude)'!$B$4:$B$1576=C250)*OFFSET('銷貨數 (總數)(claude)'!$E$4:$E$1576,0,操作說明!$D$2-7,1573,3)),0)</f>
        <v>0</v>
      </c>
      <c r="J250" s="27" cm="1">
        <f t="array" aca="1" ref="J250" ca="1">IFERROR(ROUND(H250/MAX(1,SUMPRODUCT(('銷貨數 (總數)(claude)'!$B$4:$B$1576=C250)*(OFFSET('銷貨數 (總數)(claude)'!$E$4:$E$1576,0,操作說明!$D$2-10,1573,6)&gt;0))),1),0)</f>
        <v>0</v>
      </c>
      <c r="K250" s="28" t="str">
        <f t="shared" ca="1" si="12"/>
        <v>-</v>
      </c>
      <c r="L250" s="30" t="str">
        <f t="shared" ca="1" si="13"/>
        <v>滯銷(有庫無銷)</v>
      </c>
      <c r="M250" s="29" t="str">
        <f t="shared" ca="1" si="14"/>
        <v>⚠️ 近6M零銷售，請確認是否列入促銷或處分</v>
      </c>
      <c r="N250" s="114" t="str">
        <f t="shared" ca="1" si="15"/>
        <v>無法預估</v>
      </c>
    </row>
    <row r="251" spans="1:14" ht="18.75" customHeight="1">
      <c r="A251" s="19" t="str">
        <f>IFERROR(_xlfn.XLOOKUP(B251,事業別定義!A$2:A$9,事業別定義!B$2:B$9,IF(E251&gt;0,"周邊商品","")),IF(E251&gt;0,"周邊商品",""))</f>
        <v>周邊商品</v>
      </c>
      <c r="B251" s="20" t="str">
        <f>IFERROR(_xlfn.XLOOKUP(C251,'銷貨數(claude)'!E:E,'銷貨數(claude)'!A:A,"周邊商品"),"周邊商品")</f>
        <v>周邊商品</v>
      </c>
      <c r="C251" s="21" t="str">
        <f>'在庫(claude)'!A251</f>
        <v>20250FE06</v>
      </c>
      <c r="D251" s="22" t="str">
        <f>IFERROR(_xlfn.XLOOKUP(C251,'在庫(claude)'!A$5:A$695,'在庫(claude)'!B$5:B$695,""),"")</f>
        <v>雙語點讀圖鑑育兒誌</v>
      </c>
      <c r="E251" s="23">
        <f>IFERROR(SUMIF('在庫(claude)'!A$5:A$695,C251,'在庫(claude)'!D$5:D$695),0)</f>
        <v>2</v>
      </c>
      <c r="F251" s="23">
        <f>IFERROR(SUMIF('在庫(claude)'!A$5:A$695,C251,'在庫(claude)'!E$5:E$695),0)</f>
        <v>13</v>
      </c>
      <c r="G251" s="23">
        <f ca="1">IFERROR(SUMPRODUCT(('銷貨數 (總數)(claude)'!$B$4:$B$1576=C251)*OFFSET('銷貨數 (總數)(claude)'!$E$4:$E$1576,0,操作說明!$D$2-16,1573,12)),0)</f>
        <v>0</v>
      </c>
      <c r="H251" s="24">
        <f ca="1">IFERROR(SUMPRODUCT(('銷貨數 (總數)(claude)'!$B$4:$B$1576=C251)*OFFSET('銷貨數 (總數)(claude)'!$E$4:$E$1576,0,操作說明!$D$2-10,1573,6)),0)</f>
        <v>0</v>
      </c>
      <c r="I251" s="23">
        <f ca="1">IFERROR(SUMPRODUCT(('銷貨數 (總數)(claude)'!$B$4:$B$1576=C251)*OFFSET('銷貨數 (總數)(claude)'!$E$4:$E$1576,0,操作說明!$D$2-7,1573,3)),0)</f>
        <v>0</v>
      </c>
      <c r="J251" s="24" cm="1">
        <f t="array" aca="1" ref="J251" ca="1">IFERROR(ROUND(H251/MAX(1,SUMPRODUCT(('銷貨數 (總數)(claude)'!$B$4:$B$1576=C251)*(OFFSET('銷貨數 (總數)(claude)'!$E$4:$E$1576,0,操作說明!$D$2-10,1573,6)&gt;0))),1),0)</f>
        <v>0</v>
      </c>
      <c r="K251" s="21" t="str">
        <f t="shared" ca="1" si="12"/>
        <v>-</v>
      </c>
      <c r="L251" s="30" t="str">
        <f t="shared" ca="1" si="13"/>
        <v>滯銷(有庫無銷)</v>
      </c>
      <c r="M251" s="22" t="str">
        <f t="shared" ca="1" si="14"/>
        <v>⚠️ 近6M零銷售，請確認是否列入促銷或處分</v>
      </c>
      <c r="N251" s="113" t="str">
        <f t="shared" ca="1" si="15"/>
        <v>無法預估</v>
      </c>
    </row>
    <row r="252" spans="1:14" ht="18.75" customHeight="1">
      <c r="A252" s="19" t="str">
        <f>IFERROR(_xlfn.XLOOKUP(B252,事業別定義!A$2:A$9,事業別定義!B$2:B$9,IF(E252&gt;0,"周邊商品","")),IF(E252&gt;0,"周邊商品",""))</f>
        <v>學習商品</v>
      </c>
      <c r="B252" s="20" t="str">
        <f>IFERROR(_xlfn.XLOOKUP(C252,'銷貨數(claude)'!E:E,'銷貨數(claude)'!A:A,"周邊商品"),"周邊商品")</f>
        <v>學習商品</v>
      </c>
      <c r="C252" s="21" t="str">
        <f>'在庫(claude)'!A252</f>
        <v>20250FF00</v>
      </c>
      <c r="D252" s="22" t="str">
        <f>IFERROR(_xlfn.XLOOKUP(C252,'在庫(claude)'!A$5:A$695,'在庫(claude)'!B$5:B$695,""),"")</f>
        <v>聰明左右腦 點讀大冒險套組</v>
      </c>
      <c r="E252" s="26">
        <f>IFERROR(SUMIF('在庫(claude)'!A$5:A$695,C252,'在庫(claude)'!D$5:D$695),0)</f>
        <v>3823</v>
      </c>
      <c r="F252" s="26">
        <f>IFERROR(SUMIF('在庫(claude)'!A$5:A$695,C252,'在庫(claude)'!E$5:E$695),0)</f>
        <v>4563862</v>
      </c>
      <c r="G252" s="26">
        <f ca="1">IFERROR(SUMPRODUCT(('銷貨數 (總數)(claude)'!$B$4:$B$1576=C252)*OFFSET('銷貨數 (總數)(claude)'!$E$4:$E$1576,0,操作說明!$D$2-16,1573,12)),0)</f>
        <v>783</v>
      </c>
      <c r="H252" s="27">
        <f ca="1">IFERROR(SUMPRODUCT(('銷貨數 (總數)(claude)'!$B$4:$B$1576=C252)*OFFSET('銷貨數 (總數)(claude)'!$E$4:$E$1576,0,操作說明!$D$2-10,1573,6)),0)</f>
        <v>783</v>
      </c>
      <c r="I252" s="26">
        <f ca="1">IFERROR(SUMPRODUCT(('銷貨數 (總數)(claude)'!$B$4:$B$1576=C252)*OFFSET('銷貨數 (總數)(claude)'!$E$4:$E$1576,0,操作說明!$D$2-7,1573,3)),0)</f>
        <v>783</v>
      </c>
      <c r="J252" s="27" cm="1">
        <f t="array" aca="1" ref="J252" ca="1">IFERROR(ROUND(H252/MAX(1,SUMPRODUCT(('銷貨數 (總數)(claude)'!$B$4:$B$1576=C252)*(OFFSET('銷貨數 (總數)(claude)'!$E$4:$E$1576,0,操作說明!$D$2-10,1573,6)&gt;0))),1),0)</f>
        <v>783</v>
      </c>
      <c r="K252" s="28">
        <f t="shared" ca="1" si="12"/>
        <v>4.9000000000000004</v>
      </c>
      <c r="L252" s="30" t="str">
        <f t="shared" ca="1" si="13"/>
        <v>偏高</v>
      </c>
      <c r="M252" s="29" t="str">
        <f t="shared" ca="1" si="14"/>
        <v>🟡 消化月數3-6個月，偏高注意</v>
      </c>
      <c r="N252" s="113" t="str">
        <f t="shared" ca="1" si="15"/>
        <v>2026/10</v>
      </c>
    </row>
    <row r="253" spans="1:14" ht="18.75" customHeight="1">
      <c r="A253" s="19" t="str">
        <f>IFERROR(_xlfn.XLOOKUP(B253,事業別定義!A$2:A$9,事業別定義!B$2:B$9,IF(E253&gt;0,"周邊商品","")),IF(E253&gt;0,"周邊商品",""))</f>
        <v>周邊商品</v>
      </c>
      <c r="B253" s="20" t="str">
        <f>IFERROR(_xlfn.XLOOKUP(C253,'銷貨數(claude)'!E:E,'銷貨數(claude)'!A:A,"周邊商品"),"周邊商品")</f>
        <v>周邊商品</v>
      </c>
      <c r="C253" s="21" t="str">
        <f>'在庫(claude)'!A253</f>
        <v>20250FF00-包裝箱</v>
      </c>
      <c r="D253" s="22" t="str">
        <f>IFERROR(_xlfn.XLOOKUP(C253,'在庫(claude)'!A$5:A$695,'在庫(claude)'!B$5:B$695,""),"")</f>
        <v>點讀大冒險-外箱</v>
      </c>
      <c r="E253" s="23">
        <f>IFERROR(SUMIF('在庫(claude)'!A$5:A$695,C253,'在庫(claude)'!D$5:D$695),0)</f>
        <v>33</v>
      </c>
      <c r="F253" s="23">
        <f>IFERROR(SUMIF('在庫(claude)'!A$5:A$695,C253,'在庫(claude)'!E$5:E$695),0)</f>
        <v>1067</v>
      </c>
      <c r="G253" s="23">
        <f ca="1">IFERROR(SUMPRODUCT(('銷貨數 (總數)(claude)'!$B$4:$B$1576=C253)*OFFSET('銷貨數 (總數)(claude)'!$E$4:$E$1576,0,操作說明!$D$2-16,1573,12)),0)</f>
        <v>0</v>
      </c>
      <c r="H253" s="24">
        <f ca="1">IFERROR(SUMPRODUCT(('銷貨數 (總數)(claude)'!$B$4:$B$1576=C253)*OFFSET('銷貨數 (總數)(claude)'!$E$4:$E$1576,0,操作說明!$D$2-10,1573,6)),0)</f>
        <v>0</v>
      </c>
      <c r="I253" s="23">
        <f ca="1">IFERROR(SUMPRODUCT(('銷貨數 (總數)(claude)'!$B$4:$B$1576=C253)*OFFSET('銷貨數 (總數)(claude)'!$E$4:$E$1576,0,操作說明!$D$2-7,1573,3)),0)</f>
        <v>0</v>
      </c>
      <c r="J253" s="24" cm="1">
        <f t="array" aca="1" ref="J253" ca="1">IFERROR(ROUND(H253/MAX(1,SUMPRODUCT(('銷貨數 (總數)(claude)'!$B$4:$B$1576=C253)*(OFFSET('銷貨數 (總數)(claude)'!$E$4:$E$1576,0,操作說明!$D$2-10,1573,6)&gt;0))),1),0)</f>
        <v>0</v>
      </c>
      <c r="K253" s="21" t="str">
        <f t="shared" ca="1" si="12"/>
        <v>-</v>
      </c>
      <c r="L253" s="31" t="str">
        <f t="shared" ca="1" si="13"/>
        <v>滯銷(有庫無銷)</v>
      </c>
      <c r="M253" s="22" t="str">
        <f t="shared" ca="1" si="14"/>
        <v>⚠️ 近6M零銷售，請確認是否列入促銷或處分</v>
      </c>
      <c r="N253" s="113" t="str">
        <f t="shared" ca="1" si="15"/>
        <v>無法預估</v>
      </c>
    </row>
    <row r="254" spans="1:14" ht="18.75" customHeight="1">
      <c r="A254" s="19" t="str">
        <f>IFERROR(_xlfn.XLOOKUP(B254,事業別定義!A$2:A$9,事業別定義!B$2:B$9,IF(E254&gt;0,"周邊商品","")),IF(E254&gt;0,"周邊商品",""))</f>
        <v>周邊商品</v>
      </c>
      <c r="B254" s="20" t="str">
        <f>IFERROR(_xlfn.XLOOKUP(C254,'銷貨數(claude)'!E:E,'銷貨數(claude)'!A:A,"周邊商品"),"周邊商品")</f>
        <v>周邊商品</v>
      </c>
      <c r="C254" s="21" t="str">
        <f>'在庫(claude)'!A254</f>
        <v>20250FF02</v>
      </c>
      <c r="D254" s="22" t="str">
        <f>IFERROR(_xlfn.XLOOKUP(C254,'在庫(claude)'!A$5:A$695,'在庫(claude)'!B$5:B$695,""),"")</f>
        <v>邏輯閱讀點點書-1</v>
      </c>
      <c r="E254" s="26">
        <f>IFERROR(SUMIF('在庫(claude)'!A$5:A$695,C254,'在庫(claude)'!D$5:D$695),0)</f>
        <v>146</v>
      </c>
      <c r="F254" s="26">
        <f>IFERROR(SUMIF('在庫(claude)'!A$5:A$695,C254,'在庫(claude)'!E$5:E$695),0)</f>
        <v>6714</v>
      </c>
      <c r="G254" s="26">
        <f ca="1">IFERROR(SUMPRODUCT(('銷貨數 (總數)(claude)'!$B$4:$B$1576=C254)*OFFSET('銷貨數 (總數)(claude)'!$E$4:$E$1576,0,操作說明!$D$2-16,1573,12)),0)</f>
        <v>0</v>
      </c>
      <c r="H254" s="27">
        <f ca="1">IFERROR(SUMPRODUCT(('銷貨數 (總數)(claude)'!$B$4:$B$1576=C254)*OFFSET('銷貨數 (總數)(claude)'!$E$4:$E$1576,0,操作說明!$D$2-10,1573,6)),0)</f>
        <v>0</v>
      </c>
      <c r="I254" s="26">
        <f ca="1">IFERROR(SUMPRODUCT(('銷貨數 (總數)(claude)'!$B$4:$B$1576=C254)*OFFSET('銷貨數 (總數)(claude)'!$E$4:$E$1576,0,操作說明!$D$2-7,1573,3)),0)</f>
        <v>0</v>
      </c>
      <c r="J254" s="27" cm="1">
        <f t="array" aca="1" ref="J254" ca="1">IFERROR(ROUND(H254/MAX(1,SUMPRODUCT(('銷貨數 (總數)(claude)'!$B$4:$B$1576=C254)*(OFFSET('銷貨數 (總數)(claude)'!$E$4:$E$1576,0,操作說明!$D$2-10,1573,6)&gt;0))),1),0)</f>
        <v>0</v>
      </c>
      <c r="K254" s="28" t="str">
        <f t="shared" ca="1" si="12"/>
        <v>-</v>
      </c>
      <c r="L254" s="31" t="str">
        <f t="shared" ca="1" si="13"/>
        <v>滯銷(有庫無銷)</v>
      </c>
      <c r="M254" s="29" t="str">
        <f t="shared" ca="1" si="14"/>
        <v>⚠️ 近6M零銷售，請確認是否列入促銷或處分</v>
      </c>
      <c r="N254" s="113" t="str">
        <f t="shared" ca="1" si="15"/>
        <v>無法預估</v>
      </c>
    </row>
    <row r="255" spans="1:14" ht="18.75" customHeight="1">
      <c r="A255" s="19" t="str">
        <f>IFERROR(_xlfn.XLOOKUP(B255,事業別定義!A$2:A$9,事業別定義!B$2:B$9,IF(E255&gt;0,"周邊商品","")),IF(E255&gt;0,"周邊商品",""))</f>
        <v>周邊商品</v>
      </c>
      <c r="B255" s="20" t="str">
        <f>IFERROR(_xlfn.XLOOKUP(C255,'銷貨數(claude)'!E:E,'銷貨數(claude)'!A:A,"周邊商品"),"周邊商品")</f>
        <v>周邊商品</v>
      </c>
      <c r="C255" s="21" t="str">
        <f>'在庫(claude)'!A255</f>
        <v>20250FF03</v>
      </c>
      <c r="D255" s="22" t="str">
        <f>IFERROR(_xlfn.XLOOKUP(C255,'在庫(claude)'!A$5:A$695,'在庫(claude)'!B$5:B$695,""),"")</f>
        <v>邏輯閱讀點點書-2</v>
      </c>
      <c r="E255" s="23">
        <f>IFERROR(SUMIF('在庫(claude)'!A$5:A$695,C255,'在庫(claude)'!D$5:D$695),0)</f>
        <v>199</v>
      </c>
      <c r="F255" s="23">
        <f>IFERROR(SUMIF('在庫(claude)'!A$5:A$695,C255,'在庫(claude)'!E$5:E$695),0)</f>
        <v>9158</v>
      </c>
      <c r="G255" s="23">
        <f ca="1">IFERROR(SUMPRODUCT(('銷貨數 (總數)(claude)'!$B$4:$B$1576=C255)*OFFSET('銷貨數 (總數)(claude)'!$E$4:$E$1576,0,操作說明!$D$2-16,1573,12)),0)</f>
        <v>0</v>
      </c>
      <c r="H255" s="24">
        <f ca="1">IFERROR(SUMPRODUCT(('銷貨數 (總數)(claude)'!$B$4:$B$1576=C255)*OFFSET('銷貨數 (總數)(claude)'!$E$4:$E$1576,0,操作說明!$D$2-10,1573,6)),0)</f>
        <v>0</v>
      </c>
      <c r="I255" s="23">
        <f ca="1">IFERROR(SUMPRODUCT(('銷貨數 (總數)(claude)'!$B$4:$B$1576=C255)*OFFSET('銷貨數 (總數)(claude)'!$E$4:$E$1576,0,操作說明!$D$2-7,1573,3)),0)</f>
        <v>0</v>
      </c>
      <c r="J255" s="24" cm="1">
        <f t="array" aca="1" ref="J255" ca="1">IFERROR(ROUND(H255/MAX(1,SUMPRODUCT(('銷貨數 (總數)(claude)'!$B$4:$B$1576=C255)*(OFFSET('銷貨數 (總數)(claude)'!$E$4:$E$1576,0,操作說明!$D$2-10,1573,6)&gt;0))),1),0)</f>
        <v>0</v>
      </c>
      <c r="K255" s="21" t="str">
        <f t="shared" ca="1" si="12"/>
        <v>-</v>
      </c>
      <c r="L255" s="31" t="str">
        <f t="shared" ca="1" si="13"/>
        <v>滯銷(有庫無銷)</v>
      </c>
      <c r="M255" s="22" t="str">
        <f t="shared" ca="1" si="14"/>
        <v>⚠️ 近6M零銷售，請確認是否列入促銷或處分</v>
      </c>
      <c r="N255" s="113" t="str">
        <f t="shared" ca="1" si="15"/>
        <v>無法預估</v>
      </c>
    </row>
    <row r="256" spans="1:14" ht="18.75" customHeight="1">
      <c r="A256" s="19" t="str">
        <f>IFERROR(_xlfn.XLOOKUP(B256,事業別定義!A$2:A$9,事業別定義!B$2:B$9,IF(E256&gt;0,"周邊商品","")),IF(E256&gt;0,"周邊商品",""))</f>
        <v>周邊商品</v>
      </c>
      <c r="B256" s="20" t="str">
        <f>IFERROR(_xlfn.XLOOKUP(C256,'銷貨數(claude)'!E:E,'銷貨數(claude)'!A:A,"周邊商品"),"周邊商品")</f>
        <v>周邊商品</v>
      </c>
      <c r="C256" s="21" t="str">
        <f>'在庫(claude)'!A256</f>
        <v>20250FF04</v>
      </c>
      <c r="D256" s="22" t="str">
        <f>IFERROR(_xlfn.XLOOKUP(C256,'在庫(claude)'!A$5:A$695,'在庫(claude)'!B$5:B$695,""),"")</f>
        <v>邏輯閱讀點點書-3</v>
      </c>
      <c r="E256" s="26">
        <f>IFERROR(SUMIF('在庫(claude)'!A$5:A$695,C256,'在庫(claude)'!D$5:D$695),0)</f>
        <v>196</v>
      </c>
      <c r="F256" s="26">
        <f>IFERROR(SUMIF('在庫(claude)'!A$5:A$695,C256,'在庫(claude)'!E$5:E$695),0)</f>
        <v>9020</v>
      </c>
      <c r="G256" s="26">
        <f ca="1">IFERROR(SUMPRODUCT(('銷貨數 (總數)(claude)'!$B$4:$B$1576=C256)*OFFSET('銷貨數 (總數)(claude)'!$E$4:$E$1576,0,操作說明!$D$2-16,1573,12)),0)</f>
        <v>0</v>
      </c>
      <c r="H256" s="27">
        <f ca="1">IFERROR(SUMPRODUCT(('銷貨數 (總數)(claude)'!$B$4:$B$1576=C256)*OFFSET('銷貨數 (總數)(claude)'!$E$4:$E$1576,0,操作說明!$D$2-10,1573,6)),0)</f>
        <v>0</v>
      </c>
      <c r="I256" s="26">
        <f ca="1">IFERROR(SUMPRODUCT(('銷貨數 (總數)(claude)'!$B$4:$B$1576=C256)*OFFSET('銷貨數 (總數)(claude)'!$E$4:$E$1576,0,操作說明!$D$2-7,1573,3)),0)</f>
        <v>0</v>
      </c>
      <c r="J256" s="27" cm="1">
        <f t="array" aca="1" ref="J256" ca="1">IFERROR(ROUND(H256/MAX(1,SUMPRODUCT(('銷貨數 (總數)(claude)'!$B$4:$B$1576=C256)*(OFFSET('銷貨數 (總數)(claude)'!$E$4:$E$1576,0,操作說明!$D$2-10,1573,6)&gt;0))),1),0)</f>
        <v>0</v>
      </c>
      <c r="K256" s="28" t="str">
        <f t="shared" ca="1" si="12"/>
        <v>-</v>
      </c>
      <c r="L256" s="31" t="str">
        <f t="shared" ca="1" si="13"/>
        <v>滯銷(有庫無銷)</v>
      </c>
      <c r="M256" s="29" t="str">
        <f t="shared" ca="1" si="14"/>
        <v>⚠️ 近6M零銷售，請確認是否列入促銷或處分</v>
      </c>
      <c r="N256" s="113" t="str">
        <f t="shared" ca="1" si="15"/>
        <v>無法預估</v>
      </c>
    </row>
    <row r="257" spans="1:14" ht="18.75" customHeight="1">
      <c r="A257" s="19" t="str">
        <f>IFERROR(_xlfn.XLOOKUP(B257,事業別定義!A$2:A$9,事業別定義!B$2:B$9,IF(E257&gt;0,"周邊商品","")),IF(E257&gt;0,"周邊商品",""))</f>
        <v>周邊商品</v>
      </c>
      <c r="B257" s="20" t="str">
        <f>IFERROR(_xlfn.XLOOKUP(C257,'銷貨數(claude)'!E:E,'銷貨數(claude)'!A:A,"周邊商品"),"周邊商品")</f>
        <v>周邊商品</v>
      </c>
      <c r="C257" s="21" t="str">
        <f>'在庫(claude)'!A257</f>
        <v>20250FF05</v>
      </c>
      <c r="D257" s="22" t="str">
        <f>IFERROR(_xlfn.XLOOKUP(C257,'在庫(claude)'!A$5:A$695,'在庫(claude)'!B$5:B$695,""),"")</f>
        <v>邏輯閱讀點點書-4</v>
      </c>
      <c r="E257" s="23">
        <f>IFERROR(SUMIF('在庫(claude)'!A$5:A$695,C257,'在庫(claude)'!D$5:D$695),0)</f>
        <v>195</v>
      </c>
      <c r="F257" s="23">
        <f>IFERROR(SUMIF('在庫(claude)'!A$5:A$695,C257,'在庫(claude)'!E$5:E$695),0)</f>
        <v>8974</v>
      </c>
      <c r="G257" s="23">
        <f ca="1">IFERROR(SUMPRODUCT(('銷貨數 (總數)(claude)'!$B$4:$B$1576=C257)*OFFSET('銷貨數 (總數)(claude)'!$E$4:$E$1576,0,操作說明!$D$2-16,1573,12)),0)</f>
        <v>0</v>
      </c>
      <c r="H257" s="24">
        <f ca="1">IFERROR(SUMPRODUCT(('銷貨數 (總數)(claude)'!$B$4:$B$1576=C257)*OFFSET('銷貨數 (總數)(claude)'!$E$4:$E$1576,0,操作說明!$D$2-10,1573,6)),0)</f>
        <v>0</v>
      </c>
      <c r="I257" s="23">
        <f ca="1">IFERROR(SUMPRODUCT(('銷貨數 (總數)(claude)'!$B$4:$B$1576=C257)*OFFSET('銷貨數 (總數)(claude)'!$E$4:$E$1576,0,操作說明!$D$2-7,1573,3)),0)</f>
        <v>0</v>
      </c>
      <c r="J257" s="24" cm="1">
        <f t="array" aca="1" ref="J257" ca="1">IFERROR(ROUND(H257/MAX(1,SUMPRODUCT(('銷貨數 (總數)(claude)'!$B$4:$B$1576=C257)*(OFFSET('銷貨數 (總數)(claude)'!$E$4:$E$1576,0,操作說明!$D$2-10,1573,6)&gt;0))),1),0)</f>
        <v>0</v>
      </c>
      <c r="K257" s="21" t="str">
        <f t="shared" ca="1" si="12"/>
        <v>-</v>
      </c>
      <c r="L257" s="31" t="str">
        <f t="shared" ca="1" si="13"/>
        <v>滯銷(有庫無銷)</v>
      </c>
      <c r="M257" s="22" t="str">
        <f t="shared" ca="1" si="14"/>
        <v>⚠️ 近6M零銷售，請確認是否列入促銷或處分</v>
      </c>
      <c r="N257" s="113" t="str">
        <f t="shared" ca="1" si="15"/>
        <v>無法預估</v>
      </c>
    </row>
    <row r="258" spans="1:14" ht="18.75" customHeight="1">
      <c r="A258" s="19" t="str">
        <f>IFERROR(_xlfn.XLOOKUP(B258,事業別定義!A$2:A$9,事業別定義!B$2:B$9,IF(E258&gt;0,"周邊商品","")),IF(E258&gt;0,"周邊商品",""))</f>
        <v>周邊商品</v>
      </c>
      <c r="B258" s="20" t="str">
        <f>IFERROR(_xlfn.XLOOKUP(C258,'銷貨數(claude)'!E:E,'銷貨數(claude)'!A:A,"周邊商品"),"周邊商品")</f>
        <v>周邊商品</v>
      </c>
      <c r="C258" s="21" t="str">
        <f>'在庫(claude)'!A258</f>
        <v>20250FF06</v>
      </c>
      <c r="D258" s="22" t="str">
        <f>IFERROR(_xlfn.XLOOKUP(C258,'在庫(claude)'!A$5:A$695,'在庫(claude)'!B$5:B$695,""),"")</f>
        <v>邏輯閱讀點點書-5</v>
      </c>
      <c r="E258" s="26">
        <f>IFERROR(SUMIF('在庫(claude)'!A$5:A$695,C258,'在庫(claude)'!D$5:D$695),0)</f>
        <v>147</v>
      </c>
      <c r="F258" s="26">
        <f>IFERROR(SUMIF('在庫(claude)'!A$5:A$695,C258,'在庫(claude)'!E$5:E$695),0)</f>
        <v>6760</v>
      </c>
      <c r="G258" s="26">
        <f ca="1">IFERROR(SUMPRODUCT(('銷貨數 (總數)(claude)'!$B$4:$B$1576=C258)*OFFSET('銷貨數 (總數)(claude)'!$E$4:$E$1576,0,操作說明!$D$2-16,1573,12)),0)</f>
        <v>0</v>
      </c>
      <c r="H258" s="27">
        <f ca="1">IFERROR(SUMPRODUCT(('銷貨數 (總數)(claude)'!$B$4:$B$1576=C258)*OFFSET('銷貨數 (總數)(claude)'!$E$4:$E$1576,0,操作說明!$D$2-10,1573,6)),0)</f>
        <v>0</v>
      </c>
      <c r="I258" s="26">
        <f ca="1">IFERROR(SUMPRODUCT(('銷貨數 (總數)(claude)'!$B$4:$B$1576=C258)*OFFSET('銷貨數 (總數)(claude)'!$E$4:$E$1576,0,操作說明!$D$2-7,1573,3)),0)</f>
        <v>0</v>
      </c>
      <c r="J258" s="27" cm="1">
        <f t="array" aca="1" ref="J258" ca="1">IFERROR(ROUND(H258/MAX(1,SUMPRODUCT(('銷貨數 (總數)(claude)'!$B$4:$B$1576=C258)*(OFFSET('銷貨數 (總數)(claude)'!$E$4:$E$1576,0,操作說明!$D$2-10,1573,6)&gt;0))),1),0)</f>
        <v>0</v>
      </c>
      <c r="K258" s="28" t="str">
        <f t="shared" ca="1" si="12"/>
        <v>-</v>
      </c>
      <c r="L258" s="31" t="str">
        <f t="shared" ca="1" si="13"/>
        <v>滯銷(有庫無銷)</v>
      </c>
      <c r="M258" s="29" t="str">
        <f t="shared" ca="1" si="14"/>
        <v>⚠️ 近6M零銷售，請確認是否列入促銷或處分</v>
      </c>
      <c r="N258" s="113" t="str">
        <f t="shared" ca="1" si="15"/>
        <v>無法預估</v>
      </c>
    </row>
    <row r="259" spans="1:14" ht="18.75" customHeight="1">
      <c r="A259" s="19" t="str">
        <f>IFERROR(_xlfn.XLOOKUP(B259,事業別定義!A$2:A$9,事業別定義!B$2:B$9,IF(E259&gt;0,"周邊商品","")),IF(E259&gt;0,"周邊商品",""))</f>
        <v>周邊商品</v>
      </c>
      <c r="B259" s="20" t="str">
        <f>IFERROR(_xlfn.XLOOKUP(C259,'銷貨數(claude)'!E:E,'銷貨數(claude)'!A:A,"周邊商品"),"周邊商品")</f>
        <v>周邊商品</v>
      </c>
      <c r="C259" s="21" t="str">
        <f>'在庫(claude)'!A259</f>
        <v>20250FF07</v>
      </c>
      <c r="D259" s="22" t="str">
        <f>IFERROR(_xlfn.XLOOKUP(C259,'在庫(claude)'!A$5:A$695,'在庫(claude)'!B$5:B$695,""),"")</f>
        <v>邏輯閱讀點點書-6</v>
      </c>
      <c r="E259" s="23">
        <f>IFERROR(SUMIF('在庫(claude)'!A$5:A$695,C259,'在庫(claude)'!D$5:D$695),0)</f>
        <v>147</v>
      </c>
      <c r="F259" s="23">
        <f>IFERROR(SUMIF('在庫(claude)'!A$5:A$695,C259,'在庫(claude)'!E$5:E$695),0)</f>
        <v>6760</v>
      </c>
      <c r="G259" s="23">
        <f ca="1">IFERROR(SUMPRODUCT(('銷貨數 (總數)(claude)'!$B$4:$B$1576=C259)*OFFSET('銷貨數 (總數)(claude)'!$E$4:$E$1576,0,操作說明!$D$2-16,1573,12)),0)</f>
        <v>0</v>
      </c>
      <c r="H259" s="24">
        <f ca="1">IFERROR(SUMPRODUCT(('銷貨數 (總數)(claude)'!$B$4:$B$1576=C259)*OFFSET('銷貨數 (總數)(claude)'!$E$4:$E$1576,0,操作說明!$D$2-10,1573,6)),0)</f>
        <v>0</v>
      </c>
      <c r="I259" s="23">
        <f ca="1">IFERROR(SUMPRODUCT(('銷貨數 (總數)(claude)'!$B$4:$B$1576=C259)*OFFSET('銷貨數 (總數)(claude)'!$E$4:$E$1576,0,操作說明!$D$2-7,1573,3)),0)</f>
        <v>0</v>
      </c>
      <c r="J259" s="24" cm="1">
        <f t="array" aca="1" ref="J259" ca="1">IFERROR(ROUND(H259/MAX(1,SUMPRODUCT(('銷貨數 (總數)(claude)'!$B$4:$B$1576=C259)*(OFFSET('銷貨數 (總數)(claude)'!$E$4:$E$1576,0,操作說明!$D$2-10,1573,6)&gt;0))),1),0)</f>
        <v>0</v>
      </c>
      <c r="K259" s="21" t="str">
        <f t="shared" ca="1" si="12"/>
        <v>-</v>
      </c>
      <c r="L259" s="31" t="str">
        <f t="shared" ca="1" si="13"/>
        <v>滯銷(有庫無銷)</v>
      </c>
      <c r="M259" s="22" t="str">
        <f t="shared" ca="1" si="14"/>
        <v>⚠️ 近6M零銷售，請確認是否列入促銷或處分</v>
      </c>
      <c r="N259" s="113" t="str">
        <f t="shared" ca="1" si="15"/>
        <v>無法預估</v>
      </c>
    </row>
    <row r="260" spans="1:14" ht="18.75" customHeight="1">
      <c r="A260" s="19" t="str">
        <f>IFERROR(_xlfn.XLOOKUP(B260,事業別定義!A$2:A$9,事業別定義!B$2:B$9,IF(E260&gt;0,"周邊商品","")),IF(E260&gt;0,"周邊商品",""))</f>
        <v>周邊商品</v>
      </c>
      <c r="B260" s="20" t="str">
        <f>IFERROR(_xlfn.XLOOKUP(C260,'銷貨數(claude)'!E:E,'銷貨數(claude)'!A:A,"周邊商品"),"周邊商品")</f>
        <v>周邊商品</v>
      </c>
      <c r="C260" s="21" t="str">
        <f>'在庫(claude)'!A260</f>
        <v>20250FF08</v>
      </c>
      <c r="D260" s="22" t="str">
        <f>IFERROR(_xlfn.XLOOKUP(C260,'在庫(claude)'!A$5:A$695,'在庫(claude)'!B$5:B$695,""),"")</f>
        <v>邏輯閱讀點點書-7</v>
      </c>
      <c r="E260" s="26">
        <f>IFERROR(SUMIF('在庫(claude)'!A$5:A$695,C260,'在庫(claude)'!D$5:D$695),0)</f>
        <v>196</v>
      </c>
      <c r="F260" s="26">
        <f>IFERROR(SUMIF('在庫(claude)'!A$5:A$695,C260,'在庫(claude)'!E$5:E$695),0)</f>
        <v>9020</v>
      </c>
      <c r="G260" s="26">
        <f ca="1">IFERROR(SUMPRODUCT(('銷貨數 (總數)(claude)'!$B$4:$B$1576=C260)*OFFSET('銷貨數 (總數)(claude)'!$E$4:$E$1576,0,操作說明!$D$2-16,1573,12)),0)</f>
        <v>0</v>
      </c>
      <c r="H260" s="27">
        <f ca="1">IFERROR(SUMPRODUCT(('銷貨數 (總數)(claude)'!$B$4:$B$1576=C260)*OFFSET('銷貨數 (總數)(claude)'!$E$4:$E$1576,0,操作說明!$D$2-10,1573,6)),0)</f>
        <v>0</v>
      </c>
      <c r="I260" s="26">
        <f ca="1">IFERROR(SUMPRODUCT(('銷貨數 (總數)(claude)'!$B$4:$B$1576=C260)*OFFSET('銷貨數 (總數)(claude)'!$E$4:$E$1576,0,操作說明!$D$2-7,1573,3)),0)</f>
        <v>0</v>
      </c>
      <c r="J260" s="27" cm="1">
        <f t="array" aca="1" ref="J260" ca="1">IFERROR(ROUND(H260/MAX(1,SUMPRODUCT(('銷貨數 (總數)(claude)'!$B$4:$B$1576=C260)*(OFFSET('銷貨數 (總數)(claude)'!$E$4:$E$1576,0,操作說明!$D$2-10,1573,6)&gt;0))),1),0)</f>
        <v>0</v>
      </c>
      <c r="K260" s="28" t="str">
        <f t="shared" ca="1" si="12"/>
        <v>-</v>
      </c>
      <c r="L260" s="31" t="str">
        <f t="shared" ca="1" si="13"/>
        <v>滯銷(有庫無銷)</v>
      </c>
      <c r="M260" s="29" t="str">
        <f t="shared" ca="1" si="14"/>
        <v>⚠️ 近6M零銷售，請確認是否列入促銷或處分</v>
      </c>
      <c r="N260" s="113" t="str">
        <f t="shared" ca="1" si="15"/>
        <v>無法預估</v>
      </c>
    </row>
    <row r="261" spans="1:14" ht="18.75" customHeight="1">
      <c r="A261" s="19" t="str">
        <f>IFERROR(_xlfn.XLOOKUP(B261,事業別定義!A$2:A$9,事業別定義!B$2:B$9,IF(E261&gt;0,"周邊商品","")),IF(E261&gt;0,"周邊商品",""))</f>
        <v>周邊商品</v>
      </c>
      <c r="B261" s="20" t="str">
        <f>IFERROR(_xlfn.XLOOKUP(C261,'銷貨數(claude)'!E:E,'銷貨數(claude)'!A:A,"周邊商品"),"周邊商品")</f>
        <v>周邊商品</v>
      </c>
      <c r="C261" s="21" t="str">
        <f>'在庫(claude)'!A261</f>
        <v>20250FF09</v>
      </c>
      <c r="D261" s="22" t="str">
        <f>IFERROR(_xlfn.XLOOKUP(C261,'在庫(claude)'!A$5:A$695,'在庫(claude)'!B$5:B$695,""),"")</f>
        <v>專注聆聽點點書-1</v>
      </c>
      <c r="E261" s="23">
        <f>IFERROR(SUMIF('在庫(claude)'!A$5:A$695,C261,'在庫(claude)'!D$5:D$695),0)</f>
        <v>146</v>
      </c>
      <c r="F261" s="23">
        <f>IFERROR(SUMIF('在庫(claude)'!A$5:A$695,C261,'在庫(claude)'!E$5:E$695),0)</f>
        <v>6714</v>
      </c>
      <c r="G261" s="23">
        <f ca="1">IFERROR(SUMPRODUCT(('銷貨數 (總數)(claude)'!$B$4:$B$1576=C261)*OFFSET('銷貨數 (總數)(claude)'!$E$4:$E$1576,0,操作說明!$D$2-16,1573,12)),0)</f>
        <v>0</v>
      </c>
      <c r="H261" s="24">
        <f ca="1">IFERROR(SUMPRODUCT(('銷貨數 (總數)(claude)'!$B$4:$B$1576=C261)*OFFSET('銷貨數 (總數)(claude)'!$E$4:$E$1576,0,操作說明!$D$2-10,1573,6)),0)</f>
        <v>0</v>
      </c>
      <c r="I261" s="23">
        <f ca="1">IFERROR(SUMPRODUCT(('銷貨數 (總數)(claude)'!$B$4:$B$1576=C261)*OFFSET('銷貨數 (總數)(claude)'!$E$4:$E$1576,0,操作說明!$D$2-7,1573,3)),0)</f>
        <v>0</v>
      </c>
      <c r="J261" s="24" cm="1">
        <f t="array" aca="1" ref="J261" ca="1">IFERROR(ROUND(H261/MAX(1,SUMPRODUCT(('銷貨數 (總數)(claude)'!$B$4:$B$1576=C261)*(OFFSET('銷貨數 (總數)(claude)'!$E$4:$E$1576,0,操作說明!$D$2-10,1573,6)&gt;0))),1),0)</f>
        <v>0</v>
      </c>
      <c r="K261" s="21" t="str">
        <f t="shared" ref="K261:K324" ca="1" si="16">IFERROR(IF(J261=0,"-",ROUND(E261/J261,1)),"-")</f>
        <v>-</v>
      </c>
      <c r="L261" s="31" t="str">
        <f t="shared" ref="L261:L324" ca="1" si="17">IFERROR(IF(E261=0,"無庫存",IF(J261=0,"滯銷(有庫無銷)",IF(E261/J261&lt;=3,"健康",IF(E261/J261&lt;=6,"偏高",IF(E261/J261&lt;=12,"警示","滯銷風險"))))),"無庫存")</f>
        <v>滯銷(有庫無銷)</v>
      </c>
      <c r="M261" s="22" t="str">
        <f t="shared" ref="M261:M324" ca="1" si="18">IFERROR(IF(E261=0,"",IF(J261=0,"⚠️ 近6M零銷售，請確認是否列入促銷或處分",IF(E261/J261&gt;24,"🔴 超過2年消化量，建議促銷/庫存處分",IF(E261/J261&gt;12,"🔴 消化月數超過12個月，滯銷風險高",IF(E261/J261&gt;6,"🟠 消化月數6-12個月，持續觀察",IF(E261/J261&gt;3,"🟡 消化月數3-6個月，偏高注意","✅ 庫存健康")))))),"")</f>
        <v>⚠️ 近6M零銷售，請確認是否列入促銷或處分</v>
      </c>
      <c r="N261" s="113" t="str">
        <f t="shared" ref="N261:N324" ca="1" si="19">IFERROR(IF(E261=0,"已售完",IF(J261=0,"無法預估",TEXT(EDATE(TODAY(),ROUND(E261/J261,0)),"YYYY/MM"))),"無法預估")</f>
        <v>無法預估</v>
      </c>
    </row>
    <row r="262" spans="1:14" ht="18.75" customHeight="1">
      <c r="A262" s="19" t="str">
        <f>IFERROR(_xlfn.XLOOKUP(B262,事業別定義!A$2:A$9,事業別定義!B$2:B$9,IF(E262&gt;0,"周邊商品","")),IF(E262&gt;0,"周邊商品",""))</f>
        <v>周邊商品</v>
      </c>
      <c r="B262" s="20" t="str">
        <f>IFERROR(_xlfn.XLOOKUP(C262,'銷貨數(claude)'!E:E,'銷貨數(claude)'!A:A,"周邊商品"),"周邊商品")</f>
        <v>周邊商品</v>
      </c>
      <c r="C262" s="21" t="str">
        <f>'在庫(claude)'!A262</f>
        <v>20250FF10</v>
      </c>
      <c r="D262" s="22" t="str">
        <f>IFERROR(_xlfn.XLOOKUP(C262,'在庫(claude)'!A$5:A$695,'在庫(claude)'!B$5:B$695,""),"")</f>
        <v>專注聆聽點點書-2</v>
      </c>
      <c r="E262" s="26">
        <f>IFERROR(SUMIF('在庫(claude)'!A$5:A$695,C262,'在庫(claude)'!D$5:D$695),0)</f>
        <v>149</v>
      </c>
      <c r="F262" s="26">
        <f>IFERROR(SUMIF('在庫(claude)'!A$5:A$695,C262,'在庫(claude)'!E$5:E$695),0)</f>
        <v>8732</v>
      </c>
      <c r="G262" s="26">
        <f ca="1">IFERROR(SUMPRODUCT(('銷貨數 (總數)(claude)'!$B$4:$B$1576=C262)*OFFSET('銷貨數 (總數)(claude)'!$E$4:$E$1576,0,操作說明!$D$2-16,1573,12)),0)</f>
        <v>0</v>
      </c>
      <c r="H262" s="27">
        <f ca="1">IFERROR(SUMPRODUCT(('銷貨數 (總數)(claude)'!$B$4:$B$1576=C262)*OFFSET('銷貨數 (總數)(claude)'!$E$4:$E$1576,0,操作說明!$D$2-10,1573,6)),0)</f>
        <v>0</v>
      </c>
      <c r="I262" s="26">
        <f ca="1">IFERROR(SUMPRODUCT(('銷貨數 (總數)(claude)'!$B$4:$B$1576=C262)*OFFSET('銷貨數 (總數)(claude)'!$E$4:$E$1576,0,操作說明!$D$2-7,1573,3)),0)</f>
        <v>0</v>
      </c>
      <c r="J262" s="27" cm="1">
        <f t="array" aca="1" ref="J262" ca="1">IFERROR(ROUND(H262/MAX(1,SUMPRODUCT(('銷貨數 (總數)(claude)'!$B$4:$B$1576=C262)*(OFFSET('銷貨數 (總數)(claude)'!$E$4:$E$1576,0,操作說明!$D$2-10,1573,6)&gt;0))),1),0)</f>
        <v>0</v>
      </c>
      <c r="K262" s="28" t="str">
        <f t="shared" ca="1" si="16"/>
        <v>-</v>
      </c>
      <c r="L262" s="31" t="str">
        <f t="shared" ca="1" si="17"/>
        <v>滯銷(有庫無銷)</v>
      </c>
      <c r="M262" s="29" t="str">
        <f t="shared" ca="1" si="18"/>
        <v>⚠️ 近6M零銷售，請確認是否列入促銷或處分</v>
      </c>
      <c r="N262" s="113" t="str">
        <f t="shared" ca="1" si="19"/>
        <v>無法預估</v>
      </c>
    </row>
    <row r="263" spans="1:14" ht="18.75" customHeight="1">
      <c r="A263" s="19" t="str">
        <f>IFERROR(_xlfn.XLOOKUP(B263,事業別定義!A$2:A$9,事業別定義!B$2:B$9,IF(E263&gt;0,"周邊商品","")),IF(E263&gt;0,"周邊商品",""))</f>
        <v>周邊商品</v>
      </c>
      <c r="B263" s="20" t="str">
        <f>IFERROR(_xlfn.XLOOKUP(C263,'銷貨數(claude)'!E:E,'銷貨數(claude)'!A:A,"周邊商品"),"周邊商品")</f>
        <v>周邊商品</v>
      </c>
      <c r="C263" s="21" t="str">
        <f>'在庫(claude)'!A263</f>
        <v>20250FF11</v>
      </c>
      <c r="D263" s="22" t="str">
        <f>IFERROR(_xlfn.XLOOKUP(C263,'在庫(claude)'!A$5:A$695,'在庫(claude)'!B$5:B$695,""),"")</f>
        <v>專注聆聽點點書-3</v>
      </c>
      <c r="E263" s="23">
        <f>IFERROR(SUMIF('在庫(claude)'!A$5:A$695,C263,'在庫(claude)'!D$5:D$695),0)</f>
        <v>143</v>
      </c>
      <c r="F263" s="23">
        <f>IFERROR(SUMIF('在庫(claude)'!A$5:A$695,C263,'在庫(claude)'!E$5:E$695),0)</f>
        <v>7788</v>
      </c>
      <c r="G263" s="23">
        <f ca="1">IFERROR(SUMPRODUCT(('銷貨數 (總數)(claude)'!$B$4:$B$1576=C263)*OFFSET('銷貨數 (總數)(claude)'!$E$4:$E$1576,0,操作說明!$D$2-16,1573,12)),0)</f>
        <v>0</v>
      </c>
      <c r="H263" s="24">
        <f ca="1">IFERROR(SUMPRODUCT(('銷貨數 (總數)(claude)'!$B$4:$B$1576=C263)*OFFSET('銷貨數 (總數)(claude)'!$E$4:$E$1576,0,操作說明!$D$2-10,1573,6)),0)</f>
        <v>0</v>
      </c>
      <c r="I263" s="23">
        <f ca="1">IFERROR(SUMPRODUCT(('銷貨數 (總數)(claude)'!$B$4:$B$1576=C263)*OFFSET('銷貨數 (總數)(claude)'!$E$4:$E$1576,0,操作說明!$D$2-7,1573,3)),0)</f>
        <v>0</v>
      </c>
      <c r="J263" s="24" cm="1">
        <f t="array" aca="1" ref="J263" ca="1">IFERROR(ROUND(H263/MAX(1,SUMPRODUCT(('銷貨數 (總數)(claude)'!$B$4:$B$1576=C263)*(OFFSET('銷貨數 (總數)(claude)'!$E$4:$E$1576,0,操作說明!$D$2-10,1573,6)&gt;0))),1),0)</f>
        <v>0</v>
      </c>
      <c r="K263" s="21" t="str">
        <f t="shared" ca="1" si="16"/>
        <v>-</v>
      </c>
      <c r="L263" s="31" t="str">
        <f t="shared" ca="1" si="17"/>
        <v>滯銷(有庫無銷)</v>
      </c>
      <c r="M263" s="22" t="str">
        <f t="shared" ca="1" si="18"/>
        <v>⚠️ 近6M零銷售，請確認是否列入促銷或處分</v>
      </c>
      <c r="N263" s="113" t="str">
        <f t="shared" ca="1" si="19"/>
        <v>無法預估</v>
      </c>
    </row>
    <row r="264" spans="1:14" ht="18.75" customHeight="1">
      <c r="A264" s="19" t="str">
        <f>IFERROR(_xlfn.XLOOKUP(B264,事業別定義!A$2:A$9,事業別定義!B$2:B$9,IF(E264&gt;0,"周邊商品","")),IF(E264&gt;0,"周邊商品",""))</f>
        <v>周邊商品</v>
      </c>
      <c r="B264" s="20" t="str">
        <f>IFERROR(_xlfn.XLOOKUP(C264,'銷貨數(claude)'!E:E,'銷貨數(claude)'!A:A,"周邊商品"),"周邊商品")</f>
        <v>周邊商品</v>
      </c>
      <c r="C264" s="21" t="str">
        <f>'在庫(claude)'!A264</f>
        <v>20250FF12</v>
      </c>
      <c r="D264" s="22" t="str">
        <f>IFERROR(_xlfn.XLOOKUP(C264,'在庫(claude)'!A$5:A$695,'在庫(claude)'!B$5:B$695,""),"")</f>
        <v>專注聆聽點點書-4</v>
      </c>
      <c r="E264" s="26">
        <f>IFERROR(SUMIF('在庫(claude)'!A$5:A$695,C264,'在庫(claude)'!D$5:D$695),0)</f>
        <v>148</v>
      </c>
      <c r="F264" s="26">
        <f>IFERROR(SUMIF('在庫(claude)'!A$5:A$695,C264,'在庫(claude)'!E$5:E$695),0)</f>
        <v>7081</v>
      </c>
      <c r="G264" s="26">
        <f ca="1">IFERROR(SUMPRODUCT(('銷貨數 (總數)(claude)'!$B$4:$B$1576=C264)*OFFSET('銷貨數 (總數)(claude)'!$E$4:$E$1576,0,操作說明!$D$2-16,1573,12)),0)</f>
        <v>0</v>
      </c>
      <c r="H264" s="27">
        <f ca="1">IFERROR(SUMPRODUCT(('銷貨數 (總數)(claude)'!$B$4:$B$1576=C264)*OFFSET('銷貨數 (總數)(claude)'!$E$4:$E$1576,0,操作說明!$D$2-10,1573,6)),0)</f>
        <v>0</v>
      </c>
      <c r="I264" s="26">
        <f ca="1">IFERROR(SUMPRODUCT(('銷貨數 (總數)(claude)'!$B$4:$B$1576=C264)*OFFSET('銷貨數 (總數)(claude)'!$E$4:$E$1576,0,操作說明!$D$2-7,1573,3)),0)</f>
        <v>0</v>
      </c>
      <c r="J264" s="27" cm="1">
        <f t="array" aca="1" ref="J264" ca="1">IFERROR(ROUND(H264/MAX(1,SUMPRODUCT(('銷貨數 (總數)(claude)'!$B$4:$B$1576=C264)*(OFFSET('銷貨數 (總數)(claude)'!$E$4:$E$1576,0,操作說明!$D$2-10,1573,6)&gt;0))),1),0)</f>
        <v>0</v>
      </c>
      <c r="K264" s="28" t="str">
        <f t="shared" ca="1" si="16"/>
        <v>-</v>
      </c>
      <c r="L264" s="31" t="str">
        <f t="shared" ca="1" si="17"/>
        <v>滯銷(有庫無銷)</v>
      </c>
      <c r="M264" s="29" t="str">
        <f t="shared" ca="1" si="18"/>
        <v>⚠️ 近6M零銷售，請確認是否列入促銷或處分</v>
      </c>
      <c r="N264" s="113" t="str">
        <f t="shared" ca="1" si="19"/>
        <v>無法預估</v>
      </c>
    </row>
    <row r="265" spans="1:14" ht="18.75" customHeight="1">
      <c r="A265" s="19" t="str">
        <f>IFERROR(_xlfn.XLOOKUP(B265,事業別定義!A$2:A$9,事業別定義!B$2:B$9,IF(E265&gt;0,"周邊商品","")),IF(E265&gt;0,"周邊商品",""))</f>
        <v>周邊商品</v>
      </c>
      <c r="B265" s="20" t="str">
        <f>IFERROR(_xlfn.XLOOKUP(C265,'銷貨數(claude)'!E:E,'銷貨數(claude)'!A:A,"周邊商品"),"周邊商品")</f>
        <v>周邊商品</v>
      </c>
      <c r="C265" s="21" t="str">
        <f>'在庫(claude)'!A265</f>
        <v>20250FF13</v>
      </c>
      <c r="D265" s="22" t="str">
        <f>IFERROR(_xlfn.XLOOKUP(C265,'在庫(claude)'!A$5:A$695,'在庫(claude)'!B$5:B$695,""),"")</f>
        <v>專注聆聽點點書-5</v>
      </c>
      <c r="E265" s="23">
        <f>IFERROR(SUMIF('在庫(claude)'!A$5:A$695,C265,'在庫(claude)'!D$5:D$695),0)</f>
        <v>196</v>
      </c>
      <c r="F265" s="23">
        <f>IFERROR(SUMIF('在庫(claude)'!A$5:A$695,C265,'在庫(claude)'!E$5:E$695),0)</f>
        <v>10315</v>
      </c>
      <c r="G265" s="23">
        <f ca="1">IFERROR(SUMPRODUCT(('銷貨數 (總數)(claude)'!$B$4:$B$1576=C265)*OFFSET('銷貨數 (總數)(claude)'!$E$4:$E$1576,0,操作說明!$D$2-16,1573,12)),0)</f>
        <v>0</v>
      </c>
      <c r="H265" s="24">
        <f ca="1">IFERROR(SUMPRODUCT(('銷貨數 (總數)(claude)'!$B$4:$B$1576=C265)*OFFSET('銷貨數 (總數)(claude)'!$E$4:$E$1576,0,操作說明!$D$2-10,1573,6)),0)</f>
        <v>0</v>
      </c>
      <c r="I265" s="23">
        <f ca="1">IFERROR(SUMPRODUCT(('銷貨數 (總數)(claude)'!$B$4:$B$1576=C265)*OFFSET('銷貨數 (總數)(claude)'!$E$4:$E$1576,0,操作說明!$D$2-7,1573,3)),0)</f>
        <v>0</v>
      </c>
      <c r="J265" s="24" cm="1">
        <f t="array" aca="1" ref="J265" ca="1">IFERROR(ROUND(H265/MAX(1,SUMPRODUCT(('銷貨數 (總數)(claude)'!$B$4:$B$1576=C265)*(OFFSET('銷貨數 (總數)(claude)'!$E$4:$E$1576,0,操作說明!$D$2-10,1573,6)&gt;0))),1),0)</f>
        <v>0</v>
      </c>
      <c r="K265" s="21" t="str">
        <f t="shared" ca="1" si="16"/>
        <v>-</v>
      </c>
      <c r="L265" s="31" t="str">
        <f t="shared" ca="1" si="17"/>
        <v>滯銷(有庫無銷)</v>
      </c>
      <c r="M265" s="22" t="str">
        <f t="shared" ca="1" si="18"/>
        <v>⚠️ 近6M零銷售，請確認是否列入促銷或處分</v>
      </c>
      <c r="N265" s="113" t="str">
        <f t="shared" ca="1" si="19"/>
        <v>無法預估</v>
      </c>
    </row>
    <row r="266" spans="1:14" ht="18.75" customHeight="1">
      <c r="A266" s="19" t="str">
        <f>IFERROR(_xlfn.XLOOKUP(B266,事業別定義!A$2:A$9,事業別定義!B$2:B$9,IF(E266&gt;0,"周邊商品","")),IF(E266&gt;0,"周邊商品",""))</f>
        <v>周邊商品</v>
      </c>
      <c r="B266" s="20" t="str">
        <f>IFERROR(_xlfn.XLOOKUP(C266,'銷貨數(claude)'!E:E,'銷貨數(claude)'!A:A,"周邊商品"),"周邊商品")</f>
        <v>周邊商品</v>
      </c>
      <c r="C266" s="21" t="str">
        <f>'在庫(claude)'!A266</f>
        <v>20250FF14</v>
      </c>
      <c r="D266" s="22" t="str">
        <f>IFERROR(_xlfn.XLOOKUP(C266,'在庫(claude)'!A$5:A$695,'在庫(claude)'!B$5:B$695,""),"")</f>
        <v>英語點讀遊戲卡</v>
      </c>
      <c r="E266" s="26">
        <f>IFERROR(SUMIF('在庫(claude)'!A$5:A$695,C266,'在庫(claude)'!D$5:D$695),0)</f>
        <v>59</v>
      </c>
      <c r="F266" s="26">
        <f>IFERROR(SUMIF('在庫(claude)'!A$5:A$695,C266,'在庫(claude)'!E$5:E$695),0)</f>
        <v>3005</v>
      </c>
      <c r="G266" s="26">
        <f ca="1">IFERROR(SUMPRODUCT(('銷貨數 (總數)(claude)'!$B$4:$B$1576=C266)*OFFSET('銷貨數 (總數)(claude)'!$E$4:$E$1576,0,操作說明!$D$2-16,1573,12)),0)</f>
        <v>0</v>
      </c>
      <c r="H266" s="27">
        <f ca="1">IFERROR(SUMPRODUCT(('銷貨數 (總數)(claude)'!$B$4:$B$1576=C266)*OFFSET('銷貨數 (總數)(claude)'!$E$4:$E$1576,0,操作說明!$D$2-10,1573,6)),0)</f>
        <v>0</v>
      </c>
      <c r="I266" s="26">
        <f ca="1">IFERROR(SUMPRODUCT(('銷貨數 (總數)(claude)'!$B$4:$B$1576=C266)*OFFSET('銷貨數 (總數)(claude)'!$E$4:$E$1576,0,操作說明!$D$2-7,1573,3)),0)</f>
        <v>0</v>
      </c>
      <c r="J266" s="27" cm="1">
        <f t="array" aca="1" ref="J266" ca="1">IFERROR(ROUND(H266/MAX(1,SUMPRODUCT(('銷貨數 (總數)(claude)'!$B$4:$B$1576=C266)*(OFFSET('銷貨數 (總數)(claude)'!$E$4:$E$1576,0,操作說明!$D$2-10,1573,6)&gt;0))),1),0)</f>
        <v>0</v>
      </c>
      <c r="K266" s="28" t="str">
        <f t="shared" ca="1" si="16"/>
        <v>-</v>
      </c>
      <c r="L266" s="31" t="str">
        <f t="shared" ca="1" si="17"/>
        <v>滯銷(有庫無銷)</v>
      </c>
      <c r="M266" s="29" t="str">
        <f t="shared" ca="1" si="18"/>
        <v>⚠️ 近6M零銷售，請確認是否列入促銷或處分</v>
      </c>
      <c r="N266" s="113" t="str">
        <f t="shared" ca="1" si="19"/>
        <v>無法預估</v>
      </c>
    </row>
    <row r="267" spans="1:14" ht="18.75" customHeight="1">
      <c r="A267" s="19" t="str">
        <f>IFERROR(_xlfn.XLOOKUP(B267,事業別定義!A$2:A$9,事業別定義!B$2:B$9,IF(E267&gt;0,"周邊商品","")),IF(E267&gt;0,"周邊商品",""))</f>
        <v>周邊商品</v>
      </c>
      <c r="B267" s="20" t="str">
        <f>IFERROR(_xlfn.XLOOKUP(C267,'銷貨數(claude)'!E:E,'銷貨數(claude)'!A:A,"周邊商品"),"周邊商品")</f>
        <v>周邊商品</v>
      </c>
      <c r="C267" s="21" t="str">
        <f>'在庫(claude)'!A267</f>
        <v>20250FF15</v>
      </c>
      <c r="D267" s="22" t="str">
        <f>IFERROR(_xlfn.XLOOKUP(C267,'在庫(claude)'!A$5:A$695,'在庫(claude)'!B$5:B$695,""),"")</f>
        <v>點讀大冒險說明書</v>
      </c>
      <c r="E267" s="23">
        <f>IFERROR(SUMIF('在庫(claude)'!A$5:A$695,C267,'在庫(claude)'!D$5:D$695),0)</f>
        <v>399</v>
      </c>
      <c r="F267" s="23">
        <f>IFERROR(SUMIF('在庫(claude)'!A$5:A$695,C267,'在庫(claude)'!E$5:E$695),0)</f>
        <v>1736</v>
      </c>
      <c r="G267" s="23">
        <f ca="1">IFERROR(SUMPRODUCT(('銷貨數 (總數)(claude)'!$B$4:$B$1576=C267)*OFFSET('銷貨數 (總數)(claude)'!$E$4:$E$1576,0,操作說明!$D$2-16,1573,12)),0)</f>
        <v>0</v>
      </c>
      <c r="H267" s="24">
        <f ca="1">IFERROR(SUMPRODUCT(('銷貨數 (總數)(claude)'!$B$4:$B$1576=C267)*OFFSET('銷貨數 (總數)(claude)'!$E$4:$E$1576,0,操作說明!$D$2-10,1573,6)),0)</f>
        <v>0</v>
      </c>
      <c r="I267" s="23">
        <f ca="1">IFERROR(SUMPRODUCT(('銷貨數 (總數)(claude)'!$B$4:$B$1576=C267)*OFFSET('銷貨數 (總數)(claude)'!$E$4:$E$1576,0,操作說明!$D$2-7,1573,3)),0)</f>
        <v>0</v>
      </c>
      <c r="J267" s="24" cm="1">
        <f t="array" aca="1" ref="J267" ca="1">IFERROR(ROUND(H267/MAX(1,SUMPRODUCT(('銷貨數 (總數)(claude)'!$B$4:$B$1576=C267)*(OFFSET('銷貨數 (總數)(claude)'!$E$4:$E$1576,0,操作說明!$D$2-10,1573,6)&gt;0))),1),0)</f>
        <v>0</v>
      </c>
      <c r="K267" s="21" t="str">
        <f t="shared" ca="1" si="16"/>
        <v>-</v>
      </c>
      <c r="L267" s="31" t="str">
        <f t="shared" ca="1" si="17"/>
        <v>滯銷(有庫無銷)</v>
      </c>
      <c r="M267" s="22" t="str">
        <f t="shared" ca="1" si="18"/>
        <v>⚠️ 近6M零銷售，請確認是否列入促銷或處分</v>
      </c>
      <c r="N267" s="113" t="str">
        <f t="shared" ca="1" si="19"/>
        <v>無法預估</v>
      </c>
    </row>
    <row r="268" spans="1:14" ht="18.75" customHeight="1">
      <c r="A268" s="19" t="str">
        <f>IFERROR(_xlfn.XLOOKUP(B268,事業別定義!A$2:A$9,事業別定義!B$2:B$9,IF(E268&gt;0,"周邊商品","")),IF(E268&gt;0,"周邊商品",""))</f>
        <v>學習商品</v>
      </c>
      <c r="B268" s="20" t="str">
        <f>IFERROR(_xlfn.XLOOKUP(C268,'銷貨數(claude)'!E:E,'銷貨數(claude)'!A:A,"周邊商品"),"周邊商品")</f>
        <v>學習商品</v>
      </c>
      <c r="C268" s="21" t="str">
        <f>'在庫(claude)'!A268</f>
        <v>20250FG00</v>
      </c>
      <c r="D268" s="22" t="str">
        <f>IFERROR(_xlfn.XLOOKUP(C268,'在庫(claude)'!A$5:A$695,'在庫(claude)'!B$5:B$695,""),"")</f>
        <v>和巧虎一起學數學套組</v>
      </c>
      <c r="E268" s="26">
        <f>IFERROR(SUMIF('在庫(claude)'!A$5:A$695,C268,'在庫(claude)'!D$5:D$695),0)</f>
        <v>3484</v>
      </c>
      <c r="F268" s="26">
        <f>IFERROR(SUMIF('在庫(claude)'!A$5:A$695,C268,'在庫(claude)'!E$5:E$695),0)</f>
        <v>3252959</v>
      </c>
      <c r="G268" s="26">
        <f ca="1">IFERROR(SUMPRODUCT(('銷貨數 (總數)(claude)'!$B$4:$B$1576=C268)*OFFSET('銷貨數 (總數)(claude)'!$E$4:$E$1576,0,操作說明!$D$2-16,1573,12)),0)</f>
        <v>1118</v>
      </c>
      <c r="H268" s="27">
        <f ca="1">IFERROR(SUMPRODUCT(('銷貨數 (總數)(claude)'!$B$4:$B$1576=C268)*OFFSET('銷貨數 (總數)(claude)'!$E$4:$E$1576,0,操作說明!$D$2-10,1573,6)),0)</f>
        <v>1118</v>
      </c>
      <c r="I268" s="26">
        <f ca="1">IFERROR(SUMPRODUCT(('銷貨數 (總數)(claude)'!$B$4:$B$1576=C268)*OFFSET('銷貨數 (總數)(claude)'!$E$4:$E$1576,0,操作說明!$D$2-7,1573,3)),0)</f>
        <v>1118</v>
      </c>
      <c r="J268" s="27" cm="1">
        <f t="array" aca="1" ref="J268" ca="1">IFERROR(ROUND(H268/MAX(1,SUMPRODUCT(('銷貨數 (總數)(claude)'!$B$4:$B$1576=C268)*(OFFSET('銷貨數 (總數)(claude)'!$E$4:$E$1576,0,操作說明!$D$2-10,1573,6)&gt;0))),1),0)</f>
        <v>1118</v>
      </c>
      <c r="K268" s="28">
        <f t="shared" ca="1" si="16"/>
        <v>3.1</v>
      </c>
      <c r="L268" s="31" t="str">
        <f t="shared" ca="1" si="17"/>
        <v>偏高</v>
      </c>
      <c r="M268" s="29" t="str">
        <f t="shared" ca="1" si="18"/>
        <v>🟡 消化月數3-6個月，偏高注意</v>
      </c>
      <c r="N268" s="113" t="str">
        <f t="shared" ca="1" si="19"/>
        <v>2026/08</v>
      </c>
    </row>
    <row r="269" spans="1:14" ht="18.75" customHeight="1">
      <c r="A269" s="19" t="str">
        <f>IFERROR(_xlfn.XLOOKUP(B269,事業別定義!A$2:A$9,事業別定義!B$2:B$9,IF(E269&gt;0,"周邊商品","")),IF(E269&gt;0,"周邊商品",""))</f>
        <v>周邊商品</v>
      </c>
      <c r="B269" s="20" t="str">
        <f>IFERROR(_xlfn.XLOOKUP(C269,'銷貨數(claude)'!E:E,'銷貨數(claude)'!A:A,"周邊商品"),"周邊商品")</f>
        <v>周邊商品</v>
      </c>
      <c r="C269" s="21" t="str">
        <f>'在庫(claude)'!A269</f>
        <v>20250FG00-包裝箱</v>
      </c>
      <c r="D269" s="22" t="str">
        <f>IFERROR(_xlfn.XLOOKUP(C269,'在庫(claude)'!A$5:A$695,'在庫(claude)'!B$5:B$695,""),"")</f>
        <v>數學套組-外箱</v>
      </c>
      <c r="E269" s="23">
        <f>IFERROR(SUMIF('在庫(claude)'!A$5:A$695,C269,'在庫(claude)'!D$5:D$695),0)</f>
        <v>138</v>
      </c>
      <c r="F269" s="23">
        <f>IFERROR(SUMIF('在庫(claude)'!A$5:A$695,C269,'在庫(claude)'!E$5:E$695),0)</f>
        <v>3898</v>
      </c>
      <c r="G269" s="23">
        <f ca="1">IFERROR(SUMPRODUCT(('銷貨數 (總數)(claude)'!$B$4:$B$1576=C269)*OFFSET('銷貨數 (總數)(claude)'!$E$4:$E$1576,0,操作說明!$D$2-16,1573,12)),0)</f>
        <v>0</v>
      </c>
      <c r="H269" s="24">
        <f ca="1">IFERROR(SUMPRODUCT(('銷貨數 (總數)(claude)'!$B$4:$B$1576=C269)*OFFSET('銷貨數 (總數)(claude)'!$E$4:$E$1576,0,操作說明!$D$2-10,1573,6)),0)</f>
        <v>0</v>
      </c>
      <c r="I269" s="23">
        <f ca="1">IFERROR(SUMPRODUCT(('銷貨數 (總數)(claude)'!$B$4:$B$1576=C269)*OFFSET('銷貨數 (總數)(claude)'!$E$4:$E$1576,0,操作說明!$D$2-7,1573,3)),0)</f>
        <v>0</v>
      </c>
      <c r="J269" s="24" cm="1">
        <f t="array" aca="1" ref="J269" ca="1">IFERROR(ROUND(H269/MAX(1,SUMPRODUCT(('銷貨數 (總數)(claude)'!$B$4:$B$1576=C269)*(OFFSET('銷貨數 (總數)(claude)'!$E$4:$E$1576,0,操作說明!$D$2-10,1573,6)&gt;0))),1),0)</f>
        <v>0</v>
      </c>
      <c r="K269" s="21" t="str">
        <f ca="1">IFERROR(IF(J269=0,"-",ROUND(E269/J269,1)),"-")</f>
        <v>-</v>
      </c>
      <c r="L269" s="31" t="str">
        <f t="shared" ca="1" si="17"/>
        <v>滯銷(有庫無銷)</v>
      </c>
      <c r="M269" s="22" t="str">
        <f t="shared" ca="1" si="18"/>
        <v>⚠️ 近6M零銷售，請確認是否列入促銷或處分</v>
      </c>
      <c r="N269" s="113" t="str">
        <f t="shared" ca="1" si="19"/>
        <v>無法預估</v>
      </c>
    </row>
    <row r="270" spans="1:14" ht="18.75" customHeight="1">
      <c r="A270" s="19" t="str">
        <f>IFERROR(_xlfn.XLOOKUP(B270,事業別定義!A$2:A$9,事業別定義!B$2:B$9,IF(E270&gt;0,"周邊商品","")),IF(E270&gt;0,"周邊商品",""))</f>
        <v>周邊商品</v>
      </c>
      <c r="B270" s="20" t="str">
        <f>IFERROR(_xlfn.XLOOKUP(C270,'銷貨數(claude)'!E:E,'銷貨數(claude)'!A:A,"周邊商品"),"周邊商品")</f>
        <v>周邊商品</v>
      </c>
      <c r="C270" s="21" t="str">
        <f>'在庫(claude)'!A270</f>
        <v>20250FG02</v>
      </c>
      <c r="D270" s="22" t="str">
        <f>IFERROR(_xlfn.XLOOKUP(C270,'在庫(claude)'!A$5:A$695,'在庫(claude)'!B$5:B$695,""),"")</f>
        <v>時鐘大師教具</v>
      </c>
      <c r="E270" s="26">
        <f>IFERROR(SUMIF('在庫(claude)'!A$5:A$695,C270,'在庫(claude)'!D$5:D$695),0)</f>
        <v>1</v>
      </c>
      <c r="F270" s="26">
        <f>IFERROR(SUMIF('在庫(claude)'!A$5:A$695,C270,'在庫(claude)'!E$5:E$695),0)</f>
        <v>183</v>
      </c>
      <c r="G270" s="26">
        <f ca="1">IFERROR(SUMPRODUCT(('銷貨數 (總數)(claude)'!$B$4:$B$1576=C270)*OFFSET('銷貨數 (總數)(claude)'!$E$4:$E$1576,0,操作說明!$D$2-16,1573,12)),0)</f>
        <v>0</v>
      </c>
      <c r="H270" s="27">
        <f ca="1">IFERROR(SUMPRODUCT(('銷貨數 (總數)(claude)'!$B$4:$B$1576=C270)*OFFSET('銷貨數 (總數)(claude)'!$E$4:$E$1576,0,操作說明!$D$2-10,1573,6)),0)</f>
        <v>0</v>
      </c>
      <c r="I270" s="26">
        <f ca="1">IFERROR(SUMPRODUCT(('銷貨數 (總數)(claude)'!$B$4:$B$1576=C270)*OFFSET('銷貨數 (總數)(claude)'!$E$4:$E$1576,0,操作說明!$D$2-7,1573,3)),0)</f>
        <v>0</v>
      </c>
      <c r="J270" s="27" cm="1">
        <f t="array" aca="1" ref="J270" ca="1">IFERROR(ROUND(H270/MAX(1,SUMPRODUCT(('銷貨數 (總數)(claude)'!$B$4:$B$1576=C270)*(OFFSET('銷貨數 (總數)(claude)'!$E$4:$E$1576,0,操作說明!$D$2-10,1573,6)&gt;0))),1),0)</f>
        <v>0</v>
      </c>
      <c r="K270" s="28" t="str">
        <f t="shared" ca="1" si="16"/>
        <v>-</v>
      </c>
      <c r="L270" s="31" t="str">
        <f t="shared" ca="1" si="17"/>
        <v>滯銷(有庫無銷)</v>
      </c>
      <c r="M270" s="29" t="str">
        <f t="shared" ca="1" si="18"/>
        <v>⚠️ 近6M零銷售，請確認是否列入促銷或處分</v>
      </c>
      <c r="N270" s="113" t="str">
        <f t="shared" ca="1" si="19"/>
        <v>無法預估</v>
      </c>
    </row>
    <row r="271" spans="1:14" ht="18.75" customHeight="1">
      <c r="A271" s="19" t="str">
        <f>IFERROR(_xlfn.XLOOKUP(B271,事業別定義!A$2:A$9,事業別定義!B$2:B$9,IF(E271&gt;0,"周邊商品","")),IF(E271&gt;0,"周邊商品",""))</f>
        <v>周邊商品</v>
      </c>
      <c r="B271" s="20" t="str">
        <f>IFERROR(_xlfn.XLOOKUP(C271,'銷貨數(claude)'!E:E,'銷貨數(claude)'!A:A,"周邊商品"),"周邊商品")</f>
        <v>周邊商品</v>
      </c>
      <c r="C271" s="21" t="str">
        <f>'在庫(claude)'!A271</f>
        <v>20250FG03</v>
      </c>
      <c r="D271" s="22" t="str">
        <f>IFERROR(_xlfn.XLOOKUP(C271,'在庫(claude)'!A$5:A$695,'在庫(claude)'!B$5:B$695,""),"")</f>
        <v>一起成為時鐘大師繪本</v>
      </c>
      <c r="E271" s="23">
        <f>IFERROR(SUMIF('在庫(claude)'!A$5:A$695,C271,'在庫(claude)'!D$5:D$695),0)</f>
        <v>46</v>
      </c>
      <c r="F271" s="23">
        <f>IFERROR(SUMIF('在庫(claude)'!A$5:A$695,C271,'在庫(claude)'!E$5:E$695),0)</f>
        <v>2168</v>
      </c>
      <c r="G271" s="23">
        <f ca="1">IFERROR(SUMPRODUCT(('銷貨數 (總數)(claude)'!$B$4:$B$1576=C271)*OFFSET('銷貨數 (總數)(claude)'!$E$4:$E$1576,0,操作說明!$D$2-16,1573,12)),0)</f>
        <v>0</v>
      </c>
      <c r="H271" s="24">
        <f ca="1">IFERROR(SUMPRODUCT(('銷貨數 (總數)(claude)'!$B$4:$B$1576=C271)*OFFSET('銷貨數 (總數)(claude)'!$E$4:$E$1576,0,操作說明!$D$2-10,1573,6)),0)</f>
        <v>0</v>
      </c>
      <c r="I271" s="23">
        <f ca="1">IFERROR(SUMPRODUCT(('銷貨數 (總數)(claude)'!$B$4:$B$1576=C271)*OFFSET('銷貨數 (總數)(claude)'!$E$4:$E$1576,0,操作說明!$D$2-7,1573,3)),0)</f>
        <v>0</v>
      </c>
      <c r="J271" s="24" cm="1">
        <f t="array" aca="1" ref="J271" ca="1">IFERROR(ROUND(H271/MAX(1,SUMPRODUCT(('銷貨數 (總數)(claude)'!$B$4:$B$1576=C271)*(OFFSET('銷貨數 (總數)(claude)'!$E$4:$E$1576,0,操作說明!$D$2-10,1573,6)&gt;0))),1),0)</f>
        <v>0</v>
      </c>
      <c r="K271" s="21" t="str">
        <f t="shared" ca="1" si="16"/>
        <v>-</v>
      </c>
      <c r="L271" s="31" t="str">
        <f t="shared" ca="1" si="17"/>
        <v>滯銷(有庫無銷)</v>
      </c>
      <c r="M271" s="22" t="str">
        <f t="shared" ca="1" si="18"/>
        <v>⚠️ 近6M零銷售，請確認是否列入促銷或處分</v>
      </c>
      <c r="N271" s="113" t="str">
        <f t="shared" ca="1" si="19"/>
        <v>無法預估</v>
      </c>
    </row>
    <row r="272" spans="1:14" ht="18.75" customHeight="1">
      <c r="A272" s="19" t="str">
        <f>IFERROR(_xlfn.XLOOKUP(B272,事業別定義!A$2:A$9,事業別定義!B$2:B$9,IF(E272&gt;0,"周邊商品","")),IF(E272&gt;0,"周邊商品",""))</f>
        <v>周邊商品</v>
      </c>
      <c r="B272" s="20" t="str">
        <f>IFERROR(_xlfn.XLOOKUP(C272,'銷貨數(claude)'!E:E,'銷貨數(claude)'!A:A,"周邊商品"),"周邊商品")</f>
        <v>周邊商品</v>
      </c>
      <c r="C272" s="21" t="str">
        <f>'在庫(claude)'!A272</f>
        <v>20250FG04</v>
      </c>
      <c r="D272" s="22" t="str">
        <f>IFERROR(_xlfn.XLOOKUP(C272,'在庫(claude)'!A$5:A$695,'在庫(claude)'!B$5:B$695,""),"")</f>
        <v>時鐘海報</v>
      </c>
      <c r="E272" s="26">
        <f>IFERROR(SUMIF('在庫(claude)'!A$5:A$695,C272,'在庫(claude)'!D$5:D$695),0)</f>
        <v>39</v>
      </c>
      <c r="F272" s="26">
        <f>IFERROR(SUMIF('在庫(claude)'!A$5:A$695,C272,'在庫(claude)'!E$5:E$695),0)</f>
        <v>247</v>
      </c>
      <c r="G272" s="26">
        <f ca="1">IFERROR(SUMPRODUCT(('銷貨數 (總數)(claude)'!$B$4:$B$1576=C272)*OFFSET('銷貨數 (總數)(claude)'!$E$4:$E$1576,0,操作說明!$D$2-16,1573,12)),0)</f>
        <v>0</v>
      </c>
      <c r="H272" s="27">
        <f ca="1">IFERROR(SUMPRODUCT(('銷貨數 (總數)(claude)'!$B$4:$B$1576=C272)*OFFSET('銷貨數 (總數)(claude)'!$E$4:$E$1576,0,操作說明!$D$2-10,1573,6)),0)</f>
        <v>0</v>
      </c>
      <c r="I272" s="26">
        <f ca="1">IFERROR(SUMPRODUCT(('銷貨數 (總數)(claude)'!$B$4:$B$1576=C272)*OFFSET('銷貨數 (總數)(claude)'!$E$4:$E$1576,0,操作說明!$D$2-7,1573,3)),0)</f>
        <v>0</v>
      </c>
      <c r="J272" s="27" cm="1">
        <f t="array" aca="1" ref="J272" ca="1">IFERROR(ROUND(H272/MAX(1,SUMPRODUCT(('銷貨數 (總數)(claude)'!$B$4:$B$1576=C272)*(OFFSET('銷貨數 (總數)(claude)'!$E$4:$E$1576,0,操作說明!$D$2-10,1573,6)&gt;0))),1),0)</f>
        <v>0</v>
      </c>
      <c r="K272" s="28" t="str">
        <f t="shared" ca="1" si="16"/>
        <v>-</v>
      </c>
      <c r="L272" s="31" t="str">
        <f t="shared" ca="1" si="17"/>
        <v>滯銷(有庫無銷)</v>
      </c>
      <c r="M272" s="29" t="str">
        <f t="shared" ca="1" si="18"/>
        <v>⚠️ 近6M零銷售，請確認是否列入促銷或處分</v>
      </c>
      <c r="N272" s="113" t="str">
        <f t="shared" ca="1" si="19"/>
        <v>無法預估</v>
      </c>
    </row>
    <row r="273" spans="1:14" ht="18.75" customHeight="1">
      <c r="A273" s="19" t="str">
        <f>IFERROR(_xlfn.XLOOKUP(B273,事業別定義!A$2:A$9,事業別定義!B$2:B$9,IF(E273&gt;0,"周邊商品","")),IF(E273&gt;0,"周邊商品",""))</f>
        <v>周邊商品</v>
      </c>
      <c r="B273" s="20" t="str">
        <f>IFERROR(_xlfn.XLOOKUP(C273,'銷貨數(claude)'!E:E,'銷貨數(claude)'!A:A,"周邊商品"),"周邊商品")</f>
        <v>周邊商品</v>
      </c>
      <c r="C273" s="21" t="str">
        <f>'在庫(claude)'!A273</f>
        <v>20250FG05</v>
      </c>
      <c r="D273" s="22" t="str">
        <f>IFERROR(_xlfn.XLOOKUP(C273,'在庫(claude)'!A$5:A$695,'在庫(claude)'!B$5:B$695,""),"")</f>
        <v>挑戰遊戲本-型式邏輯</v>
      </c>
      <c r="E273" s="23">
        <f>IFERROR(SUMIF('在庫(claude)'!A$5:A$695,C273,'在庫(claude)'!D$5:D$695),0)</f>
        <v>44</v>
      </c>
      <c r="F273" s="23">
        <f>IFERROR(SUMIF('在庫(claude)'!A$5:A$695,C273,'在庫(claude)'!E$5:E$695),0)</f>
        <v>1359</v>
      </c>
      <c r="G273" s="23">
        <f ca="1">IFERROR(SUMPRODUCT(('銷貨數 (總數)(claude)'!$B$4:$B$1576=C273)*OFFSET('銷貨數 (總數)(claude)'!$E$4:$E$1576,0,操作說明!$D$2-16,1573,12)),0)</f>
        <v>0</v>
      </c>
      <c r="H273" s="24">
        <f ca="1">IFERROR(SUMPRODUCT(('銷貨數 (總數)(claude)'!$B$4:$B$1576=C273)*OFFSET('銷貨數 (總數)(claude)'!$E$4:$E$1576,0,操作說明!$D$2-10,1573,6)),0)</f>
        <v>0</v>
      </c>
      <c r="I273" s="23">
        <f ca="1">IFERROR(SUMPRODUCT(('銷貨數 (總數)(claude)'!$B$4:$B$1576=C273)*OFFSET('銷貨數 (總數)(claude)'!$E$4:$E$1576,0,操作說明!$D$2-7,1573,3)),0)</f>
        <v>0</v>
      </c>
      <c r="J273" s="24" cm="1">
        <f t="array" aca="1" ref="J273" ca="1">IFERROR(ROUND(H273/MAX(1,SUMPRODUCT(('銷貨數 (總數)(claude)'!$B$4:$B$1576=C273)*(OFFSET('銷貨數 (總數)(claude)'!$E$4:$E$1576,0,操作說明!$D$2-10,1573,6)&gt;0))),1),0)</f>
        <v>0</v>
      </c>
      <c r="K273" s="21" t="str">
        <f t="shared" ca="1" si="16"/>
        <v>-</v>
      </c>
      <c r="L273" s="31" t="str">
        <f t="shared" ca="1" si="17"/>
        <v>滯銷(有庫無銷)</v>
      </c>
      <c r="M273" s="22" t="str">
        <f t="shared" ca="1" si="18"/>
        <v>⚠️ 近6M零銷售，請確認是否列入促銷或處分</v>
      </c>
      <c r="N273" s="113" t="str">
        <f t="shared" ca="1" si="19"/>
        <v>無法預估</v>
      </c>
    </row>
    <row r="274" spans="1:14" ht="18.75" customHeight="1">
      <c r="A274" s="19" t="str">
        <f>IFERROR(_xlfn.XLOOKUP(B274,事業別定義!A$2:A$9,事業別定義!B$2:B$9,IF(E274&gt;0,"周邊商品","")),IF(E274&gt;0,"周邊商品",""))</f>
        <v>周邊商品</v>
      </c>
      <c r="B274" s="20" t="str">
        <f>IFERROR(_xlfn.XLOOKUP(C274,'銷貨數(claude)'!E:E,'銷貨數(claude)'!A:A,"周邊商品"),"周邊商品")</f>
        <v>周邊商品</v>
      </c>
      <c r="C274" s="21" t="str">
        <f>'在庫(claude)'!A274</f>
        <v>20250FG06</v>
      </c>
      <c r="D274" s="22" t="str">
        <f>IFERROR(_xlfn.XLOOKUP(C274,'在庫(claude)'!A$5:A$695,'在庫(claude)'!B$5:B$695,""),"")</f>
        <v>挑戰遊戲本-合成分解</v>
      </c>
      <c r="E274" s="26">
        <f>IFERROR(SUMIF('在庫(claude)'!A$5:A$695,C274,'在庫(claude)'!D$5:D$695),0)</f>
        <v>50</v>
      </c>
      <c r="F274" s="26">
        <f>IFERROR(SUMIF('在庫(claude)'!A$5:A$695,C274,'在庫(claude)'!E$5:E$695),0)</f>
        <v>1484</v>
      </c>
      <c r="G274" s="26">
        <f ca="1">IFERROR(SUMPRODUCT(('銷貨數 (總數)(claude)'!$B$4:$B$1576=C274)*OFFSET('銷貨數 (總數)(claude)'!$E$4:$E$1576,0,操作說明!$D$2-16,1573,12)),0)</f>
        <v>0</v>
      </c>
      <c r="H274" s="27">
        <f ca="1">IFERROR(SUMPRODUCT(('銷貨數 (總數)(claude)'!$B$4:$B$1576=C274)*OFFSET('銷貨數 (總數)(claude)'!$E$4:$E$1576,0,操作說明!$D$2-10,1573,6)),0)</f>
        <v>0</v>
      </c>
      <c r="I274" s="26">
        <f ca="1">IFERROR(SUMPRODUCT(('銷貨數 (總數)(claude)'!$B$4:$B$1576=C274)*OFFSET('銷貨數 (總數)(claude)'!$E$4:$E$1576,0,操作說明!$D$2-7,1573,3)),0)</f>
        <v>0</v>
      </c>
      <c r="J274" s="27" cm="1">
        <f t="array" aca="1" ref="J274" ca="1">IFERROR(ROUND(H274/MAX(1,SUMPRODUCT(('銷貨數 (總數)(claude)'!$B$4:$B$1576=C274)*(OFFSET('銷貨數 (總數)(claude)'!$E$4:$E$1576,0,操作說明!$D$2-10,1573,6)&gt;0))),1),0)</f>
        <v>0</v>
      </c>
      <c r="K274" s="28" t="str">
        <f t="shared" ca="1" si="16"/>
        <v>-</v>
      </c>
      <c r="L274" s="31" t="str">
        <f t="shared" ca="1" si="17"/>
        <v>滯銷(有庫無銷)</v>
      </c>
      <c r="M274" s="29" t="str">
        <f t="shared" ca="1" si="18"/>
        <v>⚠️ 近6M零銷售，請確認是否列入促銷或處分</v>
      </c>
      <c r="N274" s="113" t="str">
        <f t="shared" ca="1" si="19"/>
        <v>無法預估</v>
      </c>
    </row>
    <row r="275" spans="1:14" ht="18.75" customHeight="1">
      <c r="A275" s="19" t="str">
        <f>IFERROR(_xlfn.XLOOKUP(B275,事業別定義!A$2:A$9,事業別定義!B$2:B$9,IF(E275&gt;0,"周邊商品","")),IF(E275&gt;0,"周邊商品",""))</f>
        <v>周邊商品</v>
      </c>
      <c r="B275" s="20" t="str">
        <f>IFERROR(_xlfn.XLOOKUP(C275,'銷貨數(claude)'!E:E,'銷貨數(claude)'!A:A,"周邊商品"),"周邊商品")</f>
        <v>周邊商品</v>
      </c>
      <c r="C275" s="21" t="str">
        <f>'在庫(claude)'!A275</f>
        <v>20250FG07</v>
      </c>
      <c r="D275" s="22" t="str">
        <f>IFERROR(_xlfn.XLOOKUP(C275,'在庫(claude)'!A$5:A$695,'在庫(claude)'!B$5:B$695,""),"")</f>
        <v>挑戰遊戲本-幾何圖形</v>
      </c>
      <c r="E275" s="23">
        <f>IFERROR(SUMIF('在庫(claude)'!A$5:A$695,C275,'在庫(claude)'!D$5:D$695),0)</f>
        <v>48</v>
      </c>
      <c r="F275" s="23">
        <f>IFERROR(SUMIF('在庫(claude)'!A$5:A$695,C275,'在庫(claude)'!E$5:E$695),0)</f>
        <v>1425</v>
      </c>
      <c r="G275" s="23">
        <f ca="1">IFERROR(SUMPRODUCT(('銷貨數 (總數)(claude)'!$B$4:$B$1576=C275)*OFFSET('銷貨數 (總數)(claude)'!$E$4:$E$1576,0,操作說明!$D$2-16,1573,12)),0)</f>
        <v>0</v>
      </c>
      <c r="H275" s="24">
        <f ca="1">IFERROR(SUMPRODUCT(('銷貨數 (總數)(claude)'!$B$4:$B$1576=C275)*OFFSET('銷貨數 (總數)(claude)'!$E$4:$E$1576,0,操作說明!$D$2-10,1573,6)),0)</f>
        <v>0</v>
      </c>
      <c r="I275" s="23">
        <f ca="1">IFERROR(SUMPRODUCT(('銷貨數 (總數)(claude)'!$B$4:$B$1576=C275)*OFFSET('銷貨數 (總數)(claude)'!$E$4:$E$1576,0,操作說明!$D$2-7,1573,3)),0)</f>
        <v>0</v>
      </c>
      <c r="J275" s="24" cm="1">
        <f t="array" aca="1" ref="J275" ca="1">IFERROR(ROUND(H275/MAX(1,SUMPRODUCT(('銷貨數 (總數)(claude)'!$B$4:$B$1576=C275)*(OFFSET('銷貨數 (總數)(claude)'!$E$4:$E$1576,0,操作說明!$D$2-10,1573,6)&gt;0))),1),0)</f>
        <v>0</v>
      </c>
      <c r="K275" s="21" t="str">
        <f t="shared" ca="1" si="16"/>
        <v>-</v>
      </c>
      <c r="L275" s="31" t="str">
        <f t="shared" ca="1" si="17"/>
        <v>滯銷(有庫無銷)</v>
      </c>
      <c r="M275" s="22" t="str">
        <f t="shared" ca="1" si="18"/>
        <v>⚠️ 近6M零銷售，請確認是否列入促銷或處分</v>
      </c>
      <c r="N275" s="113" t="str">
        <f t="shared" ca="1" si="19"/>
        <v>無法預估</v>
      </c>
    </row>
    <row r="276" spans="1:14" ht="18.75" customHeight="1">
      <c r="A276" s="19" t="str">
        <f>IFERROR(_xlfn.XLOOKUP(B276,事業別定義!A$2:A$9,事業別定義!B$2:B$9,IF(E276&gt;0,"周邊商品","")),IF(E276&gt;0,"周邊商品",""))</f>
        <v>周邊商品</v>
      </c>
      <c r="B276" s="20" t="str">
        <f>IFERROR(_xlfn.XLOOKUP(C276,'銷貨數(claude)'!E:E,'銷貨數(claude)'!A:A,"周邊商品"),"周邊商品")</f>
        <v>周邊商品</v>
      </c>
      <c r="C276" s="21" t="str">
        <f>'在庫(claude)'!A276</f>
        <v>20250FG08</v>
      </c>
      <c r="D276" s="22" t="str">
        <f>IFERROR(_xlfn.XLOOKUP(C276,'在庫(claude)'!A$5:A$695,'在庫(claude)'!B$5:B$695,""),"")</f>
        <v>挑戰遊戲本-邏輯推理</v>
      </c>
      <c r="E276" s="26">
        <f>IFERROR(SUMIF('在庫(claude)'!A$5:A$695,C276,'在庫(claude)'!D$5:D$695),0)</f>
        <v>39</v>
      </c>
      <c r="F276" s="26">
        <f>IFERROR(SUMIF('在庫(claude)'!A$5:A$695,C276,'在庫(claude)'!E$5:E$695),0)</f>
        <v>1000</v>
      </c>
      <c r="G276" s="26">
        <f ca="1">IFERROR(SUMPRODUCT(('銷貨數 (總數)(claude)'!$B$4:$B$1576=C276)*OFFSET('銷貨數 (總數)(claude)'!$E$4:$E$1576,0,操作說明!$D$2-16,1573,12)),0)</f>
        <v>0</v>
      </c>
      <c r="H276" s="27">
        <f ca="1">IFERROR(SUMPRODUCT(('銷貨數 (總數)(claude)'!$B$4:$B$1576=C276)*OFFSET('銷貨數 (總數)(claude)'!$E$4:$E$1576,0,操作說明!$D$2-10,1573,6)),0)</f>
        <v>0</v>
      </c>
      <c r="I276" s="26">
        <f ca="1">IFERROR(SUMPRODUCT(('銷貨數 (總數)(claude)'!$B$4:$B$1576=C276)*OFFSET('銷貨數 (總數)(claude)'!$E$4:$E$1576,0,操作說明!$D$2-7,1573,3)),0)</f>
        <v>0</v>
      </c>
      <c r="J276" s="27" cm="1">
        <f t="array" aca="1" ref="J276" ca="1">IFERROR(ROUND(H276/MAX(1,SUMPRODUCT(('銷貨數 (總數)(claude)'!$B$4:$B$1576=C276)*(OFFSET('銷貨數 (總數)(claude)'!$E$4:$E$1576,0,操作說明!$D$2-10,1573,6)&gt;0))),1),0)</f>
        <v>0</v>
      </c>
      <c r="K276" s="28" t="str">
        <f t="shared" ca="1" si="16"/>
        <v>-</v>
      </c>
      <c r="L276" s="31" t="str">
        <f t="shared" ca="1" si="17"/>
        <v>滯銷(有庫無銷)</v>
      </c>
      <c r="M276" s="29" t="str">
        <f t="shared" ca="1" si="18"/>
        <v>⚠️ 近6M零銷售，請確認是否列入促銷或處分</v>
      </c>
      <c r="N276" s="113" t="str">
        <f t="shared" ca="1" si="19"/>
        <v>無法預估</v>
      </c>
    </row>
    <row r="277" spans="1:14" ht="18.75" customHeight="1">
      <c r="A277" s="19" t="str">
        <f>IFERROR(_xlfn.XLOOKUP(B277,事業別定義!A$2:A$9,事業別定義!B$2:B$9,IF(E277&gt;0,"周邊商品","")),IF(E277&gt;0,"周邊商品",""))</f>
        <v>周邊商品</v>
      </c>
      <c r="B277" s="20" t="str">
        <f>IFERROR(_xlfn.XLOOKUP(C277,'銷貨數(claude)'!E:E,'銷貨數(claude)'!A:A,"周邊商品"),"周邊商品")</f>
        <v>周邊商品</v>
      </c>
      <c r="C277" s="21" t="str">
        <f>'在庫(claude)'!A277</f>
        <v>20250FG09</v>
      </c>
      <c r="D277" s="22" t="str">
        <f>IFERROR(_xlfn.XLOOKUP(C277,'在庫(claude)'!A$5:A$695,'在庫(claude)'!B$5:B$695,""),"")</f>
        <v>挑戰遊戲本-空間方位</v>
      </c>
      <c r="E277" s="23">
        <f>IFERROR(SUMIF('在庫(claude)'!A$5:A$695,C277,'在庫(claude)'!D$5:D$695),0)</f>
        <v>11</v>
      </c>
      <c r="F277" s="23">
        <f>IFERROR(SUMIF('在庫(claude)'!A$5:A$695,C277,'在庫(claude)'!E$5:E$695),0)</f>
        <v>323</v>
      </c>
      <c r="G277" s="23">
        <f ca="1">IFERROR(SUMPRODUCT(('銷貨數 (總數)(claude)'!$B$4:$B$1576=C277)*OFFSET('銷貨數 (總數)(claude)'!$E$4:$E$1576,0,操作說明!$D$2-16,1573,12)),0)</f>
        <v>0</v>
      </c>
      <c r="H277" s="24">
        <f ca="1">IFERROR(SUMPRODUCT(('銷貨數 (總數)(claude)'!$B$4:$B$1576=C277)*OFFSET('銷貨數 (總數)(claude)'!$E$4:$E$1576,0,操作說明!$D$2-10,1573,6)),0)</f>
        <v>0</v>
      </c>
      <c r="I277" s="23">
        <f ca="1">IFERROR(SUMPRODUCT(('銷貨數 (總數)(claude)'!$B$4:$B$1576=C277)*OFFSET('銷貨數 (總數)(claude)'!$E$4:$E$1576,0,操作說明!$D$2-7,1573,3)),0)</f>
        <v>0</v>
      </c>
      <c r="J277" s="24" cm="1">
        <f t="array" aca="1" ref="J277" ca="1">IFERROR(ROUND(H277/MAX(1,SUMPRODUCT(('銷貨數 (總數)(claude)'!$B$4:$B$1576=C277)*(OFFSET('銷貨數 (總數)(claude)'!$E$4:$E$1576,0,操作說明!$D$2-10,1573,6)&gt;0))),1),0)</f>
        <v>0</v>
      </c>
      <c r="K277" s="21" t="str">
        <f t="shared" ca="1" si="16"/>
        <v>-</v>
      </c>
      <c r="L277" s="32" t="str">
        <f t="shared" ca="1" si="17"/>
        <v>滯銷(有庫無銷)</v>
      </c>
      <c r="M277" s="22" t="str">
        <f t="shared" ca="1" si="18"/>
        <v>⚠️ 近6M零銷售，請確認是否列入促銷或處分</v>
      </c>
      <c r="N277" s="113" t="str">
        <f t="shared" ca="1" si="19"/>
        <v>無法預估</v>
      </c>
    </row>
    <row r="278" spans="1:14" ht="18.75" customHeight="1">
      <c r="A278" s="19" t="str">
        <f>IFERROR(_xlfn.XLOOKUP(B278,事業別定義!A$2:A$9,事業別定義!B$2:B$9,IF(E278&gt;0,"周邊商品","")),IF(E278&gt;0,"周邊商品",""))</f>
        <v>周邊商品</v>
      </c>
      <c r="B278" s="20" t="str">
        <f>IFERROR(_xlfn.XLOOKUP(C278,'銷貨數(claude)'!E:E,'銷貨數(claude)'!A:A,"周邊商品"),"周邊商品")</f>
        <v>周邊商品</v>
      </c>
      <c r="C278" s="21" t="str">
        <f>'在庫(claude)'!A278</f>
        <v>20250FG10</v>
      </c>
      <c r="D278" s="22" t="str">
        <f>IFERROR(_xlfn.XLOOKUP(C278,'在庫(claude)'!A$5:A$695,'在庫(claude)'!B$5:B$695,""),"")</f>
        <v>挑戰遊戲本-數量統計</v>
      </c>
      <c r="E278" s="26">
        <f>IFERROR(SUMIF('在庫(claude)'!A$5:A$695,C278,'在庫(claude)'!D$5:D$695),0)</f>
        <v>48</v>
      </c>
      <c r="F278" s="26">
        <f>IFERROR(SUMIF('在庫(claude)'!A$5:A$695,C278,'在庫(claude)'!E$5:E$695),0)</f>
        <v>1231</v>
      </c>
      <c r="G278" s="26">
        <f ca="1">IFERROR(SUMPRODUCT(('銷貨數 (總數)(claude)'!$B$4:$B$1576=C278)*OFFSET('銷貨數 (總數)(claude)'!$E$4:$E$1576,0,操作說明!$D$2-16,1573,12)),0)</f>
        <v>0</v>
      </c>
      <c r="H278" s="27">
        <f ca="1">IFERROR(SUMPRODUCT(('銷貨數 (總數)(claude)'!$B$4:$B$1576=C278)*OFFSET('銷貨數 (總數)(claude)'!$E$4:$E$1576,0,操作說明!$D$2-10,1573,6)),0)</f>
        <v>0</v>
      </c>
      <c r="I278" s="26">
        <f ca="1">IFERROR(SUMPRODUCT(('銷貨數 (總數)(claude)'!$B$4:$B$1576=C278)*OFFSET('銷貨數 (總數)(claude)'!$E$4:$E$1576,0,操作說明!$D$2-7,1573,3)),0)</f>
        <v>0</v>
      </c>
      <c r="J278" s="27" cm="1">
        <f t="array" aca="1" ref="J278" ca="1">IFERROR(ROUND(H278/MAX(1,SUMPRODUCT(('銷貨數 (總數)(claude)'!$B$4:$B$1576=C278)*(OFFSET('銷貨數 (總數)(claude)'!$E$4:$E$1576,0,操作說明!$D$2-10,1573,6)&gt;0))),1),0)</f>
        <v>0</v>
      </c>
      <c r="K278" s="28" t="str">
        <f t="shared" ca="1" si="16"/>
        <v>-</v>
      </c>
      <c r="L278" s="32" t="str">
        <f t="shared" ca="1" si="17"/>
        <v>滯銷(有庫無銷)</v>
      </c>
      <c r="M278" s="29" t="str">
        <f t="shared" ca="1" si="18"/>
        <v>⚠️ 近6M零銷售，請確認是否列入促銷或處分</v>
      </c>
      <c r="N278" s="113" t="str">
        <f t="shared" ca="1" si="19"/>
        <v>無法預估</v>
      </c>
    </row>
    <row r="279" spans="1:14" ht="18.75" customHeight="1">
      <c r="A279" s="19" t="str">
        <f>IFERROR(_xlfn.XLOOKUP(B279,事業別定義!A$2:A$9,事業別定義!B$2:B$9,IF(E279&gt;0,"周邊商品","")),IF(E279&gt;0,"周邊商品",""))</f>
        <v>周邊商品</v>
      </c>
      <c r="B279" s="20" t="str">
        <f>IFERROR(_xlfn.XLOOKUP(C279,'銷貨數(claude)'!E:E,'銷貨數(claude)'!A:A,"周邊商品"),"周邊商品")</f>
        <v>周邊商品</v>
      </c>
      <c r="C279" s="21" t="str">
        <f>'在庫(claude)'!A279</f>
        <v>20250FG11</v>
      </c>
      <c r="D279" s="22" t="str">
        <f>IFERROR(_xlfn.XLOOKUP(C279,'在庫(claude)'!A$5:A$695,'在庫(claude)'!B$5:B$695,""),"")</f>
        <v>挑戰遊戲本-對稱圖形</v>
      </c>
      <c r="E279" s="23">
        <f>IFERROR(SUMIF('在庫(claude)'!A$5:A$695,C279,'在庫(claude)'!D$5:D$695),0)</f>
        <v>19</v>
      </c>
      <c r="F279" s="23">
        <f>IFERROR(SUMIF('在庫(claude)'!A$5:A$695,C279,'在庫(claude)'!E$5:E$695),0)</f>
        <v>576</v>
      </c>
      <c r="G279" s="23">
        <f ca="1">IFERROR(SUMPRODUCT(('銷貨數 (總數)(claude)'!$B$4:$B$1576=C279)*OFFSET('銷貨數 (總數)(claude)'!$E$4:$E$1576,0,操作說明!$D$2-16,1573,12)),0)</f>
        <v>0</v>
      </c>
      <c r="H279" s="24">
        <f ca="1">IFERROR(SUMPRODUCT(('銷貨數 (總數)(claude)'!$B$4:$B$1576=C279)*OFFSET('銷貨數 (總數)(claude)'!$E$4:$E$1576,0,操作說明!$D$2-10,1573,6)),0)</f>
        <v>0</v>
      </c>
      <c r="I279" s="23">
        <f ca="1">IFERROR(SUMPRODUCT(('銷貨數 (總數)(claude)'!$B$4:$B$1576=C279)*OFFSET('銷貨數 (總數)(claude)'!$E$4:$E$1576,0,操作說明!$D$2-7,1573,3)),0)</f>
        <v>0</v>
      </c>
      <c r="J279" s="24" cm="1">
        <f t="array" aca="1" ref="J279" ca="1">IFERROR(ROUND(H279/MAX(1,SUMPRODUCT(('銷貨數 (總數)(claude)'!$B$4:$B$1576=C279)*(OFFSET('銷貨數 (總數)(claude)'!$E$4:$E$1576,0,操作說明!$D$2-10,1573,6)&gt;0))),1),0)</f>
        <v>0</v>
      </c>
      <c r="K279" s="21" t="str">
        <f t="shared" ca="1" si="16"/>
        <v>-</v>
      </c>
      <c r="L279" s="32" t="str">
        <f t="shared" ca="1" si="17"/>
        <v>滯銷(有庫無銷)</v>
      </c>
      <c r="M279" s="22" t="str">
        <f t="shared" ca="1" si="18"/>
        <v>⚠️ 近6M零銷售，請確認是否列入促銷或處分</v>
      </c>
      <c r="N279" s="113" t="str">
        <f t="shared" ca="1" si="19"/>
        <v>無法預估</v>
      </c>
    </row>
    <row r="280" spans="1:14" ht="18.75" customHeight="1">
      <c r="A280" s="19" t="str">
        <f>IFERROR(_xlfn.XLOOKUP(B280,事業別定義!A$2:A$9,事業別定義!B$2:B$9,IF(E280&gt;0,"周邊商品","")),IF(E280&gt;0,"周邊商品",""))</f>
        <v>周邊商品</v>
      </c>
      <c r="B280" s="20" t="str">
        <f>IFERROR(_xlfn.XLOOKUP(C280,'銷貨數(claude)'!E:E,'銷貨數(claude)'!A:A,"周邊商品"),"周邊商品")</f>
        <v>周邊商品</v>
      </c>
      <c r="C280" s="21" t="str">
        <f>'在庫(claude)'!A280</f>
        <v>20250FG12</v>
      </c>
      <c r="D280" s="22" t="str">
        <f>IFERROR(_xlfn.XLOOKUP(C280,'在庫(claude)'!A$5:A$695,'在庫(claude)'!B$5:B$695,""),"")</f>
        <v>挑戰遊戲本-數量補足</v>
      </c>
      <c r="E280" s="26">
        <f>IFERROR(SUMIF('在庫(claude)'!A$5:A$695,C280,'在庫(claude)'!D$5:D$695),0)</f>
        <v>51</v>
      </c>
      <c r="F280" s="26">
        <f>IFERROR(SUMIF('在庫(claude)'!A$5:A$695,C280,'在庫(claude)'!E$5:E$695),0)</f>
        <v>1514</v>
      </c>
      <c r="G280" s="26">
        <f ca="1">IFERROR(SUMPRODUCT(('銷貨數 (總數)(claude)'!$B$4:$B$1576=C280)*OFFSET('銷貨數 (總數)(claude)'!$E$4:$E$1576,0,操作說明!$D$2-16,1573,12)),0)</f>
        <v>0</v>
      </c>
      <c r="H280" s="27">
        <f ca="1">IFERROR(SUMPRODUCT(('銷貨數 (總數)(claude)'!$B$4:$B$1576=C280)*OFFSET('銷貨數 (總數)(claude)'!$E$4:$E$1576,0,操作說明!$D$2-10,1573,6)),0)</f>
        <v>0</v>
      </c>
      <c r="I280" s="26">
        <f ca="1">IFERROR(SUMPRODUCT(('銷貨數 (總數)(claude)'!$B$4:$B$1576=C280)*OFFSET('銷貨數 (總數)(claude)'!$E$4:$E$1576,0,操作說明!$D$2-7,1573,3)),0)</f>
        <v>0</v>
      </c>
      <c r="J280" s="27" cm="1">
        <f t="array" aca="1" ref="J280" ca="1">IFERROR(ROUND(H280/MAX(1,SUMPRODUCT(('銷貨數 (總數)(claude)'!$B$4:$B$1576=C280)*(OFFSET('銷貨數 (總數)(claude)'!$E$4:$E$1576,0,操作說明!$D$2-10,1573,6)&gt;0))),1),0)</f>
        <v>0</v>
      </c>
      <c r="K280" s="28" t="str">
        <f t="shared" ca="1" si="16"/>
        <v>-</v>
      </c>
      <c r="L280" s="32" t="str">
        <f t="shared" ca="1" si="17"/>
        <v>滯銷(有庫無銷)</v>
      </c>
      <c r="M280" s="29" t="str">
        <f t="shared" ca="1" si="18"/>
        <v>⚠️ 近6M零銷售，請確認是否列入促銷或處分</v>
      </c>
      <c r="N280" s="113" t="str">
        <f t="shared" ca="1" si="19"/>
        <v>無法預估</v>
      </c>
    </row>
    <row r="281" spans="1:14" ht="18.75" customHeight="1">
      <c r="A281" s="19" t="str">
        <f>IFERROR(_xlfn.XLOOKUP(B281,事業別定義!A$2:A$9,事業別定義!B$2:B$9,IF(E281&gt;0,"周邊商品","")),IF(E281&gt;0,"周邊商品",""))</f>
        <v>周邊商品</v>
      </c>
      <c r="B281" s="20" t="str">
        <f>IFERROR(_xlfn.XLOOKUP(C281,'銷貨數(claude)'!E:E,'銷貨數(claude)'!A:A,"周邊商品"),"周邊商品")</f>
        <v>周邊商品</v>
      </c>
      <c r="C281" s="21" t="str">
        <f>'在庫(claude)'!A281</f>
        <v>20250FG13</v>
      </c>
      <c r="D281" s="22" t="str">
        <f>IFERROR(_xlfn.XLOOKUP(C281,'在庫(claude)'!A$5:A$695,'在庫(claude)'!B$5:B$695,""),"")</f>
        <v>挑戰遊戲本-時間和時鐘</v>
      </c>
      <c r="E281" s="23">
        <f>IFERROR(SUMIF('在庫(claude)'!A$5:A$695,C281,'在庫(claude)'!D$5:D$695),0)</f>
        <v>48</v>
      </c>
      <c r="F281" s="23">
        <f>IFERROR(SUMIF('在庫(claude)'!A$5:A$695,C281,'在庫(claude)'!E$5:E$695),0)</f>
        <v>1314</v>
      </c>
      <c r="G281" s="23">
        <f ca="1">IFERROR(SUMPRODUCT(('銷貨數 (總數)(claude)'!$B$4:$B$1576=C281)*OFFSET('銷貨數 (總數)(claude)'!$E$4:$E$1576,0,操作說明!$D$2-16,1573,12)),0)</f>
        <v>0</v>
      </c>
      <c r="H281" s="24">
        <f ca="1">IFERROR(SUMPRODUCT(('銷貨數 (總數)(claude)'!$B$4:$B$1576=C281)*OFFSET('銷貨數 (總數)(claude)'!$E$4:$E$1576,0,操作說明!$D$2-10,1573,6)),0)</f>
        <v>0</v>
      </c>
      <c r="I281" s="23">
        <f ca="1">IFERROR(SUMPRODUCT(('銷貨數 (總數)(claude)'!$B$4:$B$1576=C281)*OFFSET('銷貨數 (總數)(claude)'!$E$4:$E$1576,0,操作說明!$D$2-7,1573,3)),0)</f>
        <v>0</v>
      </c>
      <c r="J281" s="24" cm="1">
        <f t="array" aca="1" ref="J281" ca="1">IFERROR(ROUND(H281/MAX(1,SUMPRODUCT(('銷貨數 (總數)(claude)'!$B$4:$B$1576=C281)*(OFFSET('銷貨數 (總數)(claude)'!$E$4:$E$1576,0,操作說明!$D$2-10,1573,6)&gt;0))),1),0)</f>
        <v>0</v>
      </c>
      <c r="K281" s="21" t="str">
        <f t="shared" ca="1" si="16"/>
        <v>-</v>
      </c>
      <c r="L281" s="32" t="str">
        <f t="shared" ca="1" si="17"/>
        <v>滯銷(有庫無銷)</v>
      </c>
      <c r="M281" s="22" t="str">
        <f t="shared" ca="1" si="18"/>
        <v>⚠️ 近6M零銷售，請確認是否列入促銷或處分</v>
      </c>
      <c r="N281" s="113" t="str">
        <f t="shared" ca="1" si="19"/>
        <v>無法預估</v>
      </c>
    </row>
    <row r="282" spans="1:14" ht="18.75" customHeight="1">
      <c r="A282" s="19" t="str">
        <f>IFERROR(_xlfn.XLOOKUP(B282,事業別定義!A$2:A$9,事業別定義!B$2:B$9,IF(E282&gt;0,"周邊商品","")),IF(E282&gt;0,"周邊商品",""))</f>
        <v>周邊商品</v>
      </c>
      <c r="B282" s="20" t="str">
        <f>IFERROR(_xlfn.XLOOKUP(C282,'銷貨數(claude)'!E:E,'銷貨數(claude)'!A:A,"周邊商品"),"周邊商品")</f>
        <v>周邊商品</v>
      </c>
      <c r="C282" s="21" t="str">
        <f>'在庫(claude)'!A282</f>
        <v>20250FG14</v>
      </c>
      <c r="D282" s="22" t="str">
        <f>IFERROR(_xlfn.XLOOKUP(C282,'在庫(claude)'!A$5:A$695,'在庫(claude)'!B$5:B$695,""),"")</f>
        <v>挑戰遊戲本-多重分類</v>
      </c>
      <c r="E282" s="26">
        <f>IFERROR(SUMIF('在庫(claude)'!A$5:A$695,C282,'在庫(claude)'!D$5:D$695),0)</f>
        <v>57</v>
      </c>
      <c r="F282" s="26">
        <f>IFERROR(SUMIF('在庫(claude)'!A$5:A$695,C282,'在庫(claude)'!E$5:E$695),0)</f>
        <v>1759</v>
      </c>
      <c r="G282" s="26">
        <f ca="1">IFERROR(SUMPRODUCT(('銷貨數 (總數)(claude)'!$B$4:$B$1576=C282)*OFFSET('銷貨數 (總數)(claude)'!$E$4:$E$1576,0,操作說明!$D$2-16,1573,12)),0)</f>
        <v>0</v>
      </c>
      <c r="H282" s="27">
        <f ca="1">IFERROR(SUMPRODUCT(('銷貨數 (總數)(claude)'!$B$4:$B$1576=C282)*OFFSET('銷貨數 (總數)(claude)'!$E$4:$E$1576,0,操作說明!$D$2-10,1573,6)),0)</f>
        <v>0</v>
      </c>
      <c r="I282" s="26">
        <f ca="1">IFERROR(SUMPRODUCT(('銷貨數 (總數)(claude)'!$B$4:$B$1576=C282)*OFFSET('銷貨數 (總數)(claude)'!$E$4:$E$1576,0,操作說明!$D$2-7,1573,3)),0)</f>
        <v>0</v>
      </c>
      <c r="J282" s="27" cm="1">
        <f t="array" aca="1" ref="J282" ca="1">IFERROR(ROUND(H282/MAX(1,SUMPRODUCT(('銷貨數 (總數)(claude)'!$B$4:$B$1576=C282)*(OFFSET('銷貨數 (總數)(claude)'!$E$4:$E$1576,0,操作說明!$D$2-10,1573,6)&gt;0))),1),0)</f>
        <v>0</v>
      </c>
      <c r="K282" s="28" t="str">
        <f t="shared" ca="1" si="16"/>
        <v>-</v>
      </c>
      <c r="L282" s="32" t="str">
        <f t="shared" ca="1" si="17"/>
        <v>滯銷(有庫無銷)</v>
      </c>
      <c r="M282" s="29" t="str">
        <f t="shared" ca="1" si="18"/>
        <v>⚠️ 近6M零銷售，請確認是否列入促銷或處分</v>
      </c>
      <c r="N282" s="113" t="str">
        <f t="shared" ca="1" si="19"/>
        <v>無法預估</v>
      </c>
    </row>
    <row r="283" spans="1:14" ht="18.75" customHeight="1">
      <c r="A283" s="19" t="str">
        <f>IFERROR(_xlfn.XLOOKUP(B283,事業別定義!A$2:A$9,事業別定義!B$2:B$9,IF(E283&gt;0,"周邊商品","")),IF(E283&gt;0,"周邊商品",""))</f>
        <v>周邊商品</v>
      </c>
      <c r="B283" s="20" t="str">
        <f>IFERROR(_xlfn.XLOOKUP(C283,'銷貨數(claude)'!E:E,'銷貨數(claude)'!A:A,"周邊商品"),"周邊商品")</f>
        <v>周邊商品</v>
      </c>
      <c r="C283" s="21" t="str">
        <f>'在庫(claude)'!A283</f>
        <v>20250FG15</v>
      </c>
      <c r="D283" s="22" t="str">
        <f>IFERROR(_xlfn.XLOOKUP(C283,'在庫(claude)'!A$5:A$695,'在庫(claude)'!B$5:B$695,""),"")</f>
        <v>數學套組說明書</v>
      </c>
      <c r="E283" s="23">
        <f>IFERROR(SUMIF('在庫(claude)'!A$5:A$695,C283,'在庫(claude)'!D$5:D$695),0)</f>
        <v>97</v>
      </c>
      <c r="F283" s="23">
        <f>IFERROR(SUMIF('在庫(claude)'!A$5:A$695,C283,'在庫(claude)'!E$5:E$695),0)</f>
        <v>8456</v>
      </c>
      <c r="G283" s="23">
        <f ca="1">IFERROR(SUMPRODUCT(('銷貨數 (總數)(claude)'!$B$4:$B$1576=C283)*OFFSET('銷貨數 (總數)(claude)'!$E$4:$E$1576,0,操作說明!$D$2-16,1573,12)),0)</f>
        <v>0</v>
      </c>
      <c r="H283" s="24">
        <f ca="1">IFERROR(SUMPRODUCT(('銷貨數 (總數)(claude)'!$B$4:$B$1576=C283)*OFFSET('銷貨數 (總數)(claude)'!$E$4:$E$1576,0,操作說明!$D$2-10,1573,6)),0)</f>
        <v>0</v>
      </c>
      <c r="I283" s="23">
        <f ca="1">IFERROR(SUMPRODUCT(('銷貨數 (總數)(claude)'!$B$4:$B$1576=C283)*OFFSET('銷貨數 (總數)(claude)'!$E$4:$E$1576,0,操作說明!$D$2-7,1573,3)),0)</f>
        <v>0</v>
      </c>
      <c r="J283" s="24" cm="1">
        <f t="array" aca="1" ref="J283" ca="1">IFERROR(ROUND(H283/MAX(1,SUMPRODUCT(('銷貨數 (總數)(claude)'!$B$4:$B$1576=C283)*(OFFSET('銷貨數 (總數)(claude)'!$E$4:$E$1576,0,操作說明!$D$2-10,1573,6)&gt;0))),1),0)</f>
        <v>0</v>
      </c>
      <c r="K283" s="21" t="str">
        <f t="shared" ca="1" si="16"/>
        <v>-</v>
      </c>
      <c r="L283" s="32" t="str">
        <f t="shared" ca="1" si="17"/>
        <v>滯銷(有庫無銷)</v>
      </c>
      <c r="M283" s="22" t="str">
        <f t="shared" ca="1" si="18"/>
        <v>⚠️ 近6M零銷售，請確認是否列入促銷或處分</v>
      </c>
      <c r="N283" s="113" t="str">
        <f t="shared" ca="1" si="19"/>
        <v>無法預估</v>
      </c>
    </row>
    <row r="284" spans="1:14" ht="18.75" customHeight="1">
      <c r="A284" s="19" t="str">
        <f>IFERROR(_xlfn.XLOOKUP(B284,事業別定義!A$2:A$9,事業別定義!B$2:B$9,IF(E284&gt;0,"周邊商品","")),IF(E284&gt;0,"周邊商品",""))</f>
        <v>周邊商品</v>
      </c>
      <c r="B284" s="20" t="str">
        <f>IFERROR(_xlfn.XLOOKUP(C284,'銷貨數(claude)'!E:E,'銷貨數(claude)'!A:A,"周邊商品"),"周邊商品")</f>
        <v>周邊商品</v>
      </c>
      <c r="C284" s="21" t="str">
        <f>'在庫(claude)'!A284</f>
        <v>20250FXAM</v>
      </c>
      <c r="D284" s="22" t="str">
        <f>IFERROR(_xlfn.XLOOKUP(C284,'在庫(claude)'!A$5:A$695,'在庫(claude)'!B$5:B$695,""),"")</f>
        <v>巧虎手偶+說明信</v>
      </c>
      <c r="E284" s="26">
        <f>IFERROR(SUMIF('在庫(claude)'!A$5:A$695,C284,'在庫(claude)'!D$5:D$695),0)</f>
        <v>0</v>
      </c>
      <c r="F284" s="26">
        <f>IFERROR(SUMIF('在庫(claude)'!A$5:A$695,C284,'在庫(claude)'!E$5:E$695),0)</f>
        <v>12</v>
      </c>
      <c r="G284" s="26">
        <f ca="1">IFERROR(SUMPRODUCT(('銷貨數 (總數)(claude)'!$B$4:$B$1576=C284)*OFFSET('銷貨數 (總數)(claude)'!$E$4:$E$1576,0,操作說明!$D$2-16,1573,12)),0)</f>
        <v>1186</v>
      </c>
      <c r="H284" s="27">
        <f ca="1">IFERROR(SUMPRODUCT(('銷貨數 (總數)(claude)'!$B$4:$B$1576=C284)*OFFSET('銷貨數 (總數)(claude)'!$E$4:$E$1576,0,操作說明!$D$2-10,1573,6)),0)</f>
        <v>1186</v>
      </c>
      <c r="I284" s="26">
        <f ca="1">IFERROR(SUMPRODUCT(('銷貨數 (總數)(claude)'!$B$4:$B$1576=C284)*OFFSET('銷貨數 (總數)(claude)'!$E$4:$E$1576,0,操作說明!$D$2-7,1573,3)),0)</f>
        <v>642</v>
      </c>
      <c r="J284" s="27" cm="1">
        <f t="array" aca="1" ref="J284" ca="1">IFERROR(ROUND(H284/MAX(1,SUMPRODUCT(('銷貨數 (總數)(claude)'!$B$4:$B$1576=C284)*(OFFSET('銷貨數 (總數)(claude)'!$E$4:$E$1576,0,操作說明!$D$2-10,1573,6)&gt;0))),1),0)</f>
        <v>98.8</v>
      </c>
      <c r="K284" s="28">
        <f t="shared" ca="1" si="16"/>
        <v>0</v>
      </c>
      <c r="L284" s="32" t="str">
        <f t="shared" si="17"/>
        <v>無庫存</v>
      </c>
      <c r="M284" s="29" t="str">
        <f t="shared" si="18"/>
        <v/>
      </c>
      <c r="N284" s="113" t="str">
        <f t="shared" ca="1" si="19"/>
        <v>已售完</v>
      </c>
    </row>
    <row r="285" spans="1:14" ht="18.75" customHeight="1">
      <c r="A285" s="19" t="str">
        <f>IFERROR(_xlfn.XLOOKUP(B285,事業別定義!A$2:A$9,事業別定義!B$2:B$9,IF(E285&gt;0,"周邊商品","")),IF(E285&gt;0,"周邊商品",""))</f>
        <v>周邊商品</v>
      </c>
      <c r="B285" s="20" t="str">
        <f>IFERROR(_xlfn.XLOOKUP(C285,'銷貨數(claude)'!E:E,'銷貨數(claude)'!A:A,"周邊商品"),"周邊商品")</f>
        <v>周邊商品</v>
      </c>
      <c r="C285" s="21" t="str">
        <f>'在庫(claude)'!A285</f>
        <v>20252FA00</v>
      </c>
      <c r="D285" s="22" t="str">
        <f>IFERROR(_xlfn.XLOOKUP(C285,'在庫(claude)'!A$5:A$695,'在庫(claude)'!B$5:B$695,""),"")</f>
        <v>白沙屯媽祖祈福禮盒</v>
      </c>
      <c r="E285" s="23">
        <f>IFERROR(SUMIF('在庫(claude)'!A$5:A$695,C285,'在庫(claude)'!D$5:D$695),0)</f>
        <v>995</v>
      </c>
      <c r="F285" s="23">
        <f>IFERROR(SUMIF('在庫(claude)'!A$5:A$695,C285,'在庫(claude)'!E$5:E$695),0)</f>
        <v>137843</v>
      </c>
      <c r="G285" s="23">
        <f ca="1">IFERROR(SUMPRODUCT(('銷貨數 (總數)(claude)'!$B$4:$B$1576=C285)*OFFSET('銷貨數 (總數)(claude)'!$E$4:$E$1576,0,操作說明!$D$2-16,1573,12)),0)</f>
        <v>387</v>
      </c>
      <c r="H285" s="24">
        <f ca="1">IFERROR(SUMPRODUCT(('銷貨數 (總數)(claude)'!$B$4:$B$1576=C285)*OFFSET('銷貨數 (總數)(claude)'!$E$4:$E$1576,0,操作說明!$D$2-10,1573,6)),0)</f>
        <v>387</v>
      </c>
      <c r="I285" s="23">
        <f ca="1">IFERROR(SUMPRODUCT(('銷貨數 (總數)(claude)'!$B$4:$B$1576=C285)*OFFSET('銷貨數 (總數)(claude)'!$E$4:$E$1576,0,操作說明!$D$2-7,1573,3)),0)</f>
        <v>133</v>
      </c>
      <c r="J285" s="24" cm="1">
        <f t="array" aca="1" ref="J285" ca="1">IFERROR(ROUND(H285/MAX(1,SUMPRODUCT(('銷貨數 (總數)(claude)'!$B$4:$B$1576=C285)*(OFFSET('銷貨數 (總數)(claude)'!$E$4:$E$1576,0,操作說明!$D$2-10,1573,6)&gt;0))),1),0)</f>
        <v>32.299999999999997</v>
      </c>
      <c r="K285" s="21">
        <f t="shared" ca="1" si="16"/>
        <v>30.8</v>
      </c>
      <c r="L285" s="32" t="str">
        <f t="shared" ca="1" si="17"/>
        <v>滯銷風險</v>
      </c>
      <c r="M285" s="22" t="str">
        <f t="shared" ca="1" si="18"/>
        <v>🔴 超過2年消化量，建議促銷/庫存處分</v>
      </c>
      <c r="N285" s="113" t="str">
        <f t="shared" ca="1" si="19"/>
        <v>2028/12</v>
      </c>
    </row>
    <row r="286" spans="1:14" ht="18.75" customHeight="1">
      <c r="A286" s="19" t="str">
        <f>IFERROR(_xlfn.XLOOKUP(B286,事業別定義!A$2:A$9,事業別定義!B$2:B$9,IF(E286&gt;0,"周邊商品","")),IF(E286&gt;0,"周邊商品",""))</f>
        <v>周邊商品</v>
      </c>
      <c r="B286" s="20" t="str">
        <f>IFERROR(_xlfn.XLOOKUP(C286,'銷貨數(claude)'!E:E,'銷貨數(claude)'!A:A,"周邊商品"),"周邊商品")</f>
        <v>周邊商品</v>
      </c>
      <c r="C286" s="21" t="str">
        <f>'在庫(claude)'!A286</f>
        <v>20252FB01</v>
      </c>
      <c r="D286" s="22" t="str">
        <f>IFERROR(_xlfn.XLOOKUP(C286,'在庫(claude)'!A$5:A$695,'在庫(claude)'!B$5:B$695,""),"")</f>
        <v>Pixsee巧虎偶</v>
      </c>
      <c r="E286" s="26">
        <f>IFERROR(SUMIF('在庫(claude)'!A$5:A$695,C286,'在庫(claude)'!D$5:D$695),0)</f>
        <v>422</v>
      </c>
      <c r="F286" s="26">
        <f>IFERROR(SUMIF('在庫(claude)'!A$5:A$695,C286,'在庫(claude)'!E$5:E$695),0)</f>
        <v>602853</v>
      </c>
      <c r="G286" s="26">
        <f ca="1">IFERROR(SUMPRODUCT(('銷貨數 (總數)(claude)'!$B$4:$B$1576=C286)*OFFSET('銷貨數 (總數)(claude)'!$E$4:$E$1576,0,操作說明!$D$2-16,1573,12)),0)</f>
        <v>113</v>
      </c>
      <c r="H286" s="27">
        <f ca="1">IFERROR(SUMPRODUCT(('銷貨數 (總數)(claude)'!$B$4:$B$1576=C286)*OFFSET('銷貨數 (總數)(claude)'!$E$4:$E$1576,0,操作說明!$D$2-10,1573,6)),0)</f>
        <v>113</v>
      </c>
      <c r="I286" s="26">
        <f ca="1">IFERROR(SUMPRODUCT(('銷貨數 (總數)(claude)'!$B$4:$B$1576=C286)*OFFSET('銷貨數 (總數)(claude)'!$E$4:$E$1576,0,操作說明!$D$2-7,1573,3)),0)</f>
        <v>113</v>
      </c>
      <c r="J286" s="27" cm="1">
        <f t="array" aca="1" ref="J286" ca="1">IFERROR(ROUND(H286/MAX(1,SUMPRODUCT(('銷貨數 (總數)(claude)'!$B$4:$B$1576=C286)*(OFFSET('銷貨數 (總數)(claude)'!$E$4:$E$1576,0,操作說明!$D$2-10,1573,6)&gt;0))),1),0)</f>
        <v>56.5</v>
      </c>
      <c r="K286" s="28">
        <f t="shared" ca="1" si="16"/>
        <v>7.5</v>
      </c>
      <c r="L286" s="32" t="str">
        <f t="shared" ca="1" si="17"/>
        <v>警示</v>
      </c>
      <c r="M286" s="29" t="str">
        <f t="shared" ca="1" si="18"/>
        <v>🟠 消化月數6-12個月，持續觀察</v>
      </c>
      <c r="N286" s="113" t="str">
        <f t="shared" ca="1" si="19"/>
        <v>2026/12</v>
      </c>
    </row>
    <row r="287" spans="1:14" ht="18.75" customHeight="1">
      <c r="A287" s="19" t="str">
        <f>IFERROR(_xlfn.XLOOKUP(B287,事業別定義!A$2:A$9,事業別定義!B$2:B$9,IF(E287&gt;0,"周邊商品","")),IF(E287&gt;0,"周邊商品",""))</f>
        <v>周邊商品</v>
      </c>
      <c r="B287" s="20" t="str">
        <f>IFERROR(_xlfn.XLOOKUP(C287,'銷貨數(claude)'!E:E,'銷貨數(claude)'!A:A,"周邊商品"),"周邊商品")</f>
        <v>周邊商品</v>
      </c>
      <c r="C287" s="21" t="str">
        <f>'在庫(claude)'!A287</f>
        <v>20252FB02</v>
      </c>
      <c r="D287" s="22" t="str">
        <f>IFERROR(_xlfn.XLOOKUP(C287,'在庫(claude)'!A$5:A$695,'在庫(claude)'!B$5:B$695,""),"")</f>
        <v>Pixsee巧虎偶主機</v>
      </c>
      <c r="E287" s="23">
        <f>IFERROR(SUMIF('在庫(claude)'!A$5:A$695,C287,'在庫(claude)'!D$5:D$695),0)</f>
        <v>420</v>
      </c>
      <c r="F287" s="23">
        <f>IFERROR(SUMIF('在庫(claude)'!A$5:A$695,C287,'在庫(claude)'!E$5:E$695),0)</f>
        <v>599995</v>
      </c>
      <c r="G287" s="23">
        <f ca="1">IFERROR(SUMPRODUCT(('銷貨數 (總數)(claude)'!$B$4:$B$1576=C287)*OFFSET('銷貨數 (總數)(claude)'!$E$4:$E$1576,0,操作說明!$D$2-16,1573,12)),0)</f>
        <v>113</v>
      </c>
      <c r="H287" s="24">
        <f ca="1">IFERROR(SUMPRODUCT(('銷貨數 (總數)(claude)'!$B$4:$B$1576=C287)*OFFSET('銷貨數 (總數)(claude)'!$E$4:$E$1576,0,操作說明!$D$2-10,1573,6)),0)</f>
        <v>113</v>
      </c>
      <c r="I287" s="23">
        <f ca="1">IFERROR(SUMPRODUCT(('銷貨數 (總數)(claude)'!$B$4:$B$1576=C287)*OFFSET('銷貨數 (總數)(claude)'!$E$4:$E$1576,0,操作說明!$D$2-7,1573,3)),0)</f>
        <v>113</v>
      </c>
      <c r="J287" s="24" cm="1">
        <f t="array" aca="1" ref="J287" ca="1">IFERROR(ROUND(H287/MAX(1,SUMPRODUCT(('銷貨數 (總數)(claude)'!$B$4:$B$1576=C287)*(OFFSET('銷貨數 (總數)(claude)'!$E$4:$E$1576,0,操作說明!$D$2-10,1573,6)&gt;0))),1),0)</f>
        <v>56.5</v>
      </c>
      <c r="K287" s="21">
        <f t="shared" ca="1" si="16"/>
        <v>7.4</v>
      </c>
      <c r="L287" s="32" t="str">
        <f t="shared" ca="1" si="17"/>
        <v>警示</v>
      </c>
      <c r="M287" s="22" t="str">
        <f t="shared" ca="1" si="18"/>
        <v>🟠 消化月數6-12個月，持續觀察</v>
      </c>
      <c r="N287" s="113" t="str">
        <f t="shared" ca="1" si="19"/>
        <v>2026/12</v>
      </c>
    </row>
    <row r="288" spans="1:14" ht="18.75" customHeight="1">
      <c r="A288" s="19" t="str">
        <f>IFERROR(_xlfn.XLOOKUP(B288,事業別定義!A$2:A$9,事業別定義!B$2:B$9,IF(E288&gt;0,"周邊商品","")),IF(E288&gt;0,"周邊商品",""))</f>
        <v>周邊商品</v>
      </c>
      <c r="B288" s="20" t="str">
        <f>IFERROR(_xlfn.XLOOKUP(C288,'銷貨數(claude)'!E:E,'銷貨數(claude)'!A:A,"周邊商品"),"周邊商品")</f>
        <v>周邊商品</v>
      </c>
      <c r="C288" s="21" t="str">
        <f>'在庫(claude)'!A288</f>
        <v>20260FXAA</v>
      </c>
      <c r="D288" s="22" t="str">
        <f>IFERROR(_xlfn.XLOOKUP(C288,'在庫(claude)'!A$5:A$695,'在庫(claude)'!B$5:B$695,""),"")</f>
        <v>英語進階版+注音套組</v>
      </c>
      <c r="E288" s="26">
        <f>IFERROR(SUMIF('在庫(claude)'!A$5:A$695,C288,'在庫(claude)'!D$5:D$695),0)</f>
        <v>0</v>
      </c>
      <c r="F288" s="26">
        <f>IFERROR(SUMIF('在庫(claude)'!A$5:A$695,C288,'在庫(claude)'!E$5:E$695),0)</f>
        <v>27273</v>
      </c>
      <c r="G288" s="26">
        <f ca="1">IFERROR(SUMPRODUCT(('銷貨數 (總數)(claude)'!$B$4:$B$1576=C288)*OFFSET('銷貨數 (總數)(claude)'!$E$4:$E$1576,0,操作說明!$D$2-16,1573,12)),0)</f>
        <v>0</v>
      </c>
      <c r="H288" s="27">
        <f ca="1">IFERROR(SUMPRODUCT(('銷貨數 (總數)(claude)'!$B$4:$B$1576=C288)*OFFSET('銷貨數 (總數)(claude)'!$E$4:$E$1576,0,操作說明!$D$2-10,1573,6)),0)</f>
        <v>0</v>
      </c>
      <c r="I288" s="26">
        <f ca="1">IFERROR(SUMPRODUCT(('銷貨數 (總數)(claude)'!$B$4:$B$1576=C288)*OFFSET('銷貨數 (總數)(claude)'!$E$4:$E$1576,0,操作說明!$D$2-7,1573,3)),0)</f>
        <v>0</v>
      </c>
      <c r="J288" s="27" cm="1">
        <f t="array" aca="1" ref="J288" ca="1">IFERROR(ROUND(H288/MAX(1,SUMPRODUCT(('銷貨數 (總數)(claude)'!$B$4:$B$1576=C288)*(OFFSET('銷貨數 (總數)(claude)'!$E$4:$E$1576,0,操作說明!$D$2-10,1573,6)&gt;0))),1),0)</f>
        <v>0</v>
      </c>
      <c r="K288" s="28" t="str">
        <f t="shared" ca="1" si="16"/>
        <v>-</v>
      </c>
      <c r="L288" s="32" t="str">
        <f t="shared" si="17"/>
        <v>無庫存</v>
      </c>
      <c r="M288" s="29" t="str">
        <f t="shared" si="18"/>
        <v/>
      </c>
      <c r="N288" s="113" t="str">
        <f t="shared" ca="1" si="19"/>
        <v>已售完</v>
      </c>
    </row>
    <row r="289" spans="1:14" ht="18.75" customHeight="1">
      <c r="A289" s="19" t="str">
        <f>IFERROR(_xlfn.XLOOKUP(B289,事業別定義!A$2:A$9,事業別定義!B$2:B$9,IF(E289&gt;0,"周邊商品","")),IF(E289&gt;0,"周邊商品",""))</f>
        <v>周邊商品</v>
      </c>
      <c r="B289" s="20" t="str">
        <f>IFERROR(_xlfn.XLOOKUP(C289,'銷貨數(claude)'!E:E,'銷貨數(claude)'!A:A,"周邊商品"),"周邊商品")</f>
        <v>周邊商品</v>
      </c>
      <c r="C289" s="21" t="str">
        <f>'在庫(claude)'!A289</f>
        <v>20201M603</v>
      </c>
      <c r="D289" s="22" t="str">
        <f>IFERROR(_xlfn.XLOOKUP(C289,'在庫(claude)'!A$5:A$695,'在庫(claude)'!B$5:B$695,""),"")</f>
        <v>學習偶&amp;YUMMY水果片</v>
      </c>
      <c r="E289" s="23">
        <f>IFERROR(SUMIF('在庫(claude)'!A$5:A$695,C289,'在庫(claude)'!D$5:D$695),0)</f>
        <v>278</v>
      </c>
      <c r="F289" s="23">
        <f>IFERROR(SUMIF('在庫(claude)'!A$5:A$695,C289,'在庫(claude)'!E$5:E$695),0)</f>
        <v>119595</v>
      </c>
      <c r="G289" s="23">
        <f ca="1">IFERROR(SUMPRODUCT(('銷貨數 (總數)(claude)'!$B$4:$B$1576=C289)*OFFSET('銷貨數 (總數)(claude)'!$E$4:$E$1576,0,操作說明!$D$2-16,1573,12)),0)</f>
        <v>0</v>
      </c>
      <c r="H289" s="24">
        <f ca="1">IFERROR(SUMPRODUCT(('銷貨數 (總數)(claude)'!$B$4:$B$1576=C289)*OFFSET('銷貨數 (總數)(claude)'!$E$4:$E$1576,0,操作說明!$D$2-10,1573,6)),0)</f>
        <v>0</v>
      </c>
      <c r="I289" s="23">
        <f ca="1">IFERROR(SUMPRODUCT(('銷貨數 (總數)(claude)'!$B$4:$B$1576=C289)*OFFSET('銷貨數 (總數)(claude)'!$E$4:$E$1576,0,操作說明!$D$2-7,1573,3)),0)</f>
        <v>0</v>
      </c>
      <c r="J289" s="24" cm="1">
        <f t="array" aca="1" ref="J289" ca="1">IFERROR(ROUND(H289/MAX(1,SUMPRODUCT(('銷貨數 (總數)(claude)'!$B$4:$B$1576=C289)*(OFFSET('銷貨數 (總數)(claude)'!$E$4:$E$1576,0,操作說明!$D$2-10,1573,6)&gt;0))),1),0)</f>
        <v>0</v>
      </c>
      <c r="K289" s="21" t="str">
        <f t="shared" ca="1" si="16"/>
        <v>-</v>
      </c>
      <c r="L289" s="32" t="str">
        <f t="shared" ca="1" si="17"/>
        <v>滯銷(有庫無銷)</v>
      </c>
      <c r="M289" s="22" t="str">
        <f t="shared" ca="1" si="18"/>
        <v>⚠️ 近6M零銷售，請確認是否列入促銷或處分</v>
      </c>
      <c r="N289" s="113" t="str">
        <f t="shared" ca="1" si="19"/>
        <v>無法預估</v>
      </c>
    </row>
    <row r="290" spans="1:14" ht="18.75" customHeight="1">
      <c r="A290" s="19" t="str">
        <f>IFERROR(_xlfn.XLOOKUP(B290,事業別定義!A$2:A$9,事業別定義!B$2:B$9,IF(E290&gt;0,"周邊商品","")),IF(E290&gt;0,"周邊商品",""))</f>
        <v>周邊商品</v>
      </c>
      <c r="B290" s="20" t="str">
        <f>IFERROR(_xlfn.XLOOKUP(C290,'銷貨數(claude)'!E:E,'銷貨數(claude)'!A:A,"周邊商品"),"周邊商品")</f>
        <v>周邊商品</v>
      </c>
      <c r="C290" s="21" t="str">
        <f>'在庫(claude)'!A290</f>
        <v>20201ME01</v>
      </c>
      <c r="D290" s="22" t="str">
        <f>IFERROR(_xlfn.XLOOKUP(C290,'在庫(claude)'!A$5:A$695,'在庫(claude)'!B$5:B$695,""),"")</f>
        <v>巧虎CD收納盒&amp;CD</v>
      </c>
      <c r="E290" s="26">
        <f>IFERROR(SUMIF('在庫(claude)'!A$5:A$695,C290,'在庫(claude)'!D$5:D$695),0)</f>
        <v>236</v>
      </c>
      <c r="F290" s="26">
        <f>IFERROR(SUMIF('在庫(claude)'!A$5:A$695,C290,'在庫(claude)'!E$5:E$695),0)</f>
        <v>15089</v>
      </c>
      <c r="G290" s="26">
        <f ca="1">IFERROR(SUMPRODUCT(('銷貨數 (總數)(claude)'!$B$4:$B$1576=C290)*OFFSET('銷貨數 (總數)(claude)'!$E$4:$E$1576,0,操作說明!$D$2-16,1573,12)),0)</f>
        <v>0</v>
      </c>
      <c r="H290" s="27">
        <f ca="1">IFERROR(SUMPRODUCT(('銷貨數 (總數)(claude)'!$B$4:$B$1576=C290)*OFFSET('銷貨數 (總數)(claude)'!$E$4:$E$1576,0,操作說明!$D$2-10,1573,6)),0)</f>
        <v>0</v>
      </c>
      <c r="I290" s="26">
        <f ca="1">IFERROR(SUMPRODUCT(('銷貨數 (總數)(claude)'!$B$4:$B$1576=C290)*OFFSET('銷貨數 (總數)(claude)'!$E$4:$E$1576,0,操作說明!$D$2-7,1573,3)),0)</f>
        <v>0</v>
      </c>
      <c r="J290" s="27" cm="1">
        <f t="array" aca="1" ref="J290" ca="1">IFERROR(ROUND(H290/MAX(1,SUMPRODUCT(('銷貨數 (總數)(claude)'!$B$4:$B$1576=C290)*(OFFSET('銷貨數 (總數)(claude)'!$E$4:$E$1576,0,操作說明!$D$2-10,1573,6)&gt;0))),1),0)</f>
        <v>0</v>
      </c>
      <c r="K290" s="28" t="str">
        <f t="shared" ca="1" si="16"/>
        <v>-</v>
      </c>
      <c r="L290" s="32" t="str">
        <f t="shared" ca="1" si="17"/>
        <v>滯銷(有庫無銷)</v>
      </c>
      <c r="M290" s="29" t="str">
        <f t="shared" ca="1" si="18"/>
        <v>⚠️ 近6M零銷售，請確認是否列入促銷或處分</v>
      </c>
      <c r="N290" s="114" t="str">
        <f t="shared" ca="1" si="19"/>
        <v>無法預估</v>
      </c>
    </row>
    <row r="291" spans="1:14" ht="18.75" customHeight="1">
      <c r="A291" s="19" t="str">
        <f>IFERROR(_xlfn.XLOOKUP(B291,事業別定義!A$2:A$9,事業別定義!B$2:B$9,IF(E291&gt;0,"周邊商品","")),IF(E291&gt;0,"周邊商品",""))</f>
        <v>周邊商品</v>
      </c>
      <c r="B291" s="20" t="str">
        <f>IFERROR(_xlfn.XLOOKUP(C291,'銷貨數(claude)'!E:E,'銷貨數(claude)'!A:A,"周邊商品"),"周邊商品")</f>
        <v>周邊商品</v>
      </c>
      <c r="C291" s="21" t="str">
        <f>'在庫(claude)'!A291</f>
        <v>20201MY00</v>
      </c>
      <c r="D291" s="22" t="str">
        <f>IFERROR(_xlfn.XLOOKUP(C291,'在庫(claude)'!A$5:A$695,'在庫(claude)'!B$5:B$695,""),"")</f>
        <v>和巧虎一起說英語套組初階版</v>
      </c>
      <c r="E291" s="23">
        <f>IFERROR(SUMIF('在庫(claude)'!A$5:A$695,C291,'在庫(claude)'!D$5:D$695),0)</f>
        <v>1</v>
      </c>
      <c r="F291" s="23">
        <f>IFERROR(SUMIF('在庫(claude)'!A$5:A$695,C291,'在庫(claude)'!E$5:E$695),0)</f>
        <v>1665</v>
      </c>
      <c r="G291" s="23">
        <f ca="1">IFERROR(SUMPRODUCT(('銷貨數 (總數)(claude)'!$B$4:$B$1576=C291)*OFFSET('銷貨數 (總數)(claude)'!$E$4:$E$1576,0,操作說明!$D$2-16,1573,12)),0)</f>
        <v>0</v>
      </c>
      <c r="H291" s="24">
        <f ca="1">IFERROR(SUMPRODUCT(('銷貨數 (總數)(claude)'!$B$4:$B$1576=C291)*OFFSET('銷貨數 (總數)(claude)'!$E$4:$E$1576,0,操作說明!$D$2-10,1573,6)),0)</f>
        <v>0</v>
      </c>
      <c r="I291" s="23">
        <f ca="1">IFERROR(SUMPRODUCT(('銷貨數 (總數)(claude)'!$B$4:$B$1576=C291)*OFFSET('銷貨數 (總數)(claude)'!$E$4:$E$1576,0,操作說明!$D$2-7,1573,3)),0)</f>
        <v>0</v>
      </c>
      <c r="J291" s="24" cm="1">
        <f t="array" aca="1" ref="J291" ca="1">IFERROR(ROUND(H291/MAX(1,SUMPRODUCT(('銷貨數 (總數)(claude)'!$B$4:$B$1576=C291)*(OFFSET('銷貨數 (總數)(claude)'!$E$4:$E$1576,0,操作說明!$D$2-10,1573,6)&gt;0))),1),0)</f>
        <v>0</v>
      </c>
      <c r="K291" s="21" t="str">
        <f t="shared" ca="1" si="16"/>
        <v>-</v>
      </c>
      <c r="L291" s="32" t="str">
        <f t="shared" ca="1" si="17"/>
        <v>滯銷(有庫無銷)</v>
      </c>
      <c r="M291" s="22" t="str">
        <f t="shared" ca="1" si="18"/>
        <v>⚠️ 近6M零銷售，請確認是否列入促銷或處分</v>
      </c>
      <c r="N291" s="113" t="str">
        <f t="shared" ca="1" si="19"/>
        <v>無法預估</v>
      </c>
    </row>
    <row r="292" spans="1:14" ht="18.75" customHeight="1">
      <c r="A292" s="19" t="str">
        <f>IFERROR(_xlfn.XLOOKUP(B292,事業別定義!A$2:A$9,事業別定義!B$2:B$9,IF(E292&gt;0,"周邊商品","")),IF(E292&gt;0,"周邊商品",""))</f>
        <v>周邊商品</v>
      </c>
      <c r="B292" s="20" t="str">
        <f>IFERROR(_xlfn.XLOOKUP(C292,'銷貨數(claude)'!E:E,'銷貨數(claude)'!A:A,"周邊商品"),"周邊商品")</f>
        <v>周邊商品</v>
      </c>
      <c r="C292" s="21" t="str">
        <f>'在庫(claude)'!A292</f>
        <v>20220M101</v>
      </c>
      <c r="D292" s="22" t="str">
        <f>IFERROR(_xlfn.XLOOKUP(C292,'在庫(claude)'!A$5:A$695,'在庫(claude)'!B$5:B$695,""),"")</f>
        <v>遊戲書1 NUMBERS</v>
      </c>
      <c r="E292" s="26">
        <f>IFERROR(SUMIF('在庫(claude)'!A$5:A$695,C292,'在庫(claude)'!D$5:D$695),0)</f>
        <v>30</v>
      </c>
      <c r="F292" s="26">
        <f>IFERROR(SUMIF('在庫(claude)'!A$5:A$695,C292,'在庫(claude)'!E$5:E$695),0)</f>
        <v>1270</v>
      </c>
      <c r="G292" s="26">
        <f ca="1">IFERROR(SUMPRODUCT(('銷貨數 (總數)(claude)'!$B$4:$B$1576=C292)*OFFSET('銷貨數 (總數)(claude)'!$E$4:$E$1576,0,操作說明!$D$2-16,1573,12)),0)</f>
        <v>0</v>
      </c>
      <c r="H292" s="27">
        <f ca="1">IFERROR(SUMPRODUCT(('銷貨數 (總數)(claude)'!$B$4:$B$1576=C292)*OFFSET('銷貨數 (總數)(claude)'!$E$4:$E$1576,0,操作說明!$D$2-10,1573,6)),0)</f>
        <v>0</v>
      </c>
      <c r="I292" s="26">
        <f ca="1">IFERROR(SUMPRODUCT(('銷貨數 (總數)(claude)'!$B$4:$B$1576=C292)*OFFSET('銷貨數 (總數)(claude)'!$E$4:$E$1576,0,操作說明!$D$2-7,1573,3)),0)</f>
        <v>0</v>
      </c>
      <c r="J292" s="27" cm="1">
        <f t="array" aca="1" ref="J292" ca="1">IFERROR(ROUND(H292/MAX(1,SUMPRODUCT(('銷貨數 (總數)(claude)'!$B$4:$B$1576=C292)*(OFFSET('銷貨數 (總數)(claude)'!$E$4:$E$1576,0,操作說明!$D$2-10,1573,6)&gt;0))),1),0)</f>
        <v>0</v>
      </c>
      <c r="K292" s="28" t="str">
        <f t="shared" ca="1" si="16"/>
        <v>-</v>
      </c>
      <c r="L292" s="32" t="str">
        <f t="shared" ca="1" si="17"/>
        <v>滯銷(有庫無銷)</v>
      </c>
      <c r="M292" s="29" t="str">
        <f t="shared" ca="1" si="18"/>
        <v>⚠️ 近6M零銷售，請確認是否列入促銷或處分</v>
      </c>
      <c r="N292" s="113" t="str">
        <f t="shared" ca="1" si="19"/>
        <v>無法預估</v>
      </c>
    </row>
    <row r="293" spans="1:14" ht="18.75" customHeight="1">
      <c r="A293" s="19" t="str">
        <f>IFERROR(_xlfn.XLOOKUP(B293,事業別定義!A$2:A$9,事業別定義!B$2:B$9,IF(E293&gt;0,"周邊商品","")),IF(E293&gt;0,"周邊商品",""))</f>
        <v>周邊商品</v>
      </c>
      <c r="B293" s="20" t="str">
        <f>IFERROR(_xlfn.XLOOKUP(C293,'銷貨數(claude)'!E:E,'銷貨數(claude)'!A:A,"周邊商品"),"周邊商品")</f>
        <v>周邊商品</v>
      </c>
      <c r="C293" s="21" t="str">
        <f>'在庫(claude)'!A293</f>
        <v>20220M102</v>
      </c>
      <c r="D293" s="22" t="str">
        <f>IFERROR(_xlfn.XLOOKUP(C293,'在庫(claude)'!A$5:A$695,'在庫(claude)'!B$5:B$695,""),"")</f>
        <v>遊戲書2 SHAPES</v>
      </c>
      <c r="E293" s="23">
        <f>IFERROR(SUMIF('在庫(claude)'!A$5:A$695,C293,'在庫(claude)'!D$5:D$695),0)</f>
        <v>30</v>
      </c>
      <c r="F293" s="23">
        <f>IFERROR(SUMIF('在庫(claude)'!A$5:A$695,C293,'在庫(claude)'!E$5:E$695),0)</f>
        <v>1174</v>
      </c>
      <c r="G293" s="23">
        <f ca="1">IFERROR(SUMPRODUCT(('銷貨數 (總數)(claude)'!$B$4:$B$1576=C293)*OFFSET('銷貨數 (總數)(claude)'!$E$4:$E$1576,0,操作說明!$D$2-16,1573,12)),0)</f>
        <v>0</v>
      </c>
      <c r="H293" s="24">
        <f ca="1">IFERROR(SUMPRODUCT(('銷貨數 (總數)(claude)'!$B$4:$B$1576=C293)*OFFSET('銷貨數 (總數)(claude)'!$E$4:$E$1576,0,操作說明!$D$2-10,1573,6)),0)</f>
        <v>0</v>
      </c>
      <c r="I293" s="23">
        <f ca="1">IFERROR(SUMPRODUCT(('銷貨數 (總數)(claude)'!$B$4:$B$1576=C293)*OFFSET('銷貨數 (總數)(claude)'!$E$4:$E$1576,0,操作說明!$D$2-7,1573,3)),0)</f>
        <v>0</v>
      </c>
      <c r="J293" s="24" cm="1">
        <f t="array" aca="1" ref="J293" ca="1">IFERROR(ROUND(H293/MAX(1,SUMPRODUCT(('銷貨數 (總數)(claude)'!$B$4:$B$1576=C293)*(OFFSET('銷貨數 (總數)(claude)'!$E$4:$E$1576,0,操作說明!$D$2-10,1573,6)&gt;0))),1),0)</f>
        <v>0</v>
      </c>
      <c r="K293" s="21" t="str">
        <f t="shared" ca="1" si="16"/>
        <v>-</v>
      </c>
      <c r="L293" s="32" t="str">
        <f t="shared" ca="1" si="17"/>
        <v>滯銷(有庫無銷)</v>
      </c>
      <c r="M293" s="22" t="str">
        <f t="shared" ca="1" si="18"/>
        <v>⚠️ 近6M零銷售，請確認是否列入促銷或處分</v>
      </c>
      <c r="N293" s="113" t="str">
        <f t="shared" ca="1" si="19"/>
        <v>無法預估</v>
      </c>
    </row>
    <row r="294" spans="1:14" ht="18.75" customHeight="1">
      <c r="A294" s="19" t="str">
        <f>IFERROR(_xlfn.XLOOKUP(B294,事業別定義!A$2:A$9,事業別定義!B$2:B$9,IF(E294&gt;0,"周邊商品","")),IF(E294&gt;0,"周邊商品",""))</f>
        <v>周邊商品</v>
      </c>
      <c r="B294" s="20" t="str">
        <f>IFERROR(_xlfn.XLOOKUP(C294,'銷貨數(claude)'!E:E,'銷貨數(claude)'!A:A,"周邊商品"),"周邊商品")</f>
        <v>周邊商品</v>
      </c>
      <c r="C294" s="21" t="str">
        <f>'在庫(claude)'!A294</f>
        <v>20220M103</v>
      </c>
      <c r="D294" s="22" t="str">
        <f>IFERROR(_xlfn.XLOOKUP(C294,'在庫(claude)'!A$5:A$695,'在庫(claude)'!B$5:B$695,""),"")</f>
        <v>遊戲書3 WHAT IS YOUR NAME?</v>
      </c>
      <c r="E294" s="26">
        <f>IFERROR(SUMIF('在庫(claude)'!A$5:A$695,C294,'在庫(claude)'!D$5:D$695),0)</f>
        <v>30</v>
      </c>
      <c r="F294" s="26">
        <f>IFERROR(SUMIF('在庫(claude)'!A$5:A$695,C294,'在庫(claude)'!E$5:E$695),0)</f>
        <v>1551</v>
      </c>
      <c r="G294" s="26">
        <f ca="1">IFERROR(SUMPRODUCT(('銷貨數 (總數)(claude)'!$B$4:$B$1576=C294)*OFFSET('銷貨數 (總數)(claude)'!$E$4:$E$1576,0,操作說明!$D$2-16,1573,12)),0)</f>
        <v>0</v>
      </c>
      <c r="H294" s="27">
        <f ca="1">IFERROR(SUMPRODUCT(('銷貨數 (總數)(claude)'!$B$4:$B$1576=C294)*OFFSET('銷貨數 (總數)(claude)'!$E$4:$E$1576,0,操作說明!$D$2-10,1573,6)),0)</f>
        <v>0</v>
      </c>
      <c r="I294" s="26">
        <f ca="1">IFERROR(SUMPRODUCT(('銷貨數 (總數)(claude)'!$B$4:$B$1576=C294)*OFFSET('銷貨數 (總數)(claude)'!$E$4:$E$1576,0,操作說明!$D$2-7,1573,3)),0)</f>
        <v>0</v>
      </c>
      <c r="J294" s="27" cm="1">
        <f t="array" aca="1" ref="J294" ca="1">IFERROR(ROUND(H294/MAX(1,SUMPRODUCT(('銷貨數 (總數)(claude)'!$B$4:$B$1576=C294)*(OFFSET('銷貨數 (總數)(claude)'!$E$4:$E$1576,0,操作說明!$D$2-10,1573,6)&gt;0))),1),0)</f>
        <v>0</v>
      </c>
      <c r="K294" s="28" t="str">
        <f t="shared" ca="1" si="16"/>
        <v>-</v>
      </c>
      <c r="L294" s="32" t="str">
        <f t="shared" ca="1" si="17"/>
        <v>滯銷(有庫無銷)</v>
      </c>
      <c r="M294" s="29" t="str">
        <f t="shared" ca="1" si="18"/>
        <v>⚠️ 近6M零銷售，請確認是否列入促銷或處分</v>
      </c>
      <c r="N294" s="113" t="str">
        <f t="shared" ca="1" si="19"/>
        <v>無法預估</v>
      </c>
    </row>
    <row r="295" spans="1:14" ht="18.75" customHeight="1">
      <c r="A295" s="19" t="str">
        <f>IFERROR(_xlfn.XLOOKUP(B295,事業別定義!A$2:A$9,事業別定義!B$2:B$9,IF(E295&gt;0,"周邊商品","")),IF(E295&gt;0,"周邊商品",""))</f>
        <v>周邊商品</v>
      </c>
      <c r="B295" s="20" t="str">
        <f>IFERROR(_xlfn.XLOOKUP(C295,'銷貨數(claude)'!E:E,'銷貨數(claude)'!A:A,"周邊商品"),"周邊商品")</f>
        <v>周邊商品</v>
      </c>
      <c r="C295" s="21" t="str">
        <f>'在庫(claude)'!A295</f>
        <v>20220M104</v>
      </c>
      <c r="D295" s="22" t="str">
        <f>IFERROR(_xlfn.XLOOKUP(C295,'在庫(claude)'!A$5:A$695,'在庫(claude)'!B$5:B$695,""),"")</f>
        <v>遊戲書4 I DID IT</v>
      </c>
      <c r="E295" s="23">
        <f>IFERROR(SUMIF('在庫(claude)'!A$5:A$695,C295,'在庫(claude)'!D$5:D$695),0)</f>
        <v>30</v>
      </c>
      <c r="F295" s="23">
        <f>IFERROR(SUMIF('在庫(claude)'!A$5:A$695,C295,'在庫(claude)'!E$5:E$695),0)</f>
        <v>849</v>
      </c>
      <c r="G295" s="23">
        <f ca="1">IFERROR(SUMPRODUCT(('銷貨數 (總數)(claude)'!$B$4:$B$1576=C295)*OFFSET('銷貨數 (總數)(claude)'!$E$4:$E$1576,0,操作說明!$D$2-16,1573,12)),0)</f>
        <v>0</v>
      </c>
      <c r="H295" s="24">
        <f ca="1">IFERROR(SUMPRODUCT(('銷貨數 (總數)(claude)'!$B$4:$B$1576=C295)*OFFSET('銷貨數 (總數)(claude)'!$E$4:$E$1576,0,操作說明!$D$2-10,1573,6)),0)</f>
        <v>0</v>
      </c>
      <c r="I295" s="23">
        <f ca="1">IFERROR(SUMPRODUCT(('銷貨數 (總數)(claude)'!$B$4:$B$1576=C295)*OFFSET('銷貨數 (總數)(claude)'!$E$4:$E$1576,0,操作說明!$D$2-7,1573,3)),0)</f>
        <v>0</v>
      </c>
      <c r="J295" s="24" cm="1">
        <f t="array" aca="1" ref="J295" ca="1">IFERROR(ROUND(H295/MAX(1,SUMPRODUCT(('銷貨數 (總數)(claude)'!$B$4:$B$1576=C295)*(OFFSET('銷貨數 (總數)(claude)'!$E$4:$E$1576,0,操作說明!$D$2-10,1573,6)&gt;0))),1),0)</f>
        <v>0</v>
      </c>
      <c r="K295" s="21" t="str">
        <f t="shared" ca="1" si="16"/>
        <v>-</v>
      </c>
      <c r="L295" s="32" t="str">
        <f t="shared" ca="1" si="17"/>
        <v>滯銷(有庫無銷)</v>
      </c>
      <c r="M295" s="22" t="str">
        <f t="shared" ca="1" si="18"/>
        <v>⚠️ 近6M零銷售，請確認是否列入促銷或處分</v>
      </c>
      <c r="N295" s="114" t="str">
        <f t="shared" ca="1" si="19"/>
        <v>無法預估</v>
      </c>
    </row>
    <row r="296" spans="1:14" ht="18.75" customHeight="1">
      <c r="A296" s="19" t="str">
        <f>IFERROR(_xlfn.XLOOKUP(B296,事業別定義!A$2:A$9,事業別定義!B$2:B$9,IF(E296&gt;0,"周邊商品","")),IF(E296&gt;0,"周邊商品",""))</f>
        <v>周邊商品</v>
      </c>
      <c r="B296" s="20" t="str">
        <f>IFERROR(_xlfn.XLOOKUP(C296,'銷貨數(claude)'!E:E,'銷貨數(claude)'!A:A,"周邊商品"),"周邊商品")</f>
        <v>周邊商品</v>
      </c>
      <c r="C296" s="21" t="str">
        <f>'在庫(claude)'!A296</f>
        <v>20220M105</v>
      </c>
      <c r="D296" s="22" t="str">
        <f>IFERROR(_xlfn.XLOOKUP(C296,'在庫(claude)'!A$5:A$695,'在庫(claude)'!B$5:B$695,""),"")</f>
        <v>遊戲書5 I FOUND IT!</v>
      </c>
      <c r="E296" s="26">
        <f>IFERROR(SUMIF('在庫(claude)'!A$5:A$695,C296,'在庫(claude)'!D$5:D$695),0)</f>
        <v>30</v>
      </c>
      <c r="F296" s="26">
        <f>IFERROR(SUMIF('在庫(claude)'!A$5:A$695,C296,'在庫(claude)'!E$5:E$695),0)</f>
        <v>1254</v>
      </c>
      <c r="G296" s="26">
        <f ca="1">IFERROR(SUMPRODUCT(('銷貨數 (總數)(claude)'!$B$4:$B$1576=C296)*OFFSET('銷貨數 (總數)(claude)'!$E$4:$E$1576,0,操作說明!$D$2-16,1573,12)),0)</f>
        <v>0</v>
      </c>
      <c r="H296" s="27">
        <f ca="1">IFERROR(SUMPRODUCT(('銷貨數 (總數)(claude)'!$B$4:$B$1576=C296)*OFFSET('銷貨數 (總數)(claude)'!$E$4:$E$1576,0,操作說明!$D$2-10,1573,6)),0)</f>
        <v>0</v>
      </c>
      <c r="I296" s="26">
        <f ca="1">IFERROR(SUMPRODUCT(('銷貨數 (總數)(claude)'!$B$4:$B$1576=C296)*OFFSET('銷貨數 (總數)(claude)'!$E$4:$E$1576,0,操作說明!$D$2-7,1573,3)),0)</f>
        <v>0</v>
      </c>
      <c r="J296" s="27" cm="1">
        <f t="array" aca="1" ref="J296" ca="1">IFERROR(ROUND(H296/MAX(1,SUMPRODUCT(('銷貨數 (總數)(claude)'!$B$4:$B$1576=C296)*(OFFSET('銷貨數 (總數)(claude)'!$E$4:$E$1576,0,操作說明!$D$2-10,1573,6)&gt;0))),1),0)</f>
        <v>0</v>
      </c>
      <c r="K296" s="28" t="str">
        <f t="shared" ca="1" si="16"/>
        <v>-</v>
      </c>
      <c r="L296" s="32" t="str">
        <f t="shared" ca="1" si="17"/>
        <v>滯銷(有庫無銷)</v>
      </c>
      <c r="M296" s="29" t="str">
        <f t="shared" ca="1" si="18"/>
        <v>⚠️ 近6M零銷售，請確認是否列入促銷或處分</v>
      </c>
      <c r="N296" s="113" t="str">
        <f t="shared" ca="1" si="19"/>
        <v>無法預估</v>
      </c>
    </row>
    <row r="297" spans="1:14" ht="18.75" customHeight="1">
      <c r="A297" s="19" t="str">
        <f>IFERROR(_xlfn.XLOOKUP(B297,事業別定義!A$2:A$9,事業別定義!B$2:B$9,IF(E297&gt;0,"周邊商品","")),IF(E297&gt;0,"周邊商品",""))</f>
        <v>周邊商品</v>
      </c>
      <c r="B297" s="20" t="str">
        <f>IFERROR(_xlfn.XLOOKUP(C297,'銷貨數(claude)'!E:E,'銷貨數(claude)'!A:A,"周邊商品"),"周邊商品")</f>
        <v>周邊商品</v>
      </c>
      <c r="C297" s="21" t="str">
        <f>'在庫(claude)'!A297</f>
        <v>20220M106</v>
      </c>
      <c r="D297" s="22" t="str">
        <f>IFERROR(_xlfn.XLOOKUP(C297,'在庫(claude)'!A$5:A$695,'在庫(claude)'!B$5:B$695,""),"")</f>
        <v>遊戲書6 I CAN HELP YOU</v>
      </c>
      <c r="E297" s="23">
        <f>IFERROR(SUMIF('在庫(claude)'!A$5:A$695,C297,'在庫(claude)'!D$5:D$695),0)</f>
        <v>30</v>
      </c>
      <c r="F297" s="23">
        <f>IFERROR(SUMIF('在庫(claude)'!A$5:A$695,C297,'在庫(claude)'!E$5:E$695),0)</f>
        <v>1128</v>
      </c>
      <c r="G297" s="23">
        <f ca="1">IFERROR(SUMPRODUCT(('銷貨數 (總數)(claude)'!$B$4:$B$1576=C297)*OFFSET('銷貨數 (總數)(claude)'!$E$4:$E$1576,0,操作說明!$D$2-16,1573,12)),0)</f>
        <v>0</v>
      </c>
      <c r="H297" s="24">
        <f ca="1">IFERROR(SUMPRODUCT(('銷貨數 (總數)(claude)'!$B$4:$B$1576=C297)*OFFSET('銷貨數 (總數)(claude)'!$E$4:$E$1576,0,操作說明!$D$2-10,1573,6)),0)</f>
        <v>0</v>
      </c>
      <c r="I297" s="23">
        <f ca="1">IFERROR(SUMPRODUCT(('銷貨數 (總數)(claude)'!$B$4:$B$1576=C297)*OFFSET('銷貨數 (總數)(claude)'!$E$4:$E$1576,0,操作說明!$D$2-7,1573,3)),0)</f>
        <v>0</v>
      </c>
      <c r="J297" s="24" cm="1">
        <f t="array" aca="1" ref="J297" ca="1">IFERROR(ROUND(H297/MAX(1,SUMPRODUCT(('銷貨數 (總數)(claude)'!$B$4:$B$1576=C297)*(OFFSET('銷貨數 (總數)(claude)'!$E$4:$E$1576,0,操作說明!$D$2-10,1573,6)&gt;0))),1),0)</f>
        <v>0</v>
      </c>
      <c r="K297" s="21" t="str">
        <f t="shared" ca="1" si="16"/>
        <v>-</v>
      </c>
      <c r="L297" s="32" t="str">
        <f t="shared" ca="1" si="17"/>
        <v>滯銷(有庫無銷)</v>
      </c>
      <c r="M297" s="22" t="str">
        <f t="shared" ca="1" si="18"/>
        <v>⚠️ 近6M零銷售，請確認是否列入促銷或處分</v>
      </c>
      <c r="N297" s="114" t="str">
        <f t="shared" ca="1" si="19"/>
        <v>無法預估</v>
      </c>
    </row>
    <row r="298" spans="1:14" ht="18.75" customHeight="1">
      <c r="A298" s="19" t="str">
        <f>IFERROR(_xlfn.XLOOKUP(B298,事業別定義!A$2:A$9,事業別定義!B$2:B$9,IF(E298&gt;0,"周邊商品","")),IF(E298&gt;0,"周邊商品",""))</f>
        <v>周邊商品</v>
      </c>
      <c r="B298" s="20" t="str">
        <f>IFERROR(_xlfn.XLOOKUP(C298,'銷貨數(claude)'!E:E,'銷貨數(claude)'!A:A,"周邊商品"),"周邊商品")</f>
        <v>周邊商品</v>
      </c>
      <c r="C298" s="21" t="str">
        <f>'在庫(claude)'!A298</f>
        <v>20220M201</v>
      </c>
      <c r="D298" s="22" t="str">
        <f>IFERROR(_xlfn.XLOOKUP(C298,'在庫(claude)'!A$5:A$695,'在庫(claude)'!B$5:B$695,""),"")</f>
        <v>和巧虎一起說英語貼紙</v>
      </c>
      <c r="E298" s="26">
        <f>IFERROR(SUMIF('在庫(claude)'!A$5:A$695,C298,'在庫(claude)'!D$5:D$695),0)</f>
        <v>30</v>
      </c>
      <c r="F298" s="26">
        <f>IFERROR(SUMIF('在庫(claude)'!A$5:A$695,C298,'在庫(claude)'!E$5:E$695),0)</f>
        <v>666</v>
      </c>
      <c r="G298" s="26">
        <f ca="1">IFERROR(SUMPRODUCT(('銷貨數 (總數)(claude)'!$B$4:$B$1576=C298)*OFFSET('銷貨數 (總數)(claude)'!$E$4:$E$1576,0,操作說明!$D$2-16,1573,12)),0)</f>
        <v>0</v>
      </c>
      <c r="H298" s="27">
        <f ca="1">IFERROR(SUMPRODUCT(('銷貨數 (總數)(claude)'!$B$4:$B$1576=C298)*OFFSET('銷貨數 (總數)(claude)'!$E$4:$E$1576,0,操作說明!$D$2-10,1573,6)),0)</f>
        <v>0</v>
      </c>
      <c r="I298" s="26">
        <f ca="1">IFERROR(SUMPRODUCT(('銷貨數 (總數)(claude)'!$B$4:$B$1576=C298)*OFFSET('銷貨數 (總數)(claude)'!$E$4:$E$1576,0,操作說明!$D$2-7,1573,3)),0)</f>
        <v>0</v>
      </c>
      <c r="J298" s="27" cm="1">
        <f t="array" aca="1" ref="J298" ca="1">IFERROR(ROUND(H298/MAX(1,SUMPRODUCT(('銷貨數 (總數)(claude)'!$B$4:$B$1576=C298)*(OFFSET('銷貨數 (總數)(claude)'!$E$4:$E$1576,0,操作說明!$D$2-10,1573,6)&gt;0))),1),0)</f>
        <v>0</v>
      </c>
      <c r="K298" s="28" t="str">
        <f t="shared" ca="1" si="16"/>
        <v>-</v>
      </c>
      <c r="L298" s="32" t="str">
        <f t="shared" ca="1" si="17"/>
        <v>滯銷(有庫無銷)</v>
      </c>
      <c r="M298" s="29" t="str">
        <f t="shared" ca="1" si="18"/>
        <v>⚠️ 近6M零銷售，請確認是否列入促銷或處分</v>
      </c>
      <c r="N298" s="113" t="str">
        <f t="shared" ca="1" si="19"/>
        <v>無法預估</v>
      </c>
    </row>
    <row r="299" spans="1:14" ht="18.75" customHeight="1">
      <c r="A299" s="19" t="str">
        <f>IFERROR(_xlfn.XLOOKUP(B299,事業別定義!A$2:A$9,事業別定義!B$2:B$9,IF(E299&gt;0,"周邊商品","")),IF(E299&gt;0,"周邊商品",""))</f>
        <v>周邊商品</v>
      </c>
      <c r="B299" s="20" t="str">
        <f>IFERROR(_xlfn.XLOOKUP(C299,'銷貨數(claude)'!E:E,'銷貨數(claude)'!A:A,"周邊商品"),"周邊商品")</f>
        <v>周邊商品</v>
      </c>
      <c r="C299" s="21" t="str">
        <f>'在庫(claude)'!A299</f>
        <v>20220M301</v>
      </c>
      <c r="D299" s="22" t="str">
        <f>IFERROR(_xlfn.XLOOKUP(C299,'在庫(claude)'!A$5:A$695,'在庫(claude)'!B$5:B$695,""),"")</f>
        <v>ALPHABET WORKBOOK字母練習本</v>
      </c>
      <c r="E299" s="23">
        <f>IFERROR(SUMIF('在庫(claude)'!A$5:A$695,C299,'在庫(claude)'!D$5:D$695),0)</f>
        <v>30</v>
      </c>
      <c r="F299" s="23">
        <f>IFERROR(SUMIF('在庫(claude)'!A$5:A$695,C299,'在庫(claude)'!E$5:E$695),0)</f>
        <v>471</v>
      </c>
      <c r="G299" s="23">
        <f ca="1">IFERROR(SUMPRODUCT(('銷貨數 (總數)(claude)'!$B$4:$B$1576=C299)*OFFSET('銷貨數 (總數)(claude)'!$E$4:$E$1576,0,操作說明!$D$2-16,1573,12)),0)</f>
        <v>0</v>
      </c>
      <c r="H299" s="24">
        <f ca="1">IFERROR(SUMPRODUCT(('銷貨數 (總數)(claude)'!$B$4:$B$1576=C299)*OFFSET('銷貨數 (總數)(claude)'!$E$4:$E$1576,0,操作說明!$D$2-10,1573,6)),0)</f>
        <v>0</v>
      </c>
      <c r="I299" s="23">
        <f ca="1">IFERROR(SUMPRODUCT(('銷貨數 (總數)(claude)'!$B$4:$B$1576=C299)*OFFSET('銷貨數 (總數)(claude)'!$E$4:$E$1576,0,操作說明!$D$2-7,1573,3)),0)</f>
        <v>0</v>
      </c>
      <c r="J299" s="24" cm="1">
        <f t="array" aca="1" ref="J299" ca="1">IFERROR(ROUND(H299/MAX(1,SUMPRODUCT(('銷貨數 (總數)(claude)'!$B$4:$B$1576=C299)*(OFFSET('銷貨數 (總數)(claude)'!$E$4:$E$1576,0,操作說明!$D$2-10,1573,6)&gt;0))),1),0)</f>
        <v>0</v>
      </c>
      <c r="K299" s="21" t="str">
        <f t="shared" ca="1" si="16"/>
        <v>-</v>
      </c>
      <c r="L299" s="32" t="str">
        <f t="shared" ca="1" si="17"/>
        <v>滯銷(有庫無銷)</v>
      </c>
      <c r="M299" s="22" t="str">
        <f t="shared" ca="1" si="18"/>
        <v>⚠️ 近6M零銷售，請確認是否列入促銷或處分</v>
      </c>
      <c r="N299" s="113" t="str">
        <f t="shared" ca="1" si="19"/>
        <v>無法預估</v>
      </c>
    </row>
    <row r="300" spans="1:14" ht="18.75" customHeight="1">
      <c r="A300" s="19" t="str">
        <f>IFERROR(_xlfn.XLOOKUP(B300,事業別定義!A$2:A$9,事業別定義!B$2:B$9,IF(E300&gt;0,"周邊商品","")),IF(E300&gt;0,"周邊商品",""))</f>
        <v>周邊商品</v>
      </c>
      <c r="B300" s="20" t="str">
        <f>IFERROR(_xlfn.XLOOKUP(C300,'銷貨數(claude)'!E:E,'銷貨數(claude)'!A:A,"周邊商品"),"周邊商品")</f>
        <v>周邊商品</v>
      </c>
      <c r="C300" s="21" t="str">
        <f>'在庫(claude)'!A300</f>
        <v>20220M401</v>
      </c>
      <c r="D300" s="22" t="str">
        <f>IFERROR(_xlfn.XLOOKUP(C300,'在庫(claude)'!A$5:A$695,'在庫(claude)'!B$5:B$695,""),"")</f>
        <v>英文進階使用手冊</v>
      </c>
      <c r="E300" s="26">
        <f>IFERROR(SUMIF('在庫(claude)'!A$5:A$695,C300,'在庫(claude)'!D$5:D$695),0)</f>
        <v>84</v>
      </c>
      <c r="F300" s="26">
        <f>IFERROR(SUMIF('在庫(claude)'!A$5:A$695,C300,'在庫(claude)'!E$5:E$695),0)</f>
        <v>1077</v>
      </c>
      <c r="G300" s="26">
        <f ca="1">IFERROR(SUMPRODUCT(('銷貨數 (總數)(claude)'!$B$4:$B$1576=C300)*OFFSET('銷貨數 (總數)(claude)'!$E$4:$E$1576,0,操作說明!$D$2-16,1573,12)),0)</f>
        <v>0</v>
      </c>
      <c r="H300" s="27">
        <f ca="1">IFERROR(SUMPRODUCT(('銷貨數 (總數)(claude)'!$B$4:$B$1576=C300)*OFFSET('銷貨數 (總數)(claude)'!$E$4:$E$1576,0,操作說明!$D$2-10,1573,6)),0)</f>
        <v>0</v>
      </c>
      <c r="I300" s="26">
        <f ca="1">IFERROR(SUMPRODUCT(('銷貨數 (總數)(claude)'!$B$4:$B$1576=C300)*OFFSET('銷貨數 (總數)(claude)'!$E$4:$E$1576,0,操作說明!$D$2-7,1573,3)),0)</f>
        <v>0</v>
      </c>
      <c r="J300" s="27" cm="1">
        <f t="array" aca="1" ref="J300" ca="1">IFERROR(ROUND(H300/MAX(1,SUMPRODUCT(('銷貨數 (總數)(claude)'!$B$4:$B$1576=C300)*(OFFSET('銷貨數 (總數)(claude)'!$E$4:$E$1576,0,操作說明!$D$2-10,1573,6)&gt;0))),1),0)</f>
        <v>0</v>
      </c>
      <c r="K300" s="28" t="str">
        <f t="shared" ca="1" si="16"/>
        <v>-</v>
      </c>
      <c r="L300" s="32" t="str">
        <f t="shared" ca="1" si="17"/>
        <v>滯銷(有庫無銷)</v>
      </c>
      <c r="M300" s="29" t="str">
        <f t="shared" ca="1" si="18"/>
        <v>⚠️ 近6M零銷售，請確認是否列入促銷或處分</v>
      </c>
      <c r="N300" s="113" t="str">
        <f t="shared" ca="1" si="19"/>
        <v>無法預估</v>
      </c>
    </row>
    <row r="301" spans="1:14" ht="18.75" customHeight="1">
      <c r="A301" s="19" t="str">
        <f>IFERROR(_xlfn.XLOOKUP(B301,事業別定義!A$2:A$9,事業別定義!B$2:B$9,IF(E301&gt;0,"周邊商品","")),IF(E301&gt;0,"周邊商品",""))</f>
        <v>周邊商品</v>
      </c>
      <c r="B301" s="20" t="str">
        <f>IFERROR(_xlfn.XLOOKUP(C301,'銷貨數(claude)'!E:E,'銷貨數(claude)'!A:A,"周邊商品"),"周邊商品")</f>
        <v>周邊商品</v>
      </c>
      <c r="C301" s="21" t="str">
        <f>'在庫(claude)'!A301</f>
        <v>20220M601</v>
      </c>
      <c r="D301" s="22" t="str">
        <f>IFERROR(_xlfn.XLOOKUP(C301,'在庫(claude)'!A$5:A$695,'在庫(claude)'!B$5:B$695,""),"")</f>
        <v>英語點一點遊戲機</v>
      </c>
      <c r="E301" s="23">
        <f>IFERROR(SUMIF('在庫(claude)'!A$5:A$695,C301,'在庫(claude)'!D$5:D$695),0)</f>
        <v>108</v>
      </c>
      <c r="F301" s="23">
        <f>IFERROR(SUMIF('在庫(claude)'!A$5:A$695,C301,'在庫(claude)'!E$5:E$695),0)</f>
        <v>28151</v>
      </c>
      <c r="G301" s="23">
        <f ca="1">IFERROR(SUMPRODUCT(('銷貨數 (總數)(claude)'!$B$4:$B$1576=C301)*OFFSET('銷貨數 (總數)(claude)'!$E$4:$E$1576,0,操作說明!$D$2-16,1573,12)),0)</f>
        <v>0</v>
      </c>
      <c r="H301" s="24">
        <f ca="1">IFERROR(SUMPRODUCT(('銷貨數 (總數)(claude)'!$B$4:$B$1576=C301)*OFFSET('銷貨數 (總數)(claude)'!$E$4:$E$1576,0,操作說明!$D$2-10,1573,6)),0)</f>
        <v>0</v>
      </c>
      <c r="I301" s="23">
        <f ca="1">IFERROR(SUMPRODUCT(('銷貨數 (總數)(claude)'!$B$4:$B$1576=C301)*OFFSET('銷貨數 (總數)(claude)'!$E$4:$E$1576,0,操作說明!$D$2-7,1573,3)),0)</f>
        <v>0</v>
      </c>
      <c r="J301" s="24" cm="1">
        <f t="array" aca="1" ref="J301" ca="1">IFERROR(ROUND(H301/MAX(1,SUMPRODUCT(('銷貨數 (總數)(claude)'!$B$4:$B$1576=C301)*(OFFSET('銷貨數 (總數)(claude)'!$E$4:$E$1576,0,操作說明!$D$2-10,1573,6)&gt;0))),1),0)</f>
        <v>0</v>
      </c>
      <c r="K301" s="21" t="str">
        <f t="shared" ca="1" si="16"/>
        <v>-</v>
      </c>
      <c r="L301" s="32" t="str">
        <f t="shared" ca="1" si="17"/>
        <v>滯銷(有庫無銷)</v>
      </c>
      <c r="M301" s="22" t="str">
        <f t="shared" ca="1" si="18"/>
        <v>⚠️ 近6M零銷售，請確認是否列入促銷或處分</v>
      </c>
      <c r="N301" s="113" t="str">
        <f t="shared" ca="1" si="19"/>
        <v>無法預估</v>
      </c>
    </row>
    <row r="302" spans="1:14" ht="18.75" customHeight="1">
      <c r="A302" s="19" t="str">
        <f>IFERROR(_xlfn.XLOOKUP(B302,事業別定義!A$2:A$9,事業別定義!B$2:B$9,IF(E302&gt;0,"周邊商品","")),IF(E302&gt;0,"周邊商品",""))</f>
        <v>周邊商品</v>
      </c>
      <c r="B302" s="20" t="str">
        <f>IFERROR(_xlfn.XLOOKUP(C302,'銷貨數(claude)'!E:E,'銷貨數(claude)'!A:A,"周邊商品"),"周邊商品")</f>
        <v>周邊商品</v>
      </c>
      <c r="C302" s="21" t="str">
        <f>'在庫(claude)'!A302</f>
        <v>20220M602</v>
      </c>
      <c r="D302" s="22" t="str">
        <f>IFERROR(_xlfn.XLOOKUP(C302,'在庫(claude)'!A$5:A$695,'在庫(claude)'!B$5:B$695,""),"")</f>
        <v>英語超聰明遊戲機</v>
      </c>
      <c r="E302" s="26">
        <f>IFERROR(SUMIF('在庫(claude)'!A$5:A$695,C302,'在庫(claude)'!D$5:D$695),0)</f>
        <v>110</v>
      </c>
      <c r="F302" s="26">
        <f>IFERROR(SUMIF('在庫(claude)'!A$5:A$695,C302,'在庫(claude)'!E$5:E$695),0)</f>
        <v>80503</v>
      </c>
      <c r="G302" s="26">
        <f ca="1">IFERROR(SUMPRODUCT(('銷貨數 (總數)(claude)'!$B$4:$B$1576=C302)*OFFSET('銷貨數 (總數)(claude)'!$E$4:$E$1576,0,操作說明!$D$2-16,1573,12)),0)</f>
        <v>0</v>
      </c>
      <c r="H302" s="27">
        <f ca="1">IFERROR(SUMPRODUCT(('銷貨數 (總數)(claude)'!$B$4:$B$1576=C302)*OFFSET('銷貨數 (總數)(claude)'!$E$4:$E$1576,0,操作說明!$D$2-10,1573,6)),0)</f>
        <v>0</v>
      </c>
      <c r="I302" s="26">
        <f ca="1">IFERROR(SUMPRODUCT(('銷貨數 (總數)(claude)'!$B$4:$B$1576=C302)*OFFSET('銷貨數 (總數)(claude)'!$E$4:$E$1576,0,操作說明!$D$2-7,1573,3)),0)</f>
        <v>0</v>
      </c>
      <c r="J302" s="27" cm="1">
        <f t="array" aca="1" ref="J302" ca="1">IFERROR(ROUND(H302/MAX(1,SUMPRODUCT(('銷貨數 (總數)(claude)'!$B$4:$B$1576=C302)*(OFFSET('銷貨數 (總數)(claude)'!$E$4:$E$1576,0,操作說明!$D$2-10,1573,6)&gt;0))),1),0)</f>
        <v>0</v>
      </c>
      <c r="K302" s="28" t="str">
        <f t="shared" ca="1" si="16"/>
        <v>-</v>
      </c>
      <c r="L302" s="32" t="str">
        <f t="shared" ca="1" si="17"/>
        <v>滯銷(有庫無銷)</v>
      </c>
      <c r="M302" s="29" t="str">
        <f t="shared" ca="1" si="18"/>
        <v>⚠️ 近6M零銷售，請確認是否列入促銷或處分</v>
      </c>
      <c r="N302" s="113" t="str">
        <f t="shared" ca="1" si="19"/>
        <v>無法預估</v>
      </c>
    </row>
    <row r="303" spans="1:14" ht="18.75" customHeight="1">
      <c r="A303" s="19" t="str">
        <f>IFERROR(_xlfn.XLOOKUP(B303,事業別定義!A$2:A$9,事業別定義!B$2:B$9,IF(E303&gt;0,"周邊商品","")),IF(E303&gt;0,"周邊商品",""))</f>
        <v>周邊商品</v>
      </c>
      <c r="B303" s="20" t="str">
        <f>IFERROR(_xlfn.XLOOKUP(C303,'銷貨數(claude)'!E:E,'銷貨數(claude)'!A:A,"周邊商品"),"周邊商品")</f>
        <v>周邊商品</v>
      </c>
      <c r="C303" s="21" t="str">
        <f>'在庫(claude)'!A303</f>
        <v>20220MD01</v>
      </c>
      <c r="D303" s="22" t="str">
        <f>IFERROR(_xlfn.XLOOKUP(C303,'在庫(claude)'!A$5:A$695,'在庫(claude)'!B$5:B$695,""),"")</f>
        <v>英文進階 DVD1</v>
      </c>
      <c r="E303" s="23">
        <f>IFERROR(SUMIF('在庫(claude)'!A$5:A$695,C303,'在庫(claude)'!D$5:D$695),0)</f>
        <v>30</v>
      </c>
      <c r="F303" s="23">
        <f>IFERROR(SUMIF('在庫(claude)'!A$5:A$695,C303,'在庫(claude)'!E$5:E$695),0)</f>
        <v>608</v>
      </c>
      <c r="G303" s="23">
        <f ca="1">IFERROR(SUMPRODUCT(('銷貨數 (總數)(claude)'!$B$4:$B$1576=C303)*OFFSET('銷貨數 (總數)(claude)'!$E$4:$E$1576,0,操作說明!$D$2-16,1573,12)),0)</f>
        <v>0</v>
      </c>
      <c r="H303" s="24">
        <f ca="1">IFERROR(SUMPRODUCT(('銷貨數 (總數)(claude)'!$B$4:$B$1576=C303)*OFFSET('銷貨數 (總數)(claude)'!$E$4:$E$1576,0,操作說明!$D$2-10,1573,6)),0)</f>
        <v>0</v>
      </c>
      <c r="I303" s="23">
        <f ca="1">IFERROR(SUMPRODUCT(('銷貨數 (總數)(claude)'!$B$4:$B$1576=C303)*OFFSET('銷貨數 (總數)(claude)'!$E$4:$E$1576,0,操作說明!$D$2-7,1573,3)),0)</f>
        <v>0</v>
      </c>
      <c r="J303" s="24" cm="1">
        <f t="array" aca="1" ref="J303" ca="1">IFERROR(ROUND(H303/MAX(1,SUMPRODUCT(('銷貨數 (總數)(claude)'!$B$4:$B$1576=C303)*(OFFSET('銷貨數 (總數)(claude)'!$E$4:$E$1576,0,操作說明!$D$2-10,1573,6)&gt;0))),1),0)</f>
        <v>0</v>
      </c>
      <c r="K303" s="21" t="str">
        <f t="shared" ca="1" si="16"/>
        <v>-</v>
      </c>
      <c r="L303" s="32" t="str">
        <f t="shared" ca="1" si="17"/>
        <v>滯銷(有庫無銷)</v>
      </c>
      <c r="M303" s="22" t="str">
        <f t="shared" ca="1" si="18"/>
        <v>⚠️ 近6M零銷售，請確認是否列入促銷或處分</v>
      </c>
      <c r="N303" s="113" t="str">
        <f t="shared" ca="1" si="19"/>
        <v>無法預估</v>
      </c>
    </row>
    <row r="304" spans="1:14" ht="18.75" customHeight="1">
      <c r="A304" s="19" t="str">
        <f>IFERROR(_xlfn.XLOOKUP(B304,事業別定義!A$2:A$9,事業別定義!B$2:B$9,IF(E304&gt;0,"周邊商品","")),IF(E304&gt;0,"周邊商品",""))</f>
        <v>周邊商品</v>
      </c>
      <c r="B304" s="20" t="str">
        <f>IFERROR(_xlfn.XLOOKUP(C304,'銷貨數(claude)'!E:E,'銷貨數(claude)'!A:A,"周邊商品"),"周邊商品")</f>
        <v>周邊商品</v>
      </c>
      <c r="C304" s="21" t="str">
        <f>'在庫(claude)'!A304</f>
        <v>20220MD02</v>
      </c>
      <c r="D304" s="22" t="str">
        <f>IFERROR(_xlfn.XLOOKUP(C304,'在庫(claude)'!A$5:A$695,'在庫(claude)'!B$5:B$695,""),"")</f>
        <v>英文進階 DVD2</v>
      </c>
      <c r="E304" s="26">
        <f>IFERROR(SUMIF('在庫(claude)'!A$5:A$695,C304,'在庫(claude)'!D$5:D$695),0)</f>
        <v>30</v>
      </c>
      <c r="F304" s="26">
        <f>IFERROR(SUMIF('在庫(claude)'!A$5:A$695,C304,'在庫(claude)'!E$5:E$695),0)</f>
        <v>792</v>
      </c>
      <c r="G304" s="26">
        <f ca="1">IFERROR(SUMPRODUCT(('銷貨數 (總數)(claude)'!$B$4:$B$1576=C304)*OFFSET('銷貨數 (總數)(claude)'!$E$4:$E$1576,0,操作說明!$D$2-16,1573,12)),0)</f>
        <v>0</v>
      </c>
      <c r="H304" s="27">
        <f ca="1">IFERROR(SUMPRODUCT(('銷貨數 (總數)(claude)'!$B$4:$B$1576=C304)*OFFSET('銷貨數 (總數)(claude)'!$E$4:$E$1576,0,操作說明!$D$2-10,1573,6)),0)</f>
        <v>0</v>
      </c>
      <c r="I304" s="26">
        <f ca="1">IFERROR(SUMPRODUCT(('銷貨數 (總數)(claude)'!$B$4:$B$1576=C304)*OFFSET('銷貨數 (總數)(claude)'!$E$4:$E$1576,0,操作說明!$D$2-7,1573,3)),0)</f>
        <v>0</v>
      </c>
      <c r="J304" s="27" cm="1">
        <f t="array" aca="1" ref="J304" ca="1">IFERROR(ROUND(H304/MAX(1,SUMPRODUCT(('銷貨數 (總數)(claude)'!$B$4:$B$1576=C304)*(OFFSET('銷貨數 (總數)(claude)'!$E$4:$E$1576,0,操作說明!$D$2-10,1573,6)&gt;0))),1),0)</f>
        <v>0</v>
      </c>
      <c r="K304" s="28" t="str">
        <f t="shared" ca="1" si="16"/>
        <v>-</v>
      </c>
      <c r="L304" s="32" t="str">
        <f t="shared" ca="1" si="17"/>
        <v>滯銷(有庫無銷)</v>
      </c>
      <c r="M304" s="29" t="str">
        <f t="shared" ca="1" si="18"/>
        <v>⚠️ 近6M零銷售，請確認是否列入促銷或處分</v>
      </c>
      <c r="N304" s="113" t="str">
        <f t="shared" ca="1" si="19"/>
        <v>無法預估</v>
      </c>
    </row>
    <row r="305" spans="1:14" ht="18.75" customHeight="1">
      <c r="A305" s="19" t="str">
        <f>IFERROR(_xlfn.XLOOKUP(B305,事業別定義!A$2:A$9,事業別定義!B$2:B$9,IF(E305&gt;0,"周邊商品","")),IF(E305&gt;0,"周邊商品",""))</f>
        <v>周邊商品</v>
      </c>
      <c r="B305" s="20" t="str">
        <f>IFERROR(_xlfn.XLOOKUP(C305,'銷貨數(claude)'!E:E,'銷貨數(claude)'!A:A,"周邊商品"),"周邊商品")</f>
        <v>周邊商品</v>
      </c>
      <c r="C305" s="21" t="str">
        <f>'在庫(claude)'!A305</f>
        <v>20220MD03</v>
      </c>
      <c r="D305" s="22" t="str">
        <f>IFERROR(_xlfn.XLOOKUP(C305,'在庫(claude)'!A$5:A$695,'在庫(claude)'!B$5:B$695,""),"")</f>
        <v>英文進階 DVD3</v>
      </c>
      <c r="E305" s="23">
        <f>IFERROR(SUMIF('在庫(claude)'!A$5:A$695,C305,'在庫(claude)'!D$5:D$695),0)</f>
        <v>30</v>
      </c>
      <c r="F305" s="23">
        <f>IFERROR(SUMIF('在庫(claude)'!A$5:A$695,C305,'在庫(claude)'!E$5:E$695),0)</f>
        <v>602</v>
      </c>
      <c r="G305" s="23">
        <f ca="1">IFERROR(SUMPRODUCT(('銷貨數 (總數)(claude)'!$B$4:$B$1576=C305)*OFFSET('銷貨數 (總數)(claude)'!$E$4:$E$1576,0,操作說明!$D$2-16,1573,12)),0)</f>
        <v>0</v>
      </c>
      <c r="H305" s="24">
        <f ca="1">IFERROR(SUMPRODUCT(('銷貨數 (總數)(claude)'!$B$4:$B$1576=C305)*OFFSET('銷貨數 (總數)(claude)'!$E$4:$E$1576,0,操作說明!$D$2-10,1573,6)),0)</f>
        <v>0</v>
      </c>
      <c r="I305" s="23">
        <f ca="1">IFERROR(SUMPRODUCT(('銷貨數 (總數)(claude)'!$B$4:$B$1576=C305)*OFFSET('銷貨數 (總數)(claude)'!$E$4:$E$1576,0,操作說明!$D$2-7,1573,3)),0)</f>
        <v>0</v>
      </c>
      <c r="J305" s="24" cm="1">
        <f t="array" aca="1" ref="J305" ca="1">IFERROR(ROUND(H305/MAX(1,SUMPRODUCT(('銷貨數 (總數)(claude)'!$B$4:$B$1576=C305)*(OFFSET('銷貨數 (總數)(claude)'!$E$4:$E$1576,0,操作說明!$D$2-10,1573,6)&gt;0))),1),0)</f>
        <v>0</v>
      </c>
      <c r="K305" s="21" t="str">
        <f t="shared" ca="1" si="16"/>
        <v>-</v>
      </c>
      <c r="L305" s="32" t="str">
        <f t="shared" ca="1" si="17"/>
        <v>滯銷(有庫無銷)</v>
      </c>
      <c r="M305" s="22" t="str">
        <f t="shared" ca="1" si="18"/>
        <v>⚠️ 近6M零銷售，請確認是否列入促銷或處分</v>
      </c>
      <c r="N305" s="113" t="str">
        <f t="shared" ca="1" si="19"/>
        <v>無法預估</v>
      </c>
    </row>
    <row r="306" spans="1:14" ht="18.75" customHeight="1">
      <c r="A306" s="19" t="str">
        <f>IFERROR(_xlfn.XLOOKUP(B306,事業別定義!A$2:A$9,事業別定義!B$2:B$9,IF(E306&gt;0,"周邊商品","")),IF(E306&gt;0,"周邊商品",""))</f>
        <v>周邊商品</v>
      </c>
      <c r="B306" s="20" t="str">
        <f>IFERROR(_xlfn.XLOOKUP(C306,'銷貨數(claude)'!E:E,'銷貨數(claude)'!A:A,"周邊商品"),"周邊商品")</f>
        <v>周邊商品</v>
      </c>
      <c r="C306" s="21" t="str">
        <f>'在庫(claude)'!A306</f>
        <v>20220ME01</v>
      </c>
      <c r="D306" s="22" t="str">
        <f>IFERROR(_xlfn.XLOOKUP(C306,'在庫(claude)'!A$5:A$695,'在庫(claude)'!B$5:B$695,""),"")</f>
        <v>英語指令遊戲墊</v>
      </c>
      <c r="E306" s="26">
        <f>IFERROR(SUMIF('在庫(claude)'!A$5:A$695,C306,'在庫(claude)'!D$5:D$695),0)</f>
        <v>134</v>
      </c>
      <c r="F306" s="26">
        <f>IFERROR(SUMIF('在庫(claude)'!A$5:A$695,C306,'在庫(claude)'!E$5:E$695),0)</f>
        <v>10695</v>
      </c>
      <c r="G306" s="26">
        <f ca="1">IFERROR(SUMPRODUCT(('銷貨數 (總數)(claude)'!$B$4:$B$1576=C306)*OFFSET('銷貨數 (總數)(claude)'!$E$4:$E$1576,0,操作說明!$D$2-16,1573,12)),0)</f>
        <v>0</v>
      </c>
      <c r="H306" s="27">
        <f ca="1">IFERROR(SUMPRODUCT(('銷貨數 (總數)(claude)'!$B$4:$B$1576=C306)*OFFSET('銷貨數 (總數)(claude)'!$E$4:$E$1576,0,操作說明!$D$2-10,1573,6)),0)</f>
        <v>0</v>
      </c>
      <c r="I306" s="26">
        <f ca="1">IFERROR(SUMPRODUCT(('銷貨數 (總數)(claude)'!$B$4:$B$1576=C306)*OFFSET('銷貨數 (總數)(claude)'!$E$4:$E$1576,0,操作說明!$D$2-7,1573,3)),0)</f>
        <v>0</v>
      </c>
      <c r="J306" s="27" cm="1">
        <f t="array" aca="1" ref="J306" ca="1">IFERROR(ROUND(H306/MAX(1,SUMPRODUCT(('銷貨數 (總數)(claude)'!$B$4:$B$1576=C306)*(OFFSET('銷貨數 (總數)(claude)'!$E$4:$E$1576,0,操作說明!$D$2-10,1573,6)&gt;0))),1),0)</f>
        <v>0</v>
      </c>
      <c r="K306" s="28" t="str">
        <f t="shared" ca="1" si="16"/>
        <v>-</v>
      </c>
      <c r="L306" s="32" t="str">
        <f t="shared" ca="1" si="17"/>
        <v>滯銷(有庫無銷)</v>
      </c>
      <c r="M306" s="29" t="str">
        <f t="shared" ca="1" si="18"/>
        <v>⚠️ 近6M零銷售，請確認是否列入促銷或處分</v>
      </c>
      <c r="N306" s="114" t="str">
        <f t="shared" ca="1" si="19"/>
        <v>無法預估</v>
      </c>
    </row>
    <row r="307" spans="1:14" ht="18.75" customHeight="1">
      <c r="A307" s="19" t="str">
        <f>IFERROR(_xlfn.XLOOKUP(B307,事業別定義!A$2:A$9,事業別定義!B$2:B$9,IF(E307&gt;0,"周邊商品","")),IF(E307&gt;0,"周邊商品",""))</f>
        <v>周邊商品</v>
      </c>
      <c r="B307" s="20" t="str">
        <f>IFERROR(_xlfn.XLOOKUP(C307,'銷貨數(claude)'!E:E,'銷貨數(claude)'!A:A,"周邊商品"),"周邊商品")</f>
        <v>周邊商品</v>
      </c>
      <c r="C307" s="21" t="str">
        <f>'在庫(claude)'!A307</f>
        <v>20220ME02</v>
      </c>
      <c r="D307" s="22" t="str">
        <f>IFERROR(_xlfn.XLOOKUP(C307,'在庫(claude)'!A$5:A$695,'在庫(claude)'!B$5:B$695,""),"")</f>
        <v>英語指令遊戲牌</v>
      </c>
      <c r="E307" s="23">
        <f>IFERROR(SUMIF('在庫(claude)'!A$5:A$695,C307,'在庫(claude)'!D$5:D$695),0)</f>
        <v>135</v>
      </c>
      <c r="F307" s="23">
        <f>IFERROR(SUMIF('在庫(claude)'!A$5:A$695,C307,'在庫(claude)'!E$5:E$695),0)</f>
        <v>2078</v>
      </c>
      <c r="G307" s="23">
        <f ca="1">IFERROR(SUMPRODUCT(('銷貨數 (總數)(claude)'!$B$4:$B$1576=C307)*OFFSET('銷貨數 (總數)(claude)'!$E$4:$E$1576,0,操作說明!$D$2-16,1573,12)),0)</f>
        <v>0</v>
      </c>
      <c r="H307" s="24">
        <f ca="1">IFERROR(SUMPRODUCT(('銷貨數 (總數)(claude)'!$B$4:$B$1576=C307)*OFFSET('銷貨數 (總數)(claude)'!$E$4:$E$1576,0,操作說明!$D$2-10,1573,6)),0)</f>
        <v>0</v>
      </c>
      <c r="I307" s="23">
        <f ca="1">IFERROR(SUMPRODUCT(('銷貨數 (總數)(claude)'!$B$4:$B$1576=C307)*OFFSET('銷貨數 (總數)(claude)'!$E$4:$E$1576,0,操作說明!$D$2-7,1573,3)),0)</f>
        <v>0</v>
      </c>
      <c r="J307" s="24" cm="1">
        <f t="array" aca="1" ref="J307" ca="1">IFERROR(ROUND(H307/MAX(1,SUMPRODUCT(('銷貨數 (總數)(claude)'!$B$4:$B$1576=C307)*(OFFSET('銷貨數 (總數)(claude)'!$E$4:$E$1576,0,操作說明!$D$2-10,1573,6)&gt;0))),1),0)</f>
        <v>0</v>
      </c>
      <c r="K307" s="21" t="str">
        <f t="shared" ca="1" si="16"/>
        <v>-</v>
      </c>
      <c r="L307" s="32" t="str">
        <f t="shared" ca="1" si="17"/>
        <v>滯銷(有庫無銷)</v>
      </c>
      <c r="M307" s="22" t="str">
        <f t="shared" ca="1" si="18"/>
        <v>⚠️ 近6M零銷售，請確認是否列入促銷或處分</v>
      </c>
      <c r="N307" s="114" t="str">
        <f t="shared" ca="1" si="19"/>
        <v>無法預估</v>
      </c>
    </row>
    <row r="308" spans="1:14" ht="18.75" customHeight="1">
      <c r="A308" s="19" t="str">
        <f>IFERROR(_xlfn.XLOOKUP(B308,事業別定義!A$2:A$9,事業別定義!B$2:B$9,IF(E308&gt;0,"周邊商品","")),IF(E308&gt;0,"周邊商品",""))</f>
        <v>學習商品</v>
      </c>
      <c r="B308" s="20" t="str">
        <f>IFERROR(_xlfn.XLOOKUP(C308,'銷貨數(claude)'!E:E,'銷貨數(claude)'!A:A,"周邊商品"),"周邊商品")</f>
        <v>學習商品</v>
      </c>
      <c r="C308" s="21" t="str">
        <f>'在庫(claude)'!A308</f>
        <v>20220MY00</v>
      </c>
      <c r="D308" s="22" t="str">
        <f>IFERROR(_xlfn.XLOOKUP(C308,'在庫(claude)'!A$5:A$695,'在庫(claude)'!B$5:B$695,""),"")</f>
        <v>和巧虎一起說英語套組進階版</v>
      </c>
      <c r="E308" s="26">
        <f>IFERROR(SUMIF('在庫(claude)'!A$5:A$695,C308,'在庫(claude)'!D$5:D$695),0)</f>
        <v>2068</v>
      </c>
      <c r="F308" s="26">
        <f>IFERROR(SUMIF('在庫(claude)'!A$5:A$695,C308,'在庫(claude)'!E$5:E$695),0)</f>
        <v>3086202</v>
      </c>
      <c r="G308" s="26">
        <f ca="1">IFERROR(SUMPRODUCT(('銷貨數 (總數)(claude)'!$B$4:$B$1576=C308)*OFFSET('銷貨數 (總數)(claude)'!$E$4:$E$1576,0,操作說明!$D$2-16,1573,12)),0)</f>
        <v>807</v>
      </c>
      <c r="H308" s="27">
        <f ca="1">IFERROR(SUMPRODUCT(('銷貨數 (總數)(claude)'!$B$4:$B$1576=C308)*OFFSET('銷貨數 (總數)(claude)'!$E$4:$E$1576,0,操作說明!$D$2-10,1573,6)),0)</f>
        <v>389</v>
      </c>
      <c r="I308" s="26">
        <f ca="1">IFERROR(SUMPRODUCT(('銷貨數 (總數)(claude)'!$B$4:$B$1576=C308)*OFFSET('銷貨數 (總數)(claude)'!$E$4:$E$1576,0,操作說明!$D$2-7,1573,3)),0)</f>
        <v>179</v>
      </c>
      <c r="J308" s="27" cm="1">
        <f t="array" aca="1" ref="J308" ca="1">IFERROR(ROUND(H308/MAX(1,SUMPRODUCT(('銷貨數 (總數)(claude)'!$B$4:$B$1576=C308)*(OFFSET('銷貨數 (總數)(claude)'!$E$4:$E$1576,0,操作說明!$D$2-10,1573,6)&gt;0))),1),0)</f>
        <v>55.6</v>
      </c>
      <c r="K308" s="28">
        <f t="shared" ca="1" si="16"/>
        <v>37.200000000000003</v>
      </c>
      <c r="L308" s="32" t="str">
        <f t="shared" ca="1" si="17"/>
        <v>滯銷風險</v>
      </c>
      <c r="M308" s="29" t="str">
        <f t="shared" ca="1" si="18"/>
        <v>🔴 超過2年消化量，建議促銷/庫存處分</v>
      </c>
      <c r="N308" s="114" t="str">
        <f t="shared" ca="1" si="19"/>
        <v>2029/06</v>
      </c>
    </row>
    <row r="309" spans="1:14" ht="18.75" customHeight="1">
      <c r="A309" s="19" t="str">
        <f>IFERROR(_xlfn.XLOOKUP(B309,事業別定義!A$2:A$9,事業別定義!B$2:B$9,IF(E309&gt;0,"周邊商品","")),IF(E309&gt;0,"周邊商品",""))</f>
        <v>周邊商品</v>
      </c>
      <c r="B309" s="20" t="str">
        <f>IFERROR(_xlfn.XLOOKUP(C309,'銷貨數(claude)'!E:E,'銷貨數(claude)'!A:A,"周邊商品"),"周邊商品")</f>
        <v>周邊商品</v>
      </c>
      <c r="C309" s="21" t="str">
        <f>'在庫(claude)'!A309</f>
        <v>20220MY00-包裝箱</v>
      </c>
      <c r="D309" s="22" t="str">
        <f>IFERROR(_xlfn.XLOOKUP(C309,'在庫(claude)'!A$5:A$695,'在庫(claude)'!B$5:B$695,""),"")</f>
        <v>和巧虎一起說英語進階版-包裝箱</v>
      </c>
      <c r="E309" s="23">
        <f>IFERROR(SUMIF('在庫(claude)'!A$5:A$695,C309,'在庫(claude)'!D$5:D$695),0)</f>
        <v>101</v>
      </c>
      <c r="F309" s="23">
        <f>IFERROR(SUMIF('在庫(claude)'!A$5:A$695,C309,'在庫(claude)'!E$5:E$695),0)</f>
        <v>2036</v>
      </c>
      <c r="G309" s="23">
        <f ca="1">IFERROR(SUMPRODUCT(('銷貨數 (總數)(claude)'!$B$4:$B$1576=C309)*OFFSET('銷貨數 (總數)(claude)'!$E$4:$E$1576,0,操作說明!$D$2-16,1573,12)),0)</f>
        <v>0</v>
      </c>
      <c r="H309" s="24">
        <f ca="1">IFERROR(SUMPRODUCT(('銷貨數 (總數)(claude)'!$B$4:$B$1576=C309)*OFFSET('銷貨數 (總數)(claude)'!$E$4:$E$1576,0,操作說明!$D$2-10,1573,6)),0)</f>
        <v>0</v>
      </c>
      <c r="I309" s="23">
        <f ca="1">IFERROR(SUMPRODUCT(('銷貨數 (總數)(claude)'!$B$4:$B$1576=C309)*OFFSET('銷貨數 (總數)(claude)'!$E$4:$E$1576,0,操作說明!$D$2-7,1573,3)),0)</f>
        <v>0</v>
      </c>
      <c r="J309" s="24" cm="1">
        <f t="array" aca="1" ref="J309" ca="1">IFERROR(ROUND(H309/MAX(1,SUMPRODUCT(('銷貨數 (總數)(claude)'!$B$4:$B$1576=C309)*(OFFSET('銷貨數 (總數)(claude)'!$E$4:$E$1576,0,操作說明!$D$2-10,1573,6)&gt;0))),1),0)</f>
        <v>0</v>
      </c>
      <c r="K309" s="21" t="str">
        <f t="shared" ca="1" si="16"/>
        <v>-</v>
      </c>
      <c r="L309" s="25" t="str">
        <f t="shared" ca="1" si="17"/>
        <v>滯銷(有庫無銷)</v>
      </c>
      <c r="M309" s="22" t="str">
        <f t="shared" ca="1" si="18"/>
        <v>⚠️ 近6M零銷售，請確認是否列入促銷或處分</v>
      </c>
      <c r="N309" s="113" t="str">
        <f t="shared" ca="1" si="19"/>
        <v>無法預估</v>
      </c>
    </row>
    <row r="310" spans="1:14" ht="18.75" customHeight="1">
      <c r="A310" s="19" t="str">
        <f>IFERROR(_xlfn.XLOOKUP(B310,事業別定義!A$2:A$9,事業別定義!B$2:B$9,IF(E310&gt;0,"周邊商品","")),IF(E310&gt;0,"周邊商品",""))</f>
        <v>周邊商品</v>
      </c>
      <c r="B310" s="20" t="str">
        <f>IFERROR(_xlfn.XLOOKUP(C310,'銷貨數(claude)'!E:E,'銷貨數(claude)'!A:A,"周邊商品"),"周邊商品")</f>
        <v>周邊商品</v>
      </c>
      <c r="C310" s="21" t="str">
        <f>'在庫(claude)'!A310</f>
        <v>20230M102</v>
      </c>
      <c r="D310" s="22" t="str">
        <f>IFERROR(_xlfn.XLOOKUP(C310,'在庫(claude)'!A$5:A$695,'在庫(claude)'!B$5:B$695,""),"")</f>
        <v>The Up and Down in the Zoo</v>
      </c>
      <c r="E310" s="26">
        <f>IFERROR(SUMIF('在庫(claude)'!A$5:A$695,C310,'在庫(claude)'!D$5:D$695),0)</f>
        <v>82</v>
      </c>
      <c r="F310" s="26">
        <f>IFERROR(SUMIF('在庫(claude)'!A$5:A$695,C310,'在庫(claude)'!E$5:E$695),0)</f>
        <v>7628</v>
      </c>
      <c r="G310" s="26">
        <f ca="1">IFERROR(SUMPRODUCT(('銷貨數 (總數)(claude)'!$B$4:$B$1576=C310)*OFFSET('銷貨數 (總數)(claude)'!$E$4:$E$1576,0,操作說明!$D$2-16,1573,12)),0)</f>
        <v>0</v>
      </c>
      <c r="H310" s="27">
        <f ca="1">IFERROR(SUMPRODUCT(('銷貨數 (總數)(claude)'!$B$4:$B$1576=C310)*OFFSET('銷貨數 (總數)(claude)'!$E$4:$E$1576,0,操作說明!$D$2-10,1573,6)),0)</f>
        <v>0</v>
      </c>
      <c r="I310" s="26">
        <f ca="1">IFERROR(SUMPRODUCT(('銷貨數 (總數)(claude)'!$B$4:$B$1576=C310)*OFFSET('銷貨數 (總數)(claude)'!$E$4:$E$1576,0,操作說明!$D$2-7,1573,3)),0)</f>
        <v>0</v>
      </c>
      <c r="J310" s="27" cm="1">
        <f t="array" aca="1" ref="J310" ca="1">IFERROR(ROUND(H310/MAX(1,SUMPRODUCT(('銷貨數 (總數)(claude)'!$B$4:$B$1576=C310)*(OFFSET('銷貨數 (總數)(claude)'!$E$4:$E$1576,0,操作說明!$D$2-10,1573,6)&gt;0))),1),0)</f>
        <v>0</v>
      </c>
      <c r="K310" s="28" t="str">
        <f t="shared" ca="1" si="16"/>
        <v>-</v>
      </c>
      <c r="L310" s="25" t="str">
        <f t="shared" ca="1" si="17"/>
        <v>滯銷(有庫無銷)</v>
      </c>
      <c r="M310" s="29" t="str">
        <f t="shared" ca="1" si="18"/>
        <v>⚠️ 近6M零銷售，請確認是否列入促銷或處分</v>
      </c>
      <c r="N310" s="113" t="str">
        <f t="shared" ca="1" si="19"/>
        <v>無法預估</v>
      </c>
    </row>
    <row r="311" spans="1:14" ht="18.75" customHeight="1">
      <c r="A311" s="19" t="str">
        <f>IFERROR(_xlfn.XLOOKUP(B311,事業別定義!A$2:A$9,事業別定義!B$2:B$9,IF(E311&gt;0,"周邊商品","")),IF(E311&gt;0,"周邊商品",""))</f>
        <v>周邊商品</v>
      </c>
      <c r="B311" s="20" t="str">
        <f>IFERROR(_xlfn.XLOOKUP(C311,'銷貨數(claude)'!E:E,'銷貨數(claude)'!A:A,"周邊商品"),"周邊商品")</f>
        <v>周邊商品</v>
      </c>
      <c r="C311" s="21" t="str">
        <f>'在庫(claude)'!A311</f>
        <v>20230M103</v>
      </c>
      <c r="D311" s="22" t="str">
        <f>IFERROR(_xlfn.XLOOKUP(C311,'在庫(claude)'!A$5:A$695,'在庫(claude)'!B$5:B$695,""),"")</f>
        <v>Ears Mouth Nose and Eyes</v>
      </c>
      <c r="E311" s="23">
        <f>IFERROR(SUMIF('在庫(claude)'!A$5:A$695,C311,'在庫(claude)'!D$5:D$695),0)</f>
        <v>86</v>
      </c>
      <c r="F311" s="23">
        <f>IFERROR(SUMIF('在庫(claude)'!A$5:A$695,C311,'在庫(claude)'!E$5:E$695),0)</f>
        <v>7855</v>
      </c>
      <c r="G311" s="23">
        <f ca="1">IFERROR(SUMPRODUCT(('銷貨數 (總數)(claude)'!$B$4:$B$1576=C311)*OFFSET('銷貨數 (總數)(claude)'!$E$4:$E$1576,0,操作說明!$D$2-16,1573,12)),0)</f>
        <v>0</v>
      </c>
      <c r="H311" s="24">
        <f ca="1">IFERROR(SUMPRODUCT(('銷貨數 (總數)(claude)'!$B$4:$B$1576=C311)*OFFSET('銷貨數 (總數)(claude)'!$E$4:$E$1576,0,操作說明!$D$2-10,1573,6)),0)</f>
        <v>0</v>
      </c>
      <c r="I311" s="23">
        <f ca="1">IFERROR(SUMPRODUCT(('銷貨數 (總數)(claude)'!$B$4:$B$1576=C311)*OFFSET('銷貨數 (總數)(claude)'!$E$4:$E$1576,0,操作說明!$D$2-7,1573,3)),0)</f>
        <v>0</v>
      </c>
      <c r="J311" s="24" cm="1">
        <f t="array" aca="1" ref="J311" ca="1">IFERROR(ROUND(H311/MAX(1,SUMPRODUCT(('銷貨數 (總數)(claude)'!$B$4:$B$1576=C311)*(OFFSET('銷貨數 (總數)(claude)'!$E$4:$E$1576,0,操作說明!$D$2-10,1573,6)&gt;0))),1),0)</f>
        <v>0</v>
      </c>
      <c r="K311" s="21" t="str">
        <f t="shared" ca="1" si="16"/>
        <v>-</v>
      </c>
      <c r="L311" s="25" t="str">
        <f t="shared" ca="1" si="17"/>
        <v>滯銷(有庫無銷)</v>
      </c>
      <c r="M311" s="22" t="str">
        <f t="shared" ca="1" si="18"/>
        <v>⚠️ 近6M零銷售，請確認是否列入促銷或處分</v>
      </c>
      <c r="N311" s="113" t="str">
        <f t="shared" ca="1" si="19"/>
        <v>無法預估</v>
      </c>
    </row>
    <row r="312" spans="1:14" ht="18.75" customHeight="1">
      <c r="A312" s="19" t="str">
        <f>IFERROR(_xlfn.XLOOKUP(B312,事業別定義!A$2:A$9,事業別定義!B$2:B$9,IF(E312&gt;0,"周邊商品","")),IF(E312&gt;0,"周邊商品",""))</f>
        <v>周邊商品</v>
      </c>
      <c r="B312" s="20" t="str">
        <f>IFERROR(_xlfn.XLOOKUP(C312,'銷貨數(claude)'!E:E,'銷貨數(claude)'!A:A,"周邊商品"),"周邊商品")</f>
        <v>周邊商品</v>
      </c>
      <c r="C312" s="21" t="str">
        <f>'在庫(claude)'!A312</f>
        <v>20230M104</v>
      </c>
      <c r="D312" s="22" t="str">
        <f>IFERROR(_xlfn.XLOOKUP(C312,'在庫(claude)'!A$5:A$695,'在庫(claude)'!B$5:B$695,""),"")</f>
        <v>Speedy Delivery</v>
      </c>
      <c r="E312" s="26">
        <f>IFERROR(SUMIF('在庫(claude)'!A$5:A$695,C312,'在庫(claude)'!D$5:D$695),0)</f>
        <v>105</v>
      </c>
      <c r="F312" s="26">
        <f>IFERROR(SUMIF('在庫(claude)'!A$5:A$695,C312,'在庫(claude)'!E$5:E$695),0)</f>
        <v>7178</v>
      </c>
      <c r="G312" s="26">
        <f ca="1">IFERROR(SUMPRODUCT(('銷貨數 (總數)(claude)'!$B$4:$B$1576=C312)*OFFSET('銷貨數 (總數)(claude)'!$E$4:$E$1576,0,操作說明!$D$2-16,1573,12)),0)</f>
        <v>0</v>
      </c>
      <c r="H312" s="27">
        <f ca="1">IFERROR(SUMPRODUCT(('銷貨數 (總數)(claude)'!$B$4:$B$1576=C312)*OFFSET('銷貨數 (總數)(claude)'!$E$4:$E$1576,0,操作說明!$D$2-10,1573,6)),0)</f>
        <v>0</v>
      </c>
      <c r="I312" s="26">
        <f ca="1">IFERROR(SUMPRODUCT(('銷貨數 (總數)(claude)'!$B$4:$B$1576=C312)*OFFSET('銷貨數 (總數)(claude)'!$E$4:$E$1576,0,操作說明!$D$2-7,1573,3)),0)</f>
        <v>0</v>
      </c>
      <c r="J312" s="27" cm="1">
        <f t="array" aca="1" ref="J312" ca="1">IFERROR(ROUND(H312/MAX(1,SUMPRODUCT(('銷貨數 (總數)(claude)'!$B$4:$B$1576=C312)*(OFFSET('銷貨數 (總數)(claude)'!$E$4:$E$1576,0,操作說明!$D$2-10,1573,6)&gt;0))),1),0)</f>
        <v>0</v>
      </c>
      <c r="K312" s="28" t="str">
        <f t="shared" ca="1" si="16"/>
        <v>-</v>
      </c>
      <c r="L312" s="25" t="str">
        <f t="shared" ca="1" si="17"/>
        <v>滯銷(有庫無銷)</v>
      </c>
      <c r="M312" s="29" t="str">
        <f t="shared" ca="1" si="18"/>
        <v>⚠️ 近6M零銷售，請確認是否列入促銷或處分</v>
      </c>
      <c r="N312" s="113" t="str">
        <f t="shared" ca="1" si="19"/>
        <v>無法預估</v>
      </c>
    </row>
    <row r="313" spans="1:14" ht="18.75" customHeight="1">
      <c r="A313" s="19" t="str">
        <f>IFERROR(_xlfn.XLOOKUP(B313,事業別定義!A$2:A$9,事業別定義!B$2:B$9,IF(E313&gt;0,"周邊商品","")),IF(E313&gt;0,"周邊商品",""))</f>
        <v>周邊商品</v>
      </c>
      <c r="B313" s="20" t="str">
        <f>IFERROR(_xlfn.XLOOKUP(C313,'銷貨數(claude)'!E:E,'銷貨數(claude)'!A:A,"周邊商品"),"周邊商品")</f>
        <v>周邊商品</v>
      </c>
      <c r="C313" s="21" t="str">
        <f>'在庫(claude)'!A313</f>
        <v>20230M105</v>
      </c>
      <c r="D313" s="22" t="str">
        <f>IFERROR(_xlfn.XLOOKUP(C313,'在庫(claude)'!A$5:A$695,'在庫(claude)'!B$5:B$695,""),"")</f>
        <v>A colorful World</v>
      </c>
      <c r="E313" s="23">
        <f>IFERROR(SUMIF('在庫(claude)'!A$5:A$695,C313,'在庫(claude)'!D$5:D$695),0)</f>
        <v>54</v>
      </c>
      <c r="F313" s="23">
        <f>IFERROR(SUMIF('在庫(claude)'!A$5:A$695,C313,'在庫(claude)'!E$5:E$695),0)</f>
        <v>4176</v>
      </c>
      <c r="G313" s="23">
        <f ca="1">IFERROR(SUMPRODUCT(('銷貨數 (總數)(claude)'!$B$4:$B$1576=C313)*OFFSET('銷貨數 (總數)(claude)'!$E$4:$E$1576,0,操作說明!$D$2-16,1573,12)),0)</f>
        <v>0</v>
      </c>
      <c r="H313" s="24">
        <f ca="1">IFERROR(SUMPRODUCT(('銷貨數 (總數)(claude)'!$B$4:$B$1576=C313)*OFFSET('銷貨數 (總數)(claude)'!$E$4:$E$1576,0,操作說明!$D$2-10,1573,6)),0)</f>
        <v>0</v>
      </c>
      <c r="I313" s="23">
        <f ca="1">IFERROR(SUMPRODUCT(('銷貨數 (總數)(claude)'!$B$4:$B$1576=C313)*OFFSET('銷貨數 (總數)(claude)'!$E$4:$E$1576,0,操作說明!$D$2-7,1573,3)),0)</f>
        <v>0</v>
      </c>
      <c r="J313" s="24" cm="1">
        <f t="array" aca="1" ref="J313" ca="1">IFERROR(ROUND(H313/MAX(1,SUMPRODUCT(('銷貨數 (總數)(claude)'!$B$4:$B$1576=C313)*(OFFSET('銷貨數 (總數)(claude)'!$E$4:$E$1576,0,操作說明!$D$2-10,1573,6)&gt;0))),1),0)</f>
        <v>0</v>
      </c>
      <c r="K313" s="21" t="str">
        <f t="shared" ca="1" si="16"/>
        <v>-</v>
      </c>
      <c r="L313" s="25" t="str">
        <f t="shared" ca="1" si="17"/>
        <v>滯銷(有庫無銷)</v>
      </c>
      <c r="M313" s="22" t="str">
        <f t="shared" ca="1" si="18"/>
        <v>⚠️ 近6M零銷售，請確認是否列入促銷或處分</v>
      </c>
      <c r="N313" s="113" t="str">
        <f t="shared" ca="1" si="19"/>
        <v>無法預估</v>
      </c>
    </row>
    <row r="314" spans="1:14" ht="18.75" customHeight="1">
      <c r="A314" s="19" t="str">
        <f>IFERROR(_xlfn.XLOOKUP(B314,事業別定義!A$2:A$9,事業別定義!B$2:B$9,IF(E314&gt;0,"周邊商品","")),IF(E314&gt;0,"周邊商品",""))</f>
        <v>周邊商品</v>
      </c>
      <c r="B314" s="20" t="str">
        <f>IFERROR(_xlfn.XLOOKUP(C314,'銷貨數(claude)'!E:E,'銷貨數(claude)'!A:A,"周邊商品"),"周邊商品")</f>
        <v>周邊商品</v>
      </c>
      <c r="C314" s="21" t="str">
        <f>'在庫(claude)'!A314</f>
        <v>20230M106</v>
      </c>
      <c r="D314" s="22" t="str">
        <f>IFERROR(_xlfn.XLOOKUP(C314,'在庫(claude)'!A$5:A$695,'在庫(claude)'!B$5:B$695,""),"")</f>
        <v>Word Book</v>
      </c>
      <c r="E314" s="26">
        <f>IFERROR(SUMIF('在庫(claude)'!A$5:A$695,C314,'在庫(claude)'!D$5:D$695),0)</f>
        <v>102</v>
      </c>
      <c r="F314" s="26">
        <f>IFERROR(SUMIF('在庫(claude)'!A$5:A$695,C314,'在庫(claude)'!E$5:E$695),0)</f>
        <v>5885</v>
      </c>
      <c r="G314" s="26">
        <f ca="1">IFERROR(SUMPRODUCT(('銷貨數 (總數)(claude)'!$B$4:$B$1576=C314)*OFFSET('銷貨數 (總數)(claude)'!$E$4:$E$1576,0,操作說明!$D$2-16,1573,12)),0)</f>
        <v>0</v>
      </c>
      <c r="H314" s="27">
        <f ca="1">IFERROR(SUMPRODUCT(('銷貨數 (總數)(claude)'!$B$4:$B$1576=C314)*OFFSET('銷貨數 (總數)(claude)'!$E$4:$E$1576,0,操作說明!$D$2-10,1573,6)),0)</f>
        <v>0</v>
      </c>
      <c r="I314" s="26">
        <f ca="1">IFERROR(SUMPRODUCT(('銷貨數 (總數)(claude)'!$B$4:$B$1576=C314)*OFFSET('銷貨數 (總數)(claude)'!$E$4:$E$1576,0,操作說明!$D$2-7,1573,3)),0)</f>
        <v>0</v>
      </c>
      <c r="J314" s="27" cm="1">
        <f t="array" aca="1" ref="J314" ca="1">IFERROR(ROUND(H314/MAX(1,SUMPRODUCT(('銷貨數 (總數)(claude)'!$B$4:$B$1576=C314)*(OFFSET('銷貨數 (總數)(claude)'!$E$4:$E$1576,0,操作說明!$D$2-10,1573,6)&gt;0))),1),0)</f>
        <v>0</v>
      </c>
      <c r="K314" s="28" t="str">
        <f t="shared" ca="1" si="16"/>
        <v>-</v>
      </c>
      <c r="L314" s="25" t="str">
        <f t="shared" ca="1" si="17"/>
        <v>滯銷(有庫無銷)</v>
      </c>
      <c r="M314" s="29" t="str">
        <f t="shared" ca="1" si="18"/>
        <v>⚠️ 近6M零銷售，請確認是否列入促銷或處分</v>
      </c>
      <c r="N314" s="114" t="str">
        <f t="shared" ca="1" si="19"/>
        <v>無法預估</v>
      </c>
    </row>
    <row r="315" spans="1:14" ht="18.75" customHeight="1">
      <c r="A315" s="19" t="str">
        <f>IFERROR(_xlfn.XLOOKUP(B315,事業別定義!A$2:A$9,事業別定義!B$2:B$9,IF(E315&gt;0,"周邊商品","")),IF(E315&gt;0,"周邊商品",""))</f>
        <v>周邊商品</v>
      </c>
      <c r="B315" s="20" t="str">
        <f>IFERROR(_xlfn.XLOOKUP(C315,'銷貨數(claude)'!E:E,'銷貨數(claude)'!A:A,"周邊商品"),"周邊商品")</f>
        <v>周邊商品</v>
      </c>
      <c r="C315" s="21" t="str">
        <f>'在庫(claude)'!A315</f>
        <v>20230M401</v>
      </c>
      <c r="D315" s="22" t="str">
        <f>IFERROR(_xlfn.XLOOKUP(C315,'在庫(claude)'!A$5:A$695,'在庫(claude)'!B$5:B$695,""),"")</f>
        <v>英語PLUS使用手冊</v>
      </c>
      <c r="E315" s="23">
        <f>IFERROR(SUMIF('在庫(claude)'!A$5:A$695,C315,'在庫(claude)'!D$5:D$695),0)</f>
        <v>74</v>
      </c>
      <c r="F315" s="23">
        <f>IFERROR(SUMIF('在庫(claude)'!A$5:A$695,C315,'在庫(claude)'!E$5:E$695),0)</f>
        <v>787</v>
      </c>
      <c r="G315" s="23">
        <f ca="1">IFERROR(SUMPRODUCT(('銷貨數 (總數)(claude)'!$B$4:$B$1576=C315)*OFFSET('銷貨數 (總數)(claude)'!$E$4:$E$1576,0,操作說明!$D$2-16,1573,12)),0)</f>
        <v>0</v>
      </c>
      <c r="H315" s="24">
        <f ca="1">IFERROR(SUMPRODUCT(('銷貨數 (總數)(claude)'!$B$4:$B$1576=C315)*OFFSET('銷貨數 (總數)(claude)'!$E$4:$E$1576,0,操作說明!$D$2-10,1573,6)),0)</f>
        <v>0</v>
      </c>
      <c r="I315" s="23">
        <f ca="1">IFERROR(SUMPRODUCT(('銷貨數 (總數)(claude)'!$B$4:$B$1576=C315)*OFFSET('銷貨數 (總數)(claude)'!$E$4:$E$1576,0,操作說明!$D$2-7,1573,3)),0)</f>
        <v>0</v>
      </c>
      <c r="J315" s="24" cm="1">
        <f t="array" aca="1" ref="J315" ca="1">IFERROR(ROUND(H315/MAX(1,SUMPRODUCT(('銷貨數 (總數)(claude)'!$B$4:$B$1576=C315)*(OFFSET('銷貨數 (總數)(claude)'!$E$4:$E$1576,0,操作說明!$D$2-10,1573,6)&gt;0))),1),0)</f>
        <v>0</v>
      </c>
      <c r="K315" s="21" t="str">
        <f t="shared" ca="1" si="16"/>
        <v>-</v>
      </c>
      <c r="L315" s="25" t="str">
        <f t="shared" ca="1" si="17"/>
        <v>滯銷(有庫無銷)</v>
      </c>
      <c r="M315" s="22" t="str">
        <f t="shared" ca="1" si="18"/>
        <v>⚠️ 近6M零銷售，請確認是否列入促銷或處分</v>
      </c>
      <c r="N315" s="113" t="str">
        <f t="shared" ca="1" si="19"/>
        <v>無法預估</v>
      </c>
    </row>
    <row r="316" spans="1:14" ht="18.75" customHeight="1">
      <c r="A316" s="19" t="str">
        <f>IFERROR(_xlfn.XLOOKUP(B316,事業別定義!A$2:A$9,事業別定義!B$2:B$9,IF(E316&gt;0,"周邊商品","")),IF(E316&gt;0,"周邊商品",""))</f>
        <v>周邊商品</v>
      </c>
      <c r="B316" s="20" t="str">
        <f>IFERROR(_xlfn.XLOOKUP(C316,'銷貨數(claude)'!E:E,'銷貨數(claude)'!A:A,"周邊商品"),"周邊商品")</f>
        <v>周邊商品</v>
      </c>
      <c r="C316" s="21" t="str">
        <f>'在庫(claude)'!A316</f>
        <v>20230M601</v>
      </c>
      <c r="D316" s="22" t="str">
        <f>IFERROR(_xlfn.XLOOKUP(C316,'在庫(claude)'!A$5:A$695,'在庫(claude)'!B$5:B$695,""),"")</f>
        <v>我的CD播放器</v>
      </c>
      <c r="E316" s="26">
        <f>IFERROR(SUMIF('在庫(claude)'!A$5:A$695,C316,'在庫(claude)'!D$5:D$695),0)</f>
        <v>233</v>
      </c>
      <c r="F316" s="26">
        <f>IFERROR(SUMIF('在庫(claude)'!A$5:A$695,C316,'在庫(claude)'!E$5:E$695),0)</f>
        <v>45765</v>
      </c>
      <c r="G316" s="26">
        <f ca="1">IFERROR(SUMPRODUCT(('銷貨數 (總數)(claude)'!$B$4:$B$1576=C316)*OFFSET('銷貨數 (總數)(claude)'!$E$4:$E$1576,0,操作說明!$D$2-16,1573,12)),0)</f>
        <v>0</v>
      </c>
      <c r="H316" s="27">
        <f ca="1">IFERROR(SUMPRODUCT(('銷貨數 (總數)(claude)'!$B$4:$B$1576=C316)*OFFSET('銷貨數 (總數)(claude)'!$E$4:$E$1576,0,操作說明!$D$2-10,1573,6)),0)</f>
        <v>0</v>
      </c>
      <c r="I316" s="26">
        <f ca="1">IFERROR(SUMPRODUCT(('銷貨數 (總數)(claude)'!$B$4:$B$1576=C316)*OFFSET('銷貨數 (總數)(claude)'!$E$4:$E$1576,0,操作說明!$D$2-7,1573,3)),0)</f>
        <v>0</v>
      </c>
      <c r="J316" s="27" cm="1">
        <f t="array" aca="1" ref="J316" ca="1">IFERROR(ROUND(H316/MAX(1,SUMPRODUCT(('銷貨數 (總數)(claude)'!$B$4:$B$1576=C316)*(OFFSET('銷貨數 (總數)(claude)'!$E$4:$E$1576,0,操作說明!$D$2-10,1573,6)&gt;0))),1),0)</f>
        <v>0</v>
      </c>
      <c r="K316" s="28" t="str">
        <f t="shared" ca="1" si="16"/>
        <v>-</v>
      </c>
      <c r="L316" s="25" t="str">
        <f t="shared" ca="1" si="17"/>
        <v>滯銷(有庫無銷)</v>
      </c>
      <c r="M316" s="29" t="str">
        <f t="shared" ca="1" si="18"/>
        <v>⚠️ 近6M零銷售，請確認是否列入促銷或處分</v>
      </c>
      <c r="N316" s="113" t="str">
        <f t="shared" ca="1" si="19"/>
        <v>無法預估</v>
      </c>
    </row>
    <row r="317" spans="1:14" ht="18.75" customHeight="1">
      <c r="A317" s="19" t="str">
        <f>IFERROR(_xlfn.XLOOKUP(B317,事業別定義!A$2:A$9,事業別定義!B$2:B$9,IF(E317&gt;0,"周邊商品","")),IF(E317&gt;0,"周邊商品",""))</f>
        <v>周邊商品</v>
      </c>
      <c r="B317" s="20" t="str">
        <f>IFERROR(_xlfn.XLOOKUP(C317,'銷貨數(claude)'!E:E,'銷貨數(claude)'!A:A,"周邊商品"),"周邊商品")</f>
        <v>周邊商品</v>
      </c>
      <c r="C317" s="21" t="str">
        <f>'在庫(claude)'!A317</f>
        <v>20230M602</v>
      </c>
      <c r="D317" s="22" t="str">
        <f>IFERROR(_xlfn.XLOOKUP(C317,'在庫(claude)'!A$5:A$695,'在庫(claude)'!B$5:B$695,""),"")</f>
        <v>英語扮演遊戲機</v>
      </c>
      <c r="E317" s="23">
        <f>IFERROR(SUMIF('在庫(claude)'!A$5:A$695,C317,'在庫(claude)'!D$5:D$695),0)</f>
        <v>81</v>
      </c>
      <c r="F317" s="23">
        <f>IFERROR(SUMIF('在庫(claude)'!A$5:A$695,C317,'在庫(claude)'!E$5:E$695),0)</f>
        <v>29165</v>
      </c>
      <c r="G317" s="23">
        <f ca="1">IFERROR(SUMPRODUCT(('銷貨數 (總數)(claude)'!$B$4:$B$1576=C317)*OFFSET('銷貨數 (總數)(claude)'!$E$4:$E$1576,0,操作說明!$D$2-16,1573,12)),0)</f>
        <v>0</v>
      </c>
      <c r="H317" s="24">
        <f ca="1">IFERROR(SUMPRODUCT(('銷貨數 (總數)(claude)'!$B$4:$B$1576=C317)*OFFSET('銷貨數 (總數)(claude)'!$E$4:$E$1576,0,操作說明!$D$2-10,1573,6)),0)</f>
        <v>0</v>
      </c>
      <c r="I317" s="23">
        <f ca="1">IFERROR(SUMPRODUCT(('銷貨數 (總數)(claude)'!$B$4:$B$1576=C317)*OFFSET('銷貨數 (總數)(claude)'!$E$4:$E$1576,0,操作說明!$D$2-7,1573,3)),0)</f>
        <v>0</v>
      </c>
      <c r="J317" s="24" cm="1">
        <f t="array" aca="1" ref="J317" ca="1">IFERROR(ROUND(H317/MAX(1,SUMPRODUCT(('銷貨數 (總數)(claude)'!$B$4:$B$1576=C317)*(OFFSET('銷貨數 (總數)(claude)'!$E$4:$E$1576,0,操作說明!$D$2-10,1573,6)&gt;0))),1),0)</f>
        <v>0</v>
      </c>
      <c r="K317" s="21" t="str">
        <f t="shared" ca="1" si="16"/>
        <v>-</v>
      </c>
      <c r="L317" s="25" t="str">
        <f t="shared" ca="1" si="17"/>
        <v>滯銷(有庫無銷)</v>
      </c>
      <c r="M317" s="22" t="str">
        <f t="shared" ca="1" si="18"/>
        <v>⚠️ 近6M零銷售，請確認是否列入促銷或處分</v>
      </c>
      <c r="N317" s="113" t="str">
        <f t="shared" ca="1" si="19"/>
        <v>無法預估</v>
      </c>
    </row>
    <row r="318" spans="1:14" ht="18.75" customHeight="1">
      <c r="A318" s="19" t="str">
        <f>IFERROR(_xlfn.XLOOKUP(B318,事業別定義!A$2:A$9,事業別定義!B$2:B$9,IF(E318&gt;0,"周邊商品","")),IF(E318&gt;0,"周邊商品",""))</f>
        <v>學習商品</v>
      </c>
      <c r="B318" s="20" t="str">
        <f>IFERROR(_xlfn.XLOOKUP(C318,'銷貨數(claude)'!E:E,'銷貨數(claude)'!A:A,"周邊商品"),"周邊商品")</f>
        <v>學習商品</v>
      </c>
      <c r="C318" s="21" t="str">
        <f>'在庫(claude)'!A318</f>
        <v>20230MY00</v>
      </c>
      <c r="D318" s="22" t="str">
        <f>IFERROR(_xlfn.XLOOKUP(C318,'在庫(claude)'!A$5:A$695,'在庫(claude)'!B$5:B$695,""),"")</f>
        <v>和巧虎一起說英語Plus</v>
      </c>
      <c r="E318" s="26">
        <f>IFERROR(SUMIF('在庫(claude)'!A$5:A$695,C318,'在庫(claude)'!D$5:D$695),0)</f>
        <v>5744</v>
      </c>
      <c r="F318" s="26">
        <f>IFERROR(SUMIF('在庫(claude)'!A$5:A$695,C318,'在庫(claude)'!E$5:E$695),0)</f>
        <v>9430671</v>
      </c>
      <c r="G318" s="26">
        <f ca="1">IFERROR(SUMPRODUCT(('銷貨數 (總數)(claude)'!$B$4:$B$1576=C318)*OFFSET('銷貨數 (總數)(claude)'!$E$4:$E$1576,0,操作說明!$D$2-16,1573,12)),0)</f>
        <v>1724</v>
      </c>
      <c r="H318" s="27">
        <f ca="1">IFERROR(SUMPRODUCT(('銷貨數 (總數)(claude)'!$B$4:$B$1576=C318)*OFFSET('銷貨數 (總數)(claude)'!$E$4:$E$1576,0,操作說明!$D$2-10,1573,6)),0)</f>
        <v>762</v>
      </c>
      <c r="I318" s="26">
        <f ca="1">IFERROR(SUMPRODUCT(('銷貨數 (總數)(claude)'!$B$4:$B$1576=C318)*OFFSET('銷貨數 (總數)(claude)'!$E$4:$E$1576,0,操作說明!$D$2-7,1573,3)),0)</f>
        <v>321</v>
      </c>
      <c r="J318" s="27" cm="1">
        <f t="array" aca="1" ref="J318" ca="1">IFERROR(ROUND(H318/MAX(1,SUMPRODUCT(('銷貨數 (總數)(claude)'!$B$4:$B$1576=C318)*(OFFSET('銷貨數 (總數)(claude)'!$E$4:$E$1576,0,操作說明!$D$2-10,1573,6)&gt;0))),1),0)</f>
        <v>108.9</v>
      </c>
      <c r="K318" s="28">
        <f t="shared" ca="1" si="16"/>
        <v>52.7</v>
      </c>
      <c r="L318" s="25" t="str">
        <f t="shared" ca="1" si="17"/>
        <v>滯銷風險</v>
      </c>
      <c r="M318" s="29" t="str">
        <f t="shared" ca="1" si="18"/>
        <v>🔴 超過2年消化量，建議促銷/庫存處分</v>
      </c>
      <c r="N318" s="113" t="str">
        <f t="shared" ca="1" si="19"/>
        <v>2030/10</v>
      </c>
    </row>
    <row r="319" spans="1:14" ht="18.75" customHeight="1">
      <c r="A319" s="19" t="str">
        <f>IFERROR(_xlfn.XLOOKUP(B319,事業別定義!A$2:A$9,事業別定義!B$2:B$9,IF(E319&gt;0,"周邊商品","")),IF(E319&gt;0,"周邊商品",""))</f>
        <v>周邊商品</v>
      </c>
      <c r="B319" s="20" t="str">
        <f>IFERROR(_xlfn.XLOOKUP(C319,'銷貨數(claude)'!E:E,'銷貨數(claude)'!A:A,"周邊商品"),"周邊商品")</f>
        <v>周邊商品</v>
      </c>
      <c r="C319" s="21" t="str">
        <f>'在庫(claude)'!A319</f>
        <v>20230MY00-包裝箱</v>
      </c>
      <c r="D319" s="22" t="str">
        <f>IFERROR(_xlfn.XLOOKUP(C319,'在庫(claude)'!A$5:A$695,'在庫(claude)'!B$5:B$695,""),"")</f>
        <v>20230MY00-包裝箱</v>
      </c>
      <c r="E319" s="23">
        <f>IFERROR(SUMIF('在庫(claude)'!A$5:A$695,C319,'在庫(claude)'!D$5:D$695),0)</f>
        <v>72</v>
      </c>
      <c r="F319" s="23">
        <f>IFERROR(SUMIF('在庫(claude)'!A$5:A$695,C319,'在庫(claude)'!E$5:E$695),0)</f>
        <v>1692</v>
      </c>
      <c r="G319" s="23">
        <f ca="1">IFERROR(SUMPRODUCT(('銷貨數 (總數)(claude)'!$B$4:$B$1576=C319)*OFFSET('銷貨數 (總數)(claude)'!$E$4:$E$1576,0,操作說明!$D$2-16,1573,12)),0)</f>
        <v>0</v>
      </c>
      <c r="H319" s="24">
        <f ca="1">IFERROR(SUMPRODUCT(('銷貨數 (總數)(claude)'!$B$4:$B$1576=C319)*OFFSET('銷貨數 (總數)(claude)'!$E$4:$E$1576,0,操作說明!$D$2-10,1573,6)),0)</f>
        <v>0</v>
      </c>
      <c r="I319" s="23">
        <f ca="1">IFERROR(SUMPRODUCT(('銷貨數 (總數)(claude)'!$B$4:$B$1576=C319)*OFFSET('銷貨數 (總數)(claude)'!$E$4:$E$1576,0,操作說明!$D$2-7,1573,3)),0)</f>
        <v>0</v>
      </c>
      <c r="J319" s="24" cm="1">
        <f t="array" aca="1" ref="J319" ca="1">IFERROR(ROUND(H319/MAX(1,SUMPRODUCT(('銷貨數 (總數)(claude)'!$B$4:$B$1576=C319)*(OFFSET('銷貨數 (總數)(claude)'!$E$4:$E$1576,0,操作說明!$D$2-10,1573,6)&gt;0))),1),0)</f>
        <v>0</v>
      </c>
      <c r="K319" s="21" t="str">
        <f t="shared" ca="1" si="16"/>
        <v>-</v>
      </c>
      <c r="L319" s="25" t="str">
        <f t="shared" ca="1" si="17"/>
        <v>滯銷(有庫無銷)</v>
      </c>
      <c r="M319" s="22" t="str">
        <f t="shared" ca="1" si="18"/>
        <v>⚠️ 近6M零銷售，請確認是否列入促銷或處分</v>
      </c>
      <c r="N319" s="113" t="str">
        <f t="shared" ca="1" si="19"/>
        <v>無法預估</v>
      </c>
    </row>
    <row r="320" spans="1:14" ht="18.75" customHeight="1">
      <c r="A320" s="19" t="str">
        <f>IFERROR(_xlfn.XLOOKUP(B320,事業別定義!A$2:A$9,事業別定義!B$2:B$9,IF(E320&gt;0,"周邊商品","")),IF(E320&gt;0,"周邊商品",""))</f>
        <v>周邊商品</v>
      </c>
      <c r="B320" s="20" t="str">
        <f>IFERROR(_xlfn.XLOOKUP(C320,'銷貨數(claude)'!E:E,'銷貨數(claude)'!A:A,"周邊商品"),"周邊商品")</f>
        <v>周邊商品</v>
      </c>
      <c r="C320" s="21" t="str">
        <f>'在庫(claude)'!A320</f>
        <v>20170H014</v>
      </c>
      <c r="D320" s="22" t="str">
        <f>IFERROR(_xlfn.XLOOKUP(C320,'在庫(claude)'!A$5:A$695,'在庫(claude)'!B$5:B$695,""),"")</f>
        <v>巧虎琪琪歡樂水壺(黃)</v>
      </c>
      <c r="E320" s="26">
        <f>IFERROR(SUMIF('在庫(claude)'!A$5:A$695,C320,'在庫(claude)'!D$5:D$695),0)</f>
        <v>8</v>
      </c>
      <c r="F320" s="26">
        <f>IFERROR(SUMIF('在庫(claude)'!A$5:A$695,C320,'在庫(claude)'!E$5:E$695),0)</f>
        <v>1758</v>
      </c>
      <c r="G320" s="26">
        <f ca="1">IFERROR(SUMPRODUCT(('銷貨數 (總數)(claude)'!$B$4:$B$1576=C320)*OFFSET('銷貨數 (總數)(claude)'!$E$4:$E$1576,0,操作說明!$D$2-16,1573,12)),0)</f>
        <v>0</v>
      </c>
      <c r="H320" s="27">
        <f ca="1">IFERROR(SUMPRODUCT(('銷貨數 (總數)(claude)'!$B$4:$B$1576=C320)*OFFSET('銷貨數 (總數)(claude)'!$E$4:$E$1576,0,操作說明!$D$2-10,1573,6)),0)</f>
        <v>0</v>
      </c>
      <c r="I320" s="26">
        <f ca="1">IFERROR(SUMPRODUCT(('銷貨數 (總數)(claude)'!$B$4:$B$1576=C320)*OFFSET('銷貨數 (總數)(claude)'!$E$4:$E$1576,0,操作說明!$D$2-7,1573,3)),0)</f>
        <v>0</v>
      </c>
      <c r="J320" s="27" cm="1">
        <f t="array" aca="1" ref="J320" ca="1">IFERROR(ROUND(H320/MAX(1,SUMPRODUCT(('銷貨數 (總數)(claude)'!$B$4:$B$1576=C320)*(OFFSET('銷貨數 (總數)(claude)'!$E$4:$E$1576,0,操作說明!$D$2-10,1573,6)&gt;0))),1),0)</f>
        <v>0</v>
      </c>
      <c r="K320" s="28" t="str">
        <f t="shared" ca="1" si="16"/>
        <v>-</v>
      </c>
      <c r="L320" s="25" t="str">
        <f t="shared" ca="1" si="17"/>
        <v>滯銷(有庫無銷)</v>
      </c>
      <c r="M320" s="29" t="str">
        <f t="shared" ca="1" si="18"/>
        <v>⚠️ 近6M零銷售，請確認是否列入促銷或處分</v>
      </c>
      <c r="N320" s="113" t="str">
        <f t="shared" ca="1" si="19"/>
        <v>無法預估</v>
      </c>
    </row>
    <row r="321" spans="1:14" ht="18.75" customHeight="1">
      <c r="A321" s="19" t="str">
        <f>IFERROR(_xlfn.XLOOKUP(B321,事業別定義!A$2:A$9,事業別定義!B$2:B$9,IF(E321&gt;0,"周邊商品","")),IF(E321&gt;0,"周邊商品",""))</f>
        <v>周邊商品</v>
      </c>
      <c r="B321" s="20" t="str">
        <f>IFERROR(_xlfn.XLOOKUP(C321,'銷貨數(claude)'!E:E,'銷貨數(claude)'!A:A,"周邊商品"),"周邊商品")</f>
        <v>周邊商品</v>
      </c>
      <c r="C321" s="21" t="str">
        <f>'在庫(claude)'!A321</f>
        <v>20170H020</v>
      </c>
      <c r="D321" s="22" t="str">
        <f>IFERROR(_xlfn.XLOOKUP(C321,'在庫(claude)'!A$5:A$695,'在庫(claude)'!B$5:B$695,""),"")</f>
        <v>琪琪寶貝背包</v>
      </c>
      <c r="E321" s="23">
        <f>IFERROR(SUMIF('在庫(claude)'!A$5:A$695,C321,'在庫(claude)'!D$5:D$695),0)</f>
        <v>19</v>
      </c>
      <c r="F321" s="23">
        <f>IFERROR(SUMIF('在庫(claude)'!A$5:A$695,C321,'在庫(claude)'!E$5:E$695),0)</f>
        <v>5942</v>
      </c>
      <c r="G321" s="23">
        <f ca="1">IFERROR(SUMPRODUCT(('銷貨數 (總數)(claude)'!$B$4:$B$1576=C321)*OFFSET('銷貨數 (總數)(claude)'!$E$4:$E$1576,0,操作說明!$D$2-16,1573,12)),0)</f>
        <v>53</v>
      </c>
      <c r="H321" s="24">
        <f ca="1">IFERROR(SUMPRODUCT(('銷貨數 (總數)(claude)'!$B$4:$B$1576=C321)*OFFSET('銷貨數 (總數)(claude)'!$E$4:$E$1576,0,操作說明!$D$2-10,1573,6)),0)</f>
        <v>23</v>
      </c>
      <c r="I321" s="23">
        <f ca="1">IFERROR(SUMPRODUCT(('銷貨數 (總數)(claude)'!$B$4:$B$1576=C321)*OFFSET('銷貨數 (總數)(claude)'!$E$4:$E$1576,0,操作說明!$D$2-7,1573,3)),0)</f>
        <v>10</v>
      </c>
      <c r="J321" s="24" cm="1">
        <f t="array" aca="1" ref="J321" ca="1">IFERROR(ROUND(H321/MAX(1,SUMPRODUCT(('銷貨數 (總數)(claude)'!$B$4:$B$1576=C321)*(OFFSET('銷貨數 (總數)(claude)'!$E$4:$E$1576,0,操作說明!$D$2-10,1573,6)&gt;0))),1),0)</f>
        <v>2.1</v>
      </c>
      <c r="K321" s="21">
        <f t="shared" ca="1" si="16"/>
        <v>9</v>
      </c>
      <c r="L321" s="25" t="str">
        <f t="shared" ca="1" si="17"/>
        <v>警示</v>
      </c>
      <c r="M321" s="22" t="str">
        <f t="shared" ca="1" si="18"/>
        <v>🟠 消化月數6-12個月，持續觀察</v>
      </c>
      <c r="N321" s="114" t="str">
        <f t="shared" ca="1" si="19"/>
        <v>2027/02</v>
      </c>
    </row>
    <row r="322" spans="1:14" ht="18.75" customHeight="1">
      <c r="A322" s="19" t="str">
        <f>IFERROR(_xlfn.XLOOKUP(B322,事業別定義!A$2:A$9,事業別定義!B$2:B$9,IF(E322&gt;0,"周邊商品","")),IF(E322&gt;0,"周邊商品",""))</f>
        <v>周邊商品</v>
      </c>
      <c r="B322" s="20" t="str">
        <f>IFERROR(_xlfn.XLOOKUP(C322,'銷貨數(claude)'!E:E,'銷貨數(claude)'!A:A,"周邊商品"),"周邊商品")</f>
        <v>周邊商品</v>
      </c>
      <c r="C322" s="21" t="str">
        <f>'在庫(claude)'!A322</f>
        <v>20180H003</v>
      </c>
      <c r="D322" s="22" t="str">
        <f>IFERROR(_xlfn.XLOOKUP(C322,'在庫(claude)'!A$5:A$695,'在庫(claude)'!B$5:B$695,""),"")</f>
        <v>可愛巧虎紅包春聯組</v>
      </c>
      <c r="E322" s="26">
        <f>IFERROR(SUMIF('在庫(claude)'!A$5:A$695,C322,'在庫(claude)'!D$5:D$695),0)</f>
        <v>1</v>
      </c>
      <c r="F322" s="26">
        <f>IFERROR(SUMIF('在庫(claude)'!A$5:A$695,C322,'在庫(claude)'!E$5:E$695),0)</f>
        <v>30</v>
      </c>
      <c r="G322" s="26">
        <f ca="1">IFERROR(SUMPRODUCT(('銷貨數 (總數)(claude)'!$B$4:$B$1576=C322)*OFFSET('銷貨數 (總數)(claude)'!$E$4:$E$1576,0,操作說明!$D$2-16,1573,12)),0)</f>
        <v>0</v>
      </c>
      <c r="H322" s="27">
        <f ca="1">IFERROR(SUMPRODUCT(('銷貨數 (總數)(claude)'!$B$4:$B$1576=C322)*OFFSET('銷貨數 (總數)(claude)'!$E$4:$E$1576,0,操作說明!$D$2-10,1573,6)),0)</f>
        <v>0</v>
      </c>
      <c r="I322" s="26">
        <f ca="1">IFERROR(SUMPRODUCT(('銷貨數 (總數)(claude)'!$B$4:$B$1576=C322)*OFFSET('銷貨數 (總數)(claude)'!$E$4:$E$1576,0,操作說明!$D$2-7,1573,3)),0)</f>
        <v>0</v>
      </c>
      <c r="J322" s="27" cm="1">
        <f t="array" aca="1" ref="J322" ca="1">IFERROR(ROUND(H322/MAX(1,SUMPRODUCT(('銷貨數 (總數)(claude)'!$B$4:$B$1576=C322)*(OFFSET('銷貨數 (總數)(claude)'!$E$4:$E$1576,0,操作說明!$D$2-10,1573,6)&gt;0))),1),0)</f>
        <v>0</v>
      </c>
      <c r="K322" s="28" t="str">
        <f t="shared" ca="1" si="16"/>
        <v>-</v>
      </c>
      <c r="L322" s="33" t="str">
        <f t="shared" ca="1" si="17"/>
        <v>滯銷(有庫無銷)</v>
      </c>
      <c r="M322" s="29" t="str">
        <f t="shared" ca="1" si="18"/>
        <v>⚠️ 近6M零銷售，請確認是否列入促銷或處分</v>
      </c>
      <c r="N322" s="113" t="str">
        <f t="shared" ca="1" si="19"/>
        <v>無法預估</v>
      </c>
    </row>
    <row r="323" spans="1:14" ht="18.75" customHeight="1">
      <c r="A323" s="19" t="str">
        <f>IFERROR(_xlfn.XLOOKUP(B323,事業別定義!A$2:A$9,事業別定義!B$2:B$9,IF(E323&gt;0,"周邊商品","")),IF(E323&gt;0,"周邊商品",""))</f>
        <v>周邊商品</v>
      </c>
      <c r="B323" s="20" t="str">
        <f>IFERROR(_xlfn.XLOOKUP(C323,'銷貨數(claude)'!E:E,'銷貨數(claude)'!A:A,"周邊商品"),"周邊商品")</f>
        <v>周邊商品</v>
      </c>
      <c r="C323" s="21" t="str">
        <f>'在庫(claude)'!A323</f>
        <v>20180H026</v>
      </c>
      <c r="D323" s="22" t="str">
        <f>IFERROR(_xlfn.XLOOKUP(C323,'在庫(claude)'!A$5:A$695,'在庫(claude)'!B$5:B$695,""),"")</f>
        <v>巧虎手錶</v>
      </c>
      <c r="E323" s="23">
        <f>IFERROR(SUMIF('在庫(claude)'!A$5:A$695,C323,'在庫(claude)'!D$5:D$695),0)</f>
        <v>20</v>
      </c>
      <c r="F323" s="23">
        <f>IFERROR(SUMIF('在庫(claude)'!A$5:A$695,C323,'在庫(claude)'!E$5:E$695),0)</f>
        <v>6452</v>
      </c>
      <c r="G323" s="23">
        <f ca="1">IFERROR(SUMPRODUCT(('銷貨數 (總數)(claude)'!$B$4:$B$1576=C323)*OFFSET('銷貨數 (總數)(claude)'!$E$4:$E$1576,0,操作說明!$D$2-16,1573,12)),0)</f>
        <v>0</v>
      </c>
      <c r="H323" s="24">
        <f ca="1">IFERROR(SUMPRODUCT(('銷貨數 (總數)(claude)'!$B$4:$B$1576=C323)*OFFSET('銷貨數 (總數)(claude)'!$E$4:$E$1576,0,操作說明!$D$2-10,1573,6)),0)</f>
        <v>0</v>
      </c>
      <c r="I323" s="23">
        <f ca="1">IFERROR(SUMPRODUCT(('銷貨數 (總數)(claude)'!$B$4:$B$1576=C323)*OFFSET('銷貨數 (總數)(claude)'!$E$4:$E$1576,0,操作說明!$D$2-7,1573,3)),0)</f>
        <v>0</v>
      </c>
      <c r="J323" s="24" cm="1">
        <f t="array" aca="1" ref="J323" ca="1">IFERROR(ROUND(H323/MAX(1,SUMPRODUCT(('銷貨數 (總數)(claude)'!$B$4:$B$1576=C323)*(OFFSET('銷貨數 (總數)(claude)'!$E$4:$E$1576,0,操作說明!$D$2-10,1573,6)&gt;0))),1),0)</f>
        <v>0</v>
      </c>
      <c r="K323" s="21" t="str">
        <f t="shared" ca="1" si="16"/>
        <v>-</v>
      </c>
      <c r="L323" s="33" t="str">
        <f t="shared" ca="1" si="17"/>
        <v>滯銷(有庫無銷)</v>
      </c>
      <c r="M323" s="22" t="str">
        <f t="shared" ca="1" si="18"/>
        <v>⚠️ 近6M零銷售，請確認是否列入促銷或處分</v>
      </c>
      <c r="N323" s="113" t="str">
        <f t="shared" ca="1" si="19"/>
        <v>無法預估</v>
      </c>
    </row>
    <row r="324" spans="1:14" ht="18.75" customHeight="1">
      <c r="A324" s="19" t="str">
        <f>IFERROR(_xlfn.XLOOKUP(B324,事業別定義!A$2:A$9,事業別定義!B$2:B$9,IF(E324&gt;0,"周邊商品","")),IF(E324&gt;0,"周邊商品",""))</f>
        <v>周邊商品</v>
      </c>
      <c r="B324" s="20" t="str">
        <f>IFERROR(_xlfn.XLOOKUP(C324,'銷貨數(claude)'!E:E,'銷貨數(claude)'!A:A,"周邊商品"),"周邊商品")</f>
        <v>周邊商品</v>
      </c>
      <c r="C324" s="21" t="str">
        <f>'在庫(claude)'!A324</f>
        <v>20180H040</v>
      </c>
      <c r="D324" s="22" t="str">
        <f>IFERROR(_xlfn.XLOOKUP(C324,'在庫(claude)'!A$5:A$695,'在庫(claude)'!B$5:B$695,""),"")</f>
        <v>巧虎水杯</v>
      </c>
      <c r="E324" s="26">
        <f>IFERROR(SUMIF('在庫(claude)'!A$5:A$695,C324,'在庫(claude)'!D$5:D$695),0)</f>
        <v>6</v>
      </c>
      <c r="F324" s="26">
        <f>IFERROR(SUMIF('在庫(claude)'!A$5:A$695,C324,'在庫(claude)'!E$5:E$695),0)</f>
        <v>720</v>
      </c>
      <c r="G324" s="26">
        <f ca="1">IFERROR(SUMPRODUCT(('銷貨數 (總數)(claude)'!$B$4:$B$1576=C324)*OFFSET('銷貨數 (總數)(claude)'!$E$4:$E$1576,0,操作說明!$D$2-16,1573,12)),0)</f>
        <v>0</v>
      </c>
      <c r="H324" s="27">
        <f ca="1">IFERROR(SUMPRODUCT(('銷貨數 (總數)(claude)'!$B$4:$B$1576=C324)*OFFSET('銷貨數 (總數)(claude)'!$E$4:$E$1576,0,操作說明!$D$2-10,1573,6)),0)</f>
        <v>0</v>
      </c>
      <c r="I324" s="26">
        <f ca="1">IFERROR(SUMPRODUCT(('銷貨數 (總數)(claude)'!$B$4:$B$1576=C324)*OFFSET('銷貨數 (總數)(claude)'!$E$4:$E$1576,0,操作說明!$D$2-7,1573,3)),0)</f>
        <v>0</v>
      </c>
      <c r="J324" s="27" cm="1">
        <f t="array" aca="1" ref="J324" ca="1">IFERROR(ROUND(H324/MAX(1,SUMPRODUCT(('銷貨數 (總數)(claude)'!$B$4:$B$1576=C324)*(OFFSET('銷貨數 (總數)(claude)'!$E$4:$E$1576,0,操作說明!$D$2-10,1573,6)&gt;0))),1),0)</f>
        <v>0</v>
      </c>
      <c r="K324" s="28" t="str">
        <f t="shared" ca="1" si="16"/>
        <v>-</v>
      </c>
      <c r="L324" s="33" t="str">
        <f t="shared" ca="1" si="17"/>
        <v>滯銷(有庫無銷)</v>
      </c>
      <c r="M324" s="29" t="str">
        <f t="shared" ca="1" si="18"/>
        <v>⚠️ 近6M零銷售，請確認是否列入促銷或處分</v>
      </c>
      <c r="N324" s="114" t="str">
        <f t="shared" ca="1" si="19"/>
        <v>無法預估</v>
      </c>
    </row>
    <row r="325" spans="1:14" ht="18.75" customHeight="1">
      <c r="A325" s="19" t="str">
        <f>IFERROR(_xlfn.XLOOKUP(B325,事業別定義!A$2:A$9,事業別定義!B$2:B$9,IF(E325&gt;0,"周邊商品","")),IF(E325&gt;0,"周邊商品",""))</f>
        <v>周邊商品</v>
      </c>
      <c r="B325" s="20" t="str">
        <f>IFERROR(_xlfn.XLOOKUP(C325,'銷貨數(claude)'!E:E,'銷貨數(claude)'!A:A,"周邊商品"),"周邊商品")</f>
        <v>周邊商品</v>
      </c>
      <c r="C325" s="21" t="str">
        <f>'在庫(claude)'!A325</f>
        <v>20180H041</v>
      </c>
      <c r="D325" s="22" t="str">
        <f>IFERROR(_xlfn.XLOOKUP(C325,'在庫(claude)'!A$5:A$695,'在庫(claude)'!B$5:B$695,""),"")</f>
        <v>巧虎餐碗</v>
      </c>
      <c r="E325" s="23">
        <f>IFERROR(SUMIF('在庫(claude)'!A$5:A$695,C325,'在庫(claude)'!D$5:D$695),0)</f>
        <v>33</v>
      </c>
      <c r="F325" s="23">
        <f>IFERROR(SUMIF('在庫(claude)'!A$5:A$695,C325,'在庫(claude)'!E$5:E$695),0)</f>
        <v>3837</v>
      </c>
      <c r="G325" s="23">
        <f ca="1">IFERROR(SUMPRODUCT(('銷貨數 (總數)(claude)'!$B$4:$B$1576=C325)*OFFSET('銷貨數 (總數)(claude)'!$E$4:$E$1576,0,操作說明!$D$2-16,1573,12)),0)</f>
        <v>37</v>
      </c>
      <c r="H325" s="24">
        <f ca="1">IFERROR(SUMPRODUCT(('銷貨數 (總數)(claude)'!$B$4:$B$1576=C325)*OFFSET('銷貨數 (總數)(claude)'!$E$4:$E$1576,0,操作說明!$D$2-10,1573,6)),0)</f>
        <v>21</v>
      </c>
      <c r="I325" s="23">
        <f ca="1">IFERROR(SUMPRODUCT(('銷貨數 (總數)(claude)'!$B$4:$B$1576=C325)*OFFSET('銷貨數 (總數)(claude)'!$E$4:$E$1576,0,操作說明!$D$2-7,1573,3)),0)</f>
        <v>9</v>
      </c>
      <c r="J325" s="24" cm="1">
        <f t="array" aca="1" ref="J325" ca="1">IFERROR(ROUND(H325/MAX(1,SUMPRODUCT(('銷貨數 (總數)(claude)'!$B$4:$B$1576=C325)*(OFFSET('銷貨數 (總數)(claude)'!$E$4:$E$1576,0,操作說明!$D$2-10,1573,6)&gt;0))),1),0)</f>
        <v>3.5</v>
      </c>
      <c r="K325" s="21">
        <f t="shared" ref="K325:K388" ca="1" si="20">IFERROR(IF(J325=0,"-",ROUND(E325/J325,1)),"-")</f>
        <v>9.4</v>
      </c>
      <c r="L325" s="33" t="str">
        <f t="shared" ref="L325:L388" ca="1" si="21">IFERROR(IF(E325=0,"無庫存",IF(J325=0,"滯銷(有庫無銷)",IF(E325/J325&lt;=3,"健康",IF(E325/J325&lt;=6,"偏高",IF(E325/J325&lt;=12,"警示","滯銷風險"))))),"無庫存")</f>
        <v>警示</v>
      </c>
      <c r="M325" s="22" t="str">
        <f t="shared" ref="M325:M388" ca="1" si="22">IFERROR(IF(E325=0,"",IF(J325=0,"⚠️ 近6M零銷售，請確認是否列入促銷或處分",IF(E325/J325&gt;24,"🔴 超過2年消化量，建議促銷/庫存處分",IF(E325/J325&gt;12,"🔴 消化月數超過12個月，滯銷風險高",IF(E325/J325&gt;6,"🟠 消化月數6-12個月，持續觀察",IF(E325/J325&gt;3,"🟡 消化月數3-6個月，偏高注意","✅ 庫存健康")))))),"")</f>
        <v>🟠 消化月數6-12個月，持續觀察</v>
      </c>
      <c r="N325" s="113" t="str">
        <f t="shared" ref="N325:N388" ca="1" si="23">IFERROR(IF(E325=0,"已售完",IF(J325=0,"無法預估",TEXT(EDATE(TODAY(),ROUND(E325/J325,0)),"YYYY/MM"))),"無法預估")</f>
        <v>2027/02</v>
      </c>
    </row>
    <row r="326" spans="1:14" ht="18.75" customHeight="1">
      <c r="A326" s="19" t="str">
        <f>IFERROR(_xlfn.XLOOKUP(B326,事業別定義!A$2:A$9,事業別定義!B$2:B$9,IF(E326&gt;0,"周邊商品","")),IF(E326&gt;0,"周邊商品",""))</f>
        <v>周邊商品</v>
      </c>
      <c r="B326" s="20" t="str">
        <f>IFERROR(_xlfn.XLOOKUP(C326,'銷貨數(claude)'!E:E,'銷貨數(claude)'!A:A,"周邊商品"),"周邊商品")</f>
        <v>周邊商品</v>
      </c>
      <c r="C326" s="21" t="str">
        <f>'在庫(claude)'!A326</f>
        <v>20200H003</v>
      </c>
      <c r="D326" s="22" t="str">
        <f>IFERROR(_xlfn.XLOOKUP(C326,'在庫(claude)'!A$5:A$695,'在庫(claude)'!B$5:B$695,""),"")</f>
        <v>巧虎海報-注音</v>
      </c>
      <c r="E326" s="26">
        <f>IFERROR(SUMIF('在庫(claude)'!A$5:A$695,C326,'在庫(claude)'!D$5:D$695),0)</f>
        <v>29</v>
      </c>
      <c r="F326" s="26">
        <f>IFERROR(SUMIF('在庫(claude)'!A$5:A$695,C326,'在庫(claude)'!E$5:E$695),0)</f>
        <v>913</v>
      </c>
      <c r="G326" s="26">
        <f ca="1">IFERROR(SUMPRODUCT(('銷貨數 (總數)(claude)'!$B$4:$B$1576=C326)*OFFSET('銷貨數 (總數)(claude)'!$E$4:$E$1576,0,操作說明!$D$2-16,1573,12)),0)</f>
        <v>0</v>
      </c>
      <c r="H326" s="27">
        <f ca="1">IFERROR(SUMPRODUCT(('銷貨數 (總數)(claude)'!$B$4:$B$1576=C326)*OFFSET('銷貨數 (總數)(claude)'!$E$4:$E$1576,0,操作說明!$D$2-10,1573,6)),0)</f>
        <v>0</v>
      </c>
      <c r="I326" s="26">
        <f ca="1">IFERROR(SUMPRODUCT(('銷貨數 (總數)(claude)'!$B$4:$B$1576=C326)*OFFSET('銷貨數 (總數)(claude)'!$E$4:$E$1576,0,操作說明!$D$2-7,1573,3)),0)</f>
        <v>0</v>
      </c>
      <c r="J326" s="27" cm="1">
        <f t="array" aca="1" ref="J326" ca="1">IFERROR(ROUND(H326/MAX(1,SUMPRODUCT(('銷貨數 (總數)(claude)'!$B$4:$B$1576=C326)*(OFFSET('銷貨數 (總數)(claude)'!$E$4:$E$1576,0,操作說明!$D$2-10,1573,6)&gt;0))),1),0)</f>
        <v>0</v>
      </c>
      <c r="K326" s="28" t="str">
        <f t="shared" ca="1" si="20"/>
        <v>-</v>
      </c>
      <c r="L326" s="33" t="str">
        <f t="shared" ca="1" si="21"/>
        <v>滯銷(有庫無銷)</v>
      </c>
      <c r="M326" s="29" t="str">
        <f t="shared" ca="1" si="22"/>
        <v>⚠️ 近6M零銷售，請確認是否列入促銷或處分</v>
      </c>
      <c r="N326" s="113" t="str">
        <f t="shared" ca="1" si="23"/>
        <v>無法預估</v>
      </c>
    </row>
    <row r="327" spans="1:14" ht="18.75" customHeight="1">
      <c r="A327" s="19" t="str">
        <f>IFERROR(_xlfn.XLOOKUP(B327,事業別定義!A$2:A$9,事業別定義!B$2:B$9,IF(E327&gt;0,"周邊商品","")),IF(E327&gt;0,"周邊商品",""))</f>
        <v>周邊商品</v>
      </c>
      <c r="B327" s="20" t="str">
        <f>IFERROR(_xlfn.XLOOKUP(C327,'銷貨數(claude)'!E:E,'銷貨數(claude)'!A:A,"周邊商品"),"周邊商品")</f>
        <v>周邊商品</v>
      </c>
      <c r="C327" s="21" t="str">
        <f>'在庫(claude)'!A327</f>
        <v>20200H004</v>
      </c>
      <c r="D327" s="22" t="str">
        <f>IFERROR(_xlfn.XLOOKUP(C327,'在庫(claude)'!A$5:A$695,'在庫(claude)'!B$5:B$695,""),"")</f>
        <v>巧虎海報-英文字母</v>
      </c>
      <c r="E327" s="23">
        <f>IFERROR(SUMIF('在庫(claude)'!A$5:A$695,C327,'在庫(claude)'!D$5:D$695),0)</f>
        <v>80</v>
      </c>
      <c r="F327" s="23">
        <f>IFERROR(SUMIF('在庫(claude)'!A$5:A$695,C327,'在庫(claude)'!E$5:E$695),0)</f>
        <v>2496</v>
      </c>
      <c r="G327" s="23">
        <f ca="1">IFERROR(SUMPRODUCT(('銷貨數 (總數)(claude)'!$B$4:$B$1576=C327)*OFFSET('銷貨數 (總數)(claude)'!$E$4:$E$1576,0,操作說明!$D$2-16,1573,12)),0)</f>
        <v>0</v>
      </c>
      <c r="H327" s="24">
        <f ca="1">IFERROR(SUMPRODUCT(('銷貨數 (總數)(claude)'!$B$4:$B$1576=C327)*OFFSET('銷貨數 (總數)(claude)'!$E$4:$E$1576,0,操作說明!$D$2-10,1573,6)),0)</f>
        <v>0</v>
      </c>
      <c r="I327" s="23">
        <f ca="1">IFERROR(SUMPRODUCT(('銷貨數 (總數)(claude)'!$B$4:$B$1576=C327)*OFFSET('銷貨數 (總數)(claude)'!$E$4:$E$1576,0,操作說明!$D$2-7,1573,3)),0)</f>
        <v>0</v>
      </c>
      <c r="J327" s="24" cm="1">
        <f t="array" aca="1" ref="J327" ca="1">IFERROR(ROUND(H327/MAX(1,SUMPRODUCT(('銷貨數 (總數)(claude)'!$B$4:$B$1576=C327)*(OFFSET('銷貨數 (總數)(claude)'!$E$4:$E$1576,0,操作說明!$D$2-10,1573,6)&gt;0))),1),0)</f>
        <v>0</v>
      </c>
      <c r="K327" s="21" t="str">
        <f t="shared" ca="1" si="20"/>
        <v>-</v>
      </c>
      <c r="L327" s="33" t="str">
        <f t="shared" ca="1" si="21"/>
        <v>滯銷(有庫無銷)</v>
      </c>
      <c r="M327" s="22" t="str">
        <f t="shared" ca="1" si="22"/>
        <v>⚠️ 近6M零銷售，請確認是否列入促銷或處分</v>
      </c>
      <c r="N327" s="113" t="str">
        <f t="shared" ca="1" si="23"/>
        <v>無法預估</v>
      </c>
    </row>
    <row r="328" spans="1:14" ht="18.75" customHeight="1">
      <c r="A328" s="19" t="str">
        <f>IFERROR(_xlfn.XLOOKUP(B328,事業別定義!A$2:A$9,事業別定義!B$2:B$9,IF(E328&gt;0,"周邊商品","")),IF(E328&gt;0,"周邊商品",""))</f>
        <v>周邊商品</v>
      </c>
      <c r="B328" s="20" t="str">
        <f>IFERROR(_xlfn.XLOOKUP(C328,'銷貨數(claude)'!E:E,'銷貨數(claude)'!A:A,"周邊商品"),"周邊商品")</f>
        <v>周邊商品</v>
      </c>
      <c r="C328" s="21" t="str">
        <f>'在庫(claude)'!A328</f>
        <v>20200H008</v>
      </c>
      <c r="D328" s="22" t="str">
        <f>IFERROR(_xlfn.XLOOKUP(C328,'在庫(claude)'!A$5:A$695,'在庫(claude)'!B$5:B$695,""),"")</f>
        <v>巧虎海灘提袋</v>
      </c>
      <c r="E328" s="26">
        <f>IFERROR(SUMIF('在庫(claude)'!A$5:A$695,C328,'在庫(claude)'!D$5:D$695),0)</f>
        <v>8</v>
      </c>
      <c r="F328" s="26">
        <f>IFERROR(SUMIF('在庫(claude)'!A$5:A$695,C328,'在庫(claude)'!E$5:E$695),0)</f>
        <v>597</v>
      </c>
      <c r="G328" s="26">
        <f ca="1">IFERROR(SUMPRODUCT(('銷貨數 (總數)(claude)'!$B$4:$B$1576=C328)*OFFSET('銷貨數 (總數)(claude)'!$E$4:$E$1576,0,操作說明!$D$2-16,1573,12)),0)</f>
        <v>0</v>
      </c>
      <c r="H328" s="27">
        <f ca="1">IFERROR(SUMPRODUCT(('銷貨數 (總數)(claude)'!$B$4:$B$1576=C328)*OFFSET('銷貨數 (總數)(claude)'!$E$4:$E$1576,0,操作說明!$D$2-10,1573,6)),0)</f>
        <v>0</v>
      </c>
      <c r="I328" s="26">
        <f ca="1">IFERROR(SUMPRODUCT(('銷貨數 (總數)(claude)'!$B$4:$B$1576=C328)*OFFSET('銷貨數 (總數)(claude)'!$E$4:$E$1576,0,操作說明!$D$2-7,1573,3)),0)</f>
        <v>0</v>
      </c>
      <c r="J328" s="27" cm="1">
        <f t="array" aca="1" ref="J328" ca="1">IFERROR(ROUND(H328/MAX(1,SUMPRODUCT(('銷貨數 (總數)(claude)'!$B$4:$B$1576=C328)*(OFFSET('銷貨數 (總數)(claude)'!$E$4:$E$1576,0,操作說明!$D$2-10,1573,6)&gt;0))),1),0)</f>
        <v>0</v>
      </c>
      <c r="K328" s="28" t="str">
        <f t="shared" ca="1" si="20"/>
        <v>-</v>
      </c>
      <c r="L328" s="33" t="str">
        <f t="shared" ca="1" si="21"/>
        <v>滯銷(有庫無銷)</v>
      </c>
      <c r="M328" s="29" t="str">
        <f t="shared" ca="1" si="22"/>
        <v>⚠️ 近6M零銷售，請確認是否列入促銷或處分</v>
      </c>
      <c r="N328" s="113" t="str">
        <f t="shared" ca="1" si="23"/>
        <v>無法預估</v>
      </c>
    </row>
    <row r="329" spans="1:14" ht="18.75" customHeight="1">
      <c r="A329" s="19" t="str">
        <f>IFERROR(_xlfn.XLOOKUP(B329,事業別定義!A$2:A$9,事業別定義!B$2:B$9,IF(E329&gt;0,"周邊商品","")),IF(E329&gt;0,"周邊商品",""))</f>
        <v>周邊商品</v>
      </c>
      <c r="B329" s="20" t="str">
        <f>IFERROR(_xlfn.XLOOKUP(C329,'銷貨數(claude)'!E:E,'銷貨數(claude)'!A:A,"周邊商品"),"周邊商品")</f>
        <v>周邊商品</v>
      </c>
      <c r="C329" s="21" t="str">
        <f>'在庫(claude)'!A329</f>
        <v>20200H013</v>
      </c>
      <c r="D329" s="22" t="str">
        <f>IFERROR(_xlfn.XLOOKUP(C329,'在庫(claude)'!A$5:A$695,'在庫(claude)'!B$5:B$695,""),"")</f>
        <v>巧虎小廚師料理組</v>
      </c>
      <c r="E329" s="23">
        <f>IFERROR(SUMIF('在庫(claude)'!A$5:A$695,C329,'在庫(claude)'!D$5:D$695),0)</f>
        <v>156</v>
      </c>
      <c r="F329" s="23">
        <f>IFERROR(SUMIF('在庫(claude)'!A$5:A$695,C329,'在庫(claude)'!E$5:E$695),0)</f>
        <v>15616</v>
      </c>
      <c r="G329" s="23">
        <f ca="1">IFERROR(SUMPRODUCT(('銷貨數 (總數)(claude)'!$B$4:$B$1576=C329)*OFFSET('銷貨數 (總數)(claude)'!$E$4:$E$1576,0,操作說明!$D$2-16,1573,12)),0)</f>
        <v>300</v>
      </c>
      <c r="H329" s="24">
        <f ca="1">IFERROR(SUMPRODUCT(('銷貨數 (總數)(claude)'!$B$4:$B$1576=C329)*OFFSET('銷貨數 (總數)(claude)'!$E$4:$E$1576,0,操作說明!$D$2-10,1573,6)),0)</f>
        <v>300</v>
      </c>
      <c r="I329" s="23">
        <f ca="1">IFERROR(SUMPRODUCT(('銷貨數 (總數)(claude)'!$B$4:$B$1576=C329)*OFFSET('銷貨數 (總數)(claude)'!$E$4:$E$1576,0,操作說明!$D$2-7,1573,3)),0)</f>
        <v>0</v>
      </c>
      <c r="J329" s="24" cm="1">
        <f t="array" aca="1" ref="J329" ca="1">IFERROR(ROUND(H329/MAX(1,SUMPRODUCT(('銷貨數 (總數)(claude)'!$B$4:$B$1576=C329)*(OFFSET('銷貨數 (總數)(claude)'!$E$4:$E$1576,0,操作說明!$D$2-10,1573,6)&gt;0))),1),0)</f>
        <v>300</v>
      </c>
      <c r="K329" s="21">
        <f t="shared" ca="1" si="20"/>
        <v>0.5</v>
      </c>
      <c r="L329" s="33" t="str">
        <f t="shared" ca="1" si="21"/>
        <v>健康</v>
      </c>
      <c r="M329" s="22" t="str">
        <f t="shared" ca="1" si="22"/>
        <v>✅ 庫存健康</v>
      </c>
      <c r="N329" s="113" t="str">
        <f t="shared" ca="1" si="23"/>
        <v>2026/06</v>
      </c>
    </row>
    <row r="330" spans="1:14" ht="18.75" customHeight="1">
      <c r="A330" s="19" t="str">
        <f>IFERROR(_xlfn.XLOOKUP(B330,事業別定義!A$2:A$9,事業別定義!B$2:B$9,IF(E330&gt;0,"周邊商品","")),IF(E330&gt;0,"周邊商品",""))</f>
        <v>周邊商品</v>
      </c>
      <c r="B330" s="20" t="str">
        <f>IFERROR(_xlfn.XLOOKUP(C330,'銷貨數(claude)'!E:E,'銷貨數(claude)'!A:A,"周邊商品"),"周邊商品")</f>
        <v>周邊商品</v>
      </c>
      <c r="C330" s="21" t="str">
        <f>'在庫(claude)'!A330</f>
        <v>20200H016</v>
      </c>
      <c r="D330" s="22" t="str">
        <f>IFERROR(_xlfn.XLOOKUP(C330,'在庫(claude)'!A$5:A$695,'在庫(claude)'!B$5:B$695,""),"")</f>
        <v>SKATER巧虎兒童雨傘</v>
      </c>
      <c r="E330" s="26">
        <f>IFERROR(SUMIF('在庫(claude)'!A$5:A$695,C330,'在庫(claude)'!D$5:D$695),0)</f>
        <v>40</v>
      </c>
      <c r="F330" s="26">
        <f>IFERROR(SUMIF('在庫(claude)'!A$5:A$695,C330,'在庫(claude)'!E$5:E$695),0)</f>
        <v>11599</v>
      </c>
      <c r="G330" s="26">
        <f ca="1">IFERROR(SUMPRODUCT(('銷貨數 (總數)(claude)'!$B$4:$B$1576=C330)*OFFSET('銷貨數 (總數)(claude)'!$E$4:$E$1576,0,操作說明!$D$2-16,1573,12)),0)</f>
        <v>60</v>
      </c>
      <c r="H330" s="27">
        <f ca="1">IFERROR(SUMPRODUCT(('銷貨數 (總數)(claude)'!$B$4:$B$1576=C330)*OFFSET('銷貨數 (總數)(claude)'!$E$4:$E$1576,0,操作說明!$D$2-10,1573,6)),0)</f>
        <v>27</v>
      </c>
      <c r="I330" s="26">
        <f ca="1">IFERROR(SUMPRODUCT(('銷貨數 (總數)(claude)'!$B$4:$B$1576=C330)*OFFSET('銷貨數 (總數)(claude)'!$E$4:$E$1576,0,操作說明!$D$2-7,1573,3)),0)</f>
        <v>13</v>
      </c>
      <c r="J330" s="27" cm="1">
        <f t="array" aca="1" ref="J330" ca="1">IFERROR(ROUND(H330/MAX(1,SUMPRODUCT(('銷貨數 (總數)(claude)'!$B$4:$B$1576=C330)*(OFFSET('銷貨數 (總數)(claude)'!$E$4:$E$1576,0,操作說明!$D$2-10,1573,6)&gt;0))),1),0)</f>
        <v>2.5</v>
      </c>
      <c r="K330" s="28">
        <f t="shared" ca="1" si="20"/>
        <v>16</v>
      </c>
      <c r="L330" s="33" t="str">
        <f t="shared" ca="1" si="21"/>
        <v>滯銷風險</v>
      </c>
      <c r="M330" s="29" t="str">
        <f t="shared" ca="1" si="22"/>
        <v>🔴 消化月數超過12個月，滯銷風險高</v>
      </c>
      <c r="N330" s="113" t="str">
        <f t="shared" ca="1" si="23"/>
        <v>2027/09</v>
      </c>
    </row>
    <row r="331" spans="1:14" ht="18.75" customHeight="1">
      <c r="A331" s="19" t="str">
        <f>IFERROR(_xlfn.XLOOKUP(B331,事業別定義!A$2:A$9,事業別定義!B$2:B$9,IF(E331&gt;0,"周邊商品","")),IF(E331&gt;0,"周邊商品",""))</f>
        <v>周邊商品</v>
      </c>
      <c r="B331" s="20" t="str">
        <f>IFERROR(_xlfn.XLOOKUP(C331,'銷貨數(claude)'!E:E,'銷貨數(claude)'!A:A,"周邊商品"),"周邊商品")</f>
        <v>周邊商品</v>
      </c>
      <c r="C331" s="21" t="str">
        <f>'在庫(claude)'!A331</f>
        <v>20200H017</v>
      </c>
      <c r="D331" s="22" t="str">
        <f>IFERROR(_xlfn.XLOOKUP(C331,'在庫(claude)'!A$5:A$695,'在庫(claude)'!B$5:B$695,""),"")</f>
        <v>SKATER巧虎兒童雨衣</v>
      </c>
      <c r="E331" s="23">
        <f>IFERROR(SUMIF('在庫(claude)'!A$5:A$695,C331,'在庫(claude)'!D$5:D$695),0)</f>
        <v>133</v>
      </c>
      <c r="F331" s="23">
        <f>IFERROR(SUMIF('在庫(claude)'!A$5:A$695,C331,'在庫(claude)'!E$5:E$695),0)</f>
        <v>47880</v>
      </c>
      <c r="G331" s="23">
        <f ca="1">IFERROR(SUMPRODUCT(('銷貨數 (總數)(claude)'!$B$4:$B$1576=C331)*OFFSET('銷貨數 (總數)(claude)'!$E$4:$E$1576,0,操作說明!$D$2-16,1573,12)),0)</f>
        <v>45</v>
      </c>
      <c r="H331" s="24">
        <f ca="1">IFERROR(SUMPRODUCT(('銷貨數 (總數)(claude)'!$B$4:$B$1576=C331)*OFFSET('銷貨數 (總數)(claude)'!$E$4:$E$1576,0,操作說明!$D$2-10,1573,6)),0)</f>
        <v>18</v>
      </c>
      <c r="I331" s="23">
        <f ca="1">IFERROR(SUMPRODUCT(('銷貨數 (總數)(claude)'!$B$4:$B$1576=C331)*OFFSET('銷貨數 (總數)(claude)'!$E$4:$E$1576,0,操作說明!$D$2-7,1573,3)),0)</f>
        <v>8</v>
      </c>
      <c r="J331" s="24" cm="1">
        <f t="array" aca="1" ref="J331" ca="1">IFERROR(ROUND(H331/MAX(1,SUMPRODUCT(('銷貨數 (總數)(claude)'!$B$4:$B$1576=C331)*(OFFSET('銷貨數 (總數)(claude)'!$E$4:$E$1576,0,操作說明!$D$2-10,1573,6)&gt;0))),1),0)</f>
        <v>3</v>
      </c>
      <c r="K331" s="21">
        <f t="shared" ca="1" si="20"/>
        <v>44.3</v>
      </c>
      <c r="L331" s="33" t="str">
        <f t="shared" ca="1" si="21"/>
        <v>滯銷風險</v>
      </c>
      <c r="M331" s="22" t="str">
        <f t="shared" ca="1" si="22"/>
        <v>🔴 超過2年消化量，建議促銷/庫存處分</v>
      </c>
      <c r="N331" s="113" t="str">
        <f t="shared" ca="1" si="23"/>
        <v>2030/01</v>
      </c>
    </row>
    <row r="332" spans="1:14" ht="18.75" customHeight="1">
      <c r="A332" s="19" t="str">
        <f>IFERROR(_xlfn.XLOOKUP(B332,事業別定義!A$2:A$9,事業別定義!B$2:B$9,IF(E332&gt;0,"周邊商品","")),IF(E332&gt;0,"周邊商品",""))</f>
        <v>周邊商品</v>
      </c>
      <c r="B332" s="20" t="str">
        <f>IFERROR(_xlfn.XLOOKUP(C332,'銷貨數(claude)'!E:E,'銷貨數(claude)'!A:A,"周邊商品"),"周邊商品")</f>
        <v>周邊商品</v>
      </c>
      <c r="C332" s="21" t="str">
        <f>'在庫(claude)'!A332</f>
        <v>20200H022</v>
      </c>
      <c r="D332" s="22" t="str">
        <f>IFERROR(_xlfn.XLOOKUP(C332,'在庫(claude)'!A$5:A$695,'在庫(claude)'!B$5:B$695,""),"")</f>
        <v>SKATER巧虎單人野餐墊-SPORTS</v>
      </c>
      <c r="E332" s="26">
        <f>IFERROR(SUMIF('在庫(claude)'!A$5:A$695,C332,'在庫(claude)'!D$5:D$695),0)</f>
        <v>179</v>
      </c>
      <c r="F332" s="26">
        <f>IFERROR(SUMIF('在庫(claude)'!A$5:A$695,C332,'在庫(claude)'!E$5:E$695),0)</f>
        <v>18287</v>
      </c>
      <c r="G332" s="26">
        <f ca="1">IFERROR(SUMPRODUCT(('銷貨數 (總數)(claude)'!$B$4:$B$1576=C332)*OFFSET('銷貨數 (總數)(claude)'!$E$4:$E$1576,0,操作說明!$D$2-16,1573,12)),0)</f>
        <v>0</v>
      </c>
      <c r="H332" s="27">
        <f ca="1">IFERROR(SUMPRODUCT(('銷貨數 (總數)(claude)'!$B$4:$B$1576=C332)*OFFSET('銷貨數 (總數)(claude)'!$E$4:$E$1576,0,操作說明!$D$2-10,1573,6)),0)</f>
        <v>0</v>
      </c>
      <c r="I332" s="26">
        <f ca="1">IFERROR(SUMPRODUCT(('銷貨數 (總數)(claude)'!$B$4:$B$1576=C332)*OFFSET('銷貨數 (總數)(claude)'!$E$4:$E$1576,0,操作說明!$D$2-7,1573,3)),0)</f>
        <v>0</v>
      </c>
      <c r="J332" s="27" cm="1">
        <f t="array" aca="1" ref="J332" ca="1">IFERROR(ROUND(H332/MAX(1,SUMPRODUCT(('銷貨數 (總數)(claude)'!$B$4:$B$1576=C332)*(OFFSET('銷貨數 (總數)(claude)'!$E$4:$E$1576,0,操作說明!$D$2-10,1573,6)&gt;0))),1),0)</f>
        <v>0</v>
      </c>
      <c r="K332" s="28" t="str">
        <f t="shared" ca="1" si="20"/>
        <v>-</v>
      </c>
      <c r="L332" s="30" t="str">
        <f t="shared" ca="1" si="21"/>
        <v>滯銷(有庫無銷)</v>
      </c>
      <c r="M332" s="29" t="str">
        <f t="shared" ca="1" si="22"/>
        <v>⚠️ 近6M零銷售，請確認是否列入促銷或處分</v>
      </c>
      <c r="N332" s="113" t="str">
        <f t="shared" ca="1" si="23"/>
        <v>無法預估</v>
      </c>
    </row>
    <row r="333" spans="1:14" ht="18.75" customHeight="1">
      <c r="A333" s="19" t="str">
        <f>IFERROR(_xlfn.XLOOKUP(B333,事業別定義!A$2:A$9,事業別定義!B$2:B$9,IF(E333&gt;0,"周邊商品","")),IF(E333&gt;0,"周邊商品",""))</f>
        <v>周邊商品</v>
      </c>
      <c r="B333" s="20" t="str">
        <f>IFERROR(_xlfn.XLOOKUP(C333,'銷貨數(claude)'!E:E,'銷貨數(claude)'!A:A,"周邊商品"),"周邊商品")</f>
        <v>周邊商品</v>
      </c>
      <c r="C333" s="21" t="str">
        <f>'在庫(claude)'!A333</f>
        <v>20200H023</v>
      </c>
      <c r="D333" s="22" t="str">
        <f>IFERROR(_xlfn.XLOOKUP(C333,'在庫(claude)'!A$5:A$695,'在庫(claude)'!B$5:B$695,""),"")</f>
        <v>SKATER巧虎HELLO不鏽鋼直飲保溫水壺470ML</v>
      </c>
      <c r="E333" s="23">
        <f>IFERROR(SUMIF('在庫(claude)'!A$5:A$695,C333,'在庫(claude)'!D$5:D$695),0)</f>
        <v>2</v>
      </c>
      <c r="F333" s="23">
        <f>IFERROR(SUMIF('在庫(claude)'!A$5:A$695,C333,'在庫(claude)'!E$5:E$695),0)</f>
        <v>1228</v>
      </c>
      <c r="G333" s="23">
        <f ca="1">IFERROR(SUMPRODUCT(('銷貨數 (總數)(claude)'!$B$4:$B$1576=C333)*OFFSET('銷貨數 (總數)(claude)'!$E$4:$E$1576,0,操作說明!$D$2-16,1573,12)),0)</f>
        <v>0</v>
      </c>
      <c r="H333" s="24">
        <f ca="1">IFERROR(SUMPRODUCT(('銷貨數 (總數)(claude)'!$B$4:$B$1576=C333)*OFFSET('銷貨數 (總數)(claude)'!$E$4:$E$1576,0,操作說明!$D$2-10,1573,6)),0)</f>
        <v>0</v>
      </c>
      <c r="I333" s="23">
        <f ca="1">IFERROR(SUMPRODUCT(('銷貨數 (總數)(claude)'!$B$4:$B$1576=C333)*OFFSET('銷貨數 (總數)(claude)'!$E$4:$E$1576,0,操作說明!$D$2-7,1573,3)),0)</f>
        <v>0</v>
      </c>
      <c r="J333" s="24" cm="1">
        <f t="array" aca="1" ref="J333" ca="1">IFERROR(ROUND(H333/MAX(1,SUMPRODUCT(('銷貨數 (總數)(claude)'!$B$4:$B$1576=C333)*(OFFSET('銷貨數 (總數)(claude)'!$E$4:$E$1576,0,操作說明!$D$2-10,1573,6)&gt;0))),1),0)</f>
        <v>0</v>
      </c>
      <c r="K333" s="21" t="str">
        <f t="shared" ca="1" si="20"/>
        <v>-</v>
      </c>
      <c r="L333" s="30" t="str">
        <f t="shared" ca="1" si="21"/>
        <v>滯銷(有庫無銷)</v>
      </c>
      <c r="M333" s="22" t="str">
        <f t="shared" ca="1" si="22"/>
        <v>⚠️ 近6M零銷售，請確認是否列入促銷或處分</v>
      </c>
      <c r="N333" s="113" t="str">
        <f t="shared" ca="1" si="23"/>
        <v>無法預估</v>
      </c>
    </row>
    <row r="334" spans="1:14" ht="18.75" customHeight="1">
      <c r="A334" s="19" t="str">
        <f>IFERROR(_xlfn.XLOOKUP(B334,事業別定義!A$2:A$9,事業別定義!B$2:B$9,IF(E334&gt;0,"周邊商品","")),IF(E334&gt;0,"周邊商品",""))</f>
        <v>周邊商品</v>
      </c>
      <c r="B334" s="20" t="str">
        <f>IFERROR(_xlfn.XLOOKUP(C334,'銷貨數(claude)'!E:E,'銷貨數(claude)'!A:A,"周邊商品"),"周邊商品")</f>
        <v>周邊商品</v>
      </c>
      <c r="C334" s="21" t="str">
        <f>'在庫(claude)'!A334</f>
        <v>20200H026</v>
      </c>
      <c r="D334" s="22" t="str">
        <f>IFERROR(_xlfn.XLOOKUP(C334,'在庫(claude)'!A$5:A$695,'在庫(claude)'!B$5:B$695,""),"")</f>
        <v>SKATER巧虎防走失包</v>
      </c>
      <c r="E334" s="34">
        <f>IFERROR(SUMIF('在庫(claude)'!A$5:A$695,C334,'在庫(claude)'!D$5:D$695),0)</f>
        <v>111</v>
      </c>
      <c r="F334" s="34">
        <f>IFERROR(SUMIF('在庫(claude)'!A$5:A$695,C334,'在庫(claude)'!E$5:E$695),0)</f>
        <v>55811</v>
      </c>
      <c r="G334" s="34">
        <f ca="1">IFERROR(SUMPRODUCT(('銷貨數 (總數)(claude)'!$B$4:$B$1576=C334)*OFFSET('銷貨數 (總數)(claude)'!$E$4:$E$1576,0,操作說明!$D$2-16,1573,12)),0)</f>
        <v>101</v>
      </c>
      <c r="H334" s="35">
        <f ca="1">IFERROR(SUMPRODUCT(('銷貨數 (總數)(claude)'!$B$4:$B$1576=C334)*OFFSET('銷貨數 (總數)(claude)'!$E$4:$E$1576,0,操作說明!$D$2-10,1573,6)),0)</f>
        <v>47</v>
      </c>
      <c r="I334" s="34">
        <f ca="1">IFERROR(SUMPRODUCT(('銷貨數 (總數)(claude)'!$B$4:$B$1576=C334)*OFFSET('銷貨數 (總數)(claude)'!$E$4:$E$1576,0,操作說明!$D$2-7,1573,3)),0)</f>
        <v>24</v>
      </c>
      <c r="J334" s="35" cm="1">
        <f t="array" aca="1" ref="J334" ca="1">IFERROR(ROUND(H334/MAX(1,SUMPRODUCT(('銷貨數 (總數)(claude)'!$B$4:$B$1576=C334)*(OFFSET('銷貨數 (總數)(claude)'!$E$4:$E$1576,0,操作說明!$D$2-10,1573,6)&gt;0))),1),0)</f>
        <v>3.9</v>
      </c>
      <c r="K334" s="36">
        <f t="shared" ca="1" si="20"/>
        <v>28.5</v>
      </c>
      <c r="L334" s="37" t="str">
        <f t="shared" ca="1" si="21"/>
        <v>滯銷風險</v>
      </c>
      <c r="M334" s="38" t="str">
        <f t="shared" ca="1" si="22"/>
        <v>🔴 超過2年消化量，建議促銷/庫存處分</v>
      </c>
      <c r="N334" s="113" t="str">
        <f t="shared" ca="1" si="23"/>
        <v>2028/09</v>
      </c>
    </row>
    <row r="335" spans="1:14" ht="18.75" customHeight="1">
      <c r="A335" s="19" t="str">
        <f>IFERROR(_xlfn.XLOOKUP(B335,事業別定義!A$2:A$9,事業別定義!B$2:B$9,IF(E335&gt;0,"周邊商品","")),IF(E335&gt;0,"周邊商品",""))</f>
        <v>周邊商品</v>
      </c>
      <c r="B335" s="20" t="str">
        <f>IFERROR(_xlfn.XLOOKUP(C335,'銷貨數(claude)'!E:E,'銷貨數(claude)'!A:A,"周邊商品"),"周邊商品")</f>
        <v>周邊商品</v>
      </c>
      <c r="C335" s="21" t="str">
        <f>'在庫(claude)'!A335</f>
        <v>20200H037</v>
      </c>
      <c r="D335" s="22" t="str">
        <f>IFERROR(_xlfn.XLOOKUP(C335,'在庫(claude)'!A$5:A$695,'在庫(claude)'!B$5:B$695,""),"")</f>
        <v>SKATER銀離子直飲水壺(480ML)-巧虎</v>
      </c>
      <c r="E335" s="39">
        <f>IFERROR(SUMIF('在庫(claude)'!A$5:A$695,C335,'在庫(claude)'!D$5:D$695),0)</f>
        <v>6</v>
      </c>
      <c r="F335" s="39">
        <f>IFERROR(SUMIF('在庫(claude)'!A$5:A$695,C335,'在庫(claude)'!E$5:E$695),0)</f>
        <v>1896</v>
      </c>
      <c r="G335" s="39">
        <f ca="1">IFERROR(SUMPRODUCT(('銷貨數 (總數)(claude)'!$B$4:$B$1576=C335)*OFFSET('銷貨數 (總數)(claude)'!$E$4:$E$1576,0,操作說明!$D$2-16,1573,12)),0)</f>
        <v>0</v>
      </c>
      <c r="H335" s="40">
        <f ca="1">IFERROR(SUMPRODUCT(('銷貨數 (總數)(claude)'!$B$4:$B$1576=C335)*OFFSET('銷貨數 (總數)(claude)'!$E$4:$E$1576,0,操作說明!$D$2-10,1573,6)),0)</f>
        <v>0</v>
      </c>
      <c r="I335" s="39">
        <f ca="1">IFERROR(SUMPRODUCT(('銷貨數 (總數)(claude)'!$B$4:$B$1576=C335)*OFFSET('銷貨數 (總數)(claude)'!$E$4:$E$1576,0,操作說明!$D$2-7,1573,3)),0)</f>
        <v>0</v>
      </c>
      <c r="J335" s="40" cm="1">
        <f t="array" aca="1" ref="J335" ca="1">IFERROR(ROUND(H335/MAX(1,SUMPRODUCT(('銷貨數 (總數)(claude)'!$B$4:$B$1576=C335)*(OFFSET('銷貨數 (總數)(claude)'!$E$4:$E$1576,0,操作說明!$D$2-10,1573,6)&gt;0))),1),0)</f>
        <v>0</v>
      </c>
      <c r="K335" s="41" t="str">
        <f t="shared" ca="1" si="20"/>
        <v>-</v>
      </c>
      <c r="L335" s="37" t="str">
        <f t="shared" ca="1" si="21"/>
        <v>滯銷(有庫無銷)</v>
      </c>
      <c r="M335" s="42" t="str">
        <f t="shared" ca="1" si="22"/>
        <v>⚠️ 近6M零銷售，請確認是否列入促銷或處分</v>
      </c>
      <c r="N335" s="113" t="str">
        <f t="shared" ca="1" si="23"/>
        <v>無法預估</v>
      </c>
    </row>
    <row r="336" spans="1:14" ht="18.75" customHeight="1">
      <c r="A336" s="19" t="str">
        <f>IFERROR(_xlfn.XLOOKUP(B336,事業別定義!A$2:A$9,事業別定義!B$2:B$9,IF(E336&gt;0,"周邊商品","")),IF(E336&gt;0,"周邊商品",""))</f>
        <v>周邊商品</v>
      </c>
      <c r="B336" s="20" t="str">
        <f>IFERROR(_xlfn.XLOOKUP(C336,'銷貨數(claude)'!E:E,'銷貨數(claude)'!A:A,"周邊商品"),"周邊商品")</f>
        <v>周邊商品</v>
      </c>
      <c r="C336" s="21" t="str">
        <f>'在庫(claude)'!A336</f>
        <v>20210H002</v>
      </c>
      <c r="D336" s="22" t="str">
        <f>IFERROR(_xlfn.XLOOKUP(C336,'在庫(claude)'!A$5:A$695,'在庫(claude)'!B$5:B$695,""),"")</f>
        <v>巧虎鉛筆盒</v>
      </c>
      <c r="E336" s="34">
        <f>IFERROR(SUMIF('在庫(claude)'!A$5:A$695,C336,'在庫(claude)'!D$5:D$695),0)</f>
        <v>196</v>
      </c>
      <c r="F336" s="34">
        <f>IFERROR(SUMIF('在庫(claude)'!A$5:A$695,C336,'在庫(claude)'!E$5:E$695),0)</f>
        <v>4704</v>
      </c>
      <c r="G336" s="34">
        <f ca="1">IFERROR(SUMPRODUCT(('銷貨數 (總數)(claude)'!$B$4:$B$1576=C336)*OFFSET('銷貨數 (總數)(claude)'!$E$4:$E$1576,0,操作說明!$D$2-16,1573,12)),0)</f>
        <v>13</v>
      </c>
      <c r="H336" s="35">
        <f ca="1">IFERROR(SUMPRODUCT(('銷貨數 (總數)(claude)'!$B$4:$B$1576=C336)*OFFSET('銷貨數 (總數)(claude)'!$E$4:$E$1576,0,操作說明!$D$2-10,1573,6)),0)</f>
        <v>13</v>
      </c>
      <c r="I336" s="34">
        <f ca="1">IFERROR(SUMPRODUCT(('銷貨數 (總數)(claude)'!$B$4:$B$1576=C336)*OFFSET('銷貨數 (總數)(claude)'!$E$4:$E$1576,0,操作說明!$D$2-7,1573,3)),0)</f>
        <v>9</v>
      </c>
      <c r="J336" s="35" cm="1">
        <f t="array" aca="1" ref="J336" ca="1">IFERROR(ROUND(H336/MAX(1,SUMPRODUCT(('銷貨數 (總數)(claude)'!$B$4:$B$1576=C336)*(OFFSET('銷貨數 (總數)(claude)'!$E$4:$E$1576,0,操作說明!$D$2-10,1573,6)&gt;0))),1),0)</f>
        <v>4.3</v>
      </c>
      <c r="K336" s="36">
        <f t="shared" ca="1" si="20"/>
        <v>45.6</v>
      </c>
      <c r="L336" s="37" t="str">
        <f t="shared" ca="1" si="21"/>
        <v>滯銷風險</v>
      </c>
      <c r="M336" s="38" t="str">
        <f t="shared" ca="1" si="22"/>
        <v>🔴 超過2年消化量，建議促銷/庫存處分</v>
      </c>
      <c r="N336" s="113" t="str">
        <f t="shared" ca="1" si="23"/>
        <v>2030/03</v>
      </c>
    </row>
    <row r="337" spans="1:14" ht="18.75" customHeight="1">
      <c r="A337" s="19" t="str">
        <f>IFERROR(_xlfn.XLOOKUP(B337,事業別定義!A$2:A$9,事業別定義!B$2:B$9,IF(E337&gt;0,"周邊商品","")),IF(E337&gt;0,"周邊商品",""))</f>
        <v>周邊商品</v>
      </c>
      <c r="B337" s="20" t="str">
        <f>IFERROR(_xlfn.XLOOKUP(C337,'銷貨數(claude)'!E:E,'銷貨數(claude)'!A:A,"周邊商品"),"周邊商品")</f>
        <v>周邊商品</v>
      </c>
      <c r="C337" s="21" t="str">
        <f>'在庫(claude)'!A337</f>
        <v>20210H012</v>
      </c>
      <c r="D337" s="22" t="str">
        <f>IFERROR(_xlfn.XLOOKUP(C337,'在庫(claude)'!A$5:A$695,'在庫(claude)'!B$5:B$695,""),"")</f>
        <v>巧虎暖暖披風</v>
      </c>
      <c r="E337" s="39">
        <f>IFERROR(SUMIF('在庫(claude)'!A$5:A$695,C337,'在庫(claude)'!D$5:D$695),0)</f>
        <v>10</v>
      </c>
      <c r="F337" s="39">
        <f>IFERROR(SUMIF('在庫(claude)'!A$5:A$695,C337,'在庫(claude)'!E$5:E$695),0)</f>
        <v>1314</v>
      </c>
      <c r="G337" s="39">
        <f ca="1">IFERROR(SUMPRODUCT(('銷貨數 (總數)(claude)'!$B$4:$B$1576=C337)*OFFSET('銷貨數 (總數)(claude)'!$E$4:$E$1576,0,操作說明!$D$2-16,1573,12)),0)</f>
        <v>32</v>
      </c>
      <c r="H337" s="40">
        <f ca="1">IFERROR(SUMPRODUCT(('銷貨數 (總數)(claude)'!$B$4:$B$1576=C337)*OFFSET('銷貨數 (總數)(claude)'!$E$4:$E$1576,0,操作說明!$D$2-10,1573,6)),0)</f>
        <v>26</v>
      </c>
      <c r="I337" s="39">
        <f ca="1">IFERROR(SUMPRODUCT(('銷貨數 (總數)(claude)'!$B$4:$B$1576=C337)*OFFSET('銷貨數 (總數)(claude)'!$E$4:$E$1576,0,操作說明!$D$2-7,1573,3)),0)</f>
        <v>3</v>
      </c>
      <c r="J337" s="40" cm="1">
        <f t="array" aca="1" ref="J337" ca="1">IFERROR(ROUND(H337/MAX(1,SUMPRODUCT(('銷貨數 (總數)(claude)'!$B$4:$B$1576=C337)*(OFFSET('銷貨數 (總數)(claude)'!$E$4:$E$1576,0,操作說明!$D$2-10,1573,6)&gt;0))),1),0)</f>
        <v>4.3</v>
      </c>
      <c r="K337" s="41">
        <f t="shared" ca="1" si="20"/>
        <v>2.2999999999999998</v>
      </c>
      <c r="L337" s="37" t="str">
        <f t="shared" ca="1" si="21"/>
        <v>健康</v>
      </c>
      <c r="M337" s="42" t="str">
        <f t="shared" ca="1" si="22"/>
        <v>✅ 庫存健康</v>
      </c>
      <c r="N337" s="113" t="str">
        <f t="shared" ca="1" si="23"/>
        <v>2026/07</v>
      </c>
    </row>
    <row r="338" spans="1:14" ht="18.75" customHeight="1">
      <c r="A338" s="19" t="str">
        <f>IFERROR(_xlfn.XLOOKUP(B338,事業別定義!A$2:A$9,事業別定義!B$2:B$9,IF(E338&gt;0,"周邊商品","")),IF(E338&gt;0,"周邊商品",""))</f>
        <v>周邊商品</v>
      </c>
      <c r="B338" s="20" t="str">
        <f>IFERROR(_xlfn.XLOOKUP(C338,'銷貨數(claude)'!E:E,'銷貨數(claude)'!A:A,"周邊商品"),"周邊商品")</f>
        <v>周邊商品</v>
      </c>
      <c r="C338" s="21" t="str">
        <f>'在庫(claude)'!A338</f>
        <v>20210H013</v>
      </c>
      <c r="D338" s="22" t="str">
        <f>IFERROR(_xlfn.XLOOKUP(C338,'在庫(claude)'!A$5:A$695,'在庫(claude)'!B$5:B$695,""),"")</f>
        <v>琪琪暖暖披風</v>
      </c>
      <c r="E338" s="34">
        <f>IFERROR(SUMIF('在庫(claude)'!A$5:A$695,C338,'在庫(claude)'!D$5:D$695),0)</f>
        <v>10</v>
      </c>
      <c r="F338" s="34">
        <f>IFERROR(SUMIF('在庫(claude)'!A$5:A$695,C338,'在庫(claude)'!E$5:E$695),0)</f>
        <v>1293</v>
      </c>
      <c r="G338" s="34">
        <f ca="1">IFERROR(SUMPRODUCT(('銷貨數 (總數)(claude)'!$B$4:$B$1576=C338)*OFFSET('銷貨數 (總數)(claude)'!$E$4:$E$1576,0,操作說明!$D$2-16,1573,12)),0)</f>
        <v>11</v>
      </c>
      <c r="H338" s="35">
        <f ca="1">IFERROR(SUMPRODUCT(('銷貨數 (總數)(claude)'!$B$4:$B$1576=C338)*OFFSET('銷貨數 (總數)(claude)'!$E$4:$E$1576,0,操作說明!$D$2-10,1573,6)),0)</f>
        <v>7</v>
      </c>
      <c r="I338" s="34">
        <f ca="1">IFERROR(SUMPRODUCT(('銷貨數 (總數)(claude)'!$B$4:$B$1576=C338)*OFFSET('銷貨數 (總數)(claude)'!$E$4:$E$1576,0,操作說明!$D$2-7,1573,3)),0)</f>
        <v>1</v>
      </c>
      <c r="J338" s="35" cm="1">
        <f t="array" aca="1" ref="J338" ca="1">IFERROR(ROUND(H338/MAX(1,SUMPRODUCT(('銷貨數 (總數)(claude)'!$B$4:$B$1576=C338)*(OFFSET('銷貨數 (總數)(claude)'!$E$4:$E$1576,0,操作說明!$D$2-10,1573,6)&gt;0))),1),0)</f>
        <v>1.8</v>
      </c>
      <c r="K338" s="36">
        <f t="shared" ca="1" si="20"/>
        <v>5.6</v>
      </c>
      <c r="L338" s="37" t="str">
        <f t="shared" ca="1" si="21"/>
        <v>偏高</v>
      </c>
      <c r="M338" s="38" t="str">
        <f t="shared" ca="1" si="22"/>
        <v>🟡 消化月數3-6個月，偏高注意</v>
      </c>
      <c r="N338" s="113" t="str">
        <f t="shared" ca="1" si="23"/>
        <v>2026/11</v>
      </c>
    </row>
    <row r="339" spans="1:14" ht="18.75" customHeight="1">
      <c r="A339" s="19" t="str">
        <f>IFERROR(_xlfn.XLOOKUP(B339,事業別定義!A$2:A$9,事業別定義!B$2:B$9,IF(E339&gt;0,"周邊商品","")),IF(E339&gt;0,"周邊商品",""))</f>
        <v>周邊商品</v>
      </c>
      <c r="B339" s="20" t="str">
        <f>IFERROR(_xlfn.XLOOKUP(C339,'銷貨數(claude)'!E:E,'銷貨數(claude)'!A:A,"周邊商品"),"周邊商品")</f>
        <v>周邊商品</v>
      </c>
      <c r="C339" s="21" t="str">
        <f>'在庫(claude)'!A339</f>
        <v>20210H014</v>
      </c>
      <c r="D339" s="22" t="str">
        <f>IFERROR(_xlfn.XLOOKUP(C339,'在庫(claude)'!A$5:A$695,'在庫(claude)'!B$5:B$695,""),"")</f>
        <v>可愛巧虎變身毯</v>
      </c>
      <c r="E339" s="39">
        <f>IFERROR(SUMIF('在庫(claude)'!A$5:A$695,C339,'在庫(claude)'!D$5:D$695),0)</f>
        <v>722</v>
      </c>
      <c r="F339" s="39">
        <f>IFERROR(SUMIF('在庫(claude)'!A$5:A$695,C339,'在庫(claude)'!E$5:E$695),0)</f>
        <v>144772</v>
      </c>
      <c r="G339" s="39">
        <f ca="1">IFERROR(SUMPRODUCT(('銷貨數 (總數)(claude)'!$B$4:$B$1576=C339)*OFFSET('銷貨數 (總數)(claude)'!$E$4:$E$1576,0,操作說明!$D$2-16,1573,12)),0)</f>
        <v>34</v>
      </c>
      <c r="H339" s="40">
        <f ca="1">IFERROR(SUMPRODUCT(('銷貨數 (總數)(claude)'!$B$4:$B$1576=C339)*OFFSET('銷貨數 (總數)(claude)'!$E$4:$E$1576,0,操作說明!$D$2-10,1573,6)),0)</f>
        <v>22</v>
      </c>
      <c r="I339" s="39">
        <f ca="1">IFERROR(SUMPRODUCT(('銷貨數 (總數)(claude)'!$B$4:$B$1576=C339)*OFFSET('銷貨數 (總數)(claude)'!$E$4:$E$1576,0,操作說明!$D$2-7,1573,3)),0)</f>
        <v>8</v>
      </c>
      <c r="J339" s="40" cm="1">
        <f t="array" aca="1" ref="J339" ca="1">IFERROR(ROUND(H339/MAX(1,SUMPRODUCT(('銷貨數 (總數)(claude)'!$B$4:$B$1576=C339)*(OFFSET('銷貨數 (總數)(claude)'!$E$4:$E$1576,0,操作說明!$D$2-10,1573,6)&gt;0))),1),0)</f>
        <v>2.8</v>
      </c>
      <c r="K339" s="41">
        <f t="shared" ca="1" si="20"/>
        <v>257.89999999999998</v>
      </c>
      <c r="L339" s="37" t="str">
        <f t="shared" ca="1" si="21"/>
        <v>滯銷風險</v>
      </c>
      <c r="M339" s="42" t="str">
        <f t="shared" ca="1" si="22"/>
        <v>🔴 超過2年消化量，建議促銷/庫存處分</v>
      </c>
      <c r="N339" s="113" t="str">
        <f t="shared" ca="1" si="23"/>
        <v>2047/11</v>
      </c>
    </row>
    <row r="340" spans="1:14" ht="18.75" customHeight="1">
      <c r="A340" s="19" t="str">
        <f>IFERROR(_xlfn.XLOOKUP(B340,事業別定義!A$2:A$9,事業別定義!B$2:B$9,IF(E340&gt;0,"周邊商品","")),IF(E340&gt;0,"周邊商品",""))</f>
        <v>周邊商品</v>
      </c>
      <c r="B340" s="20" t="str">
        <f>IFERROR(_xlfn.XLOOKUP(C340,'銷貨數(claude)'!E:E,'銷貨數(claude)'!A:A,"周邊商品"),"周邊商品")</f>
        <v>周邊商品</v>
      </c>
      <c r="C340" s="21" t="str">
        <f>'在庫(claude)'!A340</f>
        <v>20220H001</v>
      </c>
      <c r="D340" s="22" t="str">
        <f>IFERROR(_xlfn.XLOOKUP(C340,'在庫(claude)'!A$5:A$695,'在庫(claude)'!B$5:B$695,""),"")</f>
        <v>好朋友探險隨身包</v>
      </c>
      <c r="E340" s="34">
        <f>IFERROR(SUMIF('在庫(claude)'!A$5:A$695,C340,'在庫(claude)'!D$5:D$695),0)</f>
        <v>72</v>
      </c>
      <c r="F340" s="34">
        <f>IFERROR(SUMIF('在庫(claude)'!A$5:A$695,C340,'在庫(claude)'!E$5:E$695),0)</f>
        <v>2732</v>
      </c>
      <c r="G340" s="34">
        <f ca="1">IFERROR(SUMPRODUCT(('銷貨數 (總數)(claude)'!$B$4:$B$1576=C340)*OFFSET('銷貨數 (總數)(claude)'!$E$4:$E$1576,0,操作說明!$D$2-16,1573,12)),0)</f>
        <v>0</v>
      </c>
      <c r="H340" s="35">
        <f ca="1">IFERROR(SUMPRODUCT(('銷貨數 (總數)(claude)'!$B$4:$B$1576=C340)*OFFSET('銷貨數 (總數)(claude)'!$E$4:$E$1576,0,操作說明!$D$2-10,1573,6)),0)</f>
        <v>0</v>
      </c>
      <c r="I340" s="34">
        <f ca="1">IFERROR(SUMPRODUCT(('銷貨數 (總數)(claude)'!$B$4:$B$1576=C340)*OFFSET('銷貨數 (總數)(claude)'!$E$4:$E$1576,0,操作說明!$D$2-7,1573,3)),0)</f>
        <v>0</v>
      </c>
      <c r="J340" s="35" cm="1">
        <f t="array" aca="1" ref="J340" ca="1">IFERROR(ROUND(H340/MAX(1,SUMPRODUCT(('銷貨數 (總數)(claude)'!$B$4:$B$1576=C340)*(OFFSET('銷貨數 (總數)(claude)'!$E$4:$E$1576,0,操作說明!$D$2-10,1573,6)&gt;0))),1),0)</f>
        <v>0</v>
      </c>
      <c r="K340" s="36" t="str">
        <f t="shared" ca="1" si="20"/>
        <v>-</v>
      </c>
      <c r="L340" s="37" t="str">
        <f t="shared" ca="1" si="21"/>
        <v>滯銷(有庫無銷)</v>
      </c>
      <c r="M340" s="38" t="str">
        <f t="shared" ca="1" si="22"/>
        <v>⚠️ 近6M零銷售，請確認是否列入促銷或處分</v>
      </c>
      <c r="N340" s="113" t="str">
        <f t="shared" ca="1" si="23"/>
        <v>無法預估</v>
      </c>
    </row>
    <row r="341" spans="1:14" ht="18.75" customHeight="1">
      <c r="A341" s="19" t="str">
        <f>IFERROR(_xlfn.XLOOKUP(B341,事業別定義!A$2:A$9,事業別定義!B$2:B$9,IF(E341&gt;0,"周邊商品","")),IF(E341&gt;0,"周邊商品",""))</f>
        <v>周邊商品</v>
      </c>
      <c r="B341" s="20" t="str">
        <f>IFERROR(_xlfn.XLOOKUP(C341,'銷貨數(claude)'!E:E,'銷貨數(claude)'!A:A,"周邊商品"),"周邊商品")</f>
        <v>周邊商品</v>
      </c>
      <c r="C341" s="21" t="str">
        <f>'在庫(claude)'!A341</f>
        <v>20220H002</v>
      </c>
      <c r="D341" s="22" t="str">
        <f>IFERROR(_xlfn.XLOOKUP(C341,'在庫(claude)'!A$5:A$695,'在庫(claude)'!B$5:B$695,""),"")</f>
        <v>桃樂比抱抱</v>
      </c>
      <c r="E341" s="39">
        <f>IFERROR(SUMIF('在庫(claude)'!A$5:A$695,C341,'在庫(claude)'!D$5:D$695),0)</f>
        <v>177</v>
      </c>
      <c r="F341" s="39">
        <f>IFERROR(SUMIF('在庫(claude)'!A$5:A$695,C341,'在庫(claude)'!E$5:E$695),0)</f>
        <v>58973</v>
      </c>
      <c r="G341" s="39">
        <f ca="1">IFERROR(SUMPRODUCT(('銷貨數 (總數)(claude)'!$B$4:$B$1576=C341)*OFFSET('銷貨數 (總數)(claude)'!$E$4:$E$1576,0,操作說明!$D$2-16,1573,12)),0)</f>
        <v>239</v>
      </c>
      <c r="H341" s="40">
        <f ca="1">IFERROR(SUMPRODUCT(('銷貨數 (總數)(claude)'!$B$4:$B$1576=C341)*OFFSET('銷貨數 (總數)(claude)'!$E$4:$E$1576,0,操作說明!$D$2-10,1573,6)),0)</f>
        <v>45</v>
      </c>
      <c r="I341" s="39">
        <f ca="1">IFERROR(SUMPRODUCT(('銷貨數 (總數)(claude)'!$B$4:$B$1576=C341)*OFFSET('銷貨數 (總數)(claude)'!$E$4:$E$1576,0,操作說明!$D$2-7,1573,3)),0)</f>
        <v>13</v>
      </c>
      <c r="J341" s="40" cm="1">
        <f t="array" aca="1" ref="J341" ca="1">IFERROR(ROUND(H341/MAX(1,SUMPRODUCT(('銷貨數 (總數)(claude)'!$B$4:$B$1576=C341)*(OFFSET('銷貨數 (總數)(claude)'!$E$4:$E$1576,0,操作說明!$D$2-10,1573,6)&gt;0))),1),0)</f>
        <v>4.5</v>
      </c>
      <c r="K341" s="41">
        <f t="shared" ca="1" si="20"/>
        <v>39.299999999999997</v>
      </c>
      <c r="L341" s="37" t="str">
        <f t="shared" ca="1" si="21"/>
        <v>滯銷風險</v>
      </c>
      <c r="M341" s="42" t="str">
        <f t="shared" ca="1" si="22"/>
        <v>🔴 超過2年消化量，建議促銷/庫存處分</v>
      </c>
      <c r="N341" s="113" t="str">
        <f t="shared" ca="1" si="23"/>
        <v>2029/08</v>
      </c>
    </row>
    <row r="342" spans="1:14" ht="18.75" customHeight="1">
      <c r="A342" s="19" t="str">
        <f>IFERROR(_xlfn.XLOOKUP(B342,事業別定義!A$2:A$9,事業別定義!B$2:B$9,IF(E342&gt;0,"周邊商品","")),IF(E342&gt;0,"周邊商品",""))</f>
        <v>周邊商品</v>
      </c>
      <c r="B342" s="20" t="str">
        <f>IFERROR(_xlfn.XLOOKUP(C342,'銷貨數(claude)'!E:E,'銷貨數(claude)'!A:A,"周邊商品"),"周邊商品")</f>
        <v>周邊商品</v>
      </c>
      <c r="C342" s="21" t="str">
        <f>'在庫(claude)'!A342</f>
        <v>20220H007</v>
      </c>
      <c r="D342" s="22" t="str">
        <f>IFERROR(_xlfn.XLOOKUP(C342,'在庫(claude)'!A$5:A$695,'在庫(claude)'!B$5:B$695,""),"")</f>
        <v>巧虎絨毛偶</v>
      </c>
      <c r="E342" s="34">
        <f>IFERROR(SUMIF('在庫(claude)'!A$5:A$695,C342,'在庫(claude)'!D$5:D$695),0)</f>
        <v>629</v>
      </c>
      <c r="F342" s="34">
        <f>IFERROR(SUMIF('在庫(claude)'!A$5:A$695,C342,'在庫(claude)'!E$5:E$695),0)</f>
        <v>170439</v>
      </c>
      <c r="G342" s="34">
        <f ca="1">IFERROR(SUMPRODUCT(('銷貨數 (總數)(claude)'!$B$4:$B$1576=C342)*OFFSET('銷貨數 (總數)(claude)'!$E$4:$E$1576,0,操作說明!$D$2-16,1573,12)),0)</f>
        <v>457</v>
      </c>
      <c r="H342" s="35">
        <f ca="1">IFERROR(SUMPRODUCT(('銷貨數 (總數)(claude)'!$B$4:$B$1576=C342)*OFFSET('銷貨數 (總數)(claude)'!$E$4:$E$1576,0,操作說明!$D$2-10,1573,6)),0)</f>
        <v>172</v>
      </c>
      <c r="I342" s="34">
        <f ca="1">IFERROR(SUMPRODUCT(('銷貨數 (總數)(claude)'!$B$4:$B$1576=C342)*OFFSET('銷貨數 (總數)(claude)'!$E$4:$E$1576,0,操作說明!$D$2-7,1573,3)),0)</f>
        <v>23</v>
      </c>
      <c r="J342" s="35" cm="1">
        <f t="array" aca="1" ref="J342" ca="1">IFERROR(ROUND(H342/MAX(1,SUMPRODUCT(('銷貨數 (總數)(claude)'!$B$4:$B$1576=C342)*(OFFSET('銷貨數 (總數)(claude)'!$E$4:$E$1576,0,操作說明!$D$2-10,1573,6)&gt;0))),1),0)</f>
        <v>24.6</v>
      </c>
      <c r="K342" s="36">
        <f t="shared" ca="1" si="20"/>
        <v>25.6</v>
      </c>
      <c r="L342" s="37" t="str">
        <f t="shared" ca="1" si="21"/>
        <v>滯銷風險</v>
      </c>
      <c r="M342" s="38" t="str">
        <f t="shared" ca="1" si="22"/>
        <v>🔴 超過2年消化量，建議促銷/庫存處分</v>
      </c>
      <c r="N342" s="113" t="str">
        <f t="shared" ca="1" si="23"/>
        <v>2028/07</v>
      </c>
    </row>
    <row r="343" spans="1:14" ht="18.75" customHeight="1">
      <c r="A343" s="19" t="str">
        <f>IFERROR(_xlfn.XLOOKUP(B343,事業別定義!A$2:A$9,事業別定義!B$2:B$9,IF(E343&gt;0,"周邊商品","")),IF(E343&gt;0,"周邊商品",""))</f>
        <v>周邊商品</v>
      </c>
      <c r="B343" s="20" t="str">
        <f>IFERROR(_xlfn.XLOOKUP(C343,'銷貨數(claude)'!E:E,'銷貨數(claude)'!A:A,"周邊商品"),"周邊商品")</f>
        <v>周邊商品</v>
      </c>
      <c r="C343" s="21" t="str">
        <f>'在庫(claude)'!A343</f>
        <v>20220H008</v>
      </c>
      <c r="D343" s="22" t="str">
        <f>IFERROR(_xlfn.XLOOKUP(C343,'在庫(claude)'!A$5:A$695,'在庫(claude)'!B$5:B$695,""),"")</f>
        <v>琪琪絨毛偶</v>
      </c>
      <c r="E343" s="39">
        <f>IFERROR(SUMIF('在庫(claude)'!A$5:A$695,C343,'在庫(claude)'!D$5:D$695),0)</f>
        <v>1016</v>
      </c>
      <c r="F343" s="39">
        <f>IFERROR(SUMIF('在庫(claude)'!A$5:A$695,C343,'在庫(claude)'!E$5:E$695),0)</f>
        <v>318871</v>
      </c>
      <c r="G343" s="39">
        <f ca="1">IFERROR(SUMPRODUCT(('銷貨數 (總數)(claude)'!$B$4:$B$1576=C343)*OFFSET('銷貨數 (總數)(claude)'!$E$4:$E$1576,0,操作說明!$D$2-16,1573,12)),0)</f>
        <v>44</v>
      </c>
      <c r="H343" s="40">
        <f ca="1">IFERROR(SUMPRODUCT(('銷貨數 (總數)(claude)'!$B$4:$B$1576=C343)*OFFSET('銷貨數 (總數)(claude)'!$E$4:$E$1576,0,操作說明!$D$2-10,1573,6)),0)</f>
        <v>8</v>
      </c>
      <c r="I343" s="39">
        <f ca="1">IFERROR(SUMPRODUCT(('銷貨數 (總數)(claude)'!$B$4:$B$1576=C343)*OFFSET('銷貨數 (總數)(claude)'!$E$4:$E$1576,0,操作說明!$D$2-7,1573,3)),0)</f>
        <v>4</v>
      </c>
      <c r="J343" s="40" cm="1">
        <f t="array" aca="1" ref="J343" ca="1">IFERROR(ROUND(H343/MAX(1,SUMPRODUCT(('銷貨數 (總數)(claude)'!$B$4:$B$1576=C343)*(OFFSET('銷貨數 (總數)(claude)'!$E$4:$E$1576,0,操作說明!$D$2-10,1573,6)&gt;0))),1),0)</f>
        <v>2</v>
      </c>
      <c r="K343" s="41">
        <f t="shared" ca="1" si="20"/>
        <v>508</v>
      </c>
      <c r="L343" s="37" t="str">
        <f t="shared" ca="1" si="21"/>
        <v>滯銷風險</v>
      </c>
      <c r="M343" s="42" t="str">
        <f t="shared" ca="1" si="22"/>
        <v>🔴 超過2年消化量，建議促銷/庫存處分</v>
      </c>
      <c r="N343" s="113" t="str">
        <f t="shared" ca="1" si="23"/>
        <v>2068/09</v>
      </c>
    </row>
    <row r="344" spans="1:14" ht="18.75" customHeight="1">
      <c r="A344" s="19" t="str">
        <f>IFERROR(_xlfn.XLOOKUP(B344,事業別定義!A$2:A$9,事業別定義!B$2:B$9,IF(E344&gt;0,"周邊商品","")),IF(E344&gt;0,"周邊商品",""))</f>
        <v>周邊商品</v>
      </c>
      <c r="B344" s="20" t="str">
        <f>IFERROR(_xlfn.XLOOKUP(C344,'銷貨數(claude)'!E:E,'銷貨數(claude)'!A:A,"周邊商品"),"周邊商品")</f>
        <v>周邊商品</v>
      </c>
      <c r="C344" s="21" t="str">
        <f>'在庫(claude)'!A344</f>
        <v>20220H009</v>
      </c>
      <c r="D344" s="22" t="str">
        <f>IFERROR(_xlfn.XLOOKUP(C344,'在庫(claude)'!A$5:A$695,'在庫(claude)'!B$5:B$695,""),"")</f>
        <v>TOMICA巧虎跑車</v>
      </c>
      <c r="E344" s="34">
        <f>IFERROR(SUMIF('在庫(claude)'!A$5:A$695,C344,'在庫(claude)'!D$5:D$695),0)</f>
        <v>189</v>
      </c>
      <c r="F344" s="34">
        <f>IFERROR(SUMIF('在庫(claude)'!A$5:A$695,C344,'在庫(claude)'!E$5:E$695),0)</f>
        <v>23287</v>
      </c>
      <c r="G344" s="34">
        <f ca="1">IFERROR(SUMPRODUCT(('銷貨數 (總數)(claude)'!$B$4:$B$1576=C344)*OFFSET('銷貨數 (總數)(claude)'!$E$4:$E$1576,0,操作說明!$D$2-16,1573,12)),0)</f>
        <v>289</v>
      </c>
      <c r="H344" s="35">
        <f ca="1">IFERROR(SUMPRODUCT(('銷貨數 (總數)(claude)'!$B$4:$B$1576=C344)*OFFSET('銷貨數 (總數)(claude)'!$E$4:$E$1576,0,操作說明!$D$2-10,1573,6)),0)</f>
        <v>155</v>
      </c>
      <c r="I344" s="34">
        <f ca="1">IFERROR(SUMPRODUCT(('銷貨數 (總數)(claude)'!$B$4:$B$1576=C344)*OFFSET('銷貨數 (總數)(claude)'!$E$4:$E$1576,0,操作說明!$D$2-7,1573,3)),0)</f>
        <v>63</v>
      </c>
      <c r="J344" s="35" cm="1">
        <f t="array" aca="1" ref="J344" ca="1">IFERROR(ROUND(H344/MAX(1,SUMPRODUCT(('銷貨數 (總數)(claude)'!$B$4:$B$1576=C344)*(OFFSET('銷貨數 (總數)(claude)'!$E$4:$E$1576,0,操作說明!$D$2-10,1573,6)&gt;0))),1),0)</f>
        <v>12.9</v>
      </c>
      <c r="K344" s="36">
        <f t="shared" ca="1" si="20"/>
        <v>14.7</v>
      </c>
      <c r="L344" s="37" t="str">
        <f t="shared" ca="1" si="21"/>
        <v>滯銷風險</v>
      </c>
      <c r="M344" s="38" t="str">
        <f t="shared" ca="1" si="22"/>
        <v>🔴 消化月數超過12個月，滯銷風險高</v>
      </c>
      <c r="N344" s="113" t="str">
        <f t="shared" ca="1" si="23"/>
        <v>2027/08</v>
      </c>
    </row>
    <row r="345" spans="1:14" ht="18.75" customHeight="1">
      <c r="A345" s="19" t="str">
        <f>IFERROR(_xlfn.XLOOKUP(B345,事業別定義!A$2:A$9,事業別定義!B$2:B$9,IF(E345&gt;0,"周邊商品","")),IF(E345&gt;0,"周邊商品",""))</f>
        <v>周邊商品</v>
      </c>
      <c r="B345" s="20" t="str">
        <f>IFERROR(_xlfn.XLOOKUP(C345,'銷貨數(claude)'!E:E,'銷貨數(claude)'!A:A,"周邊商品"),"周邊商品")</f>
        <v>周邊商品</v>
      </c>
      <c r="C345" s="21" t="str">
        <f>'在庫(claude)'!A345</f>
        <v>20220H010</v>
      </c>
      <c r="D345" s="22" t="str">
        <f>IFERROR(_xlfn.XLOOKUP(C345,'在庫(claude)'!A$5:A$695,'在庫(claude)'!B$5:B$695,""),"")</f>
        <v>TOMICA巧虎敞篷車</v>
      </c>
      <c r="E345" s="39">
        <f>IFERROR(SUMIF('在庫(claude)'!A$5:A$695,C345,'在庫(claude)'!D$5:D$695),0)</f>
        <v>142</v>
      </c>
      <c r="F345" s="39">
        <f>IFERROR(SUMIF('在庫(claude)'!A$5:A$695,C345,'在庫(claude)'!E$5:E$695),0)</f>
        <v>17497</v>
      </c>
      <c r="G345" s="39">
        <f ca="1">IFERROR(SUMPRODUCT(('銷貨數 (總數)(claude)'!$B$4:$B$1576=C345)*OFFSET('銷貨數 (總數)(claude)'!$E$4:$E$1576,0,操作說明!$D$2-16,1573,12)),0)</f>
        <v>304</v>
      </c>
      <c r="H345" s="40">
        <f ca="1">IFERROR(SUMPRODUCT(('銷貨數 (總數)(claude)'!$B$4:$B$1576=C345)*OFFSET('銷貨數 (總數)(claude)'!$E$4:$E$1576,0,操作說明!$D$2-10,1573,6)),0)</f>
        <v>154</v>
      </c>
      <c r="I345" s="39">
        <f ca="1">IFERROR(SUMPRODUCT(('銷貨數 (總數)(claude)'!$B$4:$B$1576=C345)*OFFSET('銷貨數 (總數)(claude)'!$E$4:$E$1576,0,操作說明!$D$2-7,1573,3)),0)</f>
        <v>72</v>
      </c>
      <c r="J345" s="40" cm="1">
        <f t="array" aca="1" ref="J345" ca="1">IFERROR(ROUND(H345/MAX(1,SUMPRODUCT(('銷貨數 (總數)(claude)'!$B$4:$B$1576=C345)*(OFFSET('銷貨數 (總數)(claude)'!$E$4:$E$1576,0,操作說明!$D$2-10,1573,6)&gt;0))),1),0)</f>
        <v>12.8</v>
      </c>
      <c r="K345" s="41">
        <f t="shared" ca="1" si="20"/>
        <v>11.1</v>
      </c>
      <c r="L345" s="37" t="str">
        <f t="shared" ca="1" si="21"/>
        <v>警示</v>
      </c>
      <c r="M345" s="42" t="str">
        <f t="shared" ca="1" si="22"/>
        <v>🟠 消化月數6-12個月，持續觀察</v>
      </c>
      <c r="N345" s="113" t="str">
        <f t="shared" ca="1" si="23"/>
        <v>2027/04</v>
      </c>
    </row>
    <row r="346" spans="1:14" ht="18.75" customHeight="1">
      <c r="A346" s="19" t="str">
        <f>IFERROR(_xlfn.XLOOKUP(B346,事業別定義!A$2:A$9,事業別定義!B$2:B$9,IF(E346&gt;0,"周邊商品","")),IF(E346&gt;0,"周邊商品",""))</f>
        <v>周邊商品</v>
      </c>
      <c r="B346" s="20" t="str">
        <f>IFERROR(_xlfn.XLOOKUP(C346,'銷貨數(claude)'!E:E,'銷貨數(claude)'!A:A,"周邊商品"),"周邊商品")</f>
        <v>周邊商品</v>
      </c>
      <c r="C346" s="21" t="str">
        <f>'在庫(claude)'!A346</f>
        <v>20220H013</v>
      </c>
      <c r="D346" s="22" t="str">
        <f>IFERROR(_xlfn.XLOOKUP(C346,'在庫(claude)'!A$5:A$695,'在庫(claude)'!B$5:B$695,""),"")</f>
        <v>Skater銀離子牛奶杯-巧虎Friends</v>
      </c>
      <c r="E346" s="34">
        <f>IFERROR(SUMIF('在庫(claude)'!A$5:A$695,C346,'在庫(claude)'!D$5:D$695),0)</f>
        <v>23</v>
      </c>
      <c r="F346" s="34">
        <f>IFERROR(SUMIF('在庫(claude)'!A$5:A$695,C346,'在庫(claude)'!E$5:E$695),0)</f>
        <v>2321</v>
      </c>
      <c r="G346" s="34">
        <f ca="1">IFERROR(SUMPRODUCT(('銷貨數 (總數)(claude)'!$B$4:$B$1576=C346)*OFFSET('銷貨數 (總數)(claude)'!$E$4:$E$1576,0,操作說明!$D$2-16,1573,12)),0)</f>
        <v>130</v>
      </c>
      <c r="H346" s="35">
        <f ca="1">IFERROR(SUMPRODUCT(('銷貨數 (總數)(claude)'!$B$4:$B$1576=C346)*OFFSET('銷貨數 (總數)(claude)'!$E$4:$E$1576,0,操作說明!$D$2-10,1573,6)),0)</f>
        <v>59</v>
      </c>
      <c r="I346" s="34">
        <f ca="1">IFERROR(SUMPRODUCT(('銷貨數 (總數)(claude)'!$B$4:$B$1576=C346)*OFFSET('銷貨數 (總數)(claude)'!$E$4:$E$1576,0,操作說明!$D$2-7,1573,3)),0)</f>
        <v>24</v>
      </c>
      <c r="J346" s="35" cm="1">
        <f t="array" aca="1" ref="J346" ca="1">IFERROR(ROUND(H346/MAX(1,SUMPRODUCT(('銷貨數 (總數)(claude)'!$B$4:$B$1576=C346)*(OFFSET('銷貨數 (總數)(claude)'!$E$4:$E$1576,0,操作說明!$D$2-10,1573,6)&gt;0))),1),0)</f>
        <v>4.9000000000000004</v>
      </c>
      <c r="K346" s="36">
        <f t="shared" ca="1" si="20"/>
        <v>4.7</v>
      </c>
      <c r="L346" s="37" t="str">
        <f t="shared" ca="1" si="21"/>
        <v>偏高</v>
      </c>
      <c r="M346" s="38" t="str">
        <f t="shared" ca="1" si="22"/>
        <v>🟡 消化月數3-6個月，偏高注意</v>
      </c>
      <c r="N346" s="113" t="str">
        <f t="shared" ca="1" si="23"/>
        <v>2026/10</v>
      </c>
    </row>
    <row r="347" spans="1:14" ht="18.75" customHeight="1">
      <c r="A347" s="19" t="str">
        <f>IFERROR(_xlfn.XLOOKUP(B347,事業別定義!A$2:A$9,事業別定義!B$2:B$9,IF(E347&gt;0,"周邊商品","")),IF(E347&gt;0,"周邊商品",""))</f>
        <v>周邊商品</v>
      </c>
      <c r="B347" s="20" t="str">
        <f>IFERROR(_xlfn.XLOOKUP(C347,'銷貨數(claude)'!E:E,'銷貨數(claude)'!A:A,"周邊商品"),"周邊商品")</f>
        <v>周邊商品</v>
      </c>
      <c r="C347" s="21" t="str">
        <f>'在庫(claude)'!A347</f>
        <v>20222H601</v>
      </c>
      <c r="D347" s="22" t="str">
        <f>IFERROR(_xlfn.XLOOKUP(C347,'在庫(claude)'!A$5:A$695,'在庫(claude)'!B$5:B$695,""),"")</f>
        <v>巧虎偶 扭蛋商品</v>
      </c>
      <c r="E347" s="39">
        <f>IFERROR(SUMIF('在庫(claude)'!A$5:A$695,C347,'在庫(claude)'!D$5:D$695),0)</f>
        <v>78</v>
      </c>
      <c r="F347" s="39">
        <f>IFERROR(SUMIF('在庫(claude)'!A$5:A$695,C347,'在庫(claude)'!E$5:E$695),0)</f>
        <v>2094</v>
      </c>
      <c r="G347" s="39">
        <f ca="1">IFERROR(SUMPRODUCT(('銷貨數 (總數)(claude)'!$B$4:$B$1576=C347)*OFFSET('銷貨數 (總數)(claude)'!$E$4:$E$1576,0,操作說明!$D$2-16,1573,12)),0)</f>
        <v>283</v>
      </c>
      <c r="H347" s="40">
        <f ca="1">IFERROR(SUMPRODUCT(('銷貨數 (總數)(claude)'!$B$4:$B$1576=C347)*OFFSET('銷貨數 (總數)(claude)'!$E$4:$E$1576,0,操作說明!$D$2-10,1573,6)),0)</f>
        <v>128</v>
      </c>
      <c r="I347" s="39">
        <f ca="1">IFERROR(SUMPRODUCT(('銷貨數 (總數)(claude)'!$B$4:$B$1576=C347)*OFFSET('銷貨數 (總數)(claude)'!$E$4:$E$1576,0,操作說明!$D$2-7,1573,3)),0)</f>
        <v>48</v>
      </c>
      <c r="J347" s="40" cm="1">
        <f t="array" aca="1" ref="J347" ca="1">IFERROR(ROUND(H347/MAX(1,SUMPRODUCT(('銷貨數 (總數)(claude)'!$B$4:$B$1576=C347)*(OFFSET('銷貨數 (總數)(claude)'!$E$4:$E$1576,0,操作說明!$D$2-10,1573,6)&gt;0))),1),0)</f>
        <v>21.3</v>
      </c>
      <c r="K347" s="41">
        <f t="shared" ca="1" si="20"/>
        <v>3.7</v>
      </c>
      <c r="L347" s="37" t="str">
        <f t="shared" ca="1" si="21"/>
        <v>偏高</v>
      </c>
      <c r="M347" s="42" t="str">
        <f t="shared" ca="1" si="22"/>
        <v>🟡 消化月數3-6個月，偏高注意</v>
      </c>
      <c r="N347" s="113" t="str">
        <f t="shared" ca="1" si="23"/>
        <v>2026/09</v>
      </c>
    </row>
    <row r="348" spans="1:14" ht="18.75" customHeight="1">
      <c r="A348" s="19" t="str">
        <f>IFERROR(_xlfn.XLOOKUP(B348,事業別定義!A$2:A$9,事業別定義!B$2:B$9,IF(E348&gt;0,"周邊商品","")),IF(E348&gt;0,"周邊商品",""))</f>
        <v>周邊商品</v>
      </c>
      <c r="B348" s="20" t="str">
        <f>IFERROR(_xlfn.XLOOKUP(C348,'銷貨數(claude)'!E:E,'銷貨數(claude)'!A:A,"周邊商品"),"周邊商品")</f>
        <v>周邊商品</v>
      </c>
      <c r="C348" s="21" t="str">
        <f>'在庫(claude)'!A348</f>
        <v>20222H602</v>
      </c>
      <c r="D348" s="22" t="str">
        <f>IFERROR(_xlfn.XLOOKUP(C348,'在庫(claude)'!A$5:A$695,'在庫(claude)'!B$5:B$695,""),"")</f>
        <v>小花偶 扭蛋商品</v>
      </c>
      <c r="E348" s="34">
        <f>IFERROR(SUMIF('在庫(claude)'!A$5:A$695,C348,'在庫(claude)'!D$5:D$695),0)</f>
        <v>312</v>
      </c>
      <c r="F348" s="34">
        <f>IFERROR(SUMIF('在庫(claude)'!A$5:A$695,C348,'在庫(claude)'!E$5:E$695),0)</f>
        <v>15969</v>
      </c>
      <c r="G348" s="34">
        <f ca="1">IFERROR(SUMPRODUCT(('銷貨數 (總數)(claude)'!$B$4:$B$1576=C348)*OFFSET('銷貨數 (總數)(claude)'!$E$4:$E$1576,0,操作說明!$D$2-16,1573,12)),0)</f>
        <v>259</v>
      </c>
      <c r="H348" s="35">
        <f ca="1">IFERROR(SUMPRODUCT(('銷貨數 (總數)(claude)'!$B$4:$B$1576=C348)*OFFSET('銷貨數 (總數)(claude)'!$E$4:$E$1576,0,操作說明!$D$2-10,1573,6)),0)</f>
        <v>80</v>
      </c>
      <c r="I348" s="34">
        <f ca="1">IFERROR(SUMPRODUCT(('銷貨數 (總數)(claude)'!$B$4:$B$1576=C348)*OFFSET('銷貨數 (總數)(claude)'!$E$4:$E$1576,0,操作說明!$D$2-7,1573,3)),0)</f>
        <v>44</v>
      </c>
      <c r="J348" s="35" cm="1">
        <f t="array" aca="1" ref="J348" ca="1">IFERROR(ROUND(H348/MAX(1,SUMPRODUCT(('銷貨數 (總數)(claude)'!$B$4:$B$1576=C348)*(OFFSET('銷貨數 (總數)(claude)'!$E$4:$E$1576,0,操作說明!$D$2-10,1573,6)&gt;0))),1),0)</f>
        <v>13.3</v>
      </c>
      <c r="K348" s="36">
        <f t="shared" ca="1" si="20"/>
        <v>23.5</v>
      </c>
      <c r="L348" s="37" t="str">
        <f t="shared" ca="1" si="21"/>
        <v>滯銷風險</v>
      </c>
      <c r="M348" s="38" t="str">
        <f t="shared" ca="1" si="22"/>
        <v>🔴 消化月數超過12個月，滯銷風險高</v>
      </c>
      <c r="N348" s="113" t="str">
        <f t="shared" ca="1" si="23"/>
        <v>2028/04</v>
      </c>
    </row>
    <row r="349" spans="1:14" ht="18.75" customHeight="1">
      <c r="A349" s="19" t="str">
        <f>IFERROR(_xlfn.XLOOKUP(B349,事業別定義!A$2:A$9,事業別定義!B$2:B$9,IF(E349&gt;0,"周邊商品","")),IF(E349&gt;0,"周邊商品",""))</f>
        <v>周邊商品</v>
      </c>
      <c r="B349" s="20" t="str">
        <f>IFERROR(_xlfn.XLOOKUP(C349,'銷貨數(claude)'!E:E,'銷貨數(claude)'!A:A,"周邊商品"),"周邊商品")</f>
        <v>周邊商品</v>
      </c>
      <c r="C349" s="21" t="str">
        <f>'在庫(claude)'!A349</f>
        <v>20222H603</v>
      </c>
      <c r="D349" s="22" t="str">
        <f>IFERROR(_xlfn.XLOOKUP(C349,'在庫(claude)'!A$5:A$695,'在庫(claude)'!B$5:B$695,""),"")</f>
        <v>巧巧老師偶 扭蛋商品</v>
      </c>
      <c r="E349" s="39">
        <f>IFERROR(SUMIF('在庫(claude)'!A$5:A$695,C349,'在庫(claude)'!D$5:D$695),0)</f>
        <v>391</v>
      </c>
      <c r="F349" s="39">
        <f>IFERROR(SUMIF('在庫(claude)'!A$5:A$695,C349,'在庫(claude)'!E$5:E$695),0)</f>
        <v>11865</v>
      </c>
      <c r="G349" s="39">
        <f ca="1">IFERROR(SUMPRODUCT(('銷貨數 (總數)(claude)'!$B$4:$B$1576=C349)*OFFSET('銷貨數 (總數)(claude)'!$E$4:$E$1576,0,操作說明!$D$2-16,1573,12)),0)</f>
        <v>141</v>
      </c>
      <c r="H349" s="40">
        <f ca="1">IFERROR(SUMPRODUCT(('銷貨數 (總數)(claude)'!$B$4:$B$1576=C349)*OFFSET('銷貨數 (總數)(claude)'!$E$4:$E$1576,0,操作說明!$D$2-10,1573,6)),0)</f>
        <v>91</v>
      </c>
      <c r="I349" s="39">
        <f ca="1">IFERROR(SUMPRODUCT(('銷貨數 (總數)(claude)'!$B$4:$B$1576=C349)*OFFSET('銷貨數 (總數)(claude)'!$E$4:$E$1576,0,操作說明!$D$2-7,1573,3)),0)</f>
        <v>43</v>
      </c>
      <c r="J349" s="40" cm="1">
        <f t="array" aca="1" ref="J349" ca="1">IFERROR(ROUND(H349/MAX(1,SUMPRODUCT(('銷貨數 (總數)(claude)'!$B$4:$B$1576=C349)*(OFFSET('銷貨數 (總數)(claude)'!$E$4:$E$1576,0,操作說明!$D$2-10,1573,6)&gt;0))),1),0)</f>
        <v>15.2</v>
      </c>
      <c r="K349" s="41">
        <f t="shared" ca="1" si="20"/>
        <v>25.7</v>
      </c>
      <c r="L349" s="37" t="str">
        <f t="shared" ca="1" si="21"/>
        <v>滯銷風險</v>
      </c>
      <c r="M349" s="42" t="str">
        <f t="shared" ca="1" si="22"/>
        <v>🔴 超過2年消化量，建議促銷/庫存處分</v>
      </c>
      <c r="N349" s="113" t="str">
        <f t="shared" ca="1" si="23"/>
        <v>2028/07</v>
      </c>
    </row>
    <row r="350" spans="1:14" ht="18.75" customHeight="1">
      <c r="A350" s="19" t="str">
        <f>IFERROR(_xlfn.XLOOKUP(B350,事業別定義!A$2:A$9,事業別定義!B$2:B$9,IF(E350&gt;0,"周邊商品","")),IF(E350&gt;0,"周邊商品",""))</f>
        <v>周邊商品</v>
      </c>
      <c r="B350" s="20" t="str">
        <f>IFERROR(_xlfn.XLOOKUP(C350,'銷貨數(claude)'!E:E,'銷貨數(claude)'!A:A,"周邊商品"),"周邊商品")</f>
        <v>周邊商品</v>
      </c>
      <c r="C350" s="21" t="str">
        <f>'在庫(claude)'!A350</f>
        <v>20230H001</v>
      </c>
      <c r="D350" s="22" t="str">
        <f>IFERROR(_xlfn.XLOOKUP(C350,'在庫(claude)'!A$5:A$695,'在庫(claude)'!B$5:B$695,""),"")</f>
        <v>巧虎GoGo野餐墊</v>
      </c>
      <c r="E350" s="34">
        <f>IFERROR(SUMIF('在庫(claude)'!A$5:A$695,C350,'在庫(claude)'!D$5:D$695),0)</f>
        <v>8135</v>
      </c>
      <c r="F350" s="34">
        <f>IFERROR(SUMIF('在庫(claude)'!A$5:A$695,C350,'在庫(claude)'!E$5:E$695),0)</f>
        <v>497068</v>
      </c>
      <c r="G350" s="34">
        <f ca="1">IFERROR(SUMPRODUCT(('銷貨數 (總數)(claude)'!$B$4:$B$1576=C350)*OFFSET('銷貨數 (總數)(claude)'!$E$4:$E$1576,0,操作說明!$D$2-16,1573,12)),0)</f>
        <v>0</v>
      </c>
      <c r="H350" s="35">
        <f ca="1">IFERROR(SUMPRODUCT(('銷貨數 (總數)(claude)'!$B$4:$B$1576=C350)*OFFSET('銷貨數 (總數)(claude)'!$E$4:$E$1576,0,操作說明!$D$2-10,1573,6)),0)</f>
        <v>0</v>
      </c>
      <c r="I350" s="34">
        <f ca="1">IFERROR(SUMPRODUCT(('銷貨數 (總數)(claude)'!$B$4:$B$1576=C350)*OFFSET('銷貨數 (總數)(claude)'!$E$4:$E$1576,0,操作說明!$D$2-7,1573,3)),0)</f>
        <v>0</v>
      </c>
      <c r="J350" s="35" cm="1">
        <f t="array" aca="1" ref="J350" ca="1">IFERROR(ROUND(H350/MAX(1,SUMPRODUCT(('銷貨數 (總數)(claude)'!$B$4:$B$1576=C350)*(OFFSET('銷貨數 (總數)(claude)'!$E$4:$E$1576,0,操作說明!$D$2-10,1573,6)&gt;0))),1),0)</f>
        <v>0</v>
      </c>
      <c r="K350" s="36" t="str">
        <f t="shared" ca="1" si="20"/>
        <v>-</v>
      </c>
      <c r="L350" s="37" t="str">
        <f t="shared" ca="1" si="21"/>
        <v>滯銷(有庫無銷)</v>
      </c>
      <c r="M350" s="38" t="str">
        <f t="shared" ca="1" si="22"/>
        <v>⚠️ 近6M零銷售，請確認是否列入促銷或處分</v>
      </c>
      <c r="N350" s="113" t="str">
        <f t="shared" ca="1" si="23"/>
        <v>無法預估</v>
      </c>
    </row>
    <row r="351" spans="1:14" ht="18.75" customHeight="1">
      <c r="A351" s="19" t="str">
        <f>IFERROR(_xlfn.XLOOKUP(B351,事業別定義!A$2:A$9,事業別定義!B$2:B$9,IF(E351&gt;0,"周邊商品","")),IF(E351&gt;0,"周邊商品",""))</f>
        <v>周邊商品</v>
      </c>
      <c r="B351" s="20" t="str">
        <f>IFERROR(_xlfn.XLOOKUP(C351,'銷貨數(claude)'!E:E,'銷貨數(claude)'!A:A,"周邊商品"),"周邊商品")</f>
        <v>周邊商品</v>
      </c>
      <c r="C351" s="21" t="str">
        <f>'在庫(claude)'!A351</f>
        <v>20230H003</v>
      </c>
      <c r="D351" s="22" t="str">
        <f>IFERROR(_xlfn.XLOOKUP(C351,'在庫(claude)'!A$5:A$695,'在庫(claude)'!B$5:B$695,""),"")</f>
        <v>百變巧虎公仔</v>
      </c>
      <c r="E351" s="39">
        <f>IFERROR(SUMIF('在庫(claude)'!A$5:A$695,C351,'在庫(claude)'!D$5:D$695),0)</f>
        <v>221</v>
      </c>
      <c r="F351" s="39">
        <f>IFERROR(SUMIF('在庫(claude)'!A$5:A$695,C351,'在庫(claude)'!E$5:E$695),0)</f>
        <v>12162</v>
      </c>
      <c r="G351" s="39">
        <f ca="1">IFERROR(SUMPRODUCT(('銷貨數 (總數)(claude)'!$B$4:$B$1576=C351)*OFFSET('銷貨數 (總數)(claude)'!$E$4:$E$1576,0,操作說明!$D$2-16,1573,12)),0)</f>
        <v>664</v>
      </c>
      <c r="H351" s="40">
        <f ca="1">IFERROR(SUMPRODUCT(('銷貨數 (總數)(claude)'!$B$4:$B$1576=C351)*OFFSET('銷貨數 (總數)(claude)'!$E$4:$E$1576,0,操作說明!$D$2-10,1573,6)),0)</f>
        <v>302</v>
      </c>
      <c r="I351" s="39">
        <f ca="1">IFERROR(SUMPRODUCT(('銷貨數 (總數)(claude)'!$B$4:$B$1576=C351)*OFFSET('銷貨數 (總數)(claude)'!$E$4:$E$1576,0,操作說明!$D$2-7,1573,3)),0)</f>
        <v>127</v>
      </c>
      <c r="J351" s="40" cm="1">
        <f t="array" aca="1" ref="J351" ca="1">IFERROR(ROUND(H351/MAX(1,SUMPRODUCT(('銷貨數 (總數)(claude)'!$B$4:$B$1576=C351)*(OFFSET('銷貨數 (總數)(claude)'!$E$4:$E$1576,0,操作說明!$D$2-10,1573,6)&gt;0))),1),0)</f>
        <v>25.2</v>
      </c>
      <c r="K351" s="41">
        <f t="shared" ca="1" si="20"/>
        <v>8.8000000000000007</v>
      </c>
      <c r="L351" s="37" t="str">
        <f t="shared" ca="1" si="21"/>
        <v>警示</v>
      </c>
      <c r="M351" s="42" t="str">
        <f t="shared" ca="1" si="22"/>
        <v>🟠 消化月數6-12個月，持續觀察</v>
      </c>
      <c r="N351" s="113" t="str">
        <f t="shared" ca="1" si="23"/>
        <v>2027/02</v>
      </c>
    </row>
    <row r="352" spans="1:14" ht="18.75" customHeight="1">
      <c r="A352" s="19" t="str">
        <f>IFERROR(_xlfn.XLOOKUP(B352,事業別定義!A$2:A$9,事業別定義!B$2:B$9,IF(E352&gt;0,"周邊商品","")),IF(E352&gt;0,"周邊商品",""))</f>
        <v>周邊商品</v>
      </c>
      <c r="B352" s="20" t="str">
        <f>IFERROR(_xlfn.XLOOKUP(C352,'銷貨數(claude)'!E:E,'銷貨數(claude)'!A:A,"周邊商品"),"周邊商品")</f>
        <v>周邊商品</v>
      </c>
      <c r="C352" s="21" t="str">
        <f>'在庫(claude)'!A352</f>
        <v>20230H007</v>
      </c>
      <c r="D352" s="22" t="str">
        <f>IFERROR(_xlfn.XLOOKUP(C352,'在庫(claude)'!A$5:A$695,'在庫(claude)'!B$5:B$695,""),"")</f>
        <v>巧虎歡樂足球玩具</v>
      </c>
      <c r="E352" s="34">
        <f>IFERROR(SUMIF('在庫(claude)'!A$5:A$695,C352,'在庫(claude)'!D$5:D$695),0)</f>
        <v>9</v>
      </c>
      <c r="F352" s="34">
        <f>IFERROR(SUMIF('在庫(claude)'!A$5:A$695,C352,'在庫(claude)'!E$5:E$695),0)</f>
        <v>1244</v>
      </c>
      <c r="G352" s="34">
        <f ca="1">IFERROR(SUMPRODUCT(('銷貨數 (總數)(claude)'!$B$4:$B$1576=C352)*OFFSET('銷貨數 (總數)(claude)'!$E$4:$E$1576,0,操作說明!$D$2-16,1573,12)),0)</f>
        <v>418</v>
      </c>
      <c r="H352" s="35">
        <f ca="1">IFERROR(SUMPRODUCT(('銷貨數 (總數)(claude)'!$B$4:$B$1576=C352)*OFFSET('銷貨數 (總數)(claude)'!$E$4:$E$1576,0,操作說明!$D$2-10,1573,6)),0)</f>
        <v>185</v>
      </c>
      <c r="I352" s="34">
        <f ca="1">IFERROR(SUMPRODUCT(('銷貨數 (總數)(claude)'!$B$4:$B$1576=C352)*OFFSET('銷貨數 (總數)(claude)'!$E$4:$E$1576,0,操作說明!$D$2-7,1573,3)),0)</f>
        <v>84</v>
      </c>
      <c r="J352" s="35" cm="1">
        <f t="array" aca="1" ref="J352" ca="1">IFERROR(ROUND(H352/MAX(1,SUMPRODUCT(('銷貨數 (總數)(claude)'!$B$4:$B$1576=C352)*(OFFSET('銷貨數 (總數)(claude)'!$E$4:$E$1576,0,操作說明!$D$2-10,1573,6)&gt;0))),1),0)</f>
        <v>18.5</v>
      </c>
      <c r="K352" s="36">
        <f t="shared" ca="1" si="20"/>
        <v>0.5</v>
      </c>
      <c r="L352" s="37" t="str">
        <f t="shared" ca="1" si="21"/>
        <v>健康</v>
      </c>
      <c r="M352" s="38" t="str">
        <f t="shared" ca="1" si="22"/>
        <v>✅ 庫存健康</v>
      </c>
      <c r="N352" s="113" t="str">
        <f t="shared" ca="1" si="23"/>
        <v>2026/05</v>
      </c>
    </row>
    <row r="353" spans="1:14" ht="18.75" customHeight="1">
      <c r="A353" s="19" t="str">
        <f>IFERROR(_xlfn.XLOOKUP(B353,事業別定義!A$2:A$9,事業別定義!B$2:B$9,IF(E353&gt;0,"周邊商品","")),IF(E353&gt;0,"周邊商品",""))</f>
        <v>周邊商品</v>
      </c>
      <c r="B353" s="20" t="str">
        <f>IFERROR(_xlfn.XLOOKUP(C353,'銷貨數(claude)'!E:E,'銷貨數(claude)'!A:A,"周邊商品"),"周邊商品")</f>
        <v>周邊商品</v>
      </c>
      <c r="C353" s="21" t="str">
        <f>'在庫(claude)'!A353</f>
        <v>20230H008</v>
      </c>
      <c r="D353" s="22" t="str">
        <f>IFERROR(_xlfn.XLOOKUP(C353,'在庫(claude)'!A$5:A$695,'在庫(claude)'!B$5:B$695,""),"")</f>
        <v>巧虎玩沙組</v>
      </c>
      <c r="E353" s="39">
        <f>IFERROR(SUMIF('在庫(claude)'!A$5:A$695,C353,'在庫(claude)'!D$5:D$695),0)</f>
        <v>402</v>
      </c>
      <c r="F353" s="39">
        <f>IFERROR(SUMIF('在庫(claude)'!A$5:A$695,C353,'在庫(claude)'!E$5:E$695),0)</f>
        <v>104319</v>
      </c>
      <c r="G353" s="39">
        <f ca="1">IFERROR(SUMPRODUCT(('銷貨數 (總數)(claude)'!$B$4:$B$1576=C353)*OFFSET('銷貨數 (總數)(claude)'!$E$4:$E$1576,0,操作說明!$D$2-16,1573,12)),0)</f>
        <v>188</v>
      </c>
      <c r="H353" s="40">
        <f ca="1">IFERROR(SUMPRODUCT(('銷貨數 (總數)(claude)'!$B$4:$B$1576=C353)*OFFSET('銷貨數 (總數)(claude)'!$E$4:$E$1576,0,操作說明!$D$2-10,1573,6)),0)</f>
        <v>85</v>
      </c>
      <c r="I353" s="39">
        <f ca="1">IFERROR(SUMPRODUCT(('銷貨數 (總數)(claude)'!$B$4:$B$1576=C353)*OFFSET('銷貨數 (總數)(claude)'!$E$4:$E$1576,0,操作說明!$D$2-7,1573,3)),0)</f>
        <v>52</v>
      </c>
      <c r="J353" s="40" cm="1">
        <f t="array" aca="1" ref="J353" ca="1">IFERROR(ROUND(H353/MAX(1,SUMPRODUCT(('銷貨數 (總數)(claude)'!$B$4:$B$1576=C353)*(OFFSET('銷貨數 (總數)(claude)'!$E$4:$E$1576,0,操作說明!$D$2-10,1573,6)&gt;0))),1),0)</f>
        <v>6.5</v>
      </c>
      <c r="K353" s="41">
        <f t="shared" ca="1" si="20"/>
        <v>61.8</v>
      </c>
      <c r="L353" s="37" t="str">
        <f t="shared" ca="1" si="21"/>
        <v>滯銷風險</v>
      </c>
      <c r="M353" s="42" t="str">
        <f t="shared" ca="1" si="22"/>
        <v>🔴 超過2年消化量，建議促銷/庫存處分</v>
      </c>
      <c r="N353" s="113" t="str">
        <f t="shared" ca="1" si="23"/>
        <v>2031/07</v>
      </c>
    </row>
    <row r="354" spans="1:14" ht="18.75" customHeight="1">
      <c r="A354" s="19" t="str">
        <f>IFERROR(_xlfn.XLOOKUP(B354,事業別定義!A$2:A$9,事業別定義!B$2:B$9,IF(E354&gt;0,"周邊商品","")),IF(E354&gt;0,"周邊商品",""))</f>
        <v>周邊商品</v>
      </c>
      <c r="B354" s="20" t="str">
        <f>IFERROR(_xlfn.XLOOKUP(C354,'銷貨數(claude)'!E:E,'銷貨數(claude)'!A:A,"周邊商品"),"周邊商品")</f>
        <v>周邊商品</v>
      </c>
      <c r="C354" s="21" t="str">
        <f>'在庫(claude)'!A354</f>
        <v>20230H009</v>
      </c>
      <c r="D354" s="22" t="str">
        <f>IFERROR(_xlfn.XLOOKUP(C354,'在庫(claude)'!A$5:A$695,'在庫(claude)'!B$5:B$695,""),"")</f>
        <v>巧虎吉他手玩具</v>
      </c>
      <c r="E354" s="34">
        <f>IFERROR(SUMIF('在庫(claude)'!A$5:A$695,C354,'在庫(claude)'!D$5:D$695),0)</f>
        <v>13</v>
      </c>
      <c r="F354" s="34">
        <f>IFERROR(SUMIF('在庫(claude)'!A$5:A$695,C354,'在庫(claude)'!E$5:E$695),0)</f>
        <v>3390</v>
      </c>
      <c r="G354" s="34">
        <f ca="1">IFERROR(SUMPRODUCT(('銷貨數 (總數)(claude)'!$B$4:$B$1576=C354)*OFFSET('銷貨數 (總數)(claude)'!$E$4:$E$1576,0,操作說明!$D$2-16,1573,12)),0)</f>
        <v>154</v>
      </c>
      <c r="H354" s="35">
        <f ca="1">IFERROR(SUMPRODUCT(('銷貨數 (總數)(claude)'!$B$4:$B$1576=C354)*OFFSET('銷貨數 (總數)(claude)'!$E$4:$E$1576,0,操作說明!$D$2-10,1573,6)),0)</f>
        <v>74</v>
      </c>
      <c r="I354" s="34">
        <f ca="1">IFERROR(SUMPRODUCT(('銷貨數 (總數)(claude)'!$B$4:$B$1576=C354)*OFFSET('銷貨數 (總數)(claude)'!$E$4:$E$1576,0,操作說明!$D$2-7,1573,3)),0)</f>
        <v>29</v>
      </c>
      <c r="J354" s="35" cm="1">
        <f t="array" aca="1" ref="J354" ca="1">IFERROR(ROUND(H354/MAX(1,SUMPRODUCT(('銷貨數 (總數)(claude)'!$B$4:$B$1576=C354)*(OFFSET('銷貨數 (總數)(claude)'!$E$4:$E$1576,0,操作說明!$D$2-10,1573,6)&gt;0))),1),0)</f>
        <v>6.2</v>
      </c>
      <c r="K354" s="36">
        <f t="shared" ca="1" si="20"/>
        <v>2.1</v>
      </c>
      <c r="L354" s="37" t="str">
        <f t="shared" ca="1" si="21"/>
        <v>健康</v>
      </c>
      <c r="M354" s="38" t="str">
        <f t="shared" ca="1" si="22"/>
        <v>✅ 庫存健康</v>
      </c>
      <c r="N354" s="113" t="str">
        <f t="shared" ca="1" si="23"/>
        <v>2026/07</v>
      </c>
    </row>
    <row r="355" spans="1:14" ht="18.75" customHeight="1">
      <c r="A355" s="19" t="str">
        <f>IFERROR(_xlfn.XLOOKUP(B355,事業別定義!A$2:A$9,事業別定義!B$2:B$9,IF(E355&gt;0,"周邊商品","")),IF(E355&gt;0,"周邊商品",""))</f>
        <v>周邊商品</v>
      </c>
      <c r="B355" s="20" t="str">
        <f>IFERROR(_xlfn.XLOOKUP(C355,'銷貨數(claude)'!E:E,'銷貨數(claude)'!A:A,"周邊商品"),"周邊商品")</f>
        <v>周邊商品</v>
      </c>
      <c r="C355" s="21" t="str">
        <f>'在庫(claude)'!A355</f>
        <v>20230H010</v>
      </c>
      <c r="D355" s="22" t="str">
        <f>IFERROR(_xlfn.XLOOKUP(C355,'在庫(claude)'!A$5:A$695,'在庫(claude)'!B$5:B$695,""),"")</f>
        <v>巧虎鐵琴音樂玩具</v>
      </c>
      <c r="E355" s="39">
        <f>IFERROR(SUMIF('在庫(claude)'!A$5:A$695,C355,'在庫(claude)'!D$5:D$695),0)</f>
        <v>77</v>
      </c>
      <c r="F355" s="39">
        <f>IFERROR(SUMIF('在庫(claude)'!A$5:A$695,C355,'在庫(claude)'!E$5:E$695),0)</f>
        <v>19271</v>
      </c>
      <c r="G355" s="39">
        <f ca="1">IFERROR(SUMPRODUCT(('銷貨數 (總數)(claude)'!$B$4:$B$1576=C355)*OFFSET('銷貨數 (總數)(claude)'!$E$4:$E$1576,0,操作說明!$D$2-16,1573,12)),0)</f>
        <v>250</v>
      </c>
      <c r="H355" s="40">
        <f ca="1">IFERROR(SUMPRODUCT(('銷貨數 (總數)(claude)'!$B$4:$B$1576=C355)*OFFSET('銷貨數 (總數)(claude)'!$E$4:$E$1576,0,操作說明!$D$2-10,1573,6)),0)</f>
        <v>166</v>
      </c>
      <c r="I355" s="39">
        <f ca="1">IFERROR(SUMPRODUCT(('銷貨數 (總數)(claude)'!$B$4:$B$1576=C355)*OFFSET('銷貨數 (總數)(claude)'!$E$4:$E$1576,0,操作說明!$D$2-7,1573,3)),0)</f>
        <v>56</v>
      </c>
      <c r="J355" s="40" cm="1">
        <f t="array" aca="1" ref="J355" ca="1">IFERROR(ROUND(H355/MAX(1,SUMPRODUCT(('銷貨數 (總數)(claude)'!$B$4:$B$1576=C355)*(OFFSET('銷貨數 (總數)(claude)'!$E$4:$E$1576,0,操作說明!$D$2-10,1573,6)&gt;0))),1),0)</f>
        <v>11.1</v>
      </c>
      <c r="K355" s="41">
        <f t="shared" ca="1" si="20"/>
        <v>6.9</v>
      </c>
      <c r="L355" s="37" t="str">
        <f t="shared" ca="1" si="21"/>
        <v>警示</v>
      </c>
      <c r="M355" s="42" t="str">
        <f t="shared" ca="1" si="22"/>
        <v>🟠 消化月數6-12個月，持續觀察</v>
      </c>
      <c r="N355" s="113" t="str">
        <f t="shared" ca="1" si="23"/>
        <v>2026/12</v>
      </c>
    </row>
    <row r="356" spans="1:14" ht="18.75" customHeight="1">
      <c r="A356" s="19" t="str">
        <f>IFERROR(_xlfn.XLOOKUP(B356,事業別定義!A$2:A$9,事業別定義!B$2:B$9,IF(E356&gt;0,"周邊商品","")),IF(E356&gt;0,"周邊商品",""))</f>
        <v>周邊商品</v>
      </c>
      <c r="B356" s="20" t="str">
        <f>IFERROR(_xlfn.XLOOKUP(C356,'銷貨數(claude)'!E:E,'銷貨數(claude)'!A:A,"周邊商品"),"周邊商品")</f>
        <v>周邊商品</v>
      </c>
      <c r="C356" s="21" t="str">
        <f>'在庫(claude)'!A356</f>
        <v>20230H011</v>
      </c>
      <c r="D356" s="22" t="str">
        <f>IFERROR(_xlfn.XLOOKUP(C356,'在庫(claude)'!A$5:A$695,'在庫(claude)'!B$5:B$695,""),"")</f>
        <v>巧虎二合一音樂玩具</v>
      </c>
      <c r="E356" s="34">
        <f>IFERROR(SUMIF('在庫(claude)'!A$5:A$695,C356,'在庫(claude)'!D$5:D$695),0)</f>
        <v>1311</v>
      </c>
      <c r="F356" s="34">
        <f>IFERROR(SUMIF('在庫(claude)'!A$5:A$695,C356,'在庫(claude)'!E$5:E$695),0)</f>
        <v>511000</v>
      </c>
      <c r="G356" s="34">
        <f ca="1">IFERROR(SUMPRODUCT(('銷貨數 (總數)(claude)'!$B$4:$B$1576=C356)*OFFSET('銷貨數 (總數)(claude)'!$E$4:$E$1576,0,操作說明!$D$2-16,1573,12)),0)</f>
        <v>310</v>
      </c>
      <c r="H356" s="35">
        <f ca="1">IFERROR(SUMPRODUCT(('銷貨數 (總數)(claude)'!$B$4:$B$1576=C356)*OFFSET('銷貨數 (總數)(claude)'!$E$4:$E$1576,0,操作說明!$D$2-10,1573,6)),0)</f>
        <v>209</v>
      </c>
      <c r="I356" s="34">
        <f ca="1">IFERROR(SUMPRODUCT(('銷貨數 (總數)(claude)'!$B$4:$B$1576=C356)*OFFSET('銷貨數 (總數)(claude)'!$E$4:$E$1576,0,操作說明!$D$2-7,1573,3)),0)</f>
        <v>122</v>
      </c>
      <c r="J356" s="35" cm="1">
        <f t="array" aca="1" ref="J356" ca="1">IFERROR(ROUND(H356/MAX(1,SUMPRODUCT(('銷貨數 (總數)(claude)'!$B$4:$B$1576=C356)*(OFFSET('銷貨數 (總數)(claude)'!$E$4:$E$1576,0,操作說明!$D$2-10,1573,6)&gt;0))),1),0)</f>
        <v>13.9</v>
      </c>
      <c r="K356" s="36">
        <f t="shared" ca="1" si="20"/>
        <v>94.3</v>
      </c>
      <c r="L356" s="37" t="str">
        <f t="shared" ca="1" si="21"/>
        <v>滯銷風險</v>
      </c>
      <c r="M356" s="38" t="str">
        <f t="shared" ca="1" si="22"/>
        <v>🔴 超過2年消化量，建議促銷/庫存處分</v>
      </c>
      <c r="N356" s="113" t="str">
        <f t="shared" ca="1" si="23"/>
        <v>2034/03</v>
      </c>
    </row>
    <row r="357" spans="1:14" ht="18.75" customHeight="1">
      <c r="A357" s="19" t="str">
        <f>IFERROR(_xlfn.XLOOKUP(B357,事業別定義!A$2:A$9,事業別定義!B$2:B$9,IF(E357&gt;0,"周邊商品","")),IF(E357&gt;0,"周邊商品",""))</f>
        <v>周邊商品</v>
      </c>
      <c r="B357" s="20" t="str">
        <f>IFERROR(_xlfn.XLOOKUP(C357,'銷貨數(claude)'!E:E,'銷貨數(claude)'!A:A,"周邊商品"),"周邊商品")</f>
        <v>周邊商品</v>
      </c>
      <c r="C357" s="21" t="str">
        <f>'在庫(claude)'!A357</f>
        <v>20230H012</v>
      </c>
      <c r="D357" s="22" t="str">
        <f>IFERROR(_xlfn.XLOOKUP(C357,'在庫(claude)'!A$5:A$695,'在庫(claude)'!B$5:B$695,""),"")</f>
        <v>巧虎抱抱玩偶</v>
      </c>
      <c r="E357" s="39">
        <f>IFERROR(SUMIF('在庫(claude)'!A$5:A$695,C357,'在庫(claude)'!D$5:D$695),0)</f>
        <v>1</v>
      </c>
      <c r="F357" s="39">
        <f>IFERROR(SUMIF('在庫(claude)'!A$5:A$695,C357,'在庫(claude)'!E$5:E$695),0)</f>
        <v>355</v>
      </c>
      <c r="G357" s="39">
        <f ca="1">IFERROR(SUMPRODUCT(('銷貨數 (總數)(claude)'!$B$4:$B$1576=C357)*OFFSET('銷貨數 (總數)(claude)'!$E$4:$E$1576,0,操作說明!$D$2-16,1573,12)),0)</f>
        <v>483</v>
      </c>
      <c r="H357" s="40">
        <f ca="1">IFERROR(SUMPRODUCT(('銷貨數 (總數)(claude)'!$B$4:$B$1576=C357)*OFFSET('銷貨數 (總數)(claude)'!$E$4:$E$1576,0,操作說明!$D$2-10,1573,6)),0)</f>
        <v>144</v>
      </c>
      <c r="I357" s="39">
        <f ca="1">IFERROR(SUMPRODUCT(('銷貨數 (總數)(claude)'!$B$4:$B$1576=C357)*OFFSET('銷貨數 (總數)(claude)'!$E$4:$E$1576,0,操作說明!$D$2-7,1573,3)),0)</f>
        <v>31</v>
      </c>
      <c r="J357" s="40" cm="1">
        <f t="array" aca="1" ref="J357" ca="1">IFERROR(ROUND(H357/MAX(1,SUMPRODUCT(('銷貨數 (總數)(claude)'!$B$4:$B$1576=C357)*(OFFSET('銷貨數 (總數)(claude)'!$E$4:$E$1576,0,操作說明!$D$2-10,1573,6)&gt;0))),1),0)</f>
        <v>16</v>
      </c>
      <c r="K357" s="41">
        <f t="shared" ca="1" si="20"/>
        <v>0.1</v>
      </c>
      <c r="L357" s="37" t="str">
        <f t="shared" ca="1" si="21"/>
        <v>健康</v>
      </c>
      <c r="M357" s="42" t="str">
        <f t="shared" ca="1" si="22"/>
        <v>✅ 庫存健康</v>
      </c>
      <c r="N357" s="113" t="str">
        <f t="shared" ca="1" si="23"/>
        <v>2026/05</v>
      </c>
    </row>
    <row r="358" spans="1:14" ht="18.75" customHeight="1">
      <c r="A358" s="19" t="str">
        <f>IFERROR(_xlfn.XLOOKUP(B358,事業別定義!A$2:A$9,事業別定義!B$2:B$9,IF(E358&gt;0,"周邊商品","")),IF(E358&gt;0,"周邊商品",""))</f>
        <v>周邊商品</v>
      </c>
      <c r="B358" s="20" t="str">
        <f>IFERROR(_xlfn.XLOOKUP(C358,'銷貨數(claude)'!E:E,'銷貨數(claude)'!A:A,"周邊商品"),"周邊商品")</f>
        <v>周邊商品</v>
      </c>
      <c r="C358" s="21" t="str">
        <f>'在庫(claude)'!A358</f>
        <v>20230H015</v>
      </c>
      <c r="D358" s="22" t="str">
        <f>IFERROR(_xlfn.XLOOKUP(C358,'在庫(claude)'!A$5:A$695,'在庫(claude)'!B$5:B$695,""),"")</f>
        <v>巧虎筆袋畫筆組</v>
      </c>
      <c r="E358" s="34">
        <f>IFERROR(SUMIF('在庫(claude)'!A$5:A$695,C358,'在庫(claude)'!D$5:D$695),0)</f>
        <v>119</v>
      </c>
      <c r="F358" s="34">
        <f>IFERROR(SUMIF('在庫(claude)'!A$5:A$695,C358,'在庫(claude)'!E$5:E$695),0)</f>
        <v>11552</v>
      </c>
      <c r="G358" s="34">
        <f ca="1">IFERROR(SUMPRODUCT(('銷貨數 (總數)(claude)'!$B$4:$B$1576=C358)*OFFSET('銷貨數 (總數)(claude)'!$E$4:$E$1576,0,操作說明!$D$2-16,1573,12)),0)</f>
        <v>104</v>
      </c>
      <c r="H358" s="35">
        <f ca="1">IFERROR(SUMPRODUCT(('銷貨數 (總數)(claude)'!$B$4:$B$1576=C358)*OFFSET('銷貨數 (總數)(claude)'!$E$4:$E$1576,0,操作說明!$D$2-10,1573,6)),0)</f>
        <v>43</v>
      </c>
      <c r="I358" s="34">
        <f ca="1">IFERROR(SUMPRODUCT(('銷貨數 (總數)(claude)'!$B$4:$B$1576=C358)*OFFSET('銷貨數 (總數)(claude)'!$E$4:$E$1576,0,操作說明!$D$2-7,1573,3)),0)</f>
        <v>29</v>
      </c>
      <c r="J358" s="35" cm="1">
        <f t="array" aca="1" ref="J358" ca="1">IFERROR(ROUND(H358/MAX(1,SUMPRODUCT(('銷貨數 (總數)(claude)'!$B$4:$B$1576=C358)*(OFFSET('銷貨數 (總數)(claude)'!$E$4:$E$1576,0,操作說明!$D$2-10,1573,6)&gt;0))),1),0)</f>
        <v>7.2</v>
      </c>
      <c r="K358" s="36">
        <f t="shared" ca="1" si="20"/>
        <v>16.5</v>
      </c>
      <c r="L358" s="37" t="str">
        <f t="shared" ca="1" si="21"/>
        <v>滯銷風險</v>
      </c>
      <c r="M358" s="38" t="str">
        <f t="shared" ca="1" si="22"/>
        <v>🔴 消化月數超過12個月，滯銷風險高</v>
      </c>
      <c r="N358" s="113" t="str">
        <f t="shared" ca="1" si="23"/>
        <v>2027/10</v>
      </c>
    </row>
    <row r="359" spans="1:14" ht="18.75" customHeight="1">
      <c r="A359" s="19" t="str">
        <f>IFERROR(_xlfn.XLOOKUP(B359,事業別定義!A$2:A$9,事業別定義!B$2:B$9,IF(E359&gt;0,"周邊商品","")),IF(E359&gt;0,"周邊商品",""))</f>
        <v>周邊商品</v>
      </c>
      <c r="B359" s="20" t="str">
        <f>IFERROR(_xlfn.XLOOKUP(C359,'銷貨數(claude)'!E:E,'銷貨數(claude)'!A:A,"周邊商品"),"周邊商品")</f>
        <v>周邊商品</v>
      </c>
      <c r="C359" s="21" t="str">
        <f>'在庫(claude)'!A359</f>
        <v>20230H027</v>
      </c>
      <c r="D359" s="22" t="str">
        <f>IFERROR(_xlfn.XLOOKUP(C359,'在庫(claude)'!A$5:A$695,'在庫(claude)'!B$5:B$695,""),"")</f>
        <v>SKATER巧虎防蚊貼</v>
      </c>
      <c r="E359" s="39">
        <f>IFERROR(SUMIF('在庫(claude)'!A$5:A$695,C359,'在庫(claude)'!D$5:D$695),0)</f>
        <v>3</v>
      </c>
      <c r="F359" s="39">
        <f>IFERROR(SUMIF('在庫(claude)'!A$5:A$695,C359,'在庫(claude)'!E$5:E$695),0)</f>
        <v>577</v>
      </c>
      <c r="G359" s="39">
        <f ca="1">IFERROR(SUMPRODUCT(('銷貨數 (總數)(claude)'!$B$4:$B$1576=C359)*OFFSET('銷貨數 (總數)(claude)'!$E$4:$E$1576,0,操作說明!$D$2-16,1573,12)),0)</f>
        <v>144</v>
      </c>
      <c r="H359" s="40">
        <f ca="1">IFERROR(SUMPRODUCT(('銷貨數 (總數)(claude)'!$B$4:$B$1576=C359)*OFFSET('銷貨數 (總數)(claude)'!$E$4:$E$1576,0,操作說明!$D$2-10,1573,6)),0)</f>
        <v>1</v>
      </c>
      <c r="I359" s="39">
        <f ca="1">IFERROR(SUMPRODUCT(('銷貨數 (總數)(claude)'!$B$4:$B$1576=C359)*OFFSET('銷貨數 (總數)(claude)'!$E$4:$E$1576,0,操作說明!$D$2-7,1573,3)),0)</f>
        <v>0</v>
      </c>
      <c r="J359" s="40" cm="1">
        <f t="array" aca="1" ref="J359" ca="1">IFERROR(ROUND(H359/MAX(1,SUMPRODUCT(('銷貨數 (總數)(claude)'!$B$4:$B$1576=C359)*(OFFSET('銷貨數 (總數)(claude)'!$E$4:$E$1576,0,操作說明!$D$2-10,1573,6)&gt;0))),1),0)</f>
        <v>1</v>
      </c>
      <c r="K359" s="41">
        <f t="shared" ca="1" si="20"/>
        <v>3</v>
      </c>
      <c r="L359" s="37" t="str">
        <f t="shared" ca="1" si="21"/>
        <v>健康</v>
      </c>
      <c r="M359" s="42" t="str">
        <f t="shared" ca="1" si="22"/>
        <v>✅ 庫存健康</v>
      </c>
      <c r="N359" s="113" t="str">
        <f t="shared" ca="1" si="23"/>
        <v>2026/08</v>
      </c>
    </row>
    <row r="360" spans="1:14" ht="18.75" customHeight="1">
      <c r="A360" s="19" t="str">
        <f>IFERROR(_xlfn.XLOOKUP(B360,事業別定義!A$2:A$9,事業別定義!B$2:B$9,IF(E360&gt;0,"周邊商品","")),IF(E360&gt;0,"周邊商品",""))</f>
        <v>周邊商品</v>
      </c>
      <c r="B360" s="20" t="str">
        <f>IFERROR(_xlfn.XLOOKUP(C360,'銷貨數(claude)'!E:E,'銷貨數(claude)'!A:A,"周邊商品"),"周邊商品")</f>
        <v>周邊商品</v>
      </c>
      <c r="C360" s="21" t="str">
        <f>'在庫(claude)'!A360</f>
        <v>20230H029</v>
      </c>
      <c r="D360" s="22" t="str">
        <f>IFERROR(_xlfn.XLOOKUP(C360,'在庫(claude)'!A$5:A$695,'在庫(claude)'!B$5:B$695,""),"")</f>
        <v>SKATER巧虎不鏽鋼直飲冷水壺(350ML)</v>
      </c>
      <c r="E360" s="34">
        <f>IFERROR(SUMIF('在庫(claude)'!A$5:A$695,C360,'在庫(claude)'!D$5:D$695),0)</f>
        <v>26</v>
      </c>
      <c r="F360" s="34">
        <f>IFERROR(SUMIF('在庫(claude)'!A$5:A$695,C360,'在庫(claude)'!E$5:E$695),0)</f>
        <v>9267</v>
      </c>
      <c r="G360" s="34">
        <f ca="1">IFERROR(SUMPRODUCT(('銷貨數 (總數)(claude)'!$B$4:$B$1576=C360)*OFFSET('銷貨數 (總數)(claude)'!$E$4:$E$1576,0,操作說明!$D$2-16,1573,12)),0)</f>
        <v>66</v>
      </c>
      <c r="H360" s="35">
        <f ca="1">IFERROR(SUMPRODUCT(('銷貨數 (總數)(claude)'!$B$4:$B$1576=C360)*OFFSET('銷貨數 (總數)(claude)'!$E$4:$E$1576,0,操作說明!$D$2-10,1573,6)),0)</f>
        <v>26</v>
      </c>
      <c r="I360" s="34">
        <f ca="1">IFERROR(SUMPRODUCT(('銷貨數 (總數)(claude)'!$B$4:$B$1576=C360)*OFFSET('銷貨數 (總數)(claude)'!$E$4:$E$1576,0,操作說明!$D$2-7,1573,3)),0)</f>
        <v>10</v>
      </c>
      <c r="J360" s="35" cm="1">
        <f t="array" aca="1" ref="J360" ca="1">IFERROR(ROUND(H360/MAX(1,SUMPRODUCT(('銷貨數 (總數)(claude)'!$B$4:$B$1576=C360)*(OFFSET('銷貨數 (總數)(claude)'!$E$4:$E$1576,0,操作說明!$D$2-10,1573,6)&gt;0))),1),0)</f>
        <v>2.4</v>
      </c>
      <c r="K360" s="36">
        <f t="shared" ca="1" si="20"/>
        <v>10.8</v>
      </c>
      <c r="L360" s="37" t="str">
        <f t="shared" ca="1" si="21"/>
        <v>警示</v>
      </c>
      <c r="M360" s="38" t="str">
        <f t="shared" ca="1" si="22"/>
        <v>🟠 消化月數6-12個月，持續觀察</v>
      </c>
      <c r="N360" s="113" t="str">
        <f t="shared" ca="1" si="23"/>
        <v>2027/04</v>
      </c>
    </row>
    <row r="361" spans="1:14" ht="18.75" customHeight="1">
      <c r="A361" s="19" t="str">
        <f>IFERROR(_xlfn.XLOOKUP(B361,事業別定義!A$2:A$9,事業別定義!B$2:B$9,IF(E361&gt;0,"周邊商品","")),IF(E361&gt;0,"周邊商品",""))</f>
        <v>周邊商品</v>
      </c>
      <c r="B361" s="20" t="str">
        <f>IFERROR(_xlfn.XLOOKUP(C361,'銷貨數(claude)'!E:E,'銷貨數(claude)'!A:A,"周邊商品"),"周邊商品")</f>
        <v>周邊商品</v>
      </c>
      <c r="C361" s="21" t="str">
        <f>'在庫(claude)'!A361</f>
        <v>20230H032</v>
      </c>
      <c r="D361" s="22" t="str">
        <f>IFERROR(_xlfn.XLOOKUP(C361,'在庫(claude)'!A$5:A$695,'在庫(claude)'!B$5:B$695,""),"")</f>
        <v>巧虎兩用式多功能水壺</v>
      </c>
      <c r="E361" s="39">
        <f>IFERROR(SUMIF('在庫(claude)'!A$5:A$695,C361,'在庫(claude)'!D$5:D$695),0)</f>
        <v>1924</v>
      </c>
      <c r="F361" s="39">
        <f>IFERROR(SUMIF('在庫(claude)'!A$5:A$695,C361,'在庫(claude)'!E$5:E$695),0)</f>
        <v>199489</v>
      </c>
      <c r="G361" s="39">
        <f ca="1">IFERROR(SUMPRODUCT(('銷貨數 (總數)(claude)'!$B$4:$B$1576=C361)*OFFSET('銷貨數 (總數)(claude)'!$E$4:$E$1576,0,操作說明!$D$2-16,1573,12)),0)</f>
        <v>486</v>
      </c>
      <c r="H361" s="40">
        <f ca="1">IFERROR(SUMPRODUCT(('銷貨數 (總數)(claude)'!$B$4:$B$1576=C361)*OFFSET('銷貨數 (總數)(claude)'!$E$4:$E$1576,0,操作說明!$D$2-10,1573,6)),0)</f>
        <v>142</v>
      </c>
      <c r="I361" s="39">
        <f ca="1">IFERROR(SUMPRODUCT(('銷貨數 (總數)(claude)'!$B$4:$B$1576=C361)*OFFSET('銷貨數 (總數)(claude)'!$E$4:$E$1576,0,操作說明!$D$2-7,1573,3)),0)</f>
        <v>20</v>
      </c>
      <c r="J361" s="40" cm="1">
        <f t="array" aca="1" ref="J361" ca="1">IFERROR(ROUND(H361/MAX(1,SUMPRODUCT(('銷貨數 (總數)(claude)'!$B$4:$B$1576=C361)*(OFFSET('銷貨數 (總數)(claude)'!$E$4:$E$1576,0,操作說明!$D$2-10,1573,6)&gt;0))),1),0)</f>
        <v>17.8</v>
      </c>
      <c r="K361" s="41">
        <f t="shared" ca="1" si="20"/>
        <v>108.1</v>
      </c>
      <c r="L361" s="37" t="str">
        <f t="shared" ca="1" si="21"/>
        <v>滯銷風險</v>
      </c>
      <c r="M361" s="42" t="str">
        <f t="shared" ca="1" si="22"/>
        <v>🔴 超過2年消化量，建議促銷/庫存處分</v>
      </c>
      <c r="N361" s="113" t="str">
        <f t="shared" ca="1" si="23"/>
        <v>2035/05</v>
      </c>
    </row>
    <row r="362" spans="1:14" ht="18.75" customHeight="1">
      <c r="A362" s="19" t="str">
        <f>IFERROR(_xlfn.XLOOKUP(B362,事業別定義!A$2:A$9,事業別定義!B$2:B$9,IF(E362&gt;0,"周邊商品","")),IF(E362&gt;0,"周邊商品",""))</f>
        <v>周邊商品</v>
      </c>
      <c r="B362" s="20" t="str">
        <f>IFERROR(_xlfn.XLOOKUP(C362,'銷貨數(claude)'!E:E,'銷貨數(claude)'!A:A,"周邊商品"),"周邊商品")</f>
        <v>周邊商品</v>
      </c>
      <c r="C362" s="21" t="str">
        <f>'在庫(claude)'!A362</f>
        <v>20230H033</v>
      </c>
      <c r="D362" s="22" t="str">
        <f>IFERROR(_xlfn.XLOOKUP(C362,'在庫(claude)'!A$5:A$695,'在庫(claude)'!B$5:B$695,""),"")</f>
        <v>巧虎琪琪變變變手錶</v>
      </c>
      <c r="E362" s="34">
        <f>IFERROR(SUMIF('在庫(claude)'!A$5:A$695,C362,'在庫(claude)'!D$5:D$695),0)</f>
        <v>26</v>
      </c>
      <c r="F362" s="34">
        <f>IFERROR(SUMIF('在庫(claude)'!A$5:A$695,C362,'在庫(claude)'!E$5:E$695),0)</f>
        <v>4147</v>
      </c>
      <c r="G362" s="34">
        <f ca="1">IFERROR(SUMPRODUCT(('銷貨數 (總數)(claude)'!$B$4:$B$1576=C362)*OFFSET('銷貨數 (總數)(claude)'!$E$4:$E$1576,0,操作說明!$D$2-16,1573,12)),0)</f>
        <v>390</v>
      </c>
      <c r="H362" s="35">
        <f ca="1">IFERROR(SUMPRODUCT(('銷貨數 (總數)(claude)'!$B$4:$B$1576=C362)*OFFSET('銷貨數 (總數)(claude)'!$E$4:$E$1576,0,操作說明!$D$2-10,1573,6)),0)</f>
        <v>162</v>
      </c>
      <c r="I362" s="34">
        <f ca="1">IFERROR(SUMPRODUCT(('銷貨數 (總數)(claude)'!$B$4:$B$1576=C362)*OFFSET('銷貨數 (總數)(claude)'!$E$4:$E$1576,0,操作說明!$D$2-7,1573,3)),0)</f>
        <v>46</v>
      </c>
      <c r="J362" s="35" cm="1">
        <f t="array" aca="1" ref="J362" ca="1">IFERROR(ROUND(H362/MAX(1,SUMPRODUCT(('銷貨數 (總數)(claude)'!$B$4:$B$1576=C362)*(OFFSET('銷貨數 (總數)(claude)'!$E$4:$E$1576,0,操作說明!$D$2-10,1573,6)&gt;0))),1),0)</f>
        <v>16.2</v>
      </c>
      <c r="K362" s="36">
        <f t="shared" ca="1" si="20"/>
        <v>1.6</v>
      </c>
      <c r="L362" s="37" t="str">
        <f t="shared" ca="1" si="21"/>
        <v>健康</v>
      </c>
      <c r="M362" s="38" t="str">
        <f t="shared" ca="1" si="22"/>
        <v>✅ 庫存健康</v>
      </c>
      <c r="N362" s="113" t="str">
        <f t="shared" ca="1" si="23"/>
        <v>2026/07</v>
      </c>
    </row>
    <row r="363" spans="1:14" ht="18.75" customHeight="1">
      <c r="A363" s="19" t="str">
        <f>IFERROR(_xlfn.XLOOKUP(B363,事業別定義!A$2:A$9,事業別定義!B$2:B$9,IF(E363&gt;0,"周邊商品","")),IF(E363&gt;0,"周邊商品",""))</f>
        <v>周邊商品</v>
      </c>
      <c r="B363" s="20" t="str">
        <f>IFERROR(_xlfn.XLOOKUP(C363,'銷貨數(claude)'!E:E,'銷貨數(claude)'!A:A,"周邊商品"),"周邊商品")</f>
        <v>周邊商品</v>
      </c>
      <c r="C363" s="21" t="str">
        <f>'在庫(claude)'!A363</f>
        <v>20240H001</v>
      </c>
      <c r="D363" s="22" t="str">
        <f>IFERROR(_xlfn.XLOOKUP(C363,'在庫(claude)'!A$5:A$695,'在庫(claude)'!B$5:B$695,""),"")</f>
        <v>巧虎吊飾玩偶</v>
      </c>
      <c r="E363" s="39">
        <f>IFERROR(SUMIF('在庫(claude)'!A$5:A$695,C363,'在庫(claude)'!D$5:D$695),0)</f>
        <v>1014</v>
      </c>
      <c r="F363" s="39">
        <f>IFERROR(SUMIF('在庫(claude)'!A$5:A$695,C363,'在庫(claude)'!E$5:E$695),0)</f>
        <v>164079</v>
      </c>
      <c r="G363" s="39">
        <f ca="1">IFERROR(SUMPRODUCT(('銷貨數 (總數)(claude)'!$B$4:$B$1576=C363)*OFFSET('銷貨數 (總數)(claude)'!$E$4:$E$1576,0,操作說明!$D$2-16,1573,12)),0)</f>
        <v>1198</v>
      </c>
      <c r="H363" s="40">
        <f ca="1">IFERROR(SUMPRODUCT(('銷貨數 (總數)(claude)'!$B$4:$B$1576=C363)*OFFSET('銷貨數 (總數)(claude)'!$E$4:$E$1576,0,操作說明!$D$2-10,1573,6)),0)</f>
        <v>497</v>
      </c>
      <c r="I363" s="39">
        <f ca="1">IFERROR(SUMPRODUCT(('銷貨數 (總數)(claude)'!$B$4:$B$1576=C363)*OFFSET('銷貨數 (總數)(claude)'!$E$4:$E$1576,0,操作說明!$D$2-7,1573,3)),0)</f>
        <v>175</v>
      </c>
      <c r="J363" s="40" cm="1">
        <f t="array" aca="1" ref="J363" ca="1">IFERROR(ROUND(H363/MAX(1,SUMPRODUCT(('銷貨數 (總數)(claude)'!$B$4:$B$1576=C363)*(OFFSET('銷貨數 (總數)(claude)'!$E$4:$E$1576,0,操作說明!$D$2-10,1573,6)&gt;0))),1),0)</f>
        <v>33.1</v>
      </c>
      <c r="K363" s="41">
        <f t="shared" ca="1" si="20"/>
        <v>30.6</v>
      </c>
      <c r="L363" s="37" t="str">
        <f t="shared" ca="1" si="21"/>
        <v>滯銷風險</v>
      </c>
      <c r="M363" s="42" t="str">
        <f t="shared" ca="1" si="22"/>
        <v>🔴 超過2年消化量，建議促銷/庫存處分</v>
      </c>
      <c r="N363" s="113" t="str">
        <f t="shared" ca="1" si="23"/>
        <v>2028/12</v>
      </c>
    </row>
    <row r="364" spans="1:14" ht="18.75" customHeight="1">
      <c r="A364" s="19" t="str">
        <f>IFERROR(_xlfn.XLOOKUP(B364,事業別定義!A$2:A$9,事業別定義!B$2:B$9,IF(E364&gt;0,"周邊商品","")),IF(E364&gt;0,"周邊商品",""))</f>
        <v>周邊商品</v>
      </c>
      <c r="B364" s="20" t="str">
        <f>IFERROR(_xlfn.XLOOKUP(C364,'銷貨數(claude)'!E:E,'銷貨數(claude)'!A:A,"周邊商品"),"周邊商品")</f>
        <v>周邊商品</v>
      </c>
      <c r="C364" s="21" t="str">
        <f>'在庫(claude)'!A364</f>
        <v>20240H002</v>
      </c>
      <c r="D364" s="22" t="str">
        <f>IFERROR(_xlfn.XLOOKUP(C364,'在庫(claude)'!A$5:A$695,'在庫(claude)'!B$5:B$695,""),"")</f>
        <v>小花吊飾玩偶</v>
      </c>
      <c r="E364" s="34">
        <f>IFERROR(SUMIF('在庫(claude)'!A$5:A$695,C364,'在庫(claude)'!D$5:D$695),0)</f>
        <v>1167</v>
      </c>
      <c r="F364" s="34">
        <f>IFERROR(SUMIF('在庫(claude)'!A$5:A$695,C364,'在庫(claude)'!E$5:E$695),0)</f>
        <v>188570</v>
      </c>
      <c r="G364" s="34">
        <f ca="1">IFERROR(SUMPRODUCT(('銷貨數 (總數)(claude)'!$B$4:$B$1576=C364)*OFFSET('銷貨數 (總數)(claude)'!$E$4:$E$1576,0,操作說明!$D$2-16,1573,12)),0)</f>
        <v>1128</v>
      </c>
      <c r="H364" s="35">
        <f ca="1">IFERROR(SUMPRODUCT(('銷貨數 (總數)(claude)'!$B$4:$B$1576=C364)*OFFSET('銷貨數 (總數)(claude)'!$E$4:$E$1576,0,操作說明!$D$2-10,1573,6)),0)</f>
        <v>401</v>
      </c>
      <c r="I364" s="34">
        <f ca="1">IFERROR(SUMPRODUCT(('銷貨數 (總數)(claude)'!$B$4:$B$1576=C364)*OFFSET('銷貨數 (總數)(claude)'!$E$4:$E$1576,0,操作說明!$D$2-7,1573,3)),0)</f>
        <v>135</v>
      </c>
      <c r="J364" s="35" cm="1">
        <f t="array" aca="1" ref="J364" ca="1">IFERROR(ROUND(H364/MAX(1,SUMPRODUCT(('銷貨數 (總數)(claude)'!$B$4:$B$1576=C364)*(OFFSET('銷貨數 (總數)(claude)'!$E$4:$E$1576,0,操作說明!$D$2-10,1573,6)&gt;0))),1),0)</f>
        <v>26.7</v>
      </c>
      <c r="K364" s="36">
        <f t="shared" ca="1" si="20"/>
        <v>43.7</v>
      </c>
      <c r="L364" s="37" t="str">
        <f t="shared" ca="1" si="21"/>
        <v>滯銷風險</v>
      </c>
      <c r="M364" s="38" t="str">
        <f t="shared" ca="1" si="22"/>
        <v>🔴 超過2年消化量，建議促銷/庫存處分</v>
      </c>
      <c r="N364" s="113" t="str">
        <f t="shared" ca="1" si="23"/>
        <v>2030/01</v>
      </c>
    </row>
    <row r="365" spans="1:14" ht="18.75" customHeight="1">
      <c r="A365" s="19" t="str">
        <f>IFERROR(_xlfn.XLOOKUP(B365,事業別定義!A$2:A$9,事業別定義!B$2:B$9,IF(E365&gt;0,"周邊商品","")),IF(E365&gt;0,"周邊商品",""))</f>
        <v>周邊商品</v>
      </c>
      <c r="B365" s="20" t="str">
        <f>IFERROR(_xlfn.XLOOKUP(C365,'銷貨數(claude)'!E:E,'銷貨數(claude)'!A:A,"周邊商品"),"周邊商品")</f>
        <v>周邊商品</v>
      </c>
      <c r="C365" s="21" t="str">
        <f>'在庫(claude)'!A365</f>
        <v>20240H003</v>
      </c>
      <c r="D365" s="22" t="str">
        <f>IFERROR(_xlfn.XLOOKUP(C365,'在庫(claude)'!A$5:A$695,'在庫(claude)'!B$5:B$695,""),"")</f>
        <v>琪琪吊飾玩偶</v>
      </c>
      <c r="E365" s="39">
        <f>IFERROR(SUMIF('在庫(claude)'!A$5:A$695,C365,'在庫(claude)'!D$5:D$695),0)</f>
        <v>1549</v>
      </c>
      <c r="F365" s="39">
        <f>IFERROR(SUMIF('在庫(claude)'!A$5:A$695,C365,'在庫(claude)'!E$5:E$695),0)</f>
        <v>249291</v>
      </c>
      <c r="G365" s="39">
        <f ca="1">IFERROR(SUMPRODUCT(('銷貨數 (總數)(claude)'!$B$4:$B$1576=C365)*OFFSET('銷貨數 (總數)(claude)'!$E$4:$E$1576,0,操作說明!$D$2-16,1573,12)),0)</f>
        <v>767</v>
      </c>
      <c r="H365" s="40">
        <f ca="1">IFERROR(SUMPRODUCT(('銷貨數 (總數)(claude)'!$B$4:$B$1576=C365)*OFFSET('銷貨數 (總數)(claude)'!$E$4:$E$1576,0,操作說明!$D$2-10,1573,6)),0)</f>
        <v>209</v>
      </c>
      <c r="I365" s="39">
        <f ca="1">IFERROR(SUMPRODUCT(('銷貨數 (總數)(claude)'!$B$4:$B$1576=C365)*OFFSET('銷貨數 (總數)(claude)'!$E$4:$E$1576,0,操作說明!$D$2-7,1573,3)),0)</f>
        <v>30</v>
      </c>
      <c r="J365" s="40" cm="1">
        <f t="array" aca="1" ref="J365" ca="1">IFERROR(ROUND(H365/MAX(1,SUMPRODUCT(('銷貨數 (總數)(claude)'!$B$4:$B$1576=C365)*(OFFSET('銷貨數 (總數)(claude)'!$E$4:$E$1576,0,操作說明!$D$2-10,1573,6)&gt;0))),1),0)</f>
        <v>16.100000000000001</v>
      </c>
      <c r="K365" s="41">
        <f t="shared" ca="1" si="20"/>
        <v>96.2</v>
      </c>
      <c r="L365" s="37" t="str">
        <f t="shared" ca="1" si="21"/>
        <v>滯銷風險</v>
      </c>
      <c r="M365" s="42" t="str">
        <f t="shared" ca="1" si="22"/>
        <v>🔴 超過2年消化量，建議促銷/庫存處分</v>
      </c>
      <c r="N365" s="113" t="str">
        <f t="shared" ca="1" si="23"/>
        <v>2034/05</v>
      </c>
    </row>
    <row r="366" spans="1:14" ht="18.75" customHeight="1">
      <c r="A366" s="19" t="str">
        <f>IFERROR(_xlfn.XLOOKUP(B366,事業別定義!A$2:A$9,事業別定義!B$2:B$9,IF(E366&gt;0,"周邊商品","")),IF(E366&gt;0,"周邊商品",""))</f>
        <v>周邊商品</v>
      </c>
      <c r="B366" s="20" t="str">
        <f>IFERROR(_xlfn.XLOOKUP(C366,'銷貨數(claude)'!E:E,'銷貨數(claude)'!A:A,"周邊商品"),"周邊商品")</f>
        <v>周邊商品</v>
      </c>
      <c r="C366" s="21" t="str">
        <f>'在庫(claude)'!A366</f>
        <v>20240H006</v>
      </c>
      <c r="D366" s="22" t="str">
        <f>IFERROR(_xlfn.XLOOKUP(C366,'在庫(claude)'!A$5:A$695,'在庫(claude)'!B$5:B$695,""),"")</f>
        <v>Skater 巧虎3入水杯Friends</v>
      </c>
      <c r="E366" s="34">
        <f>IFERROR(SUMIF('在庫(claude)'!A$5:A$695,C366,'在庫(claude)'!D$5:D$695),0)</f>
        <v>87</v>
      </c>
      <c r="F366" s="34">
        <f>IFERROR(SUMIF('在庫(claude)'!A$5:A$695,C366,'在庫(claude)'!E$5:E$695),0)</f>
        <v>15089</v>
      </c>
      <c r="G366" s="34">
        <f ca="1">IFERROR(SUMPRODUCT(('銷貨數 (總數)(claude)'!$B$4:$B$1576=C366)*OFFSET('銷貨數 (總數)(claude)'!$E$4:$E$1576,0,操作說明!$D$2-16,1573,12)),0)</f>
        <v>118</v>
      </c>
      <c r="H366" s="35">
        <f ca="1">IFERROR(SUMPRODUCT(('銷貨數 (總數)(claude)'!$B$4:$B$1576=C366)*OFFSET('銷貨數 (總數)(claude)'!$E$4:$E$1576,0,操作說明!$D$2-10,1573,6)),0)</f>
        <v>65</v>
      </c>
      <c r="I366" s="34">
        <f ca="1">IFERROR(SUMPRODUCT(('銷貨數 (總數)(claude)'!$B$4:$B$1576=C366)*OFFSET('銷貨數 (總數)(claude)'!$E$4:$E$1576,0,操作說明!$D$2-7,1573,3)),0)</f>
        <v>31</v>
      </c>
      <c r="J366" s="35" cm="1">
        <f t="array" aca="1" ref="J366" ca="1">IFERROR(ROUND(H366/MAX(1,SUMPRODUCT(('銷貨數 (總數)(claude)'!$B$4:$B$1576=C366)*(OFFSET('銷貨數 (總數)(claude)'!$E$4:$E$1576,0,操作說明!$D$2-10,1573,6)&gt;0))),1),0)</f>
        <v>5.9</v>
      </c>
      <c r="K366" s="36">
        <f t="shared" ca="1" si="20"/>
        <v>14.7</v>
      </c>
      <c r="L366" s="37" t="str">
        <f t="shared" ca="1" si="21"/>
        <v>滯銷風險</v>
      </c>
      <c r="M366" s="38" t="str">
        <f t="shared" ca="1" si="22"/>
        <v>🔴 消化月數超過12個月，滯銷風險高</v>
      </c>
      <c r="N366" s="113" t="str">
        <f t="shared" ca="1" si="23"/>
        <v>2027/08</v>
      </c>
    </row>
    <row r="367" spans="1:14" ht="18.75" customHeight="1">
      <c r="A367" s="19" t="str">
        <f>IFERROR(_xlfn.XLOOKUP(B367,事業別定義!A$2:A$9,事業別定義!B$2:B$9,IF(E367&gt;0,"周邊商品","")),IF(E367&gt;0,"周邊商品",""))</f>
        <v>周邊商品</v>
      </c>
      <c r="B367" s="20" t="str">
        <f>IFERROR(_xlfn.XLOOKUP(C367,'銷貨數(claude)'!E:E,'銷貨數(claude)'!A:A,"周邊商品"),"周邊商品")</f>
        <v>周邊商品</v>
      </c>
      <c r="C367" s="21" t="str">
        <f>'在庫(claude)'!A367</f>
        <v>20240H007</v>
      </c>
      <c r="D367" s="22" t="str">
        <f>IFERROR(_xlfn.XLOOKUP(C367,'在庫(claude)'!A$5:A$695,'在庫(claude)'!B$5:B$695,""),"")</f>
        <v>巧虎成長積木</v>
      </c>
      <c r="E367" s="39">
        <f>IFERROR(SUMIF('在庫(claude)'!A$5:A$695,C367,'在庫(claude)'!D$5:D$695),0)</f>
        <v>113</v>
      </c>
      <c r="F367" s="39">
        <f>IFERROR(SUMIF('在庫(claude)'!A$5:A$695,C367,'在庫(claude)'!E$5:E$695),0)</f>
        <v>72900</v>
      </c>
      <c r="G367" s="39">
        <f ca="1">IFERROR(SUMPRODUCT(('銷貨數 (總數)(claude)'!$B$4:$B$1576=C367)*OFFSET('銷貨數 (總數)(claude)'!$E$4:$E$1576,0,操作說明!$D$2-16,1573,12)),0)</f>
        <v>219</v>
      </c>
      <c r="H367" s="40">
        <f ca="1">IFERROR(SUMPRODUCT(('銷貨數 (總數)(claude)'!$B$4:$B$1576=C367)*OFFSET('銷貨數 (總數)(claude)'!$E$4:$E$1576,0,操作說明!$D$2-10,1573,6)),0)</f>
        <v>121</v>
      </c>
      <c r="I367" s="39">
        <f ca="1">IFERROR(SUMPRODUCT(('銷貨數 (總數)(claude)'!$B$4:$B$1576=C367)*OFFSET('銷貨數 (總數)(claude)'!$E$4:$E$1576,0,操作說明!$D$2-7,1573,3)),0)</f>
        <v>50</v>
      </c>
      <c r="J367" s="40" cm="1">
        <f t="array" aca="1" ref="J367" ca="1">IFERROR(ROUND(H367/MAX(1,SUMPRODUCT(('銷貨數 (總數)(claude)'!$B$4:$B$1576=C367)*(OFFSET('銷貨數 (總數)(claude)'!$E$4:$E$1576,0,操作說明!$D$2-10,1573,6)&gt;0))),1),0)</f>
        <v>8.6</v>
      </c>
      <c r="K367" s="41">
        <f t="shared" ca="1" si="20"/>
        <v>13.1</v>
      </c>
      <c r="L367" s="37" t="str">
        <f t="shared" ca="1" si="21"/>
        <v>滯銷風險</v>
      </c>
      <c r="M367" s="42" t="str">
        <f t="shared" ca="1" si="22"/>
        <v>🔴 消化月數超過12個月，滯銷風險高</v>
      </c>
      <c r="N367" s="113" t="str">
        <f t="shared" ca="1" si="23"/>
        <v>2027/06</v>
      </c>
    </row>
    <row r="368" spans="1:14" ht="18.75" customHeight="1">
      <c r="A368" s="19" t="str">
        <f>IFERROR(_xlfn.XLOOKUP(B368,事業別定義!A$2:A$9,事業別定義!B$2:B$9,IF(E368&gt;0,"周邊商品","")),IF(E368&gt;0,"周邊商品",""))</f>
        <v>周邊商品</v>
      </c>
      <c r="B368" s="20" t="str">
        <f>IFERROR(_xlfn.XLOOKUP(C368,'銷貨數(claude)'!E:E,'銷貨數(claude)'!A:A,"周邊商品"),"周邊商品")</f>
        <v>周邊商品</v>
      </c>
      <c r="C368" s="21" t="str">
        <f>'在庫(claude)'!A368</f>
        <v>20240H009</v>
      </c>
      <c r="D368" s="22" t="str">
        <f>IFERROR(_xlfn.XLOOKUP(C368,'在庫(claude)'!A$5:A$695,'在庫(claude)'!B$5:B$695,""),"")</f>
        <v>巧虎聲光廚房遊戲組</v>
      </c>
      <c r="E368" s="34">
        <f>IFERROR(SUMIF('在庫(claude)'!A$5:A$695,C368,'在庫(claude)'!D$5:D$695),0)</f>
        <v>263</v>
      </c>
      <c r="F368" s="34">
        <f>IFERROR(SUMIF('在庫(claude)'!A$5:A$695,C368,'在庫(claude)'!E$5:E$695),0)</f>
        <v>145998</v>
      </c>
      <c r="G368" s="34">
        <f ca="1">IFERROR(SUMPRODUCT(('銷貨數 (總數)(claude)'!$B$4:$B$1576=C368)*OFFSET('銷貨數 (總數)(claude)'!$E$4:$E$1576,0,操作說明!$D$2-16,1573,12)),0)</f>
        <v>678</v>
      </c>
      <c r="H368" s="35">
        <f ca="1">IFERROR(SUMPRODUCT(('銷貨數 (總數)(claude)'!$B$4:$B$1576=C368)*OFFSET('銷貨數 (總數)(claude)'!$E$4:$E$1576,0,操作說明!$D$2-10,1573,6)),0)</f>
        <v>376</v>
      </c>
      <c r="I368" s="34">
        <f ca="1">IFERROR(SUMPRODUCT(('銷貨數 (總數)(claude)'!$B$4:$B$1576=C368)*OFFSET('銷貨數 (總數)(claude)'!$E$4:$E$1576,0,操作說明!$D$2-7,1573,3)),0)</f>
        <v>232</v>
      </c>
      <c r="J368" s="35" cm="1">
        <f t="array" aca="1" ref="J368" ca="1">IFERROR(ROUND(H368/MAX(1,SUMPRODUCT(('銷貨數 (總數)(claude)'!$B$4:$B$1576=C368)*(OFFSET('銷貨數 (總數)(claude)'!$E$4:$E$1576,0,操作說明!$D$2-10,1573,6)&gt;0))),1),0)</f>
        <v>26.9</v>
      </c>
      <c r="K368" s="36">
        <f t="shared" ca="1" si="20"/>
        <v>9.8000000000000007</v>
      </c>
      <c r="L368" s="37" t="str">
        <f t="shared" ca="1" si="21"/>
        <v>警示</v>
      </c>
      <c r="M368" s="38" t="str">
        <f t="shared" ca="1" si="22"/>
        <v>🟠 消化月數6-12個月，持續觀察</v>
      </c>
      <c r="N368" s="113" t="str">
        <f t="shared" ca="1" si="23"/>
        <v>2027/03</v>
      </c>
    </row>
    <row r="369" spans="1:14" ht="18.75" customHeight="1">
      <c r="A369" s="19" t="str">
        <f>IFERROR(_xlfn.XLOOKUP(B369,事業別定義!A$2:A$9,事業別定義!B$2:B$9,IF(E369&gt;0,"周邊商品","")),IF(E369&gt;0,"周邊商品",""))</f>
        <v>周邊商品</v>
      </c>
      <c r="B369" s="20" t="str">
        <f>IFERROR(_xlfn.XLOOKUP(C369,'銷貨數(claude)'!E:E,'銷貨數(claude)'!A:A,"周邊商品"),"周邊商品")</f>
        <v>周邊商品</v>
      </c>
      <c r="C369" s="21" t="str">
        <f>'在庫(claude)'!A369</f>
        <v>20240H010</v>
      </c>
      <c r="D369" s="22" t="str">
        <f>IFERROR(_xlfn.XLOOKUP(C369,'在庫(claude)'!A$5:A$695,'在庫(claude)'!B$5:B$695,""),"")</f>
        <v>巧虎百變工具箱</v>
      </c>
      <c r="E369" s="39">
        <f>IFERROR(SUMIF('在庫(claude)'!A$5:A$695,C369,'在庫(claude)'!D$5:D$695),0)</f>
        <v>225</v>
      </c>
      <c r="F369" s="39">
        <f>IFERROR(SUMIF('在庫(claude)'!A$5:A$695,C369,'在庫(claude)'!E$5:E$695),0)</f>
        <v>66225</v>
      </c>
      <c r="G369" s="39">
        <f ca="1">IFERROR(SUMPRODUCT(('銷貨數 (總數)(claude)'!$B$4:$B$1576=C369)*OFFSET('銷貨數 (總數)(claude)'!$E$4:$E$1576,0,操作說明!$D$2-16,1573,12)),0)</f>
        <v>888</v>
      </c>
      <c r="H369" s="40">
        <f ca="1">IFERROR(SUMPRODUCT(('銷貨數 (總數)(claude)'!$B$4:$B$1576=C369)*OFFSET('銷貨數 (總數)(claude)'!$E$4:$E$1576,0,操作說明!$D$2-10,1573,6)),0)</f>
        <v>464</v>
      </c>
      <c r="I369" s="39">
        <f ca="1">IFERROR(SUMPRODUCT(('銷貨數 (總數)(claude)'!$B$4:$B$1576=C369)*OFFSET('銷貨數 (總數)(claude)'!$E$4:$E$1576,0,操作說明!$D$2-7,1573,3)),0)</f>
        <v>375</v>
      </c>
      <c r="J369" s="40" cm="1">
        <f t="array" aca="1" ref="J369" ca="1">IFERROR(ROUND(H369/MAX(1,SUMPRODUCT(('銷貨數 (總數)(claude)'!$B$4:$B$1576=C369)*(OFFSET('銷貨數 (總數)(claude)'!$E$4:$E$1576,0,操作說明!$D$2-10,1573,6)&gt;0))),1),0)</f>
        <v>38.700000000000003</v>
      </c>
      <c r="K369" s="41">
        <f t="shared" ca="1" si="20"/>
        <v>5.8</v>
      </c>
      <c r="L369" s="37" t="str">
        <f t="shared" ca="1" si="21"/>
        <v>偏高</v>
      </c>
      <c r="M369" s="42" t="str">
        <f t="shared" ca="1" si="22"/>
        <v>🟡 消化月數3-6個月，偏高注意</v>
      </c>
      <c r="N369" s="113" t="str">
        <f t="shared" ca="1" si="23"/>
        <v>2026/11</v>
      </c>
    </row>
    <row r="370" spans="1:14" ht="18.75" customHeight="1">
      <c r="A370" s="19" t="str">
        <f>IFERROR(_xlfn.XLOOKUP(B370,事業別定義!A$2:A$9,事業別定義!B$2:B$9,IF(E370&gt;0,"周邊商品","")),IF(E370&gt;0,"周邊商品",""))</f>
        <v>周邊商品</v>
      </c>
      <c r="B370" s="20" t="str">
        <f>IFERROR(_xlfn.XLOOKUP(C370,'銷貨數(claude)'!E:E,'銷貨數(claude)'!A:A,"周邊商品"),"周邊商品")</f>
        <v>周邊商品</v>
      </c>
      <c r="C370" s="21" t="str">
        <f>'在庫(claude)'!A370</f>
        <v>20240H011</v>
      </c>
      <c r="D370" s="22" t="str">
        <f>IFERROR(_xlfn.XLOOKUP(C370,'在庫(claude)'!A$5:A$695,'在庫(claude)'!B$5:B$695,""),"")</f>
        <v>我就是巧虎髮帶</v>
      </c>
      <c r="E370" s="34">
        <f>IFERROR(SUMIF('在庫(claude)'!A$5:A$695,C370,'在庫(claude)'!D$5:D$695),0)</f>
        <v>670</v>
      </c>
      <c r="F370" s="34">
        <f>IFERROR(SUMIF('在庫(claude)'!A$5:A$695,C370,'在庫(claude)'!E$5:E$695),0)</f>
        <v>107521</v>
      </c>
      <c r="G370" s="34">
        <f ca="1">IFERROR(SUMPRODUCT(('銷貨數 (總數)(claude)'!$B$4:$B$1576=C370)*OFFSET('銷貨數 (總數)(claude)'!$E$4:$E$1576,0,操作說明!$D$2-16,1573,12)),0)</f>
        <v>451</v>
      </c>
      <c r="H370" s="35">
        <f ca="1">IFERROR(SUMPRODUCT(('銷貨數 (總數)(claude)'!$B$4:$B$1576=C370)*OFFSET('銷貨數 (總數)(claude)'!$E$4:$E$1576,0,操作說明!$D$2-10,1573,6)),0)</f>
        <v>348</v>
      </c>
      <c r="I370" s="34">
        <f ca="1">IFERROR(SUMPRODUCT(('銷貨數 (總數)(claude)'!$B$4:$B$1576=C370)*OFFSET('銷貨數 (總數)(claude)'!$E$4:$E$1576,0,操作說明!$D$2-7,1573,3)),0)</f>
        <v>290</v>
      </c>
      <c r="J370" s="35" cm="1">
        <f t="array" aca="1" ref="J370" ca="1">IFERROR(ROUND(H370/MAX(1,SUMPRODUCT(('銷貨數 (總數)(claude)'!$B$4:$B$1576=C370)*(OFFSET('銷貨數 (總數)(claude)'!$E$4:$E$1576,0,操作說明!$D$2-10,1573,6)&gt;0))),1),0)</f>
        <v>31.6</v>
      </c>
      <c r="K370" s="36">
        <f t="shared" ca="1" si="20"/>
        <v>21.2</v>
      </c>
      <c r="L370" s="37" t="str">
        <f t="shared" ca="1" si="21"/>
        <v>滯銷風險</v>
      </c>
      <c r="M370" s="38" t="str">
        <f t="shared" ca="1" si="22"/>
        <v>🔴 消化月數超過12個月，滯銷風險高</v>
      </c>
      <c r="N370" s="113" t="str">
        <f t="shared" ca="1" si="23"/>
        <v>2028/02</v>
      </c>
    </row>
    <row r="371" spans="1:14" ht="18.75" customHeight="1">
      <c r="A371" s="19" t="str">
        <f>IFERROR(_xlfn.XLOOKUP(B371,事業別定義!A$2:A$9,事業別定義!B$2:B$9,IF(E371&gt;0,"周邊商品","")),IF(E371&gt;0,"周邊商品",""))</f>
        <v>周邊商品</v>
      </c>
      <c r="B371" s="20" t="str">
        <f>IFERROR(_xlfn.XLOOKUP(C371,'銷貨數(claude)'!E:E,'銷貨數(claude)'!A:A,"周邊商品"),"周邊商品")</f>
        <v>周邊商品</v>
      </c>
      <c r="C371" s="21" t="str">
        <f>'在庫(claude)'!A371</f>
        <v>20240H012</v>
      </c>
      <c r="D371" s="22" t="str">
        <f>IFERROR(_xlfn.XLOOKUP(C371,'在庫(claude)'!A$5:A$695,'在庫(claude)'!B$5:B$695,""),"")</f>
        <v>我就是琪琪髮帶</v>
      </c>
      <c r="E371" s="39">
        <f>IFERROR(SUMIF('在庫(claude)'!A$5:A$695,C371,'在庫(claude)'!D$5:D$695),0)</f>
        <v>53</v>
      </c>
      <c r="F371" s="39">
        <f>IFERROR(SUMIF('在庫(claude)'!A$5:A$695,C371,'在庫(claude)'!E$5:E$695),0)</f>
        <v>8504</v>
      </c>
      <c r="G371" s="39">
        <f ca="1">IFERROR(SUMPRODUCT(('銷貨數 (總數)(claude)'!$B$4:$B$1576=C371)*OFFSET('銷貨數 (總數)(claude)'!$E$4:$E$1576,0,操作說明!$D$2-16,1573,12)),0)</f>
        <v>516</v>
      </c>
      <c r="H371" s="40">
        <f ca="1">IFERROR(SUMPRODUCT(('銷貨數 (總數)(claude)'!$B$4:$B$1576=C371)*OFFSET('銷貨數 (總數)(claude)'!$E$4:$E$1576,0,操作說明!$D$2-10,1573,6)),0)</f>
        <v>353</v>
      </c>
      <c r="I371" s="39">
        <f ca="1">IFERROR(SUMPRODUCT(('銷貨數 (總數)(claude)'!$B$4:$B$1576=C371)*OFFSET('銷貨數 (總數)(claude)'!$E$4:$E$1576,0,操作說明!$D$2-7,1573,3)),0)</f>
        <v>270</v>
      </c>
      <c r="J371" s="40" cm="1">
        <f t="array" aca="1" ref="J371" ca="1">IFERROR(ROUND(H371/MAX(1,SUMPRODUCT(('銷貨數 (總數)(claude)'!$B$4:$B$1576=C371)*(OFFSET('銷貨數 (總數)(claude)'!$E$4:$E$1576,0,操作說明!$D$2-10,1573,6)&gt;0))),1),0)</f>
        <v>29.4</v>
      </c>
      <c r="K371" s="41">
        <f t="shared" ca="1" si="20"/>
        <v>1.8</v>
      </c>
      <c r="L371" s="37" t="str">
        <f t="shared" ca="1" si="21"/>
        <v>健康</v>
      </c>
      <c r="M371" s="42" t="str">
        <f t="shared" ca="1" si="22"/>
        <v>✅ 庫存健康</v>
      </c>
      <c r="N371" s="113" t="str">
        <f t="shared" ca="1" si="23"/>
        <v>2026/07</v>
      </c>
    </row>
    <row r="372" spans="1:14" ht="18.75" customHeight="1">
      <c r="A372" s="19" t="str">
        <f>IFERROR(_xlfn.XLOOKUP(B372,事業別定義!A$2:A$9,事業別定義!B$2:B$9,IF(E372&gt;0,"周邊商品","")),IF(E372&gt;0,"周邊商品",""))</f>
        <v>周邊商品</v>
      </c>
      <c r="B372" s="20" t="str">
        <f>IFERROR(_xlfn.XLOOKUP(C372,'銷貨數(claude)'!E:E,'銷貨數(claude)'!A:A,"周邊商品"),"周邊商品")</f>
        <v>周邊商品</v>
      </c>
      <c r="C372" s="21" t="str">
        <f>'在庫(claude)'!A372</f>
        <v>20240H013</v>
      </c>
      <c r="D372" s="22" t="str">
        <f>IFERROR(_xlfn.XLOOKUP(C372,'在庫(claude)'!A$5:A$695,'在庫(claude)'!B$5:B$695,""),"")</f>
        <v>我就是小花髮帶</v>
      </c>
      <c r="E372" s="34">
        <f>IFERROR(SUMIF('在庫(claude)'!A$5:A$695,C372,'在庫(claude)'!D$5:D$695),0)</f>
        <v>569</v>
      </c>
      <c r="F372" s="34">
        <f>IFERROR(SUMIF('在庫(claude)'!A$5:A$695,C372,'在庫(claude)'!E$5:E$695),0)</f>
        <v>91313</v>
      </c>
      <c r="G372" s="34">
        <f ca="1">IFERROR(SUMPRODUCT(('銷貨數 (總數)(claude)'!$B$4:$B$1576=C372)*OFFSET('銷貨數 (總數)(claude)'!$E$4:$E$1576,0,操作說明!$D$2-16,1573,12)),0)</f>
        <v>546</v>
      </c>
      <c r="H372" s="35">
        <f ca="1">IFERROR(SUMPRODUCT(('銷貨數 (總數)(claude)'!$B$4:$B$1576=C372)*OFFSET('銷貨數 (總數)(claude)'!$E$4:$E$1576,0,操作說明!$D$2-10,1573,6)),0)</f>
        <v>440</v>
      </c>
      <c r="I372" s="34">
        <f ca="1">IFERROR(SUMPRODUCT(('銷貨數 (總數)(claude)'!$B$4:$B$1576=C372)*OFFSET('銷貨數 (總數)(claude)'!$E$4:$E$1576,0,操作說明!$D$2-7,1573,3)),0)</f>
        <v>391</v>
      </c>
      <c r="J372" s="35" cm="1">
        <f t="array" aca="1" ref="J372" ca="1">IFERROR(ROUND(H372/MAX(1,SUMPRODUCT(('銷貨數 (總數)(claude)'!$B$4:$B$1576=C372)*(OFFSET('銷貨數 (總數)(claude)'!$E$4:$E$1576,0,操作說明!$D$2-10,1573,6)&gt;0))),1),0)</f>
        <v>36.700000000000003</v>
      </c>
      <c r="K372" s="36">
        <f t="shared" ca="1" si="20"/>
        <v>15.5</v>
      </c>
      <c r="L372" s="37" t="str">
        <f t="shared" ca="1" si="21"/>
        <v>滯銷風險</v>
      </c>
      <c r="M372" s="38" t="str">
        <f t="shared" ca="1" si="22"/>
        <v>🔴 消化月數超過12個月，滯銷風險高</v>
      </c>
      <c r="N372" s="113" t="str">
        <f t="shared" ca="1" si="23"/>
        <v>2027/09</v>
      </c>
    </row>
    <row r="373" spans="1:14" ht="18.75" customHeight="1">
      <c r="A373" s="19" t="str">
        <f>IFERROR(_xlfn.XLOOKUP(B373,事業別定義!A$2:A$9,事業別定義!B$2:B$9,IF(E373&gt;0,"周邊商品","")),IF(E373&gt;0,"周邊商品",""))</f>
        <v>周邊商品</v>
      </c>
      <c r="B373" s="20" t="str">
        <f>IFERROR(_xlfn.XLOOKUP(C373,'銷貨數(claude)'!E:E,'銷貨數(claude)'!A:A,"周邊商品"),"周邊商品")</f>
        <v>周邊商品</v>
      </c>
      <c r="C373" s="21" t="str">
        <f>'在庫(claude)'!A373</f>
        <v>20240H014</v>
      </c>
      <c r="D373" s="22" t="str">
        <f>IFERROR(_xlfn.XLOOKUP(C373,'在庫(claude)'!A$5:A$695,'在庫(claude)'!B$5:B$695,""),"")</f>
        <v>我就是桃樂比髮帶</v>
      </c>
      <c r="E373" s="39">
        <f>IFERROR(SUMIF('在庫(claude)'!A$5:A$695,C373,'在庫(claude)'!D$5:D$695),0)</f>
        <v>718</v>
      </c>
      <c r="F373" s="39">
        <f>IFERROR(SUMIF('在庫(claude)'!A$5:A$695,C373,'在庫(claude)'!E$5:E$695),0)</f>
        <v>115290</v>
      </c>
      <c r="G373" s="39">
        <f ca="1">IFERROR(SUMPRODUCT(('銷貨數 (總數)(claude)'!$B$4:$B$1576=C373)*OFFSET('銷貨數 (總數)(claude)'!$E$4:$E$1576,0,操作說明!$D$2-16,1573,12)),0)</f>
        <v>165</v>
      </c>
      <c r="H373" s="40">
        <f ca="1">IFERROR(SUMPRODUCT(('銷貨數 (總數)(claude)'!$B$4:$B$1576=C373)*OFFSET('銷貨數 (總數)(claude)'!$E$4:$E$1576,0,操作說明!$D$2-10,1573,6)),0)</f>
        <v>124</v>
      </c>
      <c r="I373" s="39">
        <f ca="1">IFERROR(SUMPRODUCT(('銷貨數 (總數)(claude)'!$B$4:$B$1576=C373)*OFFSET('銷貨數 (總數)(claude)'!$E$4:$E$1576,0,操作說明!$D$2-7,1573,3)),0)</f>
        <v>109</v>
      </c>
      <c r="J373" s="40" cm="1">
        <f t="array" aca="1" ref="J373" ca="1">IFERROR(ROUND(H373/MAX(1,SUMPRODUCT(('銷貨數 (總數)(claude)'!$B$4:$B$1576=C373)*(OFFSET('銷貨數 (總數)(claude)'!$E$4:$E$1576,0,操作說明!$D$2-10,1573,6)&gt;0))),1),0)</f>
        <v>24.8</v>
      </c>
      <c r="K373" s="41">
        <f t="shared" ca="1" si="20"/>
        <v>29</v>
      </c>
      <c r="L373" s="37" t="str">
        <f t="shared" ca="1" si="21"/>
        <v>滯銷風險</v>
      </c>
      <c r="M373" s="42" t="str">
        <f t="shared" ca="1" si="22"/>
        <v>🔴 超過2年消化量，建議促銷/庫存處分</v>
      </c>
      <c r="N373" s="113" t="str">
        <f t="shared" ca="1" si="23"/>
        <v>2028/10</v>
      </c>
    </row>
    <row r="374" spans="1:14" ht="18.75" customHeight="1">
      <c r="A374" s="19" t="str">
        <f>IFERROR(_xlfn.XLOOKUP(B374,事業別定義!A$2:A$9,事業別定義!B$2:B$9,IF(E374&gt;0,"周邊商品","")),IF(E374&gt;0,"周邊商品",""))</f>
        <v>周邊商品</v>
      </c>
      <c r="B374" s="20" t="str">
        <f>IFERROR(_xlfn.XLOOKUP(C374,'銷貨數(claude)'!E:E,'銷貨數(claude)'!A:A,"周邊商品"),"周邊商品")</f>
        <v>周邊商品</v>
      </c>
      <c r="C374" s="21" t="str">
        <f>'在庫(claude)'!A374</f>
        <v>20240H015</v>
      </c>
      <c r="D374" s="22" t="str">
        <f>IFERROR(_xlfn.XLOOKUP(C374,'在庫(claude)'!A$5:A$695,'在庫(claude)'!B$5:B$695,""),"")</f>
        <v>我就是妙妙髮帶</v>
      </c>
      <c r="E374" s="34">
        <f>IFERROR(SUMIF('在庫(claude)'!A$5:A$695,C374,'在庫(claude)'!D$5:D$695),0)</f>
        <v>593</v>
      </c>
      <c r="F374" s="34">
        <f>IFERROR(SUMIF('在庫(claude)'!A$5:A$695,C374,'在庫(claude)'!E$5:E$695),0)</f>
        <v>95219</v>
      </c>
      <c r="G374" s="34">
        <f ca="1">IFERROR(SUMPRODUCT(('銷貨數 (總數)(claude)'!$B$4:$B$1576=C374)*OFFSET('銷貨數 (總數)(claude)'!$E$4:$E$1576,0,操作說明!$D$2-16,1573,12)),0)</f>
        <v>222</v>
      </c>
      <c r="H374" s="35">
        <f ca="1">IFERROR(SUMPRODUCT(('銷貨數 (總數)(claude)'!$B$4:$B$1576=C374)*OFFSET('銷貨數 (總數)(claude)'!$E$4:$E$1576,0,操作說明!$D$2-10,1573,6)),0)</f>
        <v>176</v>
      </c>
      <c r="I374" s="34">
        <f ca="1">IFERROR(SUMPRODUCT(('銷貨數 (總數)(claude)'!$B$4:$B$1576=C374)*OFFSET('銷貨數 (總數)(claude)'!$E$4:$E$1576,0,操作說明!$D$2-7,1573,3)),0)</f>
        <v>156</v>
      </c>
      <c r="J374" s="35" cm="1">
        <f t="array" aca="1" ref="J374" ca="1">IFERROR(ROUND(H374/MAX(1,SUMPRODUCT(('銷貨數 (總數)(claude)'!$B$4:$B$1576=C374)*(OFFSET('銷貨數 (總數)(claude)'!$E$4:$E$1576,0,操作說明!$D$2-10,1573,6)&gt;0))),1),0)</f>
        <v>29.3</v>
      </c>
      <c r="K374" s="36">
        <f t="shared" ca="1" si="20"/>
        <v>20.2</v>
      </c>
      <c r="L374" s="37" t="str">
        <f t="shared" ca="1" si="21"/>
        <v>滯銷風險</v>
      </c>
      <c r="M374" s="38" t="str">
        <f t="shared" ca="1" si="22"/>
        <v>🔴 消化月數超過12個月，滯銷風險高</v>
      </c>
      <c r="N374" s="113" t="str">
        <f t="shared" ca="1" si="23"/>
        <v>2028/01</v>
      </c>
    </row>
    <row r="375" spans="1:14" ht="18.75" customHeight="1">
      <c r="A375" s="19" t="str">
        <f>IFERROR(_xlfn.XLOOKUP(B375,事業別定義!A$2:A$9,事業別定義!B$2:B$9,IF(E375&gt;0,"周邊商品","")),IF(E375&gt;0,"周邊商品",""))</f>
        <v>周邊商品</v>
      </c>
      <c r="B375" s="20" t="str">
        <f>IFERROR(_xlfn.XLOOKUP(C375,'銷貨數(claude)'!E:E,'銷貨數(claude)'!A:A,"周邊商品"),"周邊商品")</f>
        <v>周邊商品</v>
      </c>
      <c r="C375" s="21" t="str">
        <f>'在庫(claude)'!A375</f>
        <v>20240H019</v>
      </c>
      <c r="D375" s="22" t="str">
        <f>IFERROR(_xlfn.XLOOKUP(C375,'在庫(claude)'!A$5:A$695,'在庫(claude)'!B$5:B$695,""),"")</f>
        <v>巧虎探險趣後背包</v>
      </c>
      <c r="E375" s="39">
        <f>IFERROR(SUMIF('在庫(claude)'!A$5:A$695,C375,'在庫(claude)'!D$5:D$695),0)</f>
        <v>1</v>
      </c>
      <c r="F375" s="39">
        <f>IFERROR(SUMIF('在庫(claude)'!A$5:A$695,C375,'在庫(claude)'!E$5:E$695),0)</f>
        <v>1076</v>
      </c>
      <c r="G375" s="39">
        <f ca="1">IFERROR(SUMPRODUCT(('銷貨數 (總數)(claude)'!$B$4:$B$1576=C375)*OFFSET('銷貨數 (總數)(claude)'!$E$4:$E$1576,0,操作說明!$D$2-16,1573,12)),0)</f>
        <v>8</v>
      </c>
      <c r="H375" s="40">
        <f ca="1">IFERROR(SUMPRODUCT(('銷貨數 (總數)(claude)'!$B$4:$B$1576=C375)*OFFSET('銷貨數 (總數)(claude)'!$E$4:$E$1576,0,操作說明!$D$2-10,1573,6)),0)</f>
        <v>4</v>
      </c>
      <c r="I375" s="39">
        <f ca="1">IFERROR(SUMPRODUCT(('銷貨數 (總數)(claude)'!$B$4:$B$1576=C375)*OFFSET('銷貨數 (總數)(claude)'!$E$4:$E$1576,0,操作說明!$D$2-7,1573,3)),0)</f>
        <v>3</v>
      </c>
      <c r="J375" s="40" cm="1">
        <f t="array" aca="1" ref="J375" ca="1">IFERROR(ROUND(H375/MAX(1,SUMPRODUCT(('銷貨數 (總數)(claude)'!$B$4:$B$1576=C375)*(OFFSET('銷貨數 (總數)(claude)'!$E$4:$E$1576,0,操作說明!$D$2-10,1573,6)&gt;0))),1),0)</f>
        <v>1</v>
      </c>
      <c r="K375" s="41">
        <f t="shared" ca="1" si="20"/>
        <v>1</v>
      </c>
      <c r="L375" s="37" t="str">
        <f t="shared" ca="1" si="21"/>
        <v>健康</v>
      </c>
      <c r="M375" s="42" t="str">
        <f t="shared" ca="1" si="22"/>
        <v>✅ 庫存健康</v>
      </c>
      <c r="N375" s="113" t="str">
        <f t="shared" ca="1" si="23"/>
        <v>2026/06</v>
      </c>
    </row>
    <row r="376" spans="1:14" ht="18.75" customHeight="1">
      <c r="A376" s="19" t="str">
        <f>IFERROR(_xlfn.XLOOKUP(B376,事業別定義!A$2:A$9,事業別定義!B$2:B$9,IF(E376&gt;0,"周邊商品","")),IF(E376&gt;0,"周邊商品",""))</f>
        <v>周邊商品</v>
      </c>
      <c r="B376" s="20" t="str">
        <f>IFERROR(_xlfn.XLOOKUP(C376,'銷貨數(claude)'!E:E,'銷貨數(claude)'!A:A,"周邊商品"),"周邊商品")</f>
        <v>周邊商品</v>
      </c>
      <c r="C376" s="21" t="str">
        <f>'在庫(claude)'!A376</f>
        <v>20240H020</v>
      </c>
      <c r="D376" s="22" t="str">
        <f>IFERROR(_xlfn.XLOOKUP(C376,'在庫(claude)'!A$5:A$695,'在庫(claude)'!B$5:B$695,""),"")</f>
        <v>巧虎牙齒亮晶晶套組</v>
      </c>
      <c r="E376" s="34">
        <f>IFERROR(SUMIF('在庫(claude)'!A$5:A$695,C376,'在庫(claude)'!D$5:D$695),0)</f>
        <v>1</v>
      </c>
      <c r="F376" s="34">
        <f>IFERROR(SUMIF('在庫(claude)'!A$5:A$695,C376,'在庫(claude)'!E$5:E$695),0)</f>
        <v>152</v>
      </c>
      <c r="G376" s="34">
        <f ca="1">IFERROR(SUMPRODUCT(('銷貨數 (總數)(claude)'!$B$4:$B$1576=C376)*OFFSET('銷貨數 (總數)(claude)'!$E$4:$E$1576,0,操作說明!$D$2-16,1573,12)),0)</f>
        <v>42</v>
      </c>
      <c r="H376" s="35">
        <f ca="1">IFERROR(SUMPRODUCT(('銷貨數 (總數)(claude)'!$B$4:$B$1576=C376)*OFFSET('銷貨數 (總數)(claude)'!$E$4:$E$1576,0,操作說明!$D$2-10,1573,6)),0)</f>
        <v>0</v>
      </c>
      <c r="I376" s="34">
        <f ca="1">IFERROR(SUMPRODUCT(('銷貨數 (總數)(claude)'!$B$4:$B$1576=C376)*OFFSET('銷貨數 (總數)(claude)'!$E$4:$E$1576,0,操作說明!$D$2-7,1573,3)),0)</f>
        <v>0</v>
      </c>
      <c r="J376" s="35" cm="1">
        <f t="array" aca="1" ref="J376" ca="1">IFERROR(ROUND(H376/MAX(1,SUMPRODUCT(('銷貨數 (總數)(claude)'!$B$4:$B$1576=C376)*(OFFSET('銷貨數 (總數)(claude)'!$E$4:$E$1576,0,操作說明!$D$2-10,1573,6)&gt;0))),1),0)</f>
        <v>0</v>
      </c>
      <c r="K376" s="36" t="str">
        <f t="shared" ca="1" si="20"/>
        <v>-</v>
      </c>
      <c r="L376" s="37" t="str">
        <f t="shared" ca="1" si="21"/>
        <v>滯銷(有庫無銷)</v>
      </c>
      <c r="M376" s="38" t="str">
        <f t="shared" ca="1" si="22"/>
        <v>⚠️ 近6M零銷售，請確認是否列入促銷或處分</v>
      </c>
      <c r="N376" s="113" t="str">
        <f t="shared" ca="1" si="23"/>
        <v>無法預估</v>
      </c>
    </row>
    <row r="377" spans="1:14" ht="18.75" customHeight="1">
      <c r="A377" s="19" t="str">
        <f>IFERROR(_xlfn.XLOOKUP(B377,事業別定義!A$2:A$9,事業別定義!B$2:B$9,IF(E377&gt;0,"周邊商品","")),IF(E377&gt;0,"周邊商品",""))</f>
        <v>周邊商品</v>
      </c>
      <c r="B377" s="20" t="str">
        <f>IFERROR(_xlfn.XLOOKUP(C377,'銷貨數(claude)'!E:E,'銷貨數(claude)'!A:A,"周邊商品"),"周邊商品")</f>
        <v>周邊商品</v>
      </c>
      <c r="C377" s="21" t="str">
        <f>'在庫(claude)'!A377</f>
        <v>20240H021</v>
      </c>
      <c r="D377" s="22" t="str">
        <f>IFERROR(_xlfn.XLOOKUP(C377,'在庫(claude)'!A$5:A$695,'在庫(claude)'!B$5:B$695,""),"")</f>
        <v>巧虎四色運筆塗鴉組</v>
      </c>
      <c r="E377" s="39">
        <f>IFERROR(SUMIF('在庫(claude)'!A$5:A$695,C377,'在庫(claude)'!D$5:D$695),0)</f>
        <v>266</v>
      </c>
      <c r="F377" s="39">
        <f>IFERROR(SUMIF('在庫(claude)'!A$5:A$695,C377,'在庫(claude)'!E$5:E$695),0)</f>
        <v>36491</v>
      </c>
      <c r="G377" s="39">
        <f ca="1">IFERROR(SUMPRODUCT(('銷貨數 (總數)(claude)'!$B$4:$B$1576=C377)*OFFSET('銷貨數 (總數)(claude)'!$E$4:$E$1576,0,操作說明!$D$2-16,1573,12)),0)</f>
        <v>38</v>
      </c>
      <c r="H377" s="40">
        <f ca="1">IFERROR(SUMPRODUCT(('銷貨數 (總數)(claude)'!$B$4:$B$1576=C377)*OFFSET('銷貨數 (總數)(claude)'!$E$4:$E$1576,0,操作說明!$D$2-10,1573,6)),0)</f>
        <v>18</v>
      </c>
      <c r="I377" s="39">
        <f ca="1">IFERROR(SUMPRODUCT(('銷貨數 (總數)(claude)'!$B$4:$B$1576=C377)*OFFSET('銷貨數 (總數)(claude)'!$E$4:$E$1576,0,操作說明!$D$2-7,1573,3)),0)</f>
        <v>10</v>
      </c>
      <c r="J377" s="40" cm="1">
        <f t="array" aca="1" ref="J377" ca="1">IFERROR(ROUND(H377/MAX(1,SUMPRODUCT(('銷貨數 (總數)(claude)'!$B$4:$B$1576=C377)*(OFFSET('銷貨數 (總數)(claude)'!$E$4:$E$1576,0,操作說明!$D$2-10,1573,6)&gt;0))),1),0)</f>
        <v>1.8</v>
      </c>
      <c r="K377" s="41">
        <f t="shared" ca="1" si="20"/>
        <v>147.80000000000001</v>
      </c>
      <c r="L377" s="37" t="str">
        <f t="shared" ca="1" si="21"/>
        <v>滯銷風險</v>
      </c>
      <c r="M377" s="42" t="str">
        <f t="shared" ca="1" si="22"/>
        <v>🔴 超過2年消化量，建議促銷/庫存處分</v>
      </c>
      <c r="N377" s="113" t="str">
        <f t="shared" ca="1" si="23"/>
        <v>2038/09</v>
      </c>
    </row>
    <row r="378" spans="1:14" ht="18.75" customHeight="1">
      <c r="A378" s="19" t="str">
        <f>IFERROR(_xlfn.XLOOKUP(B378,事業別定義!A$2:A$9,事業別定義!B$2:B$9,IF(E378&gt;0,"周邊商品","")),IF(E378&gt;0,"周邊商品",""))</f>
        <v>周邊商品</v>
      </c>
      <c r="B378" s="20" t="str">
        <f>IFERROR(_xlfn.XLOOKUP(C378,'銷貨數(claude)'!E:E,'銷貨數(claude)'!A:A,"周邊商品"),"周邊商品")</f>
        <v>周邊商品</v>
      </c>
      <c r="C378" s="21" t="str">
        <f>'在庫(claude)'!A378</f>
        <v>20240H022</v>
      </c>
      <c r="D378" s="22" t="str">
        <f>IFERROR(_xlfn.XLOOKUP(C378,'在庫(claude)'!A$5:A$695,'在庫(claude)'!B$5:B$695,""),"")</f>
        <v>專心吃飯音樂立體書套組</v>
      </c>
      <c r="E378" s="34">
        <f>IFERROR(SUMIF('在庫(claude)'!A$5:A$695,C378,'在庫(claude)'!D$5:D$695),0)</f>
        <v>376</v>
      </c>
      <c r="F378" s="34">
        <f>IFERROR(SUMIF('在庫(claude)'!A$5:A$695,C378,'在庫(claude)'!E$5:E$695),0)</f>
        <v>90565</v>
      </c>
      <c r="G378" s="34">
        <f ca="1">IFERROR(SUMPRODUCT(('銷貨數 (總數)(claude)'!$B$4:$B$1576=C378)*OFFSET('銷貨數 (總數)(claude)'!$E$4:$E$1576,0,操作說明!$D$2-16,1573,12)),0)</f>
        <v>636</v>
      </c>
      <c r="H378" s="35">
        <f ca="1">IFERROR(SUMPRODUCT(('銷貨數 (總數)(claude)'!$B$4:$B$1576=C378)*OFFSET('銷貨數 (總數)(claude)'!$E$4:$E$1576,0,操作說明!$D$2-10,1573,6)),0)</f>
        <v>337</v>
      </c>
      <c r="I378" s="34">
        <f ca="1">IFERROR(SUMPRODUCT(('銷貨數 (總數)(claude)'!$B$4:$B$1576=C378)*OFFSET('銷貨數 (總數)(claude)'!$E$4:$E$1576,0,操作說明!$D$2-7,1573,3)),0)</f>
        <v>173</v>
      </c>
      <c r="J378" s="35" cm="1">
        <f t="array" aca="1" ref="J378" ca="1">IFERROR(ROUND(H378/MAX(1,SUMPRODUCT(('銷貨數 (總數)(claude)'!$B$4:$B$1576=C378)*(OFFSET('銷貨數 (總數)(claude)'!$E$4:$E$1576,0,操作說明!$D$2-10,1573,6)&gt;0))),1),0)</f>
        <v>25.9</v>
      </c>
      <c r="K378" s="36">
        <f t="shared" ca="1" si="20"/>
        <v>14.5</v>
      </c>
      <c r="L378" s="37" t="str">
        <f t="shared" ca="1" si="21"/>
        <v>滯銷風險</v>
      </c>
      <c r="M378" s="38" t="str">
        <f t="shared" ca="1" si="22"/>
        <v>🔴 消化月數超過12個月，滯銷風險高</v>
      </c>
      <c r="N378" s="113" t="str">
        <f t="shared" ca="1" si="23"/>
        <v>2027/08</v>
      </c>
    </row>
    <row r="379" spans="1:14" ht="18.75" customHeight="1">
      <c r="A379" s="19" t="str">
        <f>IFERROR(_xlfn.XLOOKUP(B379,事業別定義!A$2:A$9,事業別定義!B$2:B$9,IF(E379&gt;0,"周邊商品","")),IF(E379&gt;0,"周邊商品",""))</f>
        <v>周邊商品</v>
      </c>
      <c r="B379" s="20" t="str">
        <f>IFERROR(_xlfn.XLOOKUP(C379,'銷貨數(claude)'!E:E,'銷貨數(claude)'!A:A,"周邊商品"),"周邊商品")</f>
        <v>周邊商品</v>
      </c>
      <c r="C379" s="21" t="str">
        <f>'在庫(claude)'!A379</f>
        <v>20240H023</v>
      </c>
      <c r="D379" s="22" t="str">
        <f>IFERROR(_xlfn.XLOOKUP(C379,'在庫(claude)'!A$5:A$695,'在庫(claude)'!B$5:B$695,""),"")</f>
        <v>巧連智家家酒扮演組</v>
      </c>
      <c r="E379" s="39">
        <f>IFERROR(SUMIF('在庫(claude)'!A$5:A$695,C379,'在庫(claude)'!D$5:D$695),0)</f>
        <v>774</v>
      </c>
      <c r="F379" s="39">
        <f>IFERROR(SUMIF('在庫(claude)'!A$5:A$695,C379,'在庫(claude)'!E$5:E$695),0)</f>
        <v>328385</v>
      </c>
      <c r="G379" s="39">
        <f ca="1">IFERROR(SUMPRODUCT(('銷貨數 (總數)(claude)'!$B$4:$B$1576=C379)*OFFSET('銷貨數 (總數)(claude)'!$E$4:$E$1576,0,操作說明!$D$2-16,1573,12)),0)</f>
        <v>238</v>
      </c>
      <c r="H379" s="40">
        <f ca="1">IFERROR(SUMPRODUCT(('銷貨數 (總數)(claude)'!$B$4:$B$1576=C379)*OFFSET('銷貨數 (總數)(claude)'!$E$4:$E$1576,0,操作說明!$D$2-10,1573,6)),0)</f>
        <v>121</v>
      </c>
      <c r="I379" s="39">
        <f ca="1">IFERROR(SUMPRODUCT(('銷貨數 (總數)(claude)'!$B$4:$B$1576=C379)*OFFSET('銷貨數 (總數)(claude)'!$E$4:$E$1576,0,操作說明!$D$2-7,1573,3)),0)</f>
        <v>56</v>
      </c>
      <c r="J379" s="40" cm="1">
        <f t="array" aca="1" ref="J379" ca="1">IFERROR(ROUND(H379/MAX(1,SUMPRODUCT(('銷貨數 (總數)(claude)'!$B$4:$B$1576=C379)*(OFFSET('銷貨數 (總數)(claude)'!$E$4:$E$1576,0,操作說明!$D$2-10,1573,6)&gt;0))),1),0)</f>
        <v>11</v>
      </c>
      <c r="K379" s="41">
        <f t="shared" ca="1" si="20"/>
        <v>70.400000000000006</v>
      </c>
      <c r="L379" s="37" t="str">
        <f t="shared" ca="1" si="21"/>
        <v>滯銷風險</v>
      </c>
      <c r="M379" s="42" t="str">
        <f t="shared" ca="1" si="22"/>
        <v>🔴 超過2年消化量，建議促銷/庫存處分</v>
      </c>
      <c r="N379" s="113" t="str">
        <f t="shared" ca="1" si="23"/>
        <v>2032/03</v>
      </c>
    </row>
    <row r="380" spans="1:14" ht="18.75" customHeight="1">
      <c r="A380" s="19" t="str">
        <f>IFERROR(_xlfn.XLOOKUP(B380,事業別定義!A$2:A$9,事業別定義!B$2:B$9,IF(E380&gt;0,"周邊商品","")),IF(E380&gt;0,"周邊商品",""))</f>
        <v>周邊商品</v>
      </c>
      <c r="B380" s="20" t="str">
        <f>IFERROR(_xlfn.XLOOKUP(C380,'銷貨數(claude)'!E:E,'銷貨數(claude)'!A:A,"周邊商品"),"周邊商品")</f>
        <v>周邊商品</v>
      </c>
      <c r="C380" s="21" t="str">
        <f>'在庫(claude)'!A380</f>
        <v>20240H024</v>
      </c>
      <c r="D380" s="22" t="str">
        <f>IFERROR(_xlfn.XLOOKUP(C380,'在庫(claude)'!A$5:A$695,'在庫(claude)'!B$5:B$695,""),"")</f>
        <v>巧虎組裝積木系列 房子收納箱</v>
      </c>
      <c r="E380" s="34">
        <f>IFERROR(SUMIF('在庫(claude)'!A$5:A$695,C380,'在庫(claude)'!D$5:D$695),0)</f>
        <v>53</v>
      </c>
      <c r="F380" s="34">
        <f>IFERROR(SUMIF('在庫(claude)'!A$5:A$695,C380,'在庫(claude)'!E$5:E$695),0)</f>
        <v>46200</v>
      </c>
      <c r="G380" s="34">
        <f ca="1">IFERROR(SUMPRODUCT(('銷貨數 (總數)(claude)'!$B$4:$B$1576=C380)*OFFSET('銷貨數 (總數)(claude)'!$E$4:$E$1576,0,操作說明!$D$2-16,1573,12)),0)</f>
        <v>64</v>
      </c>
      <c r="H380" s="35">
        <f ca="1">IFERROR(SUMPRODUCT(('銷貨數 (總數)(claude)'!$B$4:$B$1576=C380)*OFFSET('銷貨數 (總數)(claude)'!$E$4:$E$1576,0,操作說明!$D$2-10,1573,6)),0)</f>
        <v>26</v>
      </c>
      <c r="I380" s="34">
        <f ca="1">IFERROR(SUMPRODUCT(('銷貨數 (總數)(claude)'!$B$4:$B$1576=C380)*OFFSET('銷貨數 (總數)(claude)'!$E$4:$E$1576,0,操作說明!$D$2-7,1573,3)),0)</f>
        <v>6</v>
      </c>
      <c r="J380" s="35" cm="1">
        <f t="array" aca="1" ref="J380" ca="1">IFERROR(ROUND(H380/MAX(1,SUMPRODUCT(('銷貨數 (總數)(claude)'!$B$4:$B$1576=C380)*(OFFSET('銷貨數 (總數)(claude)'!$E$4:$E$1576,0,操作說明!$D$2-10,1573,6)&gt;0))),1),0)</f>
        <v>2.6</v>
      </c>
      <c r="K380" s="36">
        <f t="shared" ca="1" si="20"/>
        <v>20.399999999999999</v>
      </c>
      <c r="L380" s="37" t="str">
        <f t="shared" ca="1" si="21"/>
        <v>滯銷風險</v>
      </c>
      <c r="M380" s="38" t="str">
        <f t="shared" ca="1" si="22"/>
        <v>🔴 消化月數超過12個月，滯銷風險高</v>
      </c>
      <c r="N380" s="113" t="str">
        <f t="shared" ca="1" si="23"/>
        <v>2028/01</v>
      </c>
    </row>
    <row r="381" spans="1:14" ht="18.75" customHeight="1">
      <c r="A381" s="19" t="str">
        <f>IFERROR(_xlfn.XLOOKUP(B381,事業別定義!A$2:A$9,事業別定義!B$2:B$9,IF(E381&gt;0,"周邊商品","")),IF(E381&gt;0,"周邊商品",""))</f>
        <v>周邊商品</v>
      </c>
      <c r="B381" s="20" t="str">
        <f>IFERROR(_xlfn.XLOOKUP(C381,'銷貨數(claude)'!E:E,'銷貨數(claude)'!A:A,"周邊商品"),"周邊商品")</f>
        <v>周邊商品</v>
      </c>
      <c r="C381" s="21" t="str">
        <f>'在庫(claude)'!A381</f>
        <v>20240H025</v>
      </c>
      <c r="D381" s="22" t="str">
        <f>IFERROR(_xlfn.XLOOKUP(C381,'在庫(claude)'!A$5:A$695,'在庫(claude)'!B$5:B$695,""),"")</f>
        <v>巧虎組裝積木系列 人物套組</v>
      </c>
      <c r="E381" s="39">
        <f>IFERROR(SUMIF('在庫(claude)'!A$5:A$695,C381,'在庫(claude)'!D$5:D$695),0)</f>
        <v>246</v>
      </c>
      <c r="F381" s="39">
        <f>IFERROR(SUMIF('在庫(claude)'!A$5:A$695,C381,'在庫(claude)'!E$5:E$695),0)</f>
        <v>50703</v>
      </c>
      <c r="G381" s="39">
        <f ca="1">IFERROR(SUMPRODUCT(('銷貨數 (總數)(claude)'!$B$4:$B$1576=C381)*OFFSET('銷貨數 (總數)(claude)'!$E$4:$E$1576,0,操作說明!$D$2-16,1573,12)),0)</f>
        <v>350</v>
      </c>
      <c r="H381" s="40">
        <f ca="1">IFERROR(SUMPRODUCT(('銷貨數 (總數)(claude)'!$B$4:$B$1576=C381)*OFFSET('銷貨數 (總數)(claude)'!$E$4:$E$1576,0,操作說明!$D$2-10,1573,6)),0)</f>
        <v>198</v>
      </c>
      <c r="I381" s="39">
        <f ca="1">IFERROR(SUMPRODUCT(('銷貨數 (總數)(claude)'!$B$4:$B$1576=C381)*OFFSET('銷貨數 (總數)(claude)'!$E$4:$E$1576,0,操作說明!$D$2-7,1573,3)),0)</f>
        <v>73</v>
      </c>
      <c r="J381" s="40" cm="1">
        <f t="array" aca="1" ref="J381" ca="1">IFERROR(ROUND(H381/MAX(1,SUMPRODUCT(('銷貨數 (總數)(claude)'!$B$4:$B$1576=C381)*(OFFSET('銷貨數 (總數)(claude)'!$E$4:$E$1576,0,操作說明!$D$2-10,1573,6)&gt;0))),1),0)</f>
        <v>16.5</v>
      </c>
      <c r="K381" s="41">
        <f t="shared" ca="1" si="20"/>
        <v>14.9</v>
      </c>
      <c r="L381" s="37" t="str">
        <f t="shared" ca="1" si="21"/>
        <v>滯銷風險</v>
      </c>
      <c r="M381" s="42" t="str">
        <f t="shared" ca="1" si="22"/>
        <v>🔴 消化月數超過12個月，滯銷風險高</v>
      </c>
      <c r="N381" s="113" t="str">
        <f t="shared" ca="1" si="23"/>
        <v>2027/08</v>
      </c>
    </row>
    <row r="382" spans="1:14" ht="18.75" customHeight="1">
      <c r="A382" s="19" t="str">
        <f>IFERROR(_xlfn.XLOOKUP(B382,事業別定義!A$2:A$9,事業別定義!B$2:B$9,IF(E382&gt;0,"周邊商品","")),IF(E382&gt;0,"周邊商品",""))</f>
        <v>周邊商品</v>
      </c>
      <c r="B382" s="20" t="str">
        <f>IFERROR(_xlfn.XLOOKUP(C382,'銷貨數(claude)'!E:E,'銷貨數(claude)'!A:A,"周邊商品"),"周邊商品")</f>
        <v>周邊商品</v>
      </c>
      <c r="C382" s="21" t="str">
        <f>'在庫(claude)'!A382</f>
        <v>20240H026</v>
      </c>
      <c r="D382" s="22" t="str">
        <f>IFERROR(_xlfn.XLOOKUP(C382,'在庫(claude)'!A$5:A$695,'在庫(claude)'!B$5:B$695,""),"")</f>
        <v>巧虎組裝積木系列 巧虎甜甜圈商店</v>
      </c>
      <c r="E382" s="34">
        <f>IFERROR(SUMIF('在庫(claude)'!A$5:A$695,C382,'在庫(claude)'!D$5:D$695),0)</f>
        <v>74</v>
      </c>
      <c r="F382" s="34">
        <f>IFERROR(SUMIF('在庫(claude)'!A$5:A$695,C382,'在庫(claude)'!E$5:E$695),0)</f>
        <v>29796</v>
      </c>
      <c r="G382" s="34">
        <f ca="1">IFERROR(SUMPRODUCT(('銷貨數 (總數)(claude)'!$B$4:$B$1576=C382)*OFFSET('銷貨數 (總數)(claude)'!$E$4:$E$1576,0,操作說明!$D$2-16,1573,12)),0)</f>
        <v>48</v>
      </c>
      <c r="H382" s="35">
        <f ca="1">IFERROR(SUMPRODUCT(('銷貨數 (總數)(claude)'!$B$4:$B$1576=C382)*OFFSET('銷貨數 (總數)(claude)'!$E$4:$E$1576,0,操作說明!$D$2-10,1573,6)),0)</f>
        <v>10</v>
      </c>
      <c r="I382" s="34">
        <f ca="1">IFERROR(SUMPRODUCT(('銷貨數 (總數)(claude)'!$B$4:$B$1576=C382)*OFFSET('銷貨數 (總數)(claude)'!$E$4:$E$1576,0,操作說明!$D$2-7,1573,3)),0)</f>
        <v>7</v>
      </c>
      <c r="J382" s="35" cm="1">
        <f t="array" aca="1" ref="J382" ca="1">IFERROR(ROUND(H382/MAX(1,SUMPRODUCT(('銷貨數 (總數)(claude)'!$B$4:$B$1576=C382)*(OFFSET('銷貨數 (總數)(claude)'!$E$4:$E$1576,0,操作說明!$D$2-10,1573,6)&gt;0))),1),0)</f>
        <v>1.7</v>
      </c>
      <c r="K382" s="36">
        <f t="shared" ca="1" si="20"/>
        <v>43.5</v>
      </c>
      <c r="L382" s="37" t="str">
        <f t="shared" ca="1" si="21"/>
        <v>滯銷風險</v>
      </c>
      <c r="M382" s="38" t="str">
        <f t="shared" ca="1" si="22"/>
        <v>🔴 超過2年消化量，建議促銷/庫存處分</v>
      </c>
      <c r="N382" s="113" t="str">
        <f t="shared" ca="1" si="23"/>
        <v>2030/01</v>
      </c>
    </row>
    <row r="383" spans="1:14" ht="18.75" customHeight="1">
      <c r="A383" s="19" t="str">
        <f>IFERROR(_xlfn.XLOOKUP(B383,事業別定義!A$2:A$9,事業別定義!B$2:B$9,IF(E383&gt;0,"周邊商品","")),IF(E383&gt;0,"周邊商品",""))</f>
        <v>周邊商品</v>
      </c>
      <c r="B383" s="20" t="str">
        <f>IFERROR(_xlfn.XLOOKUP(C383,'銷貨數(claude)'!E:E,'銷貨數(claude)'!A:A,"周邊商品"),"周邊商品")</f>
        <v>周邊商品</v>
      </c>
      <c r="C383" s="21" t="str">
        <f>'在庫(claude)'!A383</f>
        <v>20240H027</v>
      </c>
      <c r="D383" s="22" t="str">
        <f>IFERROR(_xlfn.XLOOKUP(C383,'在庫(claude)'!A$5:A$695,'在庫(claude)'!B$5:B$695,""),"")</f>
        <v>巧虎組裝積木系列 滑梯鞦韆公園套組</v>
      </c>
      <c r="E383" s="39">
        <f>IFERROR(SUMIF('在庫(claude)'!A$5:A$695,C383,'在庫(claude)'!D$5:D$695),0)</f>
        <v>49</v>
      </c>
      <c r="F383" s="39">
        <f>IFERROR(SUMIF('在庫(claude)'!A$5:A$695,C383,'在庫(claude)'!E$5:E$695),0)</f>
        <v>41044</v>
      </c>
      <c r="G383" s="39">
        <f ca="1">IFERROR(SUMPRODUCT(('銷貨數 (總數)(claude)'!$B$4:$B$1576=C383)*OFFSET('銷貨數 (總數)(claude)'!$E$4:$E$1576,0,操作說明!$D$2-16,1573,12)),0)</f>
        <v>75</v>
      </c>
      <c r="H383" s="40">
        <f ca="1">IFERROR(SUMPRODUCT(('銷貨數 (總數)(claude)'!$B$4:$B$1576=C383)*OFFSET('銷貨數 (總數)(claude)'!$E$4:$E$1576,0,操作說明!$D$2-10,1573,6)),0)</f>
        <v>36</v>
      </c>
      <c r="I383" s="39">
        <f ca="1">IFERROR(SUMPRODUCT(('銷貨數 (總數)(claude)'!$B$4:$B$1576=C383)*OFFSET('銷貨數 (總數)(claude)'!$E$4:$E$1576,0,操作說明!$D$2-7,1573,3)),0)</f>
        <v>17</v>
      </c>
      <c r="J383" s="40" cm="1">
        <f t="array" aca="1" ref="J383" ca="1">IFERROR(ROUND(H383/MAX(1,SUMPRODUCT(('銷貨數 (總數)(claude)'!$B$4:$B$1576=C383)*(OFFSET('銷貨數 (總數)(claude)'!$E$4:$E$1576,0,操作說明!$D$2-10,1573,6)&gt;0))),1),0)</f>
        <v>3</v>
      </c>
      <c r="K383" s="41">
        <f t="shared" ca="1" si="20"/>
        <v>16.3</v>
      </c>
      <c r="L383" s="37" t="str">
        <f t="shared" ca="1" si="21"/>
        <v>滯銷風險</v>
      </c>
      <c r="M383" s="42" t="str">
        <f t="shared" ca="1" si="22"/>
        <v>🔴 消化月數超過12個月，滯銷風險高</v>
      </c>
      <c r="N383" s="113" t="str">
        <f t="shared" ca="1" si="23"/>
        <v>2027/09</v>
      </c>
    </row>
    <row r="384" spans="1:14" ht="18.75" customHeight="1">
      <c r="A384" s="19" t="str">
        <f>IFERROR(_xlfn.XLOOKUP(B384,事業別定義!A$2:A$9,事業別定義!B$2:B$9,IF(E384&gt;0,"周邊商品","")),IF(E384&gt;0,"周邊商品",""))</f>
        <v>周邊商品</v>
      </c>
      <c r="B384" s="20" t="str">
        <f>IFERROR(_xlfn.XLOOKUP(C384,'銷貨數(claude)'!E:E,'銷貨數(claude)'!A:A,"周邊商品"),"周邊商品")</f>
        <v>周邊商品</v>
      </c>
      <c r="C384" s="21" t="str">
        <f>'在庫(claude)'!A384</f>
        <v>20240H028</v>
      </c>
      <c r="D384" s="22" t="str">
        <f>IFERROR(_xlfn.XLOOKUP(C384,'在庫(claude)'!A$5:A$695,'在庫(claude)'!B$5:B$695,""),"")</f>
        <v>巧虎益智黏土系列 甜甜圈商店</v>
      </c>
      <c r="E384" s="34">
        <f>IFERROR(SUMIF('在庫(claude)'!A$5:A$695,C384,'在庫(claude)'!D$5:D$695),0)</f>
        <v>38</v>
      </c>
      <c r="F384" s="34">
        <f>IFERROR(SUMIF('在庫(claude)'!A$5:A$695,C384,'在庫(claude)'!E$5:E$695),0)</f>
        <v>16891</v>
      </c>
      <c r="G384" s="34">
        <f ca="1">IFERROR(SUMPRODUCT(('銷貨數 (總數)(claude)'!$B$4:$B$1576=C384)*OFFSET('銷貨數 (總數)(claude)'!$E$4:$E$1576,0,操作說明!$D$2-16,1573,12)),0)</f>
        <v>45</v>
      </c>
      <c r="H384" s="35">
        <f ca="1">IFERROR(SUMPRODUCT(('銷貨數 (總數)(claude)'!$B$4:$B$1576=C384)*OFFSET('銷貨數 (總數)(claude)'!$E$4:$E$1576,0,操作說明!$D$2-10,1573,6)),0)</f>
        <v>28</v>
      </c>
      <c r="I384" s="34">
        <f ca="1">IFERROR(SUMPRODUCT(('銷貨數 (總數)(claude)'!$B$4:$B$1576=C384)*OFFSET('銷貨數 (總數)(claude)'!$E$4:$E$1576,0,操作說明!$D$2-7,1573,3)),0)</f>
        <v>7</v>
      </c>
      <c r="J384" s="35" cm="1">
        <f t="array" aca="1" ref="J384" ca="1">IFERROR(ROUND(H384/MAX(1,SUMPRODUCT(('銷貨數 (總數)(claude)'!$B$4:$B$1576=C384)*(OFFSET('銷貨數 (總數)(claude)'!$E$4:$E$1576,0,操作說明!$D$2-10,1573,6)&gt;0))),1),0)</f>
        <v>4.7</v>
      </c>
      <c r="K384" s="36">
        <f t="shared" ca="1" si="20"/>
        <v>8.1</v>
      </c>
      <c r="L384" s="37" t="str">
        <f t="shared" ca="1" si="21"/>
        <v>警示</v>
      </c>
      <c r="M384" s="38" t="str">
        <f t="shared" ca="1" si="22"/>
        <v>🟠 消化月數6-12個月，持續觀察</v>
      </c>
      <c r="N384" s="113" t="str">
        <f t="shared" ca="1" si="23"/>
        <v>2027/01</v>
      </c>
    </row>
    <row r="385" spans="1:14" ht="18.75" customHeight="1">
      <c r="A385" s="19" t="str">
        <f>IFERROR(_xlfn.XLOOKUP(B385,事業別定義!A$2:A$9,事業別定義!B$2:B$9,IF(E385&gt;0,"周邊商品","")),IF(E385&gt;0,"周邊商品",""))</f>
        <v>周邊商品</v>
      </c>
      <c r="B385" s="20" t="str">
        <f>IFERROR(_xlfn.XLOOKUP(C385,'銷貨數(claude)'!E:E,'銷貨數(claude)'!A:A,"周邊商品"),"周邊商品")</f>
        <v>周邊商品</v>
      </c>
      <c r="C385" s="21" t="str">
        <f>'在庫(claude)'!A385</f>
        <v>20240H029</v>
      </c>
      <c r="D385" s="22" t="str">
        <f>IFERROR(_xlfn.XLOOKUP(C385,'在庫(claude)'!A$5:A$695,'在庫(claude)'!B$5:B$695,""),"")</f>
        <v>巧虎益智黏土系列 冰淇淋商店</v>
      </c>
      <c r="E385" s="39">
        <f>IFERROR(SUMIF('在庫(claude)'!A$5:A$695,C385,'在庫(claude)'!D$5:D$695),0)</f>
        <v>35</v>
      </c>
      <c r="F385" s="39">
        <f>IFERROR(SUMIF('在庫(claude)'!A$5:A$695,C385,'在庫(claude)'!E$5:E$695),0)</f>
        <v>14994</v>
      </c>
      <c r="G385" s="39">
        <f ca="1">IFERROR(SUMPRODUCT(('銷貨數 (總數)(claude)'!$B$4:$B$1576=C385)*OFFSET('銷貨數 (總數)(claude)'!$E$4:$E$1576,0,操作說明!$D$2-16,1573,12)),0)</f>
        <v>21</v>
      </c>
      <c r="H385" s="40">
        <f ca="1">IFERROR(SUMPRODUCT(('銷貨數 (總數)(claude)'!$B$4:$B$1576=C385)*OFFSET('銷貨數 (總數)(claude)'!$E$4:$E$1576,0,操作說明!$D$2-10,1573,6)),0)</f>
        <v>11</v>
      </c>
      <c r="I385" s="39">
        <f ca="1">IFERROR(SUMPRODUCT(('銷貨數 (總數)(claude)'!$B$4:$B$1576=C385)*OFFSET('銷貨數 (總數)(claude)'!$E$4:$E$1576,0,操作說明!$D$2-7,1573,3)),0)</f>
        <v>4</v>
      </c>
      <c r="J385" s="40" cm="1">
        <f t="array" aca="1" ref="J385" ca="1">IFERROR(ROUND(H385/MAX(1,SUMPRODUCT(('銷貨數 (總數)(claude)'!$B$4:$B$1576=C385)*(OFFSET('銷貨數 (總數)(claude)'!$E$4:$E$1576,0,操作說明!$D$2-10,1573,6)&gt;0))),1),0)</f>
        <v>2.2000000000000002</v>
      </c>
      <c r="K385" s="41">
        <f t="shared" ca="1" si="20"/>
        <v>15.9</v>
      </c>
      <c r="L385" s="37" t="str">
        <f t="shared" ca="1" si="21"/>
        <v>滯銷風險</v>
      </c>
      <c r="M385" s="42" t="str">
        <f t="shared" ca="1" si="22"/>
        <v>🔴 消化月數超過12個月，滯銷風險高</v>
      </c>
      <c r="N385" s="113" t="str">
        <f t="shared" ca="1" si="23"/>
        <v>2027/09</v>
      </c>
    </row>
    <row r="386" spans="1:14" ht="18.75" customHeight="1">
      <c r="A386" s="19" t="str">
        <f>IFERROR(_xlfn.XLOOKUP(B386,事業別定義!A$2:A$9,事業別定義!B$2:B$9,IF(E386&gt;0,"周邊商品","")),IF(E386&gt;0,"周邊商品",""))</f>
        <v>周邊商品</v>
      </c>
      <c r="B386" s="20" t="str">
        <f>IFERROR(_xlfn.XLOOKUP(C386,'銷貨數(claude)'!E:E,'銷貨數(claude)'!A:A,"周邊商品"),"周邊商品")</f>
        <v>周邊商品</v>
      </c>
      <c r="C386" s="21" t="str">
        <f>'在庫(claude)'!A386</f>
        <v>20240H031</v>
      </c>
      <c r="D386" s="22" t="str">
        <f>IFERROR(_xlfn.XLOOKUP(C386,'在庫(claude)'!A$5:A$695,'在庫(claude)'!B$5:B$695,""),"")</f>
        <v>Skater點心盒3入組-巧虎</v>
      </c>
      <c r="E386" s="34">
        <f>IFERROR(SUMIF('在庫(claude)'!A$5:A$695,C386,'在庫(claude)'!D$5:D$695),0)</f>
        <v>187</v>
      </c>
      <c r="F386" s="34">
        <f>IFERROR(SUMIF('在庫(claude)'!A$5:A$695,C386,'在庫(claude)'!E$5:E$695),0)</f>
        <v>32441</v>
      </c>
      <c r="G386" s="34">
        <f ca="1">IFERROR(SUMPRODUCT(('銷貨數 (總數)(claude)'!$B$4:$B$1576=C386)*OFFSET('銷貨數 (總數)(claude)'!$E$4:$E$1576,0,操作說明!$D$2-16,1573,12)),0)</f>
        <v>89</v>
      </c>
      <c r="H386" s="35">
        <f ca="1">IFERROR(SUMPRODUCT(('銷貨數 (總數)(claude)'!$B$4:$B$1576=C386)*OFFSET('銷貨數 (總數)(claude)'!$E$4:$E$1576,0,操作說明!$D$2-10,1573,6)),0)</f>
        <v>44</v>
      </c>
      <c r="I386" s="34">
        <f ca="1">IFERROR(SUMPRODUCT(('銷貨數 (總數)(claude)'!$B$4:$B$1576=C386)*OFFSET('銷貨數 (總數)(claude)'!$E$4:$E$1576,0,操作說明!$D$2-7,1573,3)),0)</f>
        <v>17</v>
      </c>
      <c r="J386" s="35" cm="1">
        <f t="array" aca="1" ref="J386" ca="1">IFERROR(ROUND(H386/MAX(1,SUMPRODUCT(('銷貨數 (總數)(claude)'!$B$4:$B$1576=C386)*(OFFSET('銷貨數 (總數)(claude)'!$E$4:$E$1576,0,操作說明!$D$2-10,1573,6)&gt;0))),1),0)</f>
        <v>4.4000000000000004</v>
      </c>
      <c r="K386" s="36">
        <f t="shared" ca="1" si="20"/>
        <v>42.5</v>
      </c>
      <c r="L386" s="37" t="str">
        <f t="shared" ca="1" si="21"/>
        <v>滯銷風險</v>
      </c>
      <c r="M386" s="38" t="str">
        <f t="shared" ca="1" si="22"/>
        <v>🔴 超過2年消化量，建議促銷/庫存處分</v>
      </c>
      <c r="N386" s="113" t="str">
        <f t="shared" ca="1" si="23"/>
        <v>2029/12</v>
      </c>
    </row>
    <row r="387" spans="1:14" ht="18.75" customHeight="1">
      <c r="A387" s="19" t="str">
        <f>IFERROR(_xlfn.XLOOKUP(B387,事業別定義!A$2:A$9,事業別定義!B$2:B$9,IF(E387&gt;0,"周邊商品","")),IF(E387&gt;0,"周邊商品",""))</f>
        <v>周邊商品</v>
      </c>
      <c r="B387" s="20" t="str">
        <f>IFERROR(_xlfn.XLOOKUP(C387,'銷貨數(claude)'!E:E,'銷貨數(claude)'!A:A,"周邊商品"),"周邊商品")</f>
        <v>周邊商品</v>
      </c>
      <c r="C387" s="21" t="str">
        <f>'在庫(claude)'!A387</f>
        <v>20240H032</v>
      </c>
      <c r="D387" s="22" t="str">
        <f>IFERROR(_xlfn.XLOOKUP(C387,'在庫(claude)'!A$5:A$695,'在庫(claude)'!B$5:B$695,""),"")</f>
        <v>Skater銀離子三件餐具組-巧虎Friends</v>
      </c>
      <c r="E387" s="39">
        <f>IFERROR(SUMIF('在庫(claude)'!A$5:A$695,C387,'在庫(claude)'!D$5:D$695),0)</f>
        <v>60</v>
      </c>
      <c r="F387" s="39">
        <f>IFERROR(SUMIF('在庫(claude)'!A$5:A$695,C387,'在庫(claude)'!E$5:E$695),0)</f>
        <v>14511</v>
      </c>
      <c r="G387" s="39">
        <f ca="1">IFERROR(SUMPRODUCT(('銷貨數 (總數)(claude)'!$B$4:$B$1576=C387)*OFFSET('銷貨數 (總數)(claude)'!$E$4:$E$1576,0,操作說明!$D$2-16,1573,12)),0)</f>
        <v>115</v>
      </c>
      <c r="H387" s="40">
        <f ca="1">IFERROR(SUMPRODUCT(('銷貨數 (總數)(claude)'!$B$4:$B$1576=C387)*OFFSET('銷貨數 (總數)(claude)'!$E$4:$E$1576,0,操作說明!$D$2-10,1573,6)),0)</f>
        <v>60</v>
      </c>
      <c r="I387" s="39">
        <f ca="1">IFERROR(SUMPRODUCT(('銷貨數 (總數)(claude)'!$B$4:$B$1576=C387)*OFFSET('銷貨數 (總數)(claude)'!$E$4:$E$1576,0,操作說明!$D$2-7,1573,3)),0)</f>
        <v>30</v>
      </c>
      <c r="J387" s="40" cm="1">
        <f t="array" aca="1" ref="J387" ca="1">IFERROR(ROUND(H387/MAX(1,SUMPRODUCT(('銷貨數 (總數)(claude)'!$B$4:$B$1576=C387)*(OFFSET('銷貨數 (總數)(claude)'!$E$4:$E$1576,0,操作說明!$D$2-10,1573,6)&gt;0))),1),0)</f>
        <v>5</v>
      </c>
      <c r="K387" s="41">
        <f t="shared" ca="1" si="20"/>
        <v>12</v>
      </c>
      <c r="L387" s="37" t="str">
        <f t="shared" ca="1" si="21"/>
        <v>警示</v>
      </c>
      <c r="M387" s="42" t="str">
        <f t="shared" ca="1" si="22"/>
        <v>🟠 消化月數6-12個月，持續觀察</v>
      </c>
      <c r="N387" s="113" t="str">
        <f t="shared" ca="1" si="23"/>
        <v>2027/05</v>
      </c>
    </row>
    <row r="388" spans="1:14" ht="18.75" customHeight="1">
      <c r="A388" s="19" t="str">
        <f>IFERROR(_xlfn.XLOOKUP(B388,事業別定義!A$2:A$9,事業別定義!B$2:B$9,IF(E388&gt;0,"周邊商品","")),IF(E388&gt;0,"周邊商品",""))</f>
        <v>周邊商品</v>
      </c>
      <c r="B388" s="20" t="str">
        <f>IFERROR(_xlfn.XLOOKUP(C388,'銷貨數(claude)'!E:E,'銷貨數(claude)'!A:A,"周邊商品"),"周邊商品")</f>
        <v>周邊商品</v>
      </c>
      <c r="C388" s="21" t="str">
        <f>'在庫(claude)'!A388</f>
        <v>20240H033</v>
      </c>
      <c r="D388" s="22" t="str">
        <f>IFERROR(_xlfn.XLOOKUP(C388,'在庫(claude)'!A$5:A$695,'在庫(claude)'!B$5:B$695,""),"")</f>
        <v>Skater不鏽鋼保溫水壺(2WAY)巧虎Friends</v>
      </c>
      <c r="E388" s="34">
        <f>IFERROR(SUMIF('在庫(claude)'!A$5:A$695,C388,'在庫(claude)'!D$5:D$695),0)</f>
        <v>60</v>
      </c>
      <c r="F388" s="34">
        <f>IFERROR(SUMIF('在庫(claude)'!A$5:A$695,C388,'在庫(claude)'!E$5:E$695),0)</f>
        <v>43313</v>
      </c>
      <c r="G388" s="34">
        <f ca="1">IFERROR(SUMPRODUCT(('銷貨數 (總數)(claude)'!$B$4:$B$1576=C388)*OFFSET('銷貨數 (總數)(claude)'!$E$4:$E$1576,0,操作說明!$D$2-16,1573,12)),0)</f>
        <v>9</v>
      </c>
      <c r="H388" s="35">
        <f ca="1">IFERROR(SUMPRODUCT(('銷貨數 (總數)(claude)'!$B$4:$B$1576=C388)*OFFSET('銷貨數 (總數)(claude)'!$E$4:$E$1576,0,操作說明!$D$2-10,1573,6)),0)</f>
        <v>8</v>
      </c>
      <c r="I388" s="34">
        <f ca="1">IFERROR(SUMPRODUCT(('銷貨數 (總數)(claude)'!$B$4:$B$1576=C388)*OFFSET('銷貨數 (總數)(claude)'!$E$4:$E$1576,0,操作說明!$D$2-7,1573,3)),0)</f>
        <v>2</v>
      </c>
      <c r="J388" s="35" cm="1">
        <f t="array" aca="1" ref="J388" ca="1">IFERROR(ROUND(H388/MAX(1,SUMPRODUCT(('銷貨數 (總數)(claude)'!$B$4:$B$1576=C388)*(OFFSET('銷貨數 (總數)(claude)'!$E$4:$E$1576,0,操作說明!$D$2-10,1573,6)&gt;0))),1),0)</f>
        <v>2.7</v>
      </c>
      <c r="K388" s="36">
        <f t="shared" ca="1" si="20"/>
        <v>22.2</v>
      </c>
      <c r="L388" s="37" t="str">
        <f t="shared" ca="1" si="21"/>
        <v>滯銷風險</v>
      </c>
      <c r="M388" s="38" t="str">
        <f t="shared" ca="1" si="22"/>
        <v>🔴 消化月數超過12個月，滯銷風險高</v>
      </c>
      <c r="N388" s="113" t="str">
        <f t="shared" ca="1" si="23"/>
        <v>2028/03</v>
      </c>
    </row>
    <row r="389" spans="1:14" ht="18.75" customHeight="1">
      <c r="A389" s="19" t="str">
        <f>IFERROR(_xlfn.XLOOKUP(B389,事業別定義!A$2:A$9,事業別定義!B$2:B$9,IF(E389&gt;0,"周邊商品","")),IF(E389&gt;0,"周邊商品",""))</f>
        <v>周邊商品</v>
      </c>
      <c r="B389" s="20" t="str">
        <f>IFERROR(_xlfn.XLOOKUP(C389,'銷貨數(claude)'!E:E,'銷貨數(claude)'!A:A,"周邊商品"),"周邊商品")</f>
        <v>周邊商品</v>
      </c>
      <c r="C389" s="21" t="str">
        <f>'在庫(claude)'!A389</f>
        <v>20240H037</v>
      </c>
      <c r="D389" s="22" t="str">
        <f>IFERROR(_xlfn.XLOOKUP(C389,'在庫(claude)'!A$5:A$695,'在庫(claude)'!B$5:B$695,""),"")</f>
        <v>巧虎好朋友塗鴉本+四色筆</v>
      </c>
      <c r="E389" s="39">
        <f>IFERROR(SUMIF('在庫(claude)'!A$5:A$695,C389,'在庫(claude)'!D$5:D$695),0)</f>
        <v>270</v>
      </c>
      <c r="F389" s="39">
        <f>IFERROR(SUMIF('在庫(claude)'!A$5:A$695,C389,'在庫(claude)'!E$5:E$695),0)</f>
        <v>43050</v>
      </c>
      <c r="G389" s="39">
        <f ca="1">IFERROR(SUMPRODUCT(('銷貨數 (總數)(claude)'!$B$4:$B$1576=C389)*OFFSET('銷貨數 (總數)(claude)'!$E$4:$E$1576,0,操作說明!$D$2-16,1573,12)),0)</f>
        <v>24</v>
      </c>
      <c r="H389" s="40">
        <f ca="1">IFERROR(SUMPRODUCT(('銷貨數 (總數)(claude)'!$B$4:$B$1576=C389)*OFFSET('銷貨數 (總數)(claude)'!$E$4:$E$1576,0,操作說明!$D$2-10,1573,6)),0)</f>
        <v>24</v>
      </c>
      <c r="I389" s="39">
        <f ca="1">IFERROR(SUMPRODUCT(('銷貨數 (總數)(claude)'!$B$4:$B$1576=C389)*OFFSET('銷貨數 (總數)(claude)'!$E$4:$E$1576,0,操作說明!$D$2-7,1573,3)),0)</f>
        <v>17</v>
      </c>
      <c r="J389" s="40" cm="1">
        <f t="array" aca="1" ref="J389" ca="1">IFERROR(ROUND(H389/MAX(1,SUMPRODUCT(('銷貨數 (總數)(claude)'!$B$4:$B$1576=C389)*(OFFSET('銷貨數 (總數)(claude)'!$E$4:$E$1576,0,操作說明!$D$2-10,1573,6)&gt;0))),1),0)</f>
        <v>4.8</v>
      </c>
      <c r="K389" s="41">
        <f t="shared" ref="K389:K452" ca="1" si="24">IFERROR(IF(J389=0,"-",ROUND(E389/J389,1)),"-")</f>
        <v>56.3</v>
      </c>
      <c r="L389" s="37" t="str">
        <f t="shared" ref="L389:L452" ca="1" si="25">IFERROR(IF(E389=0,"無庫存",IF(J389=0,"滯銷(有庫無銷)",IF(E389/J389&lt;=3,"健康",IF(E389/J389&lt;=6,"偏高",IF(E389/J389&lt;=12,"警示","滯銷風險"))))),"無庫存")</f>
        <v>滯銷風險</v>
      </c>
      <c r="M389" s="42" t="str">
        <f t="shared" ref="M389:M452" ca="1" si="26">IFERROR(IF(E389=0,"",IF(J389=0,"⚠️ 近6M零銷售，請確認是否列入促銷或處分",IF(E389/J389&gt;24,"🔴 超過2年消化量，建議促銷/庫存處分",IF(E389/J389&gt;12,"🔴 消化月數超過12個月，滯銷風險高",IF(E389/J389&gt;6,"🟠 消化月數6-12個月，持續觀察",IF(E389/J389&gt;3,"🟡 消化月數3-6個月，偏高注意","✅ 庫存健康")))))),"")</f>
        <v>🔴 超過2年消化量，建議促銷/庫存處分</v>
      </c>
      <c r="N389" s="113" t="str">
        <f t="shared" ref="N389:N452" ca="1" si="27">IFERROR(IF(E389=0,"已售完",IF(J389=0,"無法預估",TEXT(EDATE(TODAY(),ROUND(E389/J389,0)),"YYYY/MM"))),"無法預估")</f>
        <v>2031/01</v>
      </c>
    </row>
    <row r="390" spans="1:14" ht="18.75" customHeight="1">
      <c r="A390" s="19" t="str">
        <f>IFERROR(_xlfn.XLOOKUP(B390,事業別定義!A$2:A$9,事業別定義!B$2:B$9,IF(E390&gt;0,"周邊商品","")),IF(E390&gt;0,"周邊商品",""))</f>
        <v>周邊商品</v>
      </c>
      <c r="B390" s="20" t="str">
        <f>IFERROR(_xlfn.XLOOKUP(C390,'銷貨數(claude)'!E:E,'銷貨數(claude)'!A:A,"周邊商品"),"周邊商品")</f>
        <v>周邊商品</v>
      </c>
      <c r="C390" s="21" t="str">
        <f>'在庫(claude)'!A390</f>
        <v>20240H039</v>
      </c>
      <c r="D390" s="22" t="str">
        <f>IFERROR(_xlfn.XLOOKUP(C390,'在庫(claude)'!A$5:A$695,'在庫(claude)'!B$5:B$695,""),"")</f>
        <v>轉吧！巧虎扭蛋機</v>
      </c>
      <c r="E390" s="34">
        <f>IFERROR(SUMIF('在庫(claude)'!A$5:A$695,C390,'在庫(claude)'!D$5:D$695),0)</f>
        <v>237</v>
      </c>
      <c r="F390" s="34">
        <f>IFERROR(SUMIF('在庫(claude)'!A$5:A$695,C390,'在庫(claude)'!E$5:E$695),0)</f>
        <v>35053</v>
      </c>
      <c r="G390" s="34">
        <f ca="1">IFERROR(SUMPRODUCT(('銷貨數 (總數)(claude)'!$B$4:$B$1576=C390)*OFFSET('銷貨數 (總數)(claude)'!$E$4:$E$1576,0,操作說明!$D$2-16,1573,12)),0)</f>
        <v>1198</v>
      </c>
      <c r="H390" s="35">
        <f ca="1">IFERROR(SUMPRODUCT(('銷貨數 (總數)(claude)'!$B$4:$B$1576=C390)*OFFSET('銷貨數 (總數)(claude)'!$E$4:$E$1576,0,操作說明!$D$2-10,1573,6)),0)</f>
        <v>136</v>
      </c>
      <c r="I390" s="34">
        <f ca="1">IFERROR(SUMPRODUCT(('銷貨數 (總數)(claude)'!$B$4:$B$1576=C390)*OFFSET('銷貨數 (總數)(claude)'!$E$4:$E$1576,0,操作說明!$D$2-7,1573,3)),0)</f>
        <v>48</v>
      </c>
      <c r="J390" s="35" cm="1">
        <f t="array" aca="1" ref="J390" ca="1">IFERROR(ROUND(H390/MAX(1,SUMPRODUCT(('銷貨數 (總數)(claude)'!$B$4:$B$1576=C390)*(OFFSET('銷貨數 (總數)(claude)'!$E$4:$E$1576,0,操作說明!$D$2-10,1573,6)&gt;0))),1),0)</f>
        <v>11.3</v>
      </c>
      <c r="K390" s="36">
        <f t="shared" ca="1" si="24"/>
        <v>21</v>
      </c>
      <c r="L390" s="37" t="str">
        <f t="shared" ca="1" si="25"/>
        <v>滯銷風險</v>
      </c>
      <c r="M390" s="38" t="str">
        <f t="shared" ca="1" si="26"/>
        <v>🔴 消化月數超過12個月，滯銷風險高</v>
      </c>
      <c r="N390" s="113" t="str">
        <f t="shared" ca="1" si="27"/>
        <v>2028/02</v>
      </c>
    </row>
    <row r="391" spans="1:14" ht="18.75" customHeight="1">
      <c r="A391" s="19" t="str">
        <f>IFERROR(_xlfn.XLOOKUP(B391,事業別定義!A$2:A$9,事業別定義!B$2:B$9,IF(E391&gt;0,"周邊商品","")),IF(E391&gt;0,"周邊商品",""))</f>
        <v>周邊商品</v>
      </c>
      <c r="B391" s="20" t="str">
        <f>IFERROR(_xlfn.XLOOKUP(C391,'銷貨數(claude)'!E:E,'銷貨數(claude)'!A:A,"周邊商品"),"周邊商品")</f>
        <v>周邊商品</v>
      </c>
      <c r="C391" s="21" t="str">
        <f>'在庫(claude)'!A391</f>
        <v>20240H042</v>
      </c>
      <c r="D391" s="22" t="str">
        <f>IFERROR(_xlfn.XLOOKUP(C391,'在庫(claude)'!A$5:A$695,'在庫(claude)'!B$5:B$695,""),"")</f>
        <v>桃樂比醫生遊戲組</v>
      </c>
      <c r="E391" s="39">
        <f>IFERROR(SUMIF('在庫(claude)'!A$5:A$695,C391,'在庫(claude)'!D$5:D$695),0)</f>
        <v>25</v>
      </c>
      <c r="F391" s="39">
        <f>IFERROR(SUMIF('在庫(claude)'!A$5:A$695,C391,'在庫(claude)'!E$5:E$695),0)</f>
        <v>8072</v>
      </c>
      <c r="G391" s="39">
        <f ca="1">IFERROR(SUMPRODUCT(('銷貨數 (總數)(claude)'!$B$4:$B$1576=C391)*OFFSET('銷貨數 (總數)(claude)'!$E$4:$E$1576,0,操作說明!$D$2-16,1573,12)),0)</f>
        <v>21</v>
      </c>
      <c r="H391" s="40">
        <f ca="1">IFERROR(SUMPRODUCT(('銷貨數 (總數)(claude)'!$B$4:$B$1576=C391)*OFFSET('銷貨數 (總數)(claude)'!$E$4:$E$1576,0,操作說明!$D$2-10,1573,6)),0)</f>
        <v>6</v>
      </c>
      <c r="I391" s="39">
        <f ca="1">IFERROR(SUMPRODUCT(('銷貨數 (總數)(claude)'!$B$4:$B$1576=C391)*OFFSET('銷貨數 (總數)(claude)'!$E$4:$E$1576,0,操作說明!$D$2-7,1573,3)),0)</f>
        <v>6</v>
      </c>
      <c r="J391" s="40" cm="1">
        <f t="array" aca="1" ref="J391" ca="1">IFERROR(ROUND(H391/MAX(1,SUMPRODUCT(('銷貨數 (總數)(claude)'!$B$4:$B$1576=C391)*(OFFSET('銷貨數 (總數)(claude)'!$E$4:$E$1576,0,操作說明!$D$2-10,1573,6)&gt;0))),1),0)</f>
        <v>6</v>
      </c>
      <c r="K391" s="41">
        <f t="shared" ca="1" si="24"/>
        <v>4.2</v>
      </c>
      <c r="L391" s="37" t="str">
        <f t="shared" ca="1" si="25"/>
        <v>偏高</v>
      </c>
      <c r="M391" s="42" t="str">
        <f t="shared" ca="1" si="26"/>
        <v>🟡 消化月數3-6個月，偏高注意</v>
      </c>
      <c r="N391" s="113" t="str">
        <f t="shared" ca="1" si="27"/>
        <v>2026/09</v>
      </c>
    </row>
    <row r="392" spans="1:14" ht="18.75" customHeight="1">
      <c r="A392" s="19" t="str">
        <f>IFERROR(_xlfn.XLOOKUP(B392,事業別定義!A$2:A$9,事業別定義!B$2:B$9,IF(E392&gt;0,"周邊商品","")),IF(E392&gt;0,"周邊商品",""))</f>
        <v>周邊商品</v>
      </c>
      <c r="B392" s="20" t="str">
        <f>IFERROR(_xlfn.XLOOKUP(C392,'銷貨數(claude)'!E:E,'銷貨數(claude)'!A:A,"周邊商品"),"周邊商品")</f>
        <v>周邊商品</v>
      </c>
      <c r="C392" s="21" t="str">
        <f>'在庫(claude)'!A392</f>
        <v>20240H043</v>
      </c>
      <c r="D392" s="22" t="str">
        <f>IFERROR(_xlfn.XLOOKUP(C392,'在庫(claude)'!A$5:A$695,'在庫(claude)'!B$5:B$695,""),"")</f>
        <v>快樂上學去扮演組</v>
      </c>
      <c r="E392" s="34">
        <f>IFERROR(SUMIF('在庫(claude)'!A$5:A$695,C392,'在庫(claude)'!D$5:D$695),0)</f>
        <v>404</v>
      </c>
      <c r="F392" s="34">
        <f>IFERROR(SUMIF('在庫(claude)'!A$5:A$695,C392,'在庫(claude)'!E$5:E$695),0)</f>
        <v>63751</v>
      </c>
      <c r="G392" s="34">
        <f ca="1">IFERROR(SUMPRODUCT(('銷貨數 (總數)(claude)'!$B$4:$B$1576=C392)*OFFSET('銷貨數 (總數)(claude)'!$E$4:$E$1576,0,操作說明!$D$2-16,1573,12)),0)</f>
        <v>160</v>
      </c>
      <c r="H392" s="35">
        <f ca="1">IFERROR(SUMPRODUCT(('銷貨數 (總數)(claude)'!$B$4:$B$1576=C392)*OFFSET('銷貨數 (總數)(claude)'!$E$4:$E$1576,0,操作說明!$D$2-10,1573,6)),0)</f>
        <v>80</v>
      </c>
      <c r="I392" s="34">
        <f ca="1">IFERROR(SUMPRODUCT(('銷貨數 (總數)(claude)'!$B$4:$B$1576=C392)*OFFSET('銷貨數 (總數)(claude)'!$E$4:$E$1576,0,操作說明!$D$2-7,1573,3)),0)</f>
        <v>40</v>
      </c>
      <c r="J392" s="35" cm="1">
        <f t="array" aca="1" ref="J392" ca="1">IFERROR(ROUND(H392/MAX(1,SUMPRODUCT(('銷貨數 (總數)(claude)'!$B$4:$B$1576=C392)*(OFFSET('銷貨數 (總數)(claude)'!$E$4:$E$1576,0,操作說明!$D$2-10,1573,6)&gt;0))),1),0)</f>
        <v>13.3</v>
      </c>
      <c r="K392" s="36">
        <f t="shared" ca="1" si="24"/>
        <v>30.4</v>
      </c>
      <c r="L392" s="37" t="str">
        <f t="shared" ca="1" si="25"/>
        <v>滯銷風險</v>
      </c>
      <c r="M392" s="38" t="str">
        <f t="shared" ca="1" si="26"/>
        <v>🔴 超過2年消化量，建議促銷/庫存處分</v>
      </c>
      <c r="N392" s="113" t="str">
        <f t="shared" ca="1" si="27"/>
        <v>2028/11</v>
      </c>
    </row>
    <row r="393" spans="1:14" ht="18.75" customHeight="1">
      <c r="A393" s="19" t="str">
        <f>IFERROR(_xlfn.XLOOKUP(B393,事業別定義!A$2:A$9,事業別定義!B$2:B$9,IF(E393&gt;0,"周邊商品","")),IF(E393&gt;0,"周邊商品",""))</f>
        <v>周邊商品</v>
      </c>
      <c r="B393" s="20" t="str">
        <f>IFERROR(_xlfn.XLOOKUP(C393,'銷貨數(claude)'!E:E,'銷貨數(claude)'!A:A,"周邊商品"),"周邊商品")</f>
        <v>周邊商品</v>
      </c>
      <c r="C393" s="21" t="str">
        <f>'在庫(claude)'!A393</f>
        <v>20250H001</v>
      </c>
      <c r="D393" s="22" t="str">
        <f>IFERROR(_xlfn.XLOOKUP(C393,'在庫(claude)'!A$5:A$695,'在庫(claude)'!B$5:B$695,""),"")</f>
        <v>巧虎方塊活字印刷遊戲組</v>
      </c>
      <c r="E393" s="39">
        <f>IFERROR(SUMIF('在庫(claude)'!A$5:A$695,C393,'在庫(claude)'!D$5:D$695),0)</f>
        <v>527</v>
      </c>
      <c r="F393" s="39">
        <f>IFERROR(SUMIF('在庫(claude)'!A$5:A$695,C393,'在庫(claude)'!E$5:E$695),0)</f>
        <v>158899</v>
      </c>
      <c r="G393" s="39">
        <f ca="1">IFERROR(SUMPRODUCT(('銷貨數 (總數)(claude)'!$B$4:$B$1576=C393)*OFFSET('銷貨數 (總數)(claude)'!$E$4:$E$1576,0,操作說明!$D$2-16,1573,12)),0)</f>
        <v>454</v>
      </c>
      <c r="H393" s="40">
        <f ca="1">IFERROR(SUMPRODUCT(('銷貨數 (總數)(claude)'!$B$4:$B$1576=C393)*OFFSET('銷貨數 (總數)(claude)'!$E$4:$E$1576,0,操作說明!$D$2-10,1573,6)),0)</f>
        <v>406</v>
      </c>
      <c r="I393" s="39">
        <f ca="1">IFERROR(SUMPRODUCT(('銷貨數 (總數)(claude)'!$B$4:$B$1576=C393)*OFFSET('銷貨數 (總數)(claude)'!$E$4:$E$1576,0,操作說明!$D$2-7,1573,3)),0)</f>
        <v>232</v>
      </c>
      <c r="J393" s="40" cm="1">
        <f t="array" aca="1" ref="J393" ca="1">IFERROR(ROUND(H393/MAX(1,SUMPRODUCT(('銷貨數 (總數)(claude)'!$B$4:$B$1576=C393)*(OFFSET('銷貨數 (總數)(claude)'!$E$4:$E$1576,0,操作說明!$D$2-10,1573,6)&gt;0))),1),0)</f>
        <v>40.6</v>
      </c>
      <c r="K393" s="41">
        <f t="shared" ca="1" si="24"/>
        <v>13</v>
      </c>
      <c r="L393" s="37" t="str">
        <f t="shared" ca="1" si="25"/>
        <v>滯銷風險</v>
      </c>
      <c r="M393" s="42" t="str">
        <f t="shared" ca="1" si="26"/>
        <v>🔴 消化月數超過12個月，滯銷風險高</v>
      </c>
      <c r="N393" s="113" t="str">
        <f t="shared" ca="1" si="27"/>
        <v>2027/06</v>
      </c>
    </row>
    <row r="394" spans="1:14" ht="18.75" customHeight="1">
      <c r="A394" s="19" t="str">
        <f>IFERROR(_xlfn.XLOOKUP(B394,事業別定義!A$2:A$9,事業別定義!B$2:B$9,IF(E394&gt;0,"周邊商品","")),IF(E394&gt;0,"周邊商品",""))</f>
        <v>周邊商品</v>
      </c>
      <c r="B394" s="20" t="str">
        <f>IFERROR(_xlfn.XLOOKUP(C394,'銷貨數(claude)'!E:E,'銷貨數(claude)'!A:A,"周邊商品"),"周邊商品")</f>
        <v>周邊商品</v>
      </c>
      <c r="C394" s="21" t="str">
        <f>'在庫(claude)'!A394</f>
        <v>20250H002</v>
      </c>
      <c r="D394" s="22" t="str">
        <f>IFERROR(_xlfn.XLOOKUP(C394,'在庫(claude)'!A$5:A$695,'在庫(claude)'!B$5:B$695,""),"")</f>
        <v>巧虎神奇果汁店(感溫變色)</v>
      </c>
      <c r="E394" s="34">
        <f>IFERROR(SUMIF('在庫(claude)'!A$5:A$695,C394,'在庫(claude)'!D$5:D$695),0)</f>
        <v>942</v>
      </c>
      <c r="F394" s="34">
        <f>IFERROR(SUMIF('在庫(claude)'!A$5:A$695,C394,'在庫(claude)'!E$5:E$695),0)</f>
        <v>239019</v>
      </c>
      <c r="G394" s="34">
        <f ca="1">IFERROR(SUMPRODUCT(('銷貨數 (總數)(claude)'!$B$4:$B$1576=C394)*OFFSET('銷貨數 (總數)(claude)'!$E$4:$E$1576,0,操作說明!$D$2-16,1573,12)),0)</f>
        <v>949</v>
      </c>
      <c r="H394" s="35">
        <f ca="1">IFERROR(SUMPRODUCT(('銷貨數 (總數)(claude)'!$B$4:$B$1576=C394)*OFFSET('銷貨數 (總數)(claude)'!$E$4:$E$1576,0,操作說明!$D$2-10,1573,6)),0)</f>
        <v>826</v>
      </c>
      <c r="I394" s="34">
        <f ca="1">IFERROR(SUMPRODUCT(('銷貨數 (總數)(claude)'!$B$4:$B$1576=C394)*OFFSET('銷貨數 (總數)(claude)'!$E$4:$E$1576,0,操作說明!$D$2-7,1573,3)),0)</f>
        <v>448</v>
      </c>
      <c r="J394" s="35" cm="1">
        <f t="array" aca="1" ref="J394" ca="1">IFERROR(ROUND(H394/MAX(1,SUMPRODUCT(('銷貨數 (總數)(claude)'!$B$4:$B$1576=C394)*(OFFSET('銷貨數 (總數)(claude)'!$E$4:$E$1576,0,操作說明!$D$2-10,1573,6)&gt;0))),1),0)</f>
        <v>68.8</v>
      </c>
      <c r="K394" s="36">
        <f t="shared" ca="1" si="24"/>
        <v>13.7</v>
      </c>
      <c r="L394" s="37" t="str">
        <f t="shared" ca="1" si="25"/>
        <v>滯銷風險</v>
      </c>
      <c r="M394" s="38" t="str">
        <f t="shared" ca="1" si="26"/>
        <v>🔴 消化月數超過12個月，滯銷風險高</v>
      </c>
      <c r="N394" s="113" t="str">
        <f t="shared" ca="1" si="27"/>
        <v>2027/07</v>
      </c>
    </row>
    <row r="395" spans="1:14" ht="18.75" customHeight="1">
      <c r="A395" s="19" t="str">
        <f>IFERROR(_xlfn.XLOOKUP(B395,事業別定義!A$2:A$9,事業別定義!B$2:B$9,IF(E395&gt;0,"周邊商品","")),IF(E395&gt;0,"周邊商品",""))</f>
        <v>周邊商品</v>
      </c>
      <c r="B395" s="20" t="str">
        <f>IFERROR(_xlfn.XLOOKUP(C395,'銷貨數(claude)'!E:E,'銷貨數(claude)'!A:A,"周邊商品"),"周邊商品")</f>
        <v>周邊商品</v>
      </c>
      <c r="C395" s="21" t="str">
        <f>'在庫(claude)'!A395</f>
        <v>20250H003</v>
      </c>
      <c r="D395" s="22" t="str">
        <f>IFERROR(_xlfn.XLOOKUP(C395,'在庫(claude)'!A$5:A$695,'在庫(claude)'!B$5:B$695,""),"")</f>
        <v>巧虎彩色甜甜圈商店</v>
      </c>
      <c r="E395" s="39">
        <f>IFERROR(SUMIF('在庫(claude)'!A$5:A$695,C395,'在庫(claude)'!D$5:D$695),0)</f>
        <v>47</v>
      </c>
      <c r="F395" s="39">
        <f>IFERROR(SUMIF('在庫(claude)'!A$5:A$695,C395,'在庫(claude)'!E$5:E$695),0)</f>
        <v>41556</v>
      </c>
      <c r="G395" s="39">
        <f ca="1">IFERROR(SUMPRODUCT(('銷貨數 (總數)(claude)'!$B$4:$B$1576=C395)*OFFSET('銷貨數 (總數)(claude)'!$E$4:$E$1576,0,操作說明!$D$2-16,1573,12)),0)</f>
        <v>82</v>
      </c>
      <c r="H395" s="40">
        <f ca="1">IFERROR(SUMPRODUCT(('銷貨數 (總數)(claude)'!$B$4:$B$1576=C395)*OFFSET('銷貨數 (總數)(claude)'!$E$4:$E$1576,0,操作說明!$D$2-10,1573,6)),0)</f>
        <v>57</v>
      </c>
      <c r="I395" s="39">
        <f ca="1">IFERROR(SUMPRODUCT(('銷貨數 (總數)(claude)'!$B$4:$B$1576=C395)*OFFSET('銷貨數 (總數)(claude)'!$E$4:$E$1576,0,操作說明!$D$2-7,1573,3)),0)</f>
        <v>26</v>
      </c>
      <c r="J395" s="40" cm="1">
        <f t="array" aca="1" ref="J395" ca="1">IFERROR(ROUND(H395/MAX(1,SUMPRODUCT(('銷貨數 (總數)(claude)'!$B$4:$B$1576=C395)*(OFFSET('銷貨數 (總數)(claude)'!$E$4:$E$1576,0,操作說明!$D$2-10,1573,6)&gt;0))),1),0)</f>
        <v>5.2</v>
      </c>
      <c r="K395" s="41">
        <f t="shared" ca="1" si="24"/>
        <v>9</v>
      </c>
      <c r="L395" s="37" t="str">
        <f t="shared" ca="1" si="25"/>
        <v>警示</v>
      </c>
      <c r="M395" s="42" t="str">
        <f t="shared" ca="1" si="26"/>
        <v>🟠 消化月數6-12個月，持續觀察</v>
      </c>
      <c r="N395" s="113" t="str">
        <f t="shared" ca="1" si="27"/>
        <v>2027/02</v>
      </c>
    </row>
    <row r="396" spans="1:14" ht="18.75" customHeight="1">
      <c r="A396" s="19" t="str">
        <f>IFERROR(_xlfn.XLOOKUP(B396,事業別定義!A$2:A$9,事業別定義!B$2:B$9,IF(E396&gt;0,"周邊商品","")),IF(E396&gt;0,"周邊商品",""))</f>
        <v>周邊商品</v>
      </c>
      <c r="B396" s="20" t="str">
        <f>IFERROR(_xlfn.XLOOKUP(C396,'銷貨數(claude)'!E:E,'銷貨數(claude)'!A:A,"周邊商品"),"周邊商品")</f>
        <v>周邊商品</v>
      </c>
      <c r="C396" s="21" t="str">
        <f>'在庫(claude)'!A396</f>
        <v>20250H004</v>
      </c>
      <c r="D396" s="22" t="str">
        <f>IFERROR(_xlfn.XLOOKUP(C396,'在庫(claude)'!A$5:A$695,'在庫(claude)'!B$5:B$695,""),"")</f>
        <v>可愛好朋友玩偶組</v>
      </c>
      <c r="E396" s="34">
        <f>IFERROR(SUMIF('在庫(claude)'!A$5:A$695,C396,'在庫(claude)'!D$5:D$695),0)</f>
        <v>1445</v>
      </c>
      <c r="F396" s="34">
        <f>IFERROR(SUMIF('在庫(claude)'!A$5:A$695,C396,'在庫(claude)'!E$5:E$695),0)</f>
        <v>637965</v>
      </c>
      <c r="G396" s="34">
        <f ca="1">IFERROR(SUMPRODUCT(('銷貨數 (總數)(claude)'!$B$4:$B$1576=C396)*OFFSET('銷貨數 (總數)(claude)'!$E$4:$E$1576,0,操作說明!$D$2-16,1573,12)),0)</f>
        <v>508</v>
      </c>
      <c r="H396" s="35">
        <f ca="1">IFERROR(SUMPRODUCT(('銷貨數 (總數)(claude)'!$B$4:$B$1576=C396)*OFFSET('銷貨數 (總數)(claude)'!$E$4:$E$1576,0,操作說明!$D$2-10,1573,6)),0)</f>
        <v>508</v>
      </c>
      <c r="I396" s="34">
        <f ca="1">IFERROR(SUMPRODUCT(('銷貨數 (總數)(claude)'!$B$4:$B$1576=C396)*OFFSET('銷貨數 (總數)(claude)'!$E$4:$E$1576,0,操作說明!$D$2-7,1573,3)),0)</f>
        <v>472</v>
      </c>
      <c r="J396" s="35" cm="1">
        <f t="array" aca="1" ref="J396" ca="1">IFERROR(ROUND(H396/MAX(1,SUMPRODUCT(('銷貨數 (總數)(claude)'!$B$4:$B$1576=C396)*(OFFSET('銷貨數 (總數)(claude)'!$E$4:$E$1576,0,操作說明!$D$2-10,1573,6)&gt;0))),1),0)</f>
        <v>63.5</v>
      </c>
      <c r="K396" s="36">
        <f t="shared" ca="1" si="24"/>
        <v>22.8</v>
      </c>
      <c r="L396" s="37" t="str">
        <f t="shared" ca="1" si="25"/>
        <v>滯銷風險</v>
      </c>
      <c r="M396" s="38" t="str">
        <f t="shared" ca="1" si="26"/>
        <v>🔴 消化月數超過12個月，滯銷風險高</v>
      </c>
      <c r="N396" s="113" t="str">
        <f t="shared" ca="1" si="27"/>
        <v>2028/04</v>
      </c>
    </row>
    <row r="397" spans="1:14" ht="18.75" customHeight="1">
      <c r="A397" s="19" t="str">
        <f>IFERROR(_xlfn.XLOOKUP(B397,事業別定義!A$2:A$9,事業別定義!B$2:B$9,IF(E397&gt;0,"周邊商品","")),IF(E397&gt;0,"周邊商品",""))</f>
        <v>周邊商品</v>
      </c>
      <c r="B397" s="20" t="str">
        <f>IFERROR(_xlfn.XLOOKUP(C397,'銷貨數(claude)'!E:E,'銷貨數(claude)'!A:A,"周邊商品"),"周邊商品")</f>
        <v>周邊商品</v>
      </c>
      <c r="C397" s="21" t="str">
        <f>'在庫(claude)'!A397</f>
        <v>20250H013</v>
      </c>
      <c r="D397" s="22" t="str">
        <f>IFERROR(_xlfn.XLOOKUP(C397,'在庫(claude)'!A$5:A$695,'在庫(claude)'!B$5:B$695,""),"")</f>
        <v>巧虎元氣滿滿抱抱枕</v>
      </c>
      <c r="E397" s="39">
        <f>IFERROR(SUMIF('在庫(claude)'!A$5:A$695,C397,'在庫(claude)'!D$5:D$695),0)</f>
        <v>223</v>
      </c>
      <c r="F397" s="39">
        <f>IFERROR(SUMIF('在庫(claude)'!A$5:A$695,C397,'在庫(claude)'!E$5:E$695),0)</f>
        <v>46254</v>
      </c>
      <c r="G397" s="39">
        <f ca="1">IFERROR(SUMPRODUCT(('銷貨數 (總數)(claude)'!$B$4:$B$1576=C397)*OFFSET('銷貨數 (總數)(claude)'!$E$4:$E$1576,0,操作說明!$D$2-16,1573,12)),0)</f>
        <v>46</v>
      </c>
      <c r="H397" s="40">
        <f ca="1">IFERROR(SUMPRODUCT(('銷貨數 (總數)(claude)'!$B$4:$B$1576=C397)*OFFSET('銷貨數 (總數)(claude)'!$E$4:$E$1576,0,操作說明!$D$2-10,1573,6)),0)</f>
        <v>46</v>
      </c>
      <c r="I397" s="39">
        <f ca="1">IFERROR(SUMPRODUCT(('銷貨數 (總數)(claude)'!$B$4:$B$1576=C397)*OFFSET('銷貨數 (總數)(claude)'!$E$4:$E$1576,0,操作說明!$D$2-7,1573,3)),0)</f>
        <v>39</v>
      </c>
      <c r="J397" s="40" cm="1">
        <f t="array" aca="1" ref="J397" ca="1">IFERROR(ROUND(H397/MAX(1,SUMPRODUCT(('銷貨數 (總數)(claude)'!$B$4:$B$1576=C397)*(OFFSET('銷貨數 (總數)(claude)'!$E$4:$E$1576,0,操作說明!$D$2-10,1573,6)&gt;0))),1),0)</f>
        <v>6.6</v>
      </c>
      <c r="K397" s="41">
        <f t="shared" ca="1" si="24"/>
        <v>33.799999999999997</v>
      </c>
      <c r="L397" s="37" t="str">
        <f t="shared" ca="1" si="25"/>
        <v>滯銷風險</v>
      </c>
      <c r="M397" s="42" t="str">
        <f t="shared" ca="1" si="26"/>
        <v>🔴 超過2年消化量，建議促銷/庫存處分</v>
      </c>
      <c r="N397" s="113" t="str">
        <f t="shared" ca="1" si="27"/>
        <v>2029/03</v>
      </c>
    </row>
    <row r="398" spans="1:14" ht="18.75" customHeight="1">
      <c r="A398" s="19" t="str">
        <f>IFERROR(_xlfn.XLOOKUP(B398,事業別定義!A$2:A$9,事業別定義!B$2:B$9,IF(E398&gt;0,"周邊商品","")),IF(E398&gt;0,"周邊商品",""))</f>
        <v>周邊商品</v>
      </c>
      <c r="B398" s="20" t="str">
        <f>IFERROR(_xlfn.XLOOKUP(C398,'銷貨數(claude)'!E:E,'銷貨數(claude)'!A:A,"周邊商品"),"周邊商品")</f>
        <v>周邊商品</v>
      </c>
      <c r="C398" s="21" t="str">
        <f>'在庫(claude)'!A398</f>
        <v>20250H014</v>
      </c>
      <c r="D398" s="22" t="str">
        <f>IFERROR(_xlfn.XLOOKUP(C398,'在庫(claude)'!A$5:A$695,'在庫(claude)'!B$5:B$695,""),"")</f>
        <v>巧虎用餐好朋友</v>
      </c>
      <c r="E398" s="34">
        <f>IFERROR(SUMIF('在庫(claude)'!A$5:A$695,C398,'在庫(claude)'!D$5:D$695),0)</f>
        <v>272</v>
      </c>
      <c r="F398" s="34">
        <f>IFERROR(SUMIF('在庫(claude)'!A$5:A$695,C398,'在庫(claude)'!E$5:E$695),0)</f>
        <v>60565</v>
      </c>
      <c r="G398" s="34">
        <f ca="1">IFERROR(SUMPRODUCT(('銷貨數 (總數)(claude)'!$B$4:$B$1576=C398)*OFFSET('銷貨數 (總數)(claude)'!$E$4:$E$1576,0,操作說明!$D$2-16,1573,12)),0)</f>
        <v>18</v>
      </c>
      <c r="H398" s="35">
        <f ca="1">IFERROR(SUMPRODUCT(('銷貨數 (總數)(claude)'!$B$4:$B$1576=C398)*OFFSET('銷貨數 (總數)(claude)'!$E$4:$E$1576,0,操作說明!$D$2-10,1573,6)),0)</f>
        <v>18</v>
      </c>
      <c r="I398" s="34">
        <f ca="1">IFERROR(SUMPRODUCT(('銷貨數 (總數)(claude)'!$B$4:$B$1576=C398)*OFFSET('銷貨數 (總數)(claude)'!$E$4:$E$1576,0,操作說明!$D$2-7,1573,3)),0)</f>
        <v>17</v>
      </c>
      <c r="J398" s="35" cm="1">
        <f t="array" aca="1" ref="J398" ca="1">IFERROR(ROUND(H398/MAX(1,SUMPRODUCT(('銷貨數 (總數)(claude)'!$B$4:$B$1576=C398)*(OFFSET('銷貨數 (總數)(claude)'!$E$4:$E$1576,0,操作說明!$D$2-10,1573,6)&gt;0))),1),0)</f>
        <v>2.6</v>
      </c>
      <c r="K398" s="36">
        <f t="shared" ca="1" si="24"/>
        <v>104.6</v>
      </c>
      <c r="L398" s="37" t="str">
        <f t="shared" ca="1" si="25"/>
        <v>滯銷風險</v>
      </c>
      <c r="M398" s="38" t="str">
        <f t="shared" ca="1" si="26"/>
        <v>🔴 超過2年消化量，建議促銷/庫存處分</v>
      </c>
      <c r="N398" s="113" t="str">
        <f t="shared" ca="1" si="27"/>
        <v>2035/02</v>
      </c>
    </row>
    <row r="399" spans="1:14" ht="18.75" customHeight="1">
      <c r="A399" s="19" t="str">
        <f>IFERROR(_xlfn.XLOOKUP(B399,事業別定義!A$2:A$9,事業別定義!B$2:B$9,IF(E399&gt;0,"周邊商品","")),IF(E399&gt;0,"周邊商品",""))</f>
        <v>周邊商品</v>
      </c>
      <c r="B399" s="20" t="str">
        <f>IFERROR(_xlfn.XLOOKUP(C399,'銷貨數(claude)'!E:E,'銷貨數(claude)'!A:A,"周邊商品"),"周邊商品")</f>
        <v>周邊商品</v>
      </c>
      <c r="C399" s="21" t="str">
        <f>'在庫(claude)'!A399</f>
        <v>20250H015</v>
      </c>
      <c r="D399" s="22" t="str">
        <f>IFERROR(_xlfn.XLOOKUP(C399,'在庫(claude)'!A$5:A$695,'在庫(claude)'!B$5:B$695,""),"")</f>
        <v>巧虎手眼協調挑戰組</v>
      </c>
      <c r="E399" s="39">
        <f>IFERROR(SUMIF('在庫(claude)'!A$5:A$695,C399,'在庫(claude)'!D$5:D$695),0)</f>
        <v>285</v>
      </c>
      <c r="F399" s="39">
        <f>IFERROR(SUMIF('在庫(claude)'!A$5:A$695,C399,'在庫(claude)'!E$5:E$695),0)</f>
        <v>37357</v>
      </c>
      <c r="G399" s="39">
        <f ca="1">IFERROR(SUMPRODUCT(('銷貨數 (總數)(claude)'!$B$4:$B$1576=C399)*OFFSET('銷貨數 (總數)(claude)'!$E$4:$E$1576,0,操作說明!$D$2-16,1573,12)),0)</f>
        <v>9</v>
      </c>
      <c r="H399" s="40">
        <f ca="1">IFERROR(SUMPRODUCT(('銷貨數 (總數)(claude)'!$B$4:$B$1576=C399)*OFFSET('銷貨數 (總數)(claude)'!$E$4:$E$1576,0,操作說明!$D$2-10,1573,6)),0)</f>
        <v>9</v>
      </c>
      <c r="I399" s="39">
        <f ca="1">IFERROR(SUMPRODUCT(('銷貨數 (總數)(claude)'!$B$4:$B$1576=C399)*OFFSET('銷貨數 (總數)(claude)'!$E$4:$E$1576,0,操作說明!$D$2-7,1573,3)),0)</f>
        <v>9</v>
      </c>
      <c r="J399" s="40" cm="1">
        <f t="array" aca="1" ref="J399" ca="1">IFERROR(ROUND(H399/MAX(1,SUMPRODUCT(('銷貨數 (總數)(claude)'!$B$4:$B$1576=C399)*(OFFSET('銷貨數 (總數)(claude)'!$E$4:$E$1576,0,操作說明!$D$2-10,1573,6)&gt;0))),1),0)</f>
        <v>4.5</v>
      </c>
      <c r="K399" s="41">
        <f t="shared" ca="1" si="24"/>
        <v>63.3</v>
      </c>
      <c r="L399" s="37" t="str">
        <f t="shared" ca="1" si="25"/>
        <v>滯銷風險</v>
      </c>
      <c r="M399" s="42" t="str">
        <f t="shared" ca="1" si="26"/>
        <v>🔴 超過2年消化量，建議促銷/庫存處分</v>
      </c>
      <c r="N399" s="113" t="str">
        <f t="shared" ca="1" si="27"/>
        <v>2031/08</v>
      </c>
    </row>
    <row r="400" spans="1:14" ht="18.75" customHeight="1">
      <c r="A400" s="19" t="str">
        <f>IFERROR(_xlfn.XLOOKUP(B400,事業別定義!A$2:A$9,事業別定義!B$2:B$9,IF(E400&gt;0,"周邊商品","")),IF(E400&gt;0,"周邊商品",""))</f>
        <v>周邊商品</v>
      </c>
      <c r="B400" s="20" t="str">
        <f>IFERROR(_xlfn.XLOOKUP(C400,'銷貨數(claude)'!E:E,'銷貨數(claude)'!A:A,"周邊商品"),"周邊商品")</f>
        <v>周邊商品</v>
      </c>
      <c r="C400" s="21" t="str">
        <f>'在庫(claude)'!A400</f>
        <v>20250H016</v>
      </c>
      <c r="D400" s="22" t="str">
        <f>IFERROR(_xlfn.XLOOKUP(C400,'在庫(claude)'!A$5:A$695,'在庫(claude)'!B$5:B$695,""),"")</f>
        <v>一起收一起玩巧虎收納積木組</v>
      </c>
      <c r="E400" s="34">
        <f>IFERROR(SUMIF('在庫(claude)'!A$5:A$695,C400,'在庫(claude)'!D$5:D$695),0)</f>
        <v>391</v>
      </c>
      <c r="F400" s="34">
        <f>IFERROR(SUMIF('在庫(claude)'!A$5:A$695,C400,'在庫(claude)'!E$5:E$695),0)</f>
        <v>99460</v>
      </c>
      <c r="G400" s="34">
        <f ca="1">IFERROR(SUMPRODUCT(('銷貨數 (總數)(claude)'!$B$4:$B$1576=C400)*OFFSET('銷貨數 (總數)(claude)'!$E$4:$E$1576,0,操作說明!$D$2-16,1573,12)),0)</f>
        <v>0</v>
      </c>
      <c r="H400" s="35">
        <f ca="1">IFERROR(SUMPRODUCT(('銷貨數 (總數)(claude)'!$B$4:$B$1576=C400)*OFFSET('銷貨數 (總數)(claude)'!$E$4:$E$1576,0,操作說明!$D$2-10,1573,6)),0)</f>
        <v>0</v>
      </c>
      <c r="I400" s="34">
        <f ca="1">IFERROR(SUMPRODUCT(('銷貨數 (總數)(claude)'!$B$4:$B$1576=C400)*OFFSET('銷貨數 (總數)(claude)'!$E$4:$E$1576,0,操作說明!$D$2-7,1573,3)),0)</f>
        <v>0</v>
      </c>
      <c r="J400" s="35" cm="1">
        <f t="array" aca="1" ref="J400" ca="1">IFERROR(ROUND(H400/MAX(1,SUMPRODUCT(('銷貨數 (總數)(claude)'!$B$4:$B$1576=C400)*(OFFSET('銷貨數 (總數)(claude)'!$E$4:$E$1576,0,操作說明!$D$2-10,1573,6)&gt;0))),1),0)</f>
        <v>0</v>
      </c>
      <c r="K400" s="36" t="str">
        <f t="shared" ca="1" si="24"/>
        <v>-</v>
      </c>
      <c r="L400" s="37" t="str">
        <f t="shared" ca="1" si="25"/>
        <v>滯銷(有庫無銷)</v>
      </c>
      <c r="M400" s="38" t="str">
        <f t="shared" ca="1" si="26"/>
        <v>⚠️ 近6M零銷售，請確認是否列入促銷或處分</v>
      </c>
      <c r="N400" s="113" t="str">
        <f t="shared" ca="1" si="27"/>
        <v>無法預估</v>
      </c>
    </row>
    <row r="401" spans="1:14" ht="18.75" customHeight="1">
      <c r="A401" s="19" t="str">
        <f>IFERROR(_xlfn.XLOOKUP(B401,事業別定義!A$2:A$9,事業別定義!B$2:B$9,IF(E401&gt;0,"周邊商品","")),IF(E401&gt;0,"周邊商品",""))</f>
        <v>周邊商品</v>
      </c>
      <c r="B401" s="20" t="str">
        <f>IFERROR(_xlfn.XLOOKUP(C401,'銷貨數(claude)'!E:E,'銷貨數(claude)'!A:A,"周邊商品"),"周邊商品")</f>
        <v>周邊商品</v>
      </c>
      <c r="C401" s="21" t="str">
        <f>'在庫(claude)'!A401</f>
        <v>20250H017</v>
      </c>
      <c r="D401" s="22" t="str">
        <f>IFERROR(_xlfn.XLOOKUP(C401,'在庫(claude)'!A$5:A$695,'在庫(claude)'!B$5:B$695,""),"")</f>
        <v>Skater圍兜2入組(巧虎)</v>
      </c>
      <c r="E401" s="39">
        <f>IFERROR(SUMIF('在庫(claude)'!A$5:A$695,C401,'在庫(claude)'!D$5:D$695),0)</f>
        <v>37</v>
      </c>
      <c r="F401" s="39">
        <f>IFERROR(SUMIF('在庫(claude)'!A$5:A$695,C401,'在庫(claude)'!E$5:E$695),0)</f>
        <v>5749</v>
      </c>
      <c r="G401" s="39">
        <f ca="1">IFERROR(SUMPRODUCT(('銷貨數 (總數)(claude)'!$B$4:$B$1576=C401)*OFFSET('銷貨數 (總數)(claude)'!$E$4:$E$1576,0,操作說明!$D$2-16,1573,12)),0)</f>
        <v>18</v>
      </c>
      <c r="H401" s="40">
        <f ca="1">IFERROR(SUMPRODUCT(('銷貨數 (總數)(claude)'!$B$4:$B$1576=C401)*OFFSET('銷貨數 (總數)(claude)'!$E$4:$E$1576,0,操作說明!$D$2-10,1573,6)),0)</f>
        <v>18</v>
      </c>
      <c r="I401" s="39">
        <f ca="1">IFERROR(SUMPRODUCT(('銷貨數 (總數)(claude)'!$B$4:$B$1576=C401)*OFFSET('銷貨數 (總數)(claude)'!$E$4:$E$1576,0,操作說明!$D$2-7,1573,3)),0)</f>
        <v>18</v>
      </c>
      <c r="J401" s="40" cm="1">
        <f t="array" aca="1" ref="J401" ca="1">IFERROR(ROUND(H401/MAX(1,SUMPRODUCT(('銷貨數 (總數)(claude)'!$B$4:$B$1576=C401)*(OFFSET('銷貨數 (總數)(claude)'!$E$4:$E$1576,0,操作說明!$D$2-10,1573,6)&gt;0))),1),0)</f>
        <v>6</v>
      </c>
      <c r="K401" s="41">
        <f t="shared" ca="1" si="24"/>
        <v>6.2</v>
      </c>
      <c r="L401" s="37" t="str">
        <f t="shared" ca="1" si="25"/>
        <v>警示</v>
      </c>
      <c r="M401" s="42" t="str">
        <f t="shared" ca="1" si="26"/>
        <v>🟠 消化月數6-12個月，持續觀察</v>
      </c>
      <c r="N401" s="113" t="str">
        <f t="shared" ca="1" si="27"/>
        <v>2026/11</v>
      </c>
    </row>
    <row r="402" spans="1:14" ht="18.75" customHeight="1">
      <c r="A402" s="19" t="str">
        <f>IFERROR(_xlfn.XLOOKUP(B402,事業別定義!A$2:A$9,事業別定義!B$2:B$9,IF(E402&gt;0,"周邊商品","")),IF(E402&gt;0,"周邊商品",""))</f>
        <v>周邊商品</v>
      </c>
      <c r="B402" s="20" t="str">
        <f>IFERROR(_xlfn.XLOOKUP(C402,'銷貨數(claude)'!E:E,'銷貨數(claude)'!A:A,"周邊商品"),"周邊商品")</f>
        <v>周邊商品</v>
      </c>
      <c r="C402" s="21" t="str">
        <f>'在庫(claude)'!A402</f>
        <v>20250H018</v>
      </c>
      <c r="D402" s="22" t="str">
        <f>IFERROR(_xlfn.XLOOKUP(C402,'在庫(claude)'!A$5:A$695,'在庫(claude)'!B$5:B$695,""),"")</f>
        <v>Skater速乾擦髮帽-巧虎</v>
      </c>
      <c r="E402" s="34">
        <f>IFERROR(SUMIF('在庫(claude)'!A$5:A$695,C402,'在庫(claude)'!D$5:D$695),0)</f>
        <v>241</v>
      </c>
      <c r="F402" s="34">
        <f>IFERROR(SUMIF('在庫(claude)'!A$5:A$695,C402,'在庫(claude)'!E$5:E$695),0)</f>
        <v>49576</v>
      </c>
      <c r="G402" s="34">
        <f ca="1">IFERROR(SUMPRODUCT(('銷貨數 (總數)(claude)'!$B$4:$B$1576=C402)*OFFSET('銷貨數 (總數)(claude)'!$E$4:$E$1576,0,操作說明!$D$2-16,1573,12)),0)</f>
        <v>49</v>
      </c>
      <c r="H402" s="35">
        <f ca="1">IFERROR(SUMPRODUCT(('銷貨數 (總數)(claude)'!$B$4:$B$1576=C402)*OFFSET('銷貨數 (總數)(claude)'!$E$4:$E$1576,0,操作說明!$D$2-10,1573,6)),0)</f>
        <v>49</v>
      </c>
      <c r="I402" s="34">
        <f ca="1">IFERROR(SUMPRODUCT(('銷貨數 (總數)(claude)'!$B$4:$B$1576=C402)*OFFSET('銷貨數 (總數)(claude)'!$E$4:$E$1576,0,操作說明!$D$2-7,1573,3)),0)</f>
        <v>49</v>
      </c>
      <c r="J402" s="35" cm="1">
        <f t="array" aca="1" ref="J402" ca="1">IFERROR(ROUND(H402/MAX(1,SUMPRODUCT(('銷貨數 (總數)(claude)'!$B$4:$B$1576=C402)*(OFFSET('銷貨數 (總數)(claude)'!$E$4:$E$1576,0,操作說明!$D$2-10,1573,6)&gt;0))),1),0)</f>
        <v>9.8000000000000007</v>
      </c>
      <c r="K402" s="36">
        <f t="shared" ca="1" si="24"/>
        <v>24.6</v>
      </c>
      <c r="L402" s="37" t="str">
        <f t="shared" ca="1" si="25"/>
        <v>滯銷風險</v>
      </c>
      <c r="M402" s="38" t="str">
        <f t="shared" ca="1" si="26"/>
        <v>🔴 超過2年消化量，建議促銷/庫存處分</v>
      </c>
      <c r="N402" s="113" t="str">
        <f t="shared" ca="1" si="27"/>
        <v>2028/06</v>
      </c>
    </row>
    <row r="403" spans="1:14" ht="18.75" customHeight="1">
      <c r="A403" s="19" t="str">
        <f>IFERROR(_xlfn.XLOOKUP(B403,事業別定義!A$2:A$9,事業別定義!B$2:B$9,IF(E403&gt;0,"周邊商品","")),IF(E403&gt;0,"周邊商品",""))</f>
        <v>周邊商品</v>
      </c>
      <c r="B403" s="20" t="str">
        <f>IFERROR(_xlfn.XLOOKUP(C403,'銷貨數(claude)'!E:E,'銷貨數(claude)'!A:A,"周邊商品"),"周邊商品")</f>
        <v>周邊商品</v>
      </c>
      <c r="C403" s="21" t="str">
        <f>'在庫(claude)'!A403</f>
        <v>20250H020</v>
      </c>
      <c r="D403" s="22" t="str">
        <f>IFERROR(_xlfn.XLOOKUP(C403,'在庫(claude)'!A$5:A$695,'在庫(claude)'!B$5:B$695,""),"")</f>
        <v>Skater牛奶杯-巧虎Cheek藍</v>
      </c>
      <c r="E403" s="39">
        <f>IFERROR(SUMIF('在庫(claude)'!A$5:A$695,C403,'在庫(claude)'!D$5:D$695),0)</f>
        <v>35</v>
      </c>
      <c r="F403" s="39">
        <f>IFERROR(SUMIF('在庫(claude)'!A$5:A$695,C403,'在庫(claude)'!E$5:E$695),0)</f>
        <v>3533</v>
      </c>
      <c r="G403" s="39">
        <f ca="1">IFERROR(SUMPRODUCT(('銷貨數 (總數)(claude)'!$B$4:$B$1576=C403)*OFFSET('銷貨數 (總數)(claude)'!$E$4:$E$1576,0,操作說明!$D$2-16,1573,12)),0)</f>
        <v>0</v>
      </c>
      <c r="H403" s="40">
        <f ca="1">IFERROR(SUMPRODUCT(('銷貨數 (總數)(claude)'!$B$4:$B$1576=C403)*OFFSET('銷貨數 (總數)(claude)'!$E$4:$E$1576,0,操作說明!$D$2-10,1573,6)),0)</f>
        <v>0</v>
      </c>
      <c r="I403" s="39">
        <f ca="1">IFERROR(SUMPRODUCT(('銷貨數 (總數)(claude)'!$B$4:$B$1576=C403)*OFFSET('銷貨數 (總數)(claude)'!$E$4:$E$1576,0,操作說明!$D$2-7,1573,3)),0)</f>
        <v>0</v>
      </c>
      <c r="J403" s="40" cm="1">
        <f t="array" aca="1" ref="J403" ca="1">IFERROR(ROUND(H403/MAX(1,SUMPRODUCT(('銷貨數 (總數)(claude)'!$B$4:$B$1576=C403)*(OFFSET('銷貨數 (總數)(claude)'!$E$4:$E$1576,0,操作說明!$D$2-10,1573,6)&gt;0))),1),0)</f>
        <v>0</v>
      </c>
      <c r="K403" s="41" t="str">
        <f t="shared" ca="1" si="24"/>
        <v>-</v>
      </c>
      <c r="L403" s="37" t="str">
        <f t="shared" ca="1" si="25"/>
        <v>滯銷(有庫無銷)</v>
      </c>
      <c r="M403" s="42" t="str">
        <f t="shared" ca="1" si="26"/>
        <v>⚠️ 近6M零銷售，請確認是否列入促銷或處分</v>
      </c>
      <c r="N403" s="113" t="str">
        <f t="shared" ca="1" si="27"/>
        <v>無法預估</v>
      </c>
    </row>
    <row r="404" spans="1:14" ht="18.75" customHeight="1">
      <c r="A404" s="19" t="str">
        <f>IFERROR(_xlfn.XLOOKUP(B404,事業別定義!A$2:A$9,事業別定義!B$2:B$9,IF(E404&gt;0,"周邊商品","")),IF(E404&gt;0,"周邊商品",""))</f>
        <v>周邊商品</v>
      </c>
      <c r="B404" s="20" t="str">
        <f>IFERROR(_xlfn.XLOOKUP(C404,'銷貨數(claude)'!E:E,'銷貨數(claude)'!A:A,"周邊商品"),"周邊商品")</f>
        <v>周邊商品</v>
      </c>
      <c r="C404" s="21" t="str">
        <f>'在庫(claude)'!A404</f>
        <v>20252H009</v>
      </c>
      <c r="D404" s="22" t="str">
        <f>IFERROR(_xlfn.XLOOKUP(C404,'在庫(claude)'!A$5:A$695,'在庫(claude)'!B$5:B$695,""),"")</f>
        <v>PIXSEE偶</v>
      </c>
      <c r="E404" s="34">
        <f>IFERROR(SUMIF('在庫(claude)'!A$5:A$695,C404,'在庫(claude)'!D$5:D$695),0)</f>
        <v>10</v>
      </c>
      <c r="F404" s="34">
        <f>IFERROR(SUMIF('在庫(claude)'!A$5:A$695,C404,'在庫(claude)'!E$5:E$695),0)</f>
        <v>1831</v>
      </c>
      <c r="G404" s="34">
        <f ca="1">IFERROR(SUMPRODUCT(('銷貨數 (總數)(claude)'!$B$4:$B$1576=C404)*OFFSET('銷貨數 (總數)(claude)'!$E$4:$E$1576,0,操作說明!$D$2-16,1573,12)),0)</f>
        <v>1000</v>
      </c>
      <c r="H404" s="35">
        <f ca="1">IFERROR(SUMPRODUCT(('銷貨數 (總數)(claude)'!$B$4:$B$1576=C404)*OFFSET('銷貨數 (總數)(claude)'!$E$4:$E$1576,0,操作說明!$D$2-10,1573,6)),0)</f>
        <v>1000</v>
      </c>
      <c r="I404" s="34">
        <f ca="1">IFERROR(SUMPRODUCT(('銷貨數 (總數)(claude)'!$B$4:$B$1576=C404)*OFFSET('銷貨數 (總數)(claude)'!$E$4:$E$1576,0,操作說明!$D$2-7,1573,3)),0)</f>
        <v>1000</v>
      </c>
      <c r="J404" s="35" cm="1">
        <f t="array" aca="1" ref="J404" ca="1">IFERROR(ROUND(H404/MAX(1,SUMPRODUCT(('銷貨數 (總數)(claude)'!$B$4:$B$1576=C404)*(OFFSET('銷貨數 (總數)(claude)'!$E$4:$E$1576,0,操作說明!$D$2-10,1573,6)&gt;0))),1),0)</f>
        <v>1000</v>
      </c>
      <c r="K404" s="36">
        <f t="shared" ca="1" si="24"/>
        <v>0</v>
      </c>
      <c r="L404" s="37" t="str">
        <f t="shared" ca="1" si="25"/>
        <v>健康</v>
      </c>
      <c r="M404" s="38" t="str">
        <f t="shared" ca="1" si="26"/>
        <v>✅ 庫存健康</v>
      </c>
      <c r="N404" s="113" t="str">
        <f t="shared" ca="1" si="27"/>
        <v>2026/05</v>
      </c>
    </row>
    <row r="405" spans="1:14" ht="18.75" customHeight="1">
      <c r="A405" s="19" t="str">
        <f>IFERROR(_xlfn.XLOOKUP(B405,事業別定義!A$2:A$9,事業別定義!B$2:B$9,IF(E405&gt;0,"周邊商品","")),IF(E405&gt;0,"周邊商品",""))</f>
        <v>周邊商品</v>
      </c>
      <c r="B405" s="20" t="str">
        <f>IFERROR(_xlfn.XLOOKUP(C405,'銷貨數(claude)'!E:E,'銷貨數(claude)'!A:A,"周邊商品"),"周邊商品")</f>
        <v>周邊商品</v>
      </c>
      <c r="C405" s="21" t="str">
        <f>'在庫(claude)'!A405</f>
        <v>20260H001</v>
      </c>
      <c r="D405" s="22" t="str">
        <f>IFERROR(_xlfn.XLOOKUP(C405,'在庫(claude)'!A$5:A$695,'在庫(claude)'!B$5:B$695,""),"")</f>
        <v>巧虎YUMMY商店</v>
      </c>
      <c r="E405" s="39">
        <f>IFERROR(SUMIF('在庫(claude)'!A$5:A$695,C405,'在庫(claude)'!D$5:D$695),0)</f>
        <v>1528</v>
      </c>
      <c r="F405" s="39">
        <f>IFERROR(SUMIF('在庫(claude)'!A$5:A$695,C405,'在庫(claude)'!E$5:E$695),0)</f>
        <v>458943</v>
      </c>
      <c r="G405" s="39">
        <f ca="1">IFERROR(SUMPRODUCT(('銷貨數 (總數)(claude)'!$B$4:$B$1576=C405)*OFFSET('銷貨數 (總數)(claude)'!$E$4:$E$1576,0,操作說明!$D$2-16,1573,12)),0)</f>
        <v>0</v>
      </c>
      <c r="H405" s="40">
        <f ca="1">IFERROR(SUMPRODUCT(('銷貨數 (總數)(claude)'!$B$4:$B$1576=C405)*OFFSET('銷貨數 (總數)(claude)'!$E$4:$E$1576,0,操作說明!$D$2-10,1573,6)),0)</f>
        <v>0</v>
      </c>
      <c r="I405" s="39">
        <f ca="1">IFERROR(SUMPRODUCT(('銷貨數 (總數)(claude)'!$B$4:$B$1576=C405)*OFFSET('銷貨數 (總數)(claude)'!$E$4:$E$1576,0,操作說明!$D$2-7,1573,3)),0)</f>
        <v>0</v>
      </c>
      <c r="J405" s="40" cm="1">
        <f t="array" aca="1" ref="J405" ca="1">IFERROR(ROUND(H405/MAX(1,SUMPRODUCT(('銷貨數 (總數)(claude)'!$B$4:$B$1576=C405)*(OFFSET('銷貨數 (總數)(claude)'!$E$4:$E$1576,0,操作說明!$D$2-10,1573,6)&gt;0))),1),0)</f>
        <v>0</v>
      </c>
      <c r="K405" s="41" t="str">
        <f t="shared" ca="1" si="24"/>
        <v>-</v>
      </c>
      <c r="L405" s="37" t="str">
        <f t="shared" ca="1" si="25"/>
        <v>滯銷(有庫無銷)</v>
      </c>
      <c r="M405" s="42" t="str">
        <f t="shared" ca="1" si="26"/>
        <v>⚠️ 近6M零銷售，請確認是否列入促銷或處分</v>
      </c>
      <c r="N405" s="113" t="str">
        <f t="shared" ca="1" si="27"/>
        <v>無法預估</v>
      </c>
    </row>
    <row r="406" spans="1:14" ht="18.75" customHeight="1">
      <c r="A406" s="19" t="str">
        <f>IFERROR(_xlfn.XLOOKUP(B406,事業別定義!A$2:A$9,事業別定義!B$2:B$9,IF(E406&gt;0,"周邊商品","")),IF(E406&gt;0,"周邊商品",""))</f>
        <v>周邊商品</v>
      </c>
      <c r="B406" s="20" t="str">
        <f>IFERROR(_xlfn.XLOOKUP(C406,'銷貨數(claude)'!E:E,'銷貨數(claude)'!A:A,"周邊商品"),"周邊商品")</f>
        <v>周邊商品</v>
      </c>
      <c r="C406" s="21" t="str">
        <f>'在庫(claude)'!A406</f>
        <v>20260H002</v>
      </c>
      <c r="D406" s="22" t="str">
        <f>IFERROR(_xlfn.XLOOKUP(C406,'在庫(claude)'!A$5:A$695,'在庫(claude)'!B$5:B$695,""),"")</f>
        <v>巧虎歡樂軌道樂園</v>
      </c>
      <c r="E406" s="34">
        <f>IFERROR(SUMIF('在庫(claude)'!A$5:A$695,C406,'在庫(claude)'!D$5:D$695),0)</f>
        <v>1946</v>
      </c>
      <c r="F406" s="34">
        <f>IFERROR(SUMIF('在庫(claude)'!A$5:A$695,C406,'在庫(claude)'!E$5:E$695),0)</f>
        <v>524087</v>
      </c>
      <c r="G406" s="34">
        <f ca="1">IFERROR(SUMPRODUCT(('銷貨數 (總數)(claude)'!$B$4:$B$1576=C406)*OFFSET('銷貨數 (總數)(claude)'!$E$4:$E$1576,0,操作說明!$D$2-16,1573,12)),0)</f>
        <v>0</v>
      </c>
      <c r="H406" s="35">
        <f ca="1">IFERROR(SUMPRODUCT(('銷貨數 (總數)(claude)'!$B$4:$B$1576=C406)*OFFSET('銷貨數 (總數)(claude)'!$E$4:$E$1576,0,操作說明!$D$2-10,1573,6)),0)</f>
        <v>0</v>
      </c>
      <c r="I406" s="34">
        <f ca="1">IFERROR(SUMPRODUCT(('銷貨數 (總數)(claude)'!$B$4:$B$1576=C406)*OFFSET('銷貨數 (總數)(claude)'!$E$4:$E$1576,0,操作說明!$D$2-7,1573,3)),0)</f>
        <v>0</v>
      </c>
      <c r="J406" s="35" cm="1">
        <f t="array" aca="1" ref="J406" ca="1">IFERROR(ROUND(H406/MAX(1,SUMPRODUCT(('銷貨數 (總數)(claude)'!$B$4:$B$1576=C406)*(OFFSET('銷貨數 (總數)(claude)'!$E$4:$E$1576,0,操作說明!$D$2-10,1573,6)&gt;0))),1),0)</f>
        <v>0</v>
      </c>
      <c r="K406" s="36" t="str">
        <f t="shared" ca="1" si="24"/>
        <v>-</v>
      </c>
      <c r="L406" s="37" t="str">
        <f t="shared" ca="1" si="25"/>
        <v>滯銷(有庫無銷)</v>
      </c>
      <c r="M406" s="38" t="str">
        <f t="shared" ca="1" si="26"/>
        <v>⚠️ 近6M零銷售，請確認是否列入促銷或處分</v>
      </c>
      <c r="N406" s="113" t="str">
        <f t="shared" ca="1" si="27"/>
        <v>無法預估</v>
      </c>
    </row>
    <row r="407" spans="1:14" ht="18.75" customHeight="1">
      <c r="A407" s="19" t="str">
        <f>IFERROR(_xlfn.XLOOKUP(B407,事業別定義!A$2:A$9,事業別定義!B$2:B$9,IF(E407&gt;0,"周邊商品","")),IF(E407&gt;0,"周邊商品",""))</f>
        <v>周邊商品</v>
      </c>
      <c r="B407" s="20" t="str">
        <f>IFERROR(_xlfn.XLOOKUP(C407,'銷貨數(claude)'!E:E,'銷貨數(claude)'!A:A,"周邊商品"),"周邊商品")</f>
        <v>周邊商品</v>
      </c>
      <c r="C407" s="21" t="str">
        <f>'在庫(claude)'!A407</f>
        <v>20260H003</v>
      </c>
      <c r="D407" s="22" t="str">
        <f>IFERROR(_xlfn.XLOOKUP(C407,'在庫(claude)'!A$5:A$695,'在庫(claude)'!B$5:B$695,""),"")</f>
        <v>巧虎歡樂軌道樂園-冒險擴充組</v>
      </c>
      <c r="E407" s="39">
        <f>IFERROR(SUMIF('在庫(claude)'!A$5:A$695,C407,'在庫(claude)'!D$5:D$695),0)</f>
        <v>282</v>
      </c>
      <c r="F407" s="39">
        <f>IFERROR(SUMIF('在庫(claude)'!A$5:A$695,C407,'在庫(claude)'!E$5:E$695),0)</f>
        <v>42656</v>
      </c>
      <c r="G407" s="39">
        <f ca="1">IFERROR(SUMPRODUCT(('銷貨數 (總數)(claude)'!$B$4:$B$1576=C407)*OFFSET('銷貨數 (總數)(claude)'!$E$4:$E$1576,0,操作說明!$D$2-16,1573,12)),0)</f>
        <v>0</v>
      </c>
      <c r="H407" s="40">
        <f ca="1">IFERROR(SUMPRODUCT(('銷貨數 (總數)(claude)'!$B$4:$B$1576=C407)*OFFSET('銷貨數 (總數)(claude)'!$E$4:$E$1576,0,操作說明!$D$2-10,1573,6)),0)</f>
        <v>0</v>
      </c>
      <c r="I407" s="39">
        <f ca="1">IFERROR(SUMPRODUCT(('銷貨數 (總數)(claude)'!$B$4:$B$1576=C407)*OFFSET('銷貨數 (總數)(claude)'!$E$4:$E$1576,0,操作說明!$D$2-7,1573,3)),0)</f>
        <v>0</v>
      </c>
      <c r="J407" s="40" cm="1">
        <f t="array" aca="1" ref="J407" ca="1">IFERROR(ROUND(H407/MAX(1,SUMPRODUCT(('銷貨數 (總數)(claude)'!$B$4:$B$1576=C407)*(OFFSET('銷貨數 (總數)(claude)'!$E$4:$E$1576,0,操作說明!$D$2-10,1573,6)&gt;0))),1),0)</f>
        <v>0</v>
      </c>
      <c r="K407" s="41" t="str">
        <f t="shared" ca="1" si="24"/>
        <v>-</v>
      </c>
      <c r="L407" s="37" t="str">
        <f t="shared" ca="1" si="25"/>
        <v>滯銷(有庫無銷)</v>
      </c>
      <c r="M407" s="42" t="str">
        <f t="shared" ca="1" si="26"/>
        <v>⚠️ 近6M零銷售，請確認是否列入促銷或處分</v>
      </c>
      <c r="N407" s="113" t="str">
        <f t="shared" ca="1" si="27"/>
        <v>無法預估</v>
      </c>
    </row>
    <row r="408" spans="1:14" ht="18.75" customHeight="1">
      <c r="A408" s="19" t="str">
        <f>IFERROR(_xlfn.XLOOKUP(B408,事業別定義!A$2:A$9,事業別定義!B$2:B$9,IF(E408&gt;0,"周邊商品","")),IF(E408&gt;0,"周邊商品",""))</f>
        <v>周邊商品</v>
      </c>
      <c r="B408" s="20" t="str">
        <f>IFERROR(_xlfn.XLOOKUP(C408,'銷貨數(claude)'!E:E,'銷貨數(claude)'!A:A,"周邊商品"),"周邊商品")</f>
        <v>周邊商品</v>
      </c>
      <c r="C408" s="21" t="str">
        <f>'在庫(claude)'!A408</f>
        <v>20260H004</v>
      </c>
      <c r="D408" s="22" t="str">
        <f>IFERROR(_xlfn.XLOOKUP(C408,'在庫(claude)'!A$5:A$695,'在庫(claude)'!B$5:B$695,""),"")</f>
        <v>巧虎BABY吊飾</v>
      </c>
      <c r="E408" s="34">
        <f>IFERROR(SUMIF('在庫(claude)'!A$5:A$695,C408,'在庫(claude)'!D$5:D$695),0)</f>
        <v>96</v>
      </c>
      <c r="F408" s="34">
        <f>IFERROR(SUMIF('在庫(claude)'!A$5:A$695,C408,'在庫(claude)'!E$5:E$695),0)</f>
        <v>16442</v>
      </c>
      <c r="G408" s="34">
        <f ca="1">IFERROR(SUMPRODUCT(('銷貨數 (總數)(claude)'!$B$4:$B$1576=C408)*OFFSET('銷貨數 (總數)(claude)'!$E$4:$E$1576,0,操作說明!$D$2-16,1573,12)),0)</f>
        <v>0</v>
      </c>
      <c r="H408" s="35">
        <f ca="1">IFERROR(SUMPRODUCT(('銷貨數 (總數)(claude)'!$B$4:$B$1576=C408)*OFFSET('銷貨數 (總數)(claude)'!$E$4:$E$1576,0,操作說明!$D$2-10,1573,6)),0)</f>
        <v>0</v>
      </c>
      <c r="I408" s="34">
        <f ca="1">IFERROR(SUMPRODUCT(('銷貨數 (總數)(claude)'!$B$4:$B$1576=C408)*OFFSET('銷貨數 (總數)(claude)'!$E$4:$E$1576,0,操作說明!$D$2-7,1573,3)),0)</f>
        <v>0</v>
      </c>
      <c r="J408" s="35" cm="1">
        <f t="array" aca="1" ref="J408" ca="1">IFERROR(ROUND(H408/MAX(1,SUMPRODUCT(('銷貨數 (總數)(claude)'!$B$4:$B$1576=C408)*(OFFSET('銷貨數 (總數)(claude)'!$E$4:$E$1576,0,操作說明!$D$2-10,1573,6)&gt;0))),1),0)</f>
        <v>0</v>
      </c>
      <c r="K408" s="36" t="str">
        <f t="shared" ca="1" si="24"/>
        <v>-</v>
      </c>
      <c r="L408" s="37" t="str">
        <f t="shared" ca="1" si="25"/>
        <v>滯銷(有庫無銷)</v>
      </c>
      <c r="M408" s="38" t="str">
        <f t="shared" ca="1" si="26"/>
        <v>⚠️ 近6M零銷售，請確認是否列入促銷或處分</v>
      </c>
      <c r="N408" s="113" t="str">
        <f t="shared" ca="1" si="27"/>
        <v>無法預估</v>
      </c>
    </row>
    <row r="409" spans="1:14" ht="18.75" customHeight="1">
      <c r="A409" s="19" t="str">
        <f>IFERROR(_xlfn.XLOOKUP(B409,事業別定義!A$2:A$9,事業別定義!B$2:B$9,IF(E409&gt;0,"周邊商品","")),IF(E409&gt;0,"周邊商品",""))</f>
        <v>周邊商品</v>
      </c>
      <c r="B409" s="20" t="str">
        <f>IFERROR(_xlfn.XLOOKUP(C409,'銷貨數(claude)'!E:E,'銷貨數(claude)'!A:A,"周邊商品"),"周邊商品")</f>
        <v>周邊商品</v>
      </c>
      <c r="C409" s="21" t="str">
        <f>'在庫(claude)'!A409</f>
        <v>20260H005</v>
      </c>
      <c r="D409" s="22" t="str">
        <f>IFERROR(_xlfn.XLOOKUP(C409,'在庫(claude)'!A$5:A$695,'在庫(claude)'!B$5:B$695,""),"")</f>
        <v>小花BABY吊飾</v>
      </c>
      <c r="E409" s="39">
        <f>IFERROR(SUMIF('在庫(claude)'!A$5:A$695,C409,'在庫(claude)'!D$5:D$695),0)</f>
        <v>96</v>
      </c>
      <c r="F409" s="39">
        <f>IFERROR(SUMIF('在庫(claude)'!A$5:A$695,C409,'在庫(claude)'!E$5:E$695),0)</f>
        <v>16442</v>
      </c>
      <c r="G409" s="39">
        <f ca="1">IFERROR(SUMPRODUCT(('銷貨數 (總數)(claude)'!$B$4:$B$1576=C409)*OFFSET('銷貨數 (總數)(claude)'!$E$4:$E$1576,0,操作說明!$D$2-16,1573,12)),0)</f>
        <v>0</v>
      </c>
      <c r="H409" s="40">
        <f ca="1">IFERROR(SUMPRODUCT(('銷貨數 (總數)(claude)'!$B$4:$B$1576=C409)*OFFSET('銷貨數 (總數)(claude)'!$E$4:$E$1576,0,操作說明!$D$2-10,1573,6)),0)</f>
        <v>0</v>
      </c>
      <c r="I409" s="39">
        <f ca="1">IFERROR(SUMPRODUCT(('銷貨數 (總數)(claude)'!$B$4:$B$1576=C409)*OFFSET('銷貨數 (總數)(claude)'!$E$4:$E$1576,0,操作說明!$D$2-7,1573,3)),0)</f>
        <v>0</v>
      </c>
      <c r="J409" s="40" cm="1">
        <f t="array" aca="1" ref="J409" ca="1">IFERROR(ROUND(H409/MAX(1,SUMPRODUCT(('銷貨數 (總數)(claude)'!$B$4:$B$1576=C409)*(OFFSET('銷貨數 (總數)(claude)'!$E$4:$E$1576,0,操作說明!$D$2-10,1573,6)&gt;0))),1),0)</f>
        <v>0</v>
      </c>
      <c r="K409" s="41" t="str">
        <f t="shared" ca="1" si="24"/>
        <v>-</v>
      </c>
      <c r="L409" s="37" t="str">
        <f t="shared" ca="1" si="25"/>
        <v>滯銷(有庫無銷)</v>
      </c>
      <c r="M409" s="42" t="str">
        <f t="shared" ca="1" si="26"/>
        <v>⚠️ 近6M零銷售，請確認是否列入促銷或處分</v>
      </c>
      <c r="N409" s="113" t="str">
        <f t="shared" ca="1" si="27"/>
        <v>無法預估</v>
      </c>
    </row>
    <row r="410" spans="1:14" ht="18.75" customHeight="1">
      <c r="A410" s="19" t="str">
        <f>IFERROR(_xlfn.XLOOKUP(B410,事業別定義!A$2:A$9,事業別定義!B$2:B$9,IF(E410&gt;0,"周邊商品","")),IF(E410&gt;0,"周邊商品",""))</f>
        <v>周邊商品</v>
      </c>
      <c r="B410" s="20" t="str">
        <f>IFERROR(_xlfn.XLOOKUP(C410,'銷貨數(claude)'!E:E,'銷貨數(claude)'!A:A,"周邊商品"),"周邊商品")</f>
        <v>周邊商品</v>
      </c>
      <c r="C410" s="21" t="str">
        <f>'在庫(claude)'!A410</f>
        <v>20260H006</v>
      </c>
      <c r="D410" s="22" t="str">
        <f>IFERROR(_xlfn.XLOOKUP(C410,'在庫(claude)'!A$5:A$695,'在庫(claude)'!B$5:B$695,""),"")</f>
        <v>抱緊緊巧虎</v>
      </c>
      <c r="E410" s="34">
        <f>IFERROR(SUMIF('在庫(claude)'!A$5:A$695,C410,'在庫(claude)'!D$5:D$695),0)</f>
        <v>1524</v>
      </c>
      <c r="F410" s="34">
        <f>IFERROR(SUMIF('在庫(claude)'!A$5:A$695,C410,'在庫(claude)'!E$5:E$695),0)</f>
        <v>495665</v>
      </c>
      <c r="G410" s="34">
        <f ca="1">IFERROR(SUMPRODUCT(('銷貨數 (總數)(claude)'!$B$4:$B$1576=C410)*OFFSET('銷貨數 (總數)(claude)'!$E$4:$E$1576,0,操作說明!$D$2-16,1573,12)),0)</f>
        <v>0</v>
      </c>
      <c r="H410" s="35">
        <f ca="1">IFERROR(SUMPRODUCT(('銷貨數 (總數)(claude)'!$B$4:$B$1576=C410)*OFFSET('銷貨數 (總數)(claude)'!$E$4:$E$1576,0,操作說明!$D$2-10,1573,6)),0)</f>
        <v>0</v>
      </c>
      <c r="I410" s="34">
        <f ca="1">IFERROR(SUMPRODUCT(('銷貨數 (總數)(claude)'!$B$4:$B$1576=C410)*OFFSET('銷貨數 (總數)(claude)'!$E$4:$E$1576,0,操作說明!$D$2-7,1573,3)),0)</f>
        <v>0</v>
      </c>
      <c r="J410" s="35" cm="1">
        <f t="array" aca="1" ref="J410" ca="1">IFERROR(ROUND(H410/MAX(1,SUMPRODUCT(('銷貨數 (總數)(claude)'!$B$4:$B$1576=C410)*(OFFSET('銷貨數 (總數)(claude)'!$E$4:$E$1576,0,操作說明!$D$2-10,1573,6)&gt;0))),1),0)</f>
        <v>0</v>
      </c>
      <c r="K410" s="36" t="str">
        <f t="shared" ca="1" si="24"/>
        <v>-</v>
      </c>
      <c r="L410" s="37" t="str">
        <f t="shared" ca="1" si="25"/>
        <v>滯銷(有庫無銷)</v>
      </c>
      <c r="M410" s="38" t="str">
        <f t="shared" ca="1" si="26"/>
        <v>⚠️ 近6M零銷售，請確認是否列入促銷或處分</v>
      </c>
      <c r="N410" s="113" t="str">
        <f t="shared" ca="1" si="27"/>
        <v>無法預估</v>
      </c>
    </row>
    <row r="411" spans="1:14" ht="18.75" customHeight="1">
      <c r="A411" s="19" t="str">
        <f>IFERROR(_xlfn.XLOOKUP(B411,事業別定義!A$2:A$9,事業別定義!B$2:B$9,IF(E411&gt;0,"周邊商品","")),IF(E411&gt;0,"周邊商品",""))</f>
        <v>周邊商品</v>
      </c>
      <c r="B411" s="20" t="str">
        <f>IFERROR(_xlfn.XLOOKUP(C411,'銷貨數(claude)'!E:E,'銷貨數(claude)'!A:A,"周邊商品"),"周邊商品")</f>
        <v>周邊商品</v>
      </c>
      <c r="C411" s="21" t="str">
        <f>'在庫(claude)'!A411</f>
        <v>20260H007</v>
      </c>
      <c r="D411" s="22" t="str">
        <f>IFERROR(_xlfn.XLOOKUP(C411,'在庫(claude)'!A$5:A$695,'在庫(claude)'!B$5:B$695,""),"")</f>
        <v>抱緊緊小花</v>
      </c>
      <c r="E411" s="39">
        <f>IFERROR(SUMIF('在庫(claude)'!A$5:A$695,C411,'在庫(claude)'!D$5:D$695),0)</f>
        <v>1404</v>
      </c>
      <c r="F411" s="39">
        <f>IFERROR(SUMIF('在庫(claude)'!A$5:A$695,C411,'在庫(claude)'!E$5:E$695),0)</f>
        <v>457415</v>
      </c>
      <c r="G411" s="39">
        <f ca="1">IFERROR(SUMPRODUCT(('銷貨數 (總數)(claude)'!$B$4:$B$1576=C411)*OFFSET('銷貨數 (總數)(claude)'!$E$4:$E$1576,0,操作說明!$D$2-16,1573,12)),0)</f>
        <v>0</v>
      </c>
      <c r="H411" s="40">
        <f ca="1">IFERROR(SUMPRODUCT(('銷貨數 (總數)(claude)'!$B$4:$B$1576=C411)*OFFSET('銷貨數 (總數)(claude)'!$E$4:$E$1576,0,操作說明!$D$2-10,1573,6)),0)</f>
        <v>0</v>
      </c>
      <c r="I411" s="39">
        <f ca="1">IFERROR(SUMPRODUCT(('銷貨數 (總數)(claude)'!$B$4:$B$1576=C411)*OFFSET('銷貨數 (總數)(claude)'!$E$4:$E$1576,0,操作說明!$D$2-7,1573,3)),0)</f>
        <v>0</v>
      </c>
      <c r="J411" s="40" cm="1">
        <f t="array" aca="1" ref="J411" ca="1">IFERROR(ROUND(H411/MAX(1,SUMPRODUCT(('銷貨數 (總數)(claude)'!$B$4:$B$1576=C411)*(OFFSET('銷貨數 (總數)(claude)'!$E$4:$E$1576,0,操作說明!$D$2-10,1573,6)&gt;0))),1),0)</f>
        <v>0</v>
      </c>
      <c r="K411" s="41" t="str">
        <f t="shared" ca="1" si="24"/>
        <v>-</v>
      </c>
      <c r="L411" s="37" t="str">
        <f t="shared" ca="1" si="25"/>
        <v>滯銷(有庫無銷)</v>
      </c>
      <c r="M411" s="42" t="str">
        <f t="shared" ca="1" si="26"/>
        <v>⚠️ 近6M零銷售，請確認是否列入促銷或處分</v>
      </c>
      <c r="N411" s="113" t="str">
        <f t="shared" ca="1" si="27"/>
        <v>無法預估</v>
      </c>
    </row>
    <row r="412" spans="1:14" ht="18.75" customHeight="1">
      <c r="A412" s="19" t="str">
        <f>IFERROR(_xlfn.XLOOKUP(B412,事業別定義!A$2:A$9,事業別定義!B$2:B$9,IF(E412&gt;0,"周邊商品","")),IF(E412&gt;0,"周邊商品",""))</f>
        <v>周邊商品</v>
      </c>
      <c r="B412" s="20" t="str">
        <f>IFERROR(_xlfn.XLOOKUP(C412,'銷貨數(claude)'!E:E,'銷貨數(claude)'!A:A,"周邊商品"),"周邊商品")</f>
        <v>周邊商品</v>
      </c>
      <c r="C412" s="21" t="str">
        <f>'在庫(claude)'!A412</f>
        <v>31250H002</v>
      </c>
      <c r="D412" s="22" t="str">
        <f>IFERROR(_xlfn.XLOOKUP(C412,'在庫(claude)'!A$5:A$695,'在庫(claude)'!B$5:B$695,""),"")</f>
        <v>京田巧虎適克敏兒童益生菌2入組</v>
      </c>
      <c r="E412" s="34">
        <f>IFERROR(SUMIF('在庫(claude)'!A$5:A$695,C412,'在庫(claude)'!D$5:D$695),0)</f>
        <v>-1</v>
      </c>
      <c r="F412" s="34">
        <f>IFERROR(SUMIF('在庫(claude)'!A$5:A$695,C412,'在庫(claude)'!E$5:E$695),0)</f>
        <v>-1695</v>
      </c>
      <c r="G412" s="34">
        <f ca="1">IFERROR(SUMPRODUCT(('銷貨數 (總數)(claude)'!$B$4:$B$1576=C412)*OFFSET('銷貨數 (總數)(claude)'!$E$4:$E$1576,0,操作說明!$D$2-16,1573,12)),0)</f>
        <v>10</v>
      </c>
      <c r="H412" s="35">
        <f ca="1">IFERROR(SUMPRODUCT(('銷貨數 (總數)(claude)'!$B$4:$B$1576=C412)*OFFSET('銷貨數 (總數)(claude)'!$E$4:$E$1576,0,操作說明!$D$2-10,1573,6)),0)</f>
        <v>7</v>
      </c>
      <c r="I412" s="34">
        <f ca="1">IFERROR(SUMPRODUCT(('銷貨數 (總數)(claude)'!$B$4:$B$1576=C412)*OFFSET('銷貨數 (總數)(claude)'!$E$4:$E$1576,0,操作說明!$D$2-7,1573,3)),0)</f>
        <v>1</v>
      </c>
      <c r="J412" s="35" cm="1">
        <f t="array" aca="1" ref="J412" ca="1">IFERROR(ROUND(H412/MAX(1,SUMPRODUCT(('銷貨數 (總數)(claude)'!$B$4:$B$1576=C412)*(OFFSET('銷貨數 (總數)(claude)'!$E$4:$E$1576,0,操作說明!$D$2-10,1573,6)&gt;0))),1),0)</f>
        <v>2.2999999999999998</v>
      </c>
      <c r="K412" s="36">
        <f t="shared" ca="1" si="24"/>
        <v>-0.4</v>
      </c>
      <c r="L412" s="37" t="str">
        <f t="shared" ca="1" si="25"/>
        <v>健康</v>
      </c>
      <c r="M412" s="38" t="str">
        <f t="shared" ca="1" si="26"/>
        <v>✅ 庫存健康</v>
      </c>
      <c r="N412" s="113" t="str">
        <f t="shared" ca="1" si="27"/>
        <v>2026/05</v>
      </c>
    </row>
    <row r="413" spans="1:14" ht="18.75" customHeight="1">
      <c r="A413" s="19" t="str">
        <f>IFERROR(_xlfn.XLOOKUP(B413,事業別定義!A$2:A$9,事業別定義!B$2:B$9,IF(E413&gt;0,"周邊商品","")),IF(E413&gt;0,"周邊商品",""))</f>
        <v>周邊商品</v>
      </c>
      <c r="B413" s="20" t="str">
        <f>IFERROR(_xlfn.XLOOKUP(C413,'銷貨數(claude)'!E:E,'銷貨數(claude)'!A:A,"周邊商品"),"周邊商品")</f>
        <v>周邊商品</v>
      </c>
      <c r="C413" s="21" t="str">
        <f>'在庫(claude)'!A413</f>
        <v>20180KF00</v>
      </c>
      <c r="D413" s="22" t="str">
        <f>IFERROR(_xlfn.XLOOKUP(C413,'在庫(claude)'!A$5:A$695,'在庫(claude)'!B$5:B$695,""),"")</f>
        <v>巧虎琪琪穿衣練習組</v>
      </c>
      <c r="E413" s="39">
        <f>IFERROR(SUMIF('在庫(claude)'!A$5:A$695,C413,'在庫(claude)'!D$5:D$695),0)</f>
        <v>2</v>
      </c>
      <c r="F413" s="39">
        <f>IFERROR(SUMIF('在庫(claude)'!A$5:A$695,C413,'在庫(claude)'!E$5:E$695),0)</f>
        <v>1813</v>
      </c>
      <c r="G413" s="39">
        <f ca="1">IFERROR(SUMPRODUCT(('銷貨數 (總數)(claude)'!$B$4:$B$1576=C413)*OFFSET('銷貨數 (總數)(claude)'!$E$4:$E$1576,0,操作說明!$D$2-16,1573,12)),0)</f>
        <v>0</v>
      </c>
      <c r="H413" s="40">
        <f ca="1">IFERROR(SUMPRODUCT(('銷貨數 (總數)(claude)'!$B$4:$B$1576=C413)*OFFSET('銷貨數 (總數)(claude)'!$E$4:$E$1576,0,操作說明!$D$2-10,1573,6)),0)</f>
        <v>0</v>
      </c>
      <c r="I413" s="39">
        <f ca="1">IFERROR(SUMPRODUCT(('銷貨數 (總數)(claude)'!$B$4:$B$1576=C413)*OFFSET('銷貨數 (總數)(claude)'!$E$4:$E$1576,0,操作說明!$D$2-7,1573,3)),0)</f>
        <v>0</v>
      </c>
      <c r="J413" s="40" cm="1">
        <f t="array" aca="1" ref="J413" ca="1">IFERROR(ROUND(H413/MAX(1,SUMPRODUCT(('銷貨數 (總數)(claude)'!$B$4:$B$1576=C413)*(OFFSET('銷貨數 (總數)(claude)'!$E$4:$E$1576,0,操作說明!$D$2-10,1573,6)&gt;0))),1),0)</f>
        <v>0</v>
      </c>
      <c r="K413" s="41" t="str">
        <f t="shared" ca="1" si="24"/>
        <v>-</v>
      </c>
      <c r="L413" s="37" t="str">
        <f t="shared" ca="1" si="25"/>
        <v>滯銷(有庫無銷)</v>
      </c>
      <c r="M413" s="42" t="str">
        <f t="shared" ca="1" si="26"/>
        <v>⚠️ 近6M零銷售，請確認是否列入促銷或處分</v>
      </c>
      <c r="N413" s="113" t="str">
        <f t="shared" ca="1" si="27"/>
        <v>無法預估</v>
      </c>
    </row>
    <row r="414" spans="1:14" ht="18.75" customHeight="1">
      <c r="A414" s="19" t="str">
        <f>IFERROR(_xlfn.XLOOKUP(B414,事業別定義!A$2:A$9,事業別定義!B$2:B$9,IF(E414&gt;0,"周邊商品","")),IF(E414&gt;0,"周邊商品",""))</f>
        <v>周邊商品</v>
      </c>
      <c r="B414" s="20" t="str">
        <f>IFERROR(_xlfn.XLOOKUP(C414,'銷貨數(claude)'!E:E,'銷貨數(claude)'!A:A,"周邊商品"),"周邊商品")</f>
        <v>周邊商品</v>
      </c>
      <c r="C414" s="21" t="str">
        <f>'在庫(claude)'!A414</f>
        <v>20190KB00</v>
      </c>
      <c r="D414" s="22" t="str">
        <f>IFERROR(_xlfn.XLOOKUP(C414,'在庫(claude)'!A$5:A$695,'在庫(claude)'!B$5:B$695,""),"")</f>
        <v>可愛巧虎大浴巾</v>
      </c>
      <c r="E414" s="34">
        <f>IFERROR(SUMIF('在庫(claude)'!A$5:A$695,C414,'在庫(claude)'!D$5:D$695),0)</f>
        <v>2</v>
      </c>
      <c r="F414" s="34">
        <f>IFERROR(SUMIF('在庫(claude)'!A$5:A$695,C414,'在庫(claude)'!E$5:E$695),0)</f>
        <v>621</v>
      </c>
      <c r="G414" s="34">
        <f ca="1">IFERROR(SUMPRODUCT(('銷貨數 (總數)(claude)'!$B$4:$B$1576=C414)*OFFSET('銷貨數 (總數)(claude)'!$E$4:$E$1576,0,操作說明!$D$2-16,1573,12)),0)</f>
        <v>0</v>
      </c>
      <c r="H414" s="35">
        <f ca="1">IFERROR(SUMPRODUCT(('銷貨數 (總數)(claude)'!$B$4:$B$1576=C414)*OFFSET('銷貨數 (總數)(claude)'!$E$4:$E$1576,0,操作說明!$D$2-10,1573,6)),0)</f>
        <v>0</v>
      </c>
      <c r="I414" s="34">
        <f ca="1">IFERROR(SUMPRODUCT(('銷貨數 (總數)(claude)'!$B$4:$B$1576=C414)*OFFSET('銷貨數 (總數)(claude)'!$E$4:$E$1576,0,操作說明!$D$2-7,1573,3)),0)</f>
        <v>0</v>
      </c>
      <c r="J414" s="35" cm="1">
        <f t="array" aca="1" ref="J414" ca="1">IFERROR(ROUND(H414/MAX(1,SUMPRODUCT(('銷貨數 (總數)(claude)'!$B$4:$B$1576=C414)*(OFFSET('銷貨數 (總數)(claude)'!$E$4:$E$1576,0,操作說明!$D$2-10,1573,6)&gt;0))),1),0)</f>
        <v>0</v>
      </c>
      <c r="K414" s="36" t="str">
        <f t="shared" ca="1" si="24"/>
        <v>-</v>
      </c>
      <c r="L414" s="37" t="str">
        <f t="shared" ca="1" si="25"/>
        <v>滯銷(有庫無銷)</v>
      </c>
      <c r="M414" s="38" t="str">
        <f t="shared" ca="1" si="26"/>
        <v>⚠️ 近6M零銷售，請確認是否列入促銷或處分</v>
      </c>
      <c r="N414" s="113" t="str">
        <f t="shared" ca="1" si="27"/>
        <v>無法預估</v>
      </c>
    </row>
    <row r="415" spans="1:14" ht="18.75" customHeight="1">
      <c r="A415" s="19" t="str">
        <f>IFERROR(_xlfn.XLOOKUP(B415,事業別定義!A$2:A$9,事業別定義!B$2:B$9,IF(E415&gt;0,"周邊商品","")),IF(E415&gt;0,"周邊商品",""))</f>
        <v>周邊商品</v>
      </c>
      <c r="B415" s="20" t="str">
        <f>IFERROR(_xlfn.XLOOKUP(C415,'銷貨數(claude)'!E:E,'銷貨數(claude)'!A:A,"周邊商品"),"周邊商品")</f>
        <v>周邊商品</v>
      </c>
      <c r="C415" s="21" t="str">
        <f>'在庫(claude)'!A415</f>
        <v>20190KC00</v>
      </c>
      <c r="D415" s="22" t="str">
        <f>IFERROR(_xlfn.XLOOKUP(C415,'在庫(claude)'!A$5:A$695,'在庫(claude)'!B$5:B$695,""),"")</f>
        <v>刺刺積木組</v>
      </c>
      <c r="E415" s="39">
        <f>IFERROR(SUMIF('在庫(claude)'!A$5:A$695,C415,'在庫(claude)'!D$5:D$695),0)</f>
        <v>5</v>
      </c>
      <c r="F415" s="39">
        <f>IFERROR(SUMIF('在庫(claude)'!A$5:A$695,C415,'在庫(claude)'!E$5:E$695),0)</f>
        <v>2803</v>
      </c>
      <c r="G415" s="39">
        <f ca="1">IFERROR(SUMPRODUCT(('銷貨數 (總數)(claude)'!$B$4:$B$1576=C415)*OFFSET('銷貨數 (總數)(claude)'!$E$4:$E$1576,0,操作說明!$D$2-16,1573,12)),0)</f>
        <v>8</v>
      </c>
      <c r="H415" s="40">
        <f ca="1">IFERROR(SUMPRODUCT(('銷貨數 (總數)(claude)'!$B$4:$B$1576=C415)*OFFSET('銷貨數 (總數)(claude)'!$E$4:$E$1576,0,操作說明!$D$2-10,1573,6)),0)</f>
        <v>2</v>
      </c>
      <c r="I415" s="39">
        <f ca="1">IFERROR(SUMPRODUCT(('銷貨數 (總數)(claude)'!$B$4:$B$1576=C415)*OFFSET('銷貨數 (總數)(claude)'!$E$4:$E$1576,0,操作說明!$D$2-7,1573,3)),0)</f>
        <v>0</v>
      </c>
      <c r="J415" s="40" cm="1">
        <f t="array" aca="1" ref="J415" ca="1">IFERROR(ROUND(H415/MAX(1,SUMPRODUCT(('銷貨數 (總數)(claude)'!$B$4:$B$1576=C415)*(OFFSET('銷貨數 (總數)(claude)'!$E$4:$E$1576,0,操作說明!$D$2-10,1573,6)&gt;0))),1),0)</f>
        <v>1</v>
      </c>
      <c r="K415" s="41">
        <f t="shared" ca="1" si="24"/>
        <v>5</v>
      </c>
      <c r="L415" s="37" t="str">
        <f t="shared" ca="1" si="25"/>
        <v>偏高</v>
      </c>
      <c r="M415" s="42" t="str">
        <f t="shared" ca="1" si="26"/>
        <v>🟡 消化月數3-6個月，偏高注意</v>
      </c>
      <c r="N415" s="113" t="str">
        <f t="shared" ca="1" si="27"/>
        <v>2026/10</v>
      </c>
    </row>
    <row r="416" spans="1:14" ht="18.75" customHeight="1">
      <c r="A416" s="19" t="str">
        <f>IFERROR(_xlfn.XLOOKUP(B416,事業別定義!A$2:A$9,事業別定義!B$2:B$9,IF(E416&gt;0,"周邊商品","")),IF(E416&gt;0,"周邊商品",""))</f>
        <v>周邊商品</v>
      </c>
      <c r="B416" s="20" t="str">
        <f>IFERROR(_xlfn.XLOOKUP(C416,'銷貨數(claude)'!E:E,'銷貨數(claude)'!A:A,"周邊商品"),"周邊商品")</f>
        <v>周邊商品</v>
      </c>
      <c r="C416" s="21" t="str">
        <f>'在庫(claude)'!A416</f>
        <v>20190KC01</v>
      </c>
      <c r="D416" s="22" t="str">
        <f>IFERROR(_xlfn.XLOOKUP(C416,'在庫(claude)'!A$5:A$695,'在庫(claude)'!B$5:B$695,""),"")</f>
        <v>刺刺積木組說明書</v>
      </c>
      <c r="E416" s="34">
        <f>IFERROR(SUMIF('在庫(claude)'!A$5:A$695,C416,'在庫(claude)'!D$5:D$695),0)</f>
        <v>5</v>
      </c>
      <c r="F416" s="34">
        <f>IFERROR(SUMIF('在庫(claude)'!A$5:A$695,C416,'在庫(claude)'!E$5:E$695),0)</f>
        <v>210</v>
      </c>
      <c r="G416" s="34">
        <f ca="1">IFERROR(SUMPRODUCT(('銷貨數 (總數)(claude)'!$B$4:$B$1576=C416)*OFFSET('銷貨數 (總數)(claude)'!$E$4:$E$1576,0,操作說明!$D$2-16,1573,12)),0)</f>
        <v>0</v>
      </c>
      <c r="H416" s="35">
        <f ca="1">IFERROR(SUMPRODUCT(('銷貨數 (總數)(claude)'!$B$4:$B$1576=C416)*OFFSET('銷貨數 (總數)(claude)'!$E$4:$E$1576,0,操作說明!$D$2-10,1573,6)),0)</f>
        <v>0</v>
      </c>
      <c r="I416" s="34">
        <f ca="1">IFERROR(SUMPRODUCT(('銷貨數 (總數)(claude)'!$B$4:$B$1576=C416)*OFFSET('銷貨數 (總數)(claude)'!$E$4:$E$1576,0,操作說明!$D$2-7,1573,3)),0)</f>
        <v>0</v>
      </c>
      <c r="J416" s="35" cm="1">
        <f t="array" aca="1" ref="J416" ca="1">IFERROR(ROUND(H416/MAX(1,SUMPRODUCT(('銷貨數 (總數)(claude)'!$B$4:$B$1576=C416)*(OFFSET('銷貨數 (總數)(claude)'!$E$4:$E$1576,0,操作說明!$D$2-10,1573,6)&gt;0))),1),0)</f>
        <v>0</v>
      </c>
      <c r="K416" s="36" t="str">
        <f t="shared" ca="1" si="24"/>
        <v>-</v>
      </c>
      <c r="L416" s="37" t="str">
        <f t="shared" ca="1" si="25"/>
        <v>滯銷(有庫無銷)</v>
      </c>
      <c r="M416" s="38" t="str">
        <f t="shared" ca="1" si="26"/>
        <v>⚠️ 近6M零銷售，請確認是否列入促銷或處分</v>
      </c>
      <c r="N416" s="113" t="str">
        <f t="shared" ca="1" si="27"/>
        <v>無法預估</v>
      </c>
    </row>
    <row r="417" spans="1:14" ht="18.75" customHeight="1">
      <c r="A417" s="19" t="str">
        <f>IFERROR(_xlfn.XLOOKUP(B417,事業別定義!A$2:A$9,事業別定義!B$2:B$9,IF(E417&gt;0,"周邊商品","")),IF(E417&gt;0,"周邊商品",""))</f>
        <v>周邊商品</v>
      </c>
      <c r="B417" s="20" t="str">
        <f>IFERROR(_xlfn.XLOOKUP(C417,'銷貨數(claude)'!E:E,'銷貨數(claude)'!A:A,"周邊商品"),"周邊商品")</f>
        <v>周邊商品</v>
      </c>
      <c r="C417" s="21" t="str">
        <f>'在庫(claude)'!A417</f>
        <v>20190KG00</v>
      </c>
      <c r="D417" s="22" t="str">
        <f>IFERROR(_xlfn.XLOOKUP(C417,'在庫(claude)'!A$5:A$695,'在庫(claude)'!B$5:B$695,""),"")</f>
        <v>蜂蜂背包(黃)</v>
      </c>
      <c r="E417" s="39">
        <f>IFERROR(SUMIF('在庫(claude)'!A$5:A$695,C417,'在庫(claude)'!D$5:D$695),0)</f>
        <v>2</v>
      </c>
      <c r="F417" s="39">
        <f>IFERROR(SUMIF('在庫(claude)'!A$5:A$695,C417,'在庫(claude)'!E$5:E$695),0)</f>
        <v>1200</v>
      </c>
      <c r="G417" s="39">
        <f ca="1">IFERROR(SUMPRODUCT(('銷貨數 (總數)(claude)'!$B$4:$B$1576=C417)*OFFSET('銷貨數 (總數)(claude)'!$E$4:$E$1576,0,操作說明!$D$2-16,1573,12)),0)</f>
        <v>0</v>
      </c>
      <c r="H417" s="40">
        <f ca="1">IFERROR(SUMPRODUCT(('銷貨數 (總數)(claude)'!$B$4:$B$1576=C417)*OFFSET('銷貨數 (總數)(claude)'!$E$4:$E$1576,0,操作說明!$D$2-10,1573,6)),0)</f>
        <v>0</v>
      </c>
      <c r="I417" s="39">
        <f ca="1">IFERROR(SUMPRODUCT(('銷貨數 (總數)(claude)'!$B$4:$B$1576=C417)*OFFSET('銷貨數 (總數)(claude)'!$E$4:$E$1576,0,操作說明!$D$2-7,1573,3)),0)</f>
        <v>0</v>
      </c>
      <c r="J417" s="40" cm="1">
        <f t="array" aca="1" ref="J417" ca="1">IFERROR(ROUND(H417/MAX(1,SUMPRODUCT(('銷貨數 (總數)(claude)'!$B$4:$B$1576=C417)*(OFFSET('銷貨數 (總數)(claude)'!$E$4:$E$1576,0,操作說明!$D$2-10,1573,6)&gt;0))),1),0)</f>
        <v>0</v>
      </c>
      <c r="K417" s="41" t="str">
        <f t="shared" ca="1" si="24"/>
        <v>-</v>
      </c>
      <c r="L417" s="37" t="str">
        <f t="shared" ca="1" si="25"/>
        <v>滯銷(有庫無銷)</v>
      </c>
      <c r="M417" s="42" t="str">
        <f t="shared" ca="1" si="26"/>
        <v>⚠️ 近6M零銷售，請確認是否列入促銷或處分</v>
      </c>
      <c r="N417" s="113" t="str">
        <f t="shared" ca="1" si="27"/>
        <v>無法預估</v>
      </c>
    </row>
    <row r="418" spans="1:14" ht="18.75" customHeight="1">
      <c r="A418" s="19" t="str">
        <f>IFERROR(_xlfn.XLOOKUP(B418,事業別定義!A$2:A$9,事業別定義!B$2:B$9,IF(E418&gt;0,"周邊商品","")),IF(E418&gt;0,"周邊商品",""))</f>
        <v>周邊商品</v>
      </c>
      <c r="B418" s="20" t="str">
        <f>IFERROR(_xlfn.XLOOKUP(C418,'銷貨數(claude)'!E:E,'銷貨數(claude)'!A:A,"周邊商品"),"周邊商品")</f>
        <v>周邊商品</v>
      </c>
      <c r="C418" s="21" t="str">
        <f>'在庫(claude)'!A418</f>
        <v>20200KB00</v>
      </c>
      <c r="D418" s="22" t="str">
        <f>IFERROR(_xlfn.XLOOKUP(C418,'在庫(claude)'!A$5:A$695,'在庫(claude)'!B$5:B$695,""),"")</f>
        <v>巧虎抱抱</v>
      </c>
      <c r="E418" s="34">
        <f>IFERROR(SUMIF('在庫(claude)'!A$5:A$695,C418,'在庫(claude)'!D$5:D$695),0)</f>
        <v>2</v>
      </c>
      <c r="F418" s="34">
        <f>IFERROR(SUMIF('在庫(claude)'!A$5:A$695,C418,'在庫(claude)'!E$5:E$695),0)</f>
        <v>663</v>
      </c>
      <c r="G418" s="34">
        <f ca="1">IFERROR(SUMPRODUCT(('銷貨數 (總數)(claude)'!$B$4:$B$1576=C418)*OFFSET('銷貨數 (總數)(claude)'!$E$4:$E$1576,0,操作說明!$D$2-16,1573,12)),0)</f>
        <v>0</v>
      </c>
      <c r="H418" s="35">
        <f ca="1">IFERROR(SUMPRODUCT(('銷貨數 (總數)(claude)'!$B$4:$B$1576=C418)*OFFSET('銷貨數 (總數)(claude)'!$E$4:$E$1576,0,操作說明!$D$2-10,1573,6)),0)</f>
        <v>0</v>
      </c>
      <c r="I418" s="34">
        <f ca="1">IFERROR(SUMPRODUCT(('銷貨數 (總數)(claude)'!$B$4:$B$1576=C418)*OFFSET('銷貨數 (總數)(claude)'!$E$4:$E$1576,0,操作說明!$D$2-7,1573,3)),0)</f>
        <v>0</v>
      </c>
      <c r="J418" s="35" cm="1">
        <f t="array" aca="1" ref="J418" ca="1">IFERROR(ROUND(H418/MAX(1,SUMPRODUCT(('銷貨數 (總數)(claude)'!$B$4:$B$1576=C418)*(OFFSET('銷貨數 (總數)(claude)'!$E$4:$E$1576,0,操作說明!$D$2-10,1573,6)&gt;0))),1),0)</f>
        <v>0</v>
      </c>
      <c r="K418" s="36" t="str">
        <f t="shared" ca="1" si="24"/>
        <v>-</v>
      </c>
      <c r="L418" s="37" t="str">
        <f t="shared" ca="1" si="25"/>
        <v>滯銷(有庫無銷)</v>
      </c>
      <c r="M418" s="38" t="str">
        <f t="shared" ca="1" si="26"/>
        <v>⚠️ 近6M零銷售，請確認是否列入促銷或處分</v>
      </c>
      <c r="N418" s="113" t="str">
        <f t="shared" ca="1" si="27"/>
        <v>無法預估</v>
      </c>
    </row>
    <row r="419" spans="1:14" ht="18.75" customHeight="1">
      <c r="A419" s="19" t="str">
        <f>IFERROR(_xlfn.XLOOKUP(B419,事業別定義!A$2:A$9,事業別定義!B$2:B$9,IF(E419&gt;0,"周邊商品","")),IF(E419&gt;0,"周邊商品",""))</f>
        <v>周邊商品</v>
      </c>
      <c r="B419" s="20" t="str">
        <f>IFERROR(_xlfn.XLOOKUP(C419,'銷貨數(claude)'!E:E,'銷貨數(claude)'!A:A,"周邊商品"),"周邊商品")</f>
        <v>周邊商品</v>
      </c>
      <c r="C419" s="21" t="str">
        <f>'在庫(claude)'!A419</f>
        <v>20200KD00</v>
      </c>
      <c r="D419" s="22" t="str">
        <f>IFERROR(_xlfn.XLOOKUP(C419,'在庫(claude)'!A$5:A$695,'在庫(claude)'!B$5:B$695,""),"")</f>
        <v>巧虎抱枕暖暖毯</v>
      </c>
      <c r="E419" s="39">
        <f>IFERROR(SUMIF('在庫(claude)'!A$5:A$695,C419,'在庫(claude)'!D$5:D$695),0)</f>
        <v>32</v>
      </c>
      <c r="F419" s="39">
        <f>IFERROR(SUMIF('在庫(claude)'!A$5:A$695,C419,'在庫(claude)'!E$5:E$695),0)</f>
        <v>12189</v>
      </c>
      <c r="G419" s="39">
        <f ca="1">IFERROR(SUMPRODUCT(('銷貨數 (總數)(claude)'!$B$4:$B$1576=C419)*OFFSET('銷貨數 (總數)(claude)'!$E$4:$E$1576,0,操作說明!$D$2-16,1573,12)),0)</f>
        <v>0</v>
      </c>
      <c r="H419" s="40">
        <f ca="1">IFERROR(SUMPRODUCT(('銷貨數 (總數)(claude)'!$B$4:$B$1576=C419)*OFFSET('銷貨數 (總數)(claude)'!$E$4:$E$1576,0,操作說明!$D$2-10,1573,6)),0)</f>
        <v>0</v>
      </c>
      <c r="I419" s="39">
        <f ca="1">IFERROR(SUMPRODUCT(('銷貨數 (總數)(claude)'!$B$4:$B$1576=C419)*OFFSET('銷貨數 (總數)(claude)'!$E$4:$E$1576,0,操作說明!$D$2-7,1573,3)),0)</f>
        <v>0</v>
      </c>
      <c r="J419" s="40" cm="1">
        <f t="array" aca="1" ref="J419" ca="1">IFERROR(ROUND(H419/MAX(1,SUMPRODUCT(('銷貨數 (總數)(claude)'!$B$4:$B$1576=C419)*(OFFSET('銷貨數 (總數)(claude)'!$E$4:$E$1576,0,操作說明!$D$2-10,1573,6)&gt;0))),1),0)</f>
        <v>0</v>
      </c>
      <c r="K419" s="41" t="str">
        <f t="shared" ca="1" si="24"/>
        <v>-</v>
      </c>
      <c r="L419" s="37" t="str">
        <f t="shared" ca="1" si="25"/>
        <v>滯銷(有庫無銷)</v>
      </c>
      <c r="M419" s="42" t="str">
        <f t="shared" ca="1" si="26"/>
        <v>⚠️ 近6M零銷售，請確認是否列入促銷或處分</v>
      </c>
      <c r="N419" s="113" t="str">
        <f t="shared" ca="1" si="27"/>
        <v>無法預估</v>
      </c>
    </row>
    <row r="420" spans="1:14" ht="18.75" customHeight="1">
      <c r="A420" s="19" t="str">
        <f>IFERROR(_xlfn.XLOOKUP(B420,事業別定義!A$2:A$9,事業別定義!B$2:B$9,IF(E420&gt;0,"周邊商品","")),IF(E420&gt;0,"周邊商品",""))</f>
        <v>周邊商品</v>
      </c>
      <c r="B420" s="20" t="str">
        <f>IFERROR(_xlfn.XLOOKUP(C420,'銷貨數(claude)'!E:E,'銷貨數(claude)'!A:A,"周邊商品"),"周邊商品")</f>
        <v>周邊商品</v>
      </c>
      <c r="C420" s="21" t="str">
        <f>'在庫(claude)'!A420</f>
        <v>20200KE00</v>
      </c>
      <c r="D420" s="22" t="str">
        <f>IFERROR(_xlfn.XLOOKUP(C420,'在庫(claude)'!A$5:A$695,'在庫(claude)'!B$5:B$695,""),"")</f>
        <v>巧虎背包</v>
      </c>
      <c r="E420" s="34">
        <f>IFERROR(SUMIF('在庫(claude)'!A$5:A$695,C420,'在庫(claude)'!D$5:D$695),0)</f>
        <v>17</v>
      </c>
      <c r="F420" s="34">
        <f>IFERROR(SUMIF('在庫(claude)'!A$5:A$695,C420,'在庫(claude)'!E$5:E$695),0)</f>
        <v>5868</v>
      </c>
      <c r="G420" s="34">
        <f ca="1">IFERROR(SUMPRODUCT(('銷貨數 (總數)(claude)'!$B$4:$B$1576=C420)*OFFSET('銷貨數 (總數)(claude)'!$E$4:$E$1576,0,操作說明!$D$2-16,1573,12)),0)</f>
        <v>0</v>
      </c>
      <c r="H420" s="35">
        <f ca="1">IFERROR(SUMPRODUCT(('銷貨數 (總數)(claude)'!$B$4:$B$1576=C420)*OFFSET('銷貨數 (總數)(claude)'!$E$4:$E$1576,0,操作說明!$D$2-10,1573,6)),0)</f>
        <v>0</v>
      </c>
      <c r="I420" s="34">
        <f ca="1">IFERROR(SUMPRODUCT(('銷貨數 (總數)(claude)'!$B$4:$B$1576=C420)*OFFSET('銷貨數 (總數)(claude)'!$E$4:$E$1576,0,操作說明!$D$2-7,1573,3)),0)</f>
        <v>0</v>
      </c>
      <c r="J420" s="35" cm="1">
        <f t="array" aca="1" ref="J420" ca="1">IFERROR(ROUND(H420/MAX(1,SUMPRODUCT(('銷貨數 (總數)(claude)'!$B$4:$B$1576=C420)*(OFFSET('銷貨數 (總數)(claude)'!$E$4:$E$1576,0,操作說明!$D$2-10,1573,6)&gt;0))),1),0)</f>
        <v>0</v>
      </c>
      <c r="K420" s="36" t="str">
        <f t="shared" ca="1" si="24"/>
        <v>-</v>
      </c>
      <c r="L420" s="37" t="str">
        <f t="shared" ca="1" si="25"/>
        <v>滯銷(有庫無銷)</v>
      </c>
      <c r="M420" s="38" t="str">
        <f t="shared" ca="1" si="26"/>
        <v>⚠️ 近6M零銷售，請確認是否列入促銷或處分</v>
      </c>
      <c r="N420" s="113" t="str">
        <f t="shared" ca="1" si="27"/>
        <v>無法預估</v>
      </c>
    </row>
    <row r="421" spans="1:14" ht="18.75" customHeight="1">
      <c r="A421" s="19" t="str">
        <f>IFERROR(_xlfn.XLOOKUP(B421,事業別定義!A$2:A$9,事業別定義!B$2:B$9,IF(E421&gt;0,"周邊商品","")),IF(E421&gt;0,"周邊商品",""))</f>
        <v>周邊商品</v>
      </c>
      <c r="B421" s="20" t="str">
        <f>IFERROR(_xlfn.XLOOKUP(C421,'銷貨數(claude)'!E:E,'銷貨數(claude)'!A:A,"周邊商品"),"周邊商品")</f>
        <v>周邊商品</v>
      </c>
      <c r="C421" s="21" t="str">
        <f>'在庫(claude)'!A421</f>
        <v>20200KF00</v>
      </c>
      <c r="D421" s="22" t="str">
        <f>IFERROR(_xlfn.XLOOKUP(C421,'在庫(claude)'!A$5:A$695,'在庫(claude)'!B$5:B$695,""),"")</f>
        <v>巧虎趣味飛行棋</v>
      </c>
      <c r="E421" s="39">
        <f>IFERROR(SUMIF('在庫(claude)'!A$5:A$695,C421,'在庫(claude)'!D$5:D$695),0)</f>
        <v>11</v>
      </c>
      <c r="F421" s="39">
        <f>IFERROR(SUMIF('在庫(claude)'!A$5:A$695,C421,'在庫(claude)'!E$5:E$695),0)</f>
        <v>7440</v>
      </c>
      <c r="G421" s="39">
        <f ca="1">IFERROR(SUMPRODUCT(('銷貨數 (總數)(claude)'!$B$4:$B$1576=C421)*OFFSET('銷貨數 (總數)(claude)'!$E$4:$E$1576,0,操作說明!$D$2-16,1573,12)),0)</f>
        <v>58</v>
      </c>
      <c r="H421" s="40">
        <f ca="1">IFERROR(SUMPRODUCT(('銷貨數 (總數)(claude)'!$B$4:$B$1576=C421)*OFFSET('銷貨數 (總數)(claude)'!$E$4:$E$1576,0,操作說明!$D$2-10,1573,6)),0)</f>
        <v>26</v>
      </c>
      <c r="I421" s="39">
        <f ca="1">IFERROR(SUMPRODUCT(('銷貨數 (總數)(claude)'!$B$4:$B$1576=C421)*OFFSET('銷貨數 (總數)(claude)'!$E$4:$E$1576,0,操作說明!$D$2-7,1573,3)),0)</f>
        <v>0</v>
      </c>
      <c r="J421" s="40" cm="1">
        <f t="array" aca="1" ref="J421" ca="1">IFERROR(ROUND(H421/MAX(1,SUMPRODUCT(('銷貨數 (總數)(claude)'!$B$4:$B$1576=C421)*(OFFSET('銷貨數 (總數)(claude)'!$E$4:$E$1576,0,操作說明!$D$2-10,1573,6)&gt;0))),1),0)</f>
        <v>6.5</v>
      </c>
      <c r="K421" s="41">
        <f t="shared" ca="1" si="24"/>
        <v>1.7</v>
      </c>
      <c r="L421" s="37" t="str">
        <f t="shared" ca="1" si="25"/>
        <v>健康</v>
      </c>
      <c r="M421" s="42" t="str">
        <f t="shared" ca="1" si="26"/>
        <v>✅ 庫存健康</v>
      </c>
      <c r="N421" s="113" t="str">
        <f t="shared" ca="1" si="27"/>
        <v>2026/07</v>
      </c>
    </row>
    <row r="422" spans="1:14" ht="18.75" customHeight="1">
      <c r="A422" s="19" t="str">
        <f>IFERROR(_xlfn.XLOOKUP(B422,事業別定義!A$2:A$9,事業別定義!B$2:B$9,IF(E422&gt;0,"周邊商品","")),IF(E422&gt;0,"周邊商品",""))</f>
        <v>周邊商品</v>
      </c>
      <c r="B422" s="20" t="str">
        <f>IFERROR(_xlfn.XLOOKUP(C422,'銷貨數(claude)'!E:E,'銷貨數(claude)'!A:A,"周邊商品"),"周邊商品")</f>
        <v>周邊商品</v>
      </c>
      <c r="C422" s="21" t="str">
        <f>'在庫(claude)'!A422</f>
        <v>20210KB00</v>
      </c>
      <c r="D422" s="22" t="str">
        <f>IFERROR(_xlfn.XLOOKUP(C422,'在庫(claude)'!A$5:A$695,'在庫(claude)'!B$5:B$695,""),"")</f>
        <v>好朋友吊飾組</v>
      </c>
      <c r="E422" s="34">
        <f>IFERROR(SUMIF('在庫(claude)'!A$5:A$695,C422,'在庫(claude)'!D$5:D$695),0)</f>
        <v>8</v>
      </c>
      <c r="F422" s="34">
        <f>IFERROR(SUMIF('在庫(claude)'!A$5:A$695,C422,'在庫(claude)'!E$5:E$695),0)</f>
        <v>3893</v>
      </c>
      <c r="G422" s="34">
        <f ca="1">IFERROR(SUMPRODUCT(('銷貨數 (總數)(claude)'!$B$4:$B$1576=C422)*OFFSET('銷貨數 (總數)(claude)'!$E$4:$E$1576,0,操作說明!$D$2-16,1573,12)),0)</f>
        <v>0</v>
      </c>
      <c r="H422" s="35">
        <f ca="1">IFERROR(SUMPRODUCT(('銷貨數 (總數)(claude)'!$B$4:$B$1576=C422)*OFFSET('銷貨數 (總數)(claude)'!$E$4:$E$1576,0,操作說明!$D$2-10,1573,6)),0)</f>
        <v>0</v>
      </c>
      <c r="I422" s="34">
        <f ca="1">IFERROR(SUMPRODUCT(('銷貨數 (總數)(claude)'!$B$4:$B$1576=C422)*OFFSET('銷貨數 (總數)(claude)'!$E$4:$E$1576,0,操作說明!$D$2-7,1573,3)),0)</f>
        <v>0</v>
      </c>
      <c r="J422" s="35" cm="1">
        <f t="array" aca="1" ref="J422" ca="1">IFERROR(ROUND(H422/MAX(1,SUMPRODUCT(('銷貨數 (總數)(claude)'!$B$4:$B$1576=C422)*(OFFSET('銷貨數 (總數)(claude)'!$E$4:$E$1576,0,操作說明!$D$2-10,1573,6)&gt;0))),1),0)</f>
        <v>0</v>
      </c>
      <c r="K422" s="36" t="str">
        <f t="shared" ca="1" si="24"/>
        <v>-</v>
      </c>
      <c r="L422" s="37" t="str">
        <f t="shared" ca="1" si="25"/>
        <v>滯銷(有庫無銷)</v>
      </c>
      <c r="M422" s="38" t="str">
        <f t="shared" ca="1" si="26"/>
        <v>⚠️ 近6M零銷售，請確認是否列入促銷或處分</v>
      </c>
      <c r="N422" s="113" t="str">
        <f t="shared" ca="1" si="27"/>
        <v>無法預估</v>
      </c>
    </row>
    <row r="423" spans="1:14" ht="18.75" customHeight="1">
      <c r="A423" s="19" t="str">
        <f>IFERROR(_xlfn.XLOOKUP(B423,事業別定義!A$2:A$9,事業別定義!B$2:B$9,IF(E423&gt;0,"周邊商品","")),IF(E423&gt;0,"周邊商品",""))</f>
        <v>周邊商品</v>
      </c>
      <c r="B423" s="20" t="str">
        <f>IFERROR(_xlfn.XLOOKUP(C423,'銷貨數(claude)'!E:E,'銷貨數(claude)'!A:A,"周邊商品"),"周邊商品")</f>
        <v>周邊商品</v>
      </c>
      <c r="C423" s="21" t="str">
        <f>'在庫(claude)'!A423</f>
        <v>20210KC00</v>
      </c>
      <c r="D423" s="22" t="str">
        <f>IFERROR(_xlfn.XLOOKUP(C423,'在庫(claude)'!A$5:A$695,'在庫(claude)'!B$5:B$695,""),"")</f>
        <v>巧虎好朋友度假小屋</v>
      </c>
      <c r="E423" s="39">
        <f>IFERROR(SUMIF('在庫(claude)'!A$5:A$695,C423,'在庫(claude)'!D$5:D$695),0)</f>
        <v>3</v>
      </c>
      <c r="F423" s="39">
        <f>IFERROR(SUMIF('在庫(claude)'!A$5:A$695,C423,'在庫(claude)'!E$5:E$695),0)</f>
        <v>2286</v>
      </c>
      <c r="G423" s="39">
        <f ca="1">IFERROR(SUMPRODUCT(('銷貨數 (總數)(claude)'!$B$4:$B$1576=C423)*OFFSET('銷貨數 (總數)(claude)'!$E$4:$E$1576,0,操作說明!$D$2-16,1573,12)),0)</f>
        <v>0</v>
      </c>
      <c r="H423" s="40">
        <f ca="1">IFERROR(SUMPRODUCT(('銷貨數 (總數)(claude)'!$B$4:$B$1576=C423)*OFFSET('銷貨數 (總數)(claude)'!$E$4:$E$1576,0,操作說明!$D$2-10,1573,6)),0)</f>
        <v>0</v>
      </c>
      <c r="I423" s="39">
        <f ca="1">IFERROR(SUMPRODUCT(('銷貨數 (總數)(claude)'!$B$4:$B$1576=C423)*OFFSET('銷貨數 (總數)(claude)'!$E$4:$E$1576,0,操作說明!$D$2-7,1573,3)),0)</f>
        <v>0</v>
      </c>
      <c r="J423" s="40" cm="1">
        <f t="array" aca="1" ref="J423" ca="1">IFERROR(ROUND(H423/MAX(1,SUMPRODUCT(('銷貨數 (總數)(claude)'!$B$4:$B$1576=C423)*(OFFSET('銷貨數 (總數)(claude)'!$E$4:$E$1576,0,操作說明!$D$2-10,1573,6)&gt;0))),1),0)</f>
        <v>0</v>
      </c>
      <c r="K423" s="41" t="str">
        <f t="shared" ca="1" si="24"/>
        <v>-</v>
      </c>
      <c r="L423" s="37" t="str">
        <f t="shared" ca="1" si="25"/>
        <v>滯銷(有庫無銷)</v>
      </c>
      <c r="M423" s="42" t="str">
        <f t="shared" ca="1" si="26"/>
        <v>⚠️ 近6M零銷售，請確認是否列入促銷或處分</v>
      </c>
      <c r="N423" s="113" t="str">
        <f t="shared" ca="1" si="27"/>
        <v>無法預估</v>
      </c>
    </row>
    <row r="424" spans="1:14" ht="18.75" customHeight="1">
      <c r="A424" s="19" t="str">
        <f>IFERROR(_xlfn.XLOOKUP(B424,事業別定義!A$2:A$9,事業別定義!B$2:B$9,IF(E424&gt;0,"周邊商品","")),IF(E424&gt;0,"周邊商品",""))</f>
        <v>周邊商品</v>
      </c>
      <c r="B424" s="20" t="str">
        <f>IFERROR(_xlfn.XLOOKUP(C424,'銷貨數(claude)'!E:E,'銷貨數(claude)'!A:A,"周邊商品"),"周邊商品")</f>
        <v>周邊商品</v>
      </c>
      <c r="C424" s="21" t="str">
        <f>'在庫(claude)'!A424</f>
        <v>20210KJ00</v>
      </c>
      <c r="D424" s="22" t="str">
        <f>IFERROR(_xlfn.XLOOKUP(C424,'在庫(claude)'!A$5:A$695,'在庫(claude)'!B$5:B$695,""),"")</f>
        <v>巧虎琪琪穿衣練習組</v>
      </c>
      <c r="E424" s="34">
        <f>IFERROR(SUMIF('在庫(claude)'!A$5:A$695,C424,'在庫(claude)'!D$5:D$695),0)</f>
        <v>610</v>
      </c>
      <c r="F424" s="34">
        <f>IFERROR(SUMIF('在庫(claude)'!A$5:A$695,C424,'在庫(claude)'!E$5:E$695),0)</f>
        <v>742126</v>
      </c>
      <c r="G424" s="34">
        <f ca="1">IFERROR(SUMPRODUCT(('銷貨數 (總數)(claude)'!$B$4:$B$1576=C424)*OFFSET('銷貨數 (總數)(claude)'!$E$4:$E$1576,0,操作說明!$D$2-16,1573,12)),0)</f>
        <v>584</v>
      </c>
      <c r="H424" s="35">
        <f ca="1">IFERROR(SUMPRODUCT(('銷貨數 (總數)(claude)'!$B$4:$B$1576=C424)*OFFSET('銷貨數 (總數)(claude)'!$E$4:$E$1576,0,操作說明!$D$2-10,1573,6)),0)</f>
        <v>319</v>
      </c>
      <c r="I424" s="34">
        <f ca="1">IFERROR(SUMPRODUCT(('銷貨數 (總數)(claude)'!$B$4:$B$1576=C424)*OFFSET('銷貨數 (總數)(claude)'!$E$4:$E$1576,0,操作說明!$D$2-7,1573,3)),0)</f>
        <v>238</v>
      </c>
      <c r="J424" s="35" cm="1">
        <f t="array" aca="1" ref="J424" ca="1">IFERROR(ROUND(H424/MAX(1,SUMPRODUCT(('銷貨數 (總數)(claude)'!$B$4:$B$1576=C424)*(OFFSET('銷貨數 (總數)(claude)'!$E$4:$E$1576,0,操作說明!$D$2-10,1573,6)&gt;0))),1),0)</f>
        <v>29</v>
      </c>
      <c r="K424" s="36">
        <f t="shared" ca="1" si="24"/>
        <v>21</v>
      </c>
      <c r="L424" s="37" t="str">
        <f t="shared" ca="1" si="25"/>
        <v>滯銷風險</v>
      </c>
      <c r="M424" s="38" t="str">
        <f t="shared" ca="1" si="26"/>
        <v>🔴 消化月數超過12個月，滯銷風險高</v>
      </c>
      <c r="N424" s="113" t="str">
        <f t="shared" ca="1" si="27"/>
        <v>2028/02</v>
      </c>
    </row>
    <row r="425" spans="1:14" ht="18.75" customHeight="1">
      <c r="A425" s="19" t="str">
        <f>IFERROR(_xlfn.XLOOKUP(B425,事業別定義!A$2:A$9,事業別定義!B$2:B$9,IF(E425&gt;0,"周邊商品","")),IF(E425&gt;0,"周邊商品",""))</f>
        <v>周邊商品</v>
      </c>
      <c r="B425" s="20" t="str">
        <f>IFERROR(_xlfn.XLOOKUP(C425,'銷貨數(claude)'!E:E,'銷貨數(claude)'!A:A,"周邊商品"),"周邊商品")</f>
        <v>周邊商品</v>
      </c>
      <c r="C425" s="21" t="str">
        <f>'在庫(claude)'!A425</f>
        <v>20220KA00</v>
      </c>
      <c r="D425" s="22" t="str">
        <f>IFERROR(_xlfn.XLOOKUP(C425,'在庫(claude)'!A$5:A$695,'在庫(claude)'!B$5:B$695,""),"")</f>
        <v>琪琪造型圓領衫90</v>
      </c>
      <c r="E425" s="39">
        <f>IFERROR(SUMIF('在庫(claude)'!A$5:A$695,C425,'在庫(claude)'!D$5:D$695),0)</f>
        <v>72</v>
      </c>
      <c r="F425" s="39">
        <f>IFERROR(SUMIF('在庫(claude)'!A$5:A$695,C425,'在庫(claude)'!E$5:E$695),0)</f>
        <v>15076</v>
      </c>
      <c r="G425" s="39">
        <f ca="1">IFERROR(SUMPRODUCT(('銷貨數 (總數)(claude)'!$B$4:$B$1576=C425)*OFFSET('銷貨數 (總數)(claude)'!$E$4:$E$1576,0,操作說明!$D$2-16,1573,12)),0)</f>
        <v>26</v>
      </c>
      <c r="H425" s="40">
        <f ca="1">IFERROR(SUMPRODUCT(('銷貨數 (總數)(claude)'!$B$4:$B$1576=C425)*OFFSET('銷貨數 (總數)(claude)'!$E$4:$E$1576,0,操作說明!$D$2-10,1573,6)),0)</f>
        <v>14</v>
      </c>
      <c r="I425" s="39">
        <f ca="1">IFERROR(SUMPRODUCT(('銷貨數 (總數)(claude)'!$B$4:$B$1576=C425)*OFFSET('銷貨數 (總數)(claude)'!$E$4:$E$1576,0,操作說明!$D$2-7,1573,3)),0)</f>
        <v>3</v>
      </c>
      <c r="J425" s="40" cm="1">
        <f t="array" aca="1" ref="J425" ca="1">IFERROR(ROUND(H425/MAX(1,SUMPRODUCT(('銷貨數 (總數)(claude)'!$B$4:$B$1576=C425)*(OFFSET('銷貨數 (總數)(claude)'!$E$4:$E$1576,0,操作說明!$D$2-10,1573,6)&gt;0))),1),0)</f>
        <v>2.8</v>
      </c>
      <c r="K425" s="41">
        <f t="shared" ca="1" si="24"/>
        <v>25.7</v>
      </c>
      <c r="L425" s="37" t="str">
        <f t="shared" ca="1" si="25"/>
        <v>滯銷風險</v>
      </c>
      <c r="M425" s="42" t="str">
        <f t="shared" ca="1" si="26"/>
        <v>🔴 超過2年消化量，建議促銷/庫存處分</v>
      </c>
      <c r="N425" s="113" t="str">
        <f t="shared" ca="1" si="27"/>
        <v>2028/07</v>
      </c>
    </row>
    <row r="426" spans="1:14" ht="18.75" customHeight="1">
      <c r="A426" s="19" t="str">
        <f>IFERROR(_xlfn.XLOOKUP(B426,事業別定義!A$2:A$9,事業別定義!B$2:B$9,IF(E426&gt;0,"周邊商品","")),IF(E426&gt;0,"周邊商品",""))</f>
        <v>周邊商品</v>
      </c>
      <c r="B426" s="20" t="str">
        <f>IFERROR(_xlfn.XLOOKUP(C426,'銷貨數(claude)'!E:E,'銷貨數(claude)'!A:A,"周邊商品"),"周邊商品")</f>
        <v>周邊商品</v>
      </c>
      <c r="C426" s="21" t="str">
        <f>'在庫(claude)'!A426</f>
        <v>20220KA01</v>
      </c>
      <c r="D426" s="22" t="str">
        <f>IFERROR(_xlfn.XLOOKUP(C426,'在庫(claude)'!A$5:A$695,'在庫(claude)'!B$5:B$695,""),"")</f>
        <v>琪琪造型圓領衫110</v>
      </c>
      <c r="E426" s="34">
        <f>IFERROR(SUMIF('在庫(claude)'!A$5:A$695,C426,'在庫(claude)'!D$5:D$695),0)</f>
        <v>250</v>
      </c>
      <c r="F426" s="34">
        <f>IFERROR(SUMIF('在庫(claude)'!A$5:A$695,C426,'在庫(claude)'!E$5:E$695),0)</f>
        <v>52371</v>
      </c>
      <c r="G426" s="34">
        <f ca="1">IFERROR(SUMPRODUCT(('銷貨數 (總數)(claude)'!$B$4:$B$1576=C426)*OFFSET('銷貨數 (總數)(claude)'!$E$4:$E$1576,0,操作說明!$D$2-16,1573,12)),0)</f>
        <v>116</v>
      </c>
      <c r="H426" s="35">
        <f ca="1">IFERROR(SUMPRODUCT(('銷貨數 (總數)(claude)'!$B$4:$B$1576=C426)*OFFSET('銷貨數 (總數)(claude)'!$E$4:$E$1576,0,操作說明!$D$2-10,1573,6)),0)</f>
        <v>59</v>
      </c>
      <c r="I426" s="34">
        <f ca="1">IFERROR(SUMPRODUCT(('銷貨數 (總數)(claude)'!$B$4:$B$1576=C426)*OFFSET('銷貨數 (總數)(claude)'!$E$4:$E$1576,0,操作說明!$D$2-7,1573,3)),0)</f>
        <v>9</v>
      </c>
      <c r="J426" s="35" cm="1">
        <f t="array" aca="1" ref="J426" ca="1">IFERROR(ROUND(H426/MAX(1,SUMPRODUCT(('銷貨數 (總數)(claude)'!$B$4:$B$1576=C426)*(OFFSET('銷貨數 (總數)(claude)'!$E$4:$E$1576,0,操作說明!$D$2-10,1573,6)&gt;0))),1),0)</f>
        <v>5.9</v>
      </c>
      <c r="K426" s="36">
        <f t="shared" ca="1" si="24"/>
        <v>42.4</v>
      </c>
      <c r="L426" s="37" t="str">
        <f t="shared" ca="1" si="25"/>
        <v>滯銷風險</v>
      </c>
      <c r="M426" s="38" t="str">
        <f t="shared" ca="1" si="26"/>
        <v>🔴 超過2年消化量，建議促銷/庫存處分</v>
      </c>
      <c r="N426" s="113" t="str">
        <f t="shared" ca="1" si="27"/>
        <v>2029/11</v>
      </c>
    </row>
    <row r="427" spans="1:14" ht="18.75" customHeight="1">
      <c r="A427" s="19" t="str">
        <f>IFERROR(_xlfn.XLOOKUP(B427,事業別定義!A$2:A$9,事業別定義!B$2:B$9,IF(E427&gt;0,"周邊商品","")),IF(E427&gt;0,"周邊商品",""))</f>
        <v>周邊商品</v>
      </c>
      <c r="B427" s="20" t="str">
        <f>IFERROR(_xlfn.XLOOKUP(C427,'銷貨數(claude)'!E:E,'銷貨數(claude)'!A:A,"周邊商品"),"周邊商品")</f>
        <v>周邊商品</v>
      </c>
      <c r="C427" s="21" t="str">
        <f>'在庫(claude)'!A427</f>
        <v>20220KB00</v>
      </c>
      <c r="D427" s="22" t="str">
        <f>IFERROR(_xlfn.XLOOKUP(C427,'在庫(claude)'!A$5:A$695,'在庫(claude)'!B$5:B$695,""),"")</f>
        <v>巧虎可愛小圓包</v>
      </c>
      <c r="E427" s="39">
        <f>IFERROR(SUMIF('在庫(claude)'!A$5:A$695,C427,'在庫(claude)'!D$5:D$695),0)</f>
        <v>21</v>
      </c>
      <c r="F427" s="39">
        <f>IFERROR(SUMIF('在庫(claude)'!A$5:A$695,C427,'在庫(claude)'!E$5:E$695),0)</f>
        <v>4294</v>
      </c>
      <c r="G427" s="39">
        <f ca="1">IFERROR(SUMPRODUCT(('銷貨數 (總數)(claude)'!$B$4:$B$1576=C427)*OFFSET('銷貨數 (總數)(claude)'!$E$4:$E$1576,0,操作說明!$D$2-16,1573,12)),0)</f>
        <v>61</v>
      </c>
      <c r="H427" s="40">
        <f ca="1">IFERROR(SUMPRODUCT(('銷貨數 (總數)(claude)'!$B$4:$B$1576=C427)*OFFSET('銷貨數 (總數)(claude)'!$E$4:$E$1576,0,操作說明!$D$2-10,1573,6)),0)</f>
        <v>18</v>
      </c>
      <c r="I427" s="39">
        <f ca="1">IFERROR(SUMPRODUCT(('銷貨數 (總數)(claude)'!$B$4:$B$1576=C427)*OFFSET('銷貨數 (總數)(claude)'!$E$4:$E$1576,0,操作說明!$D$2-7,1573,3)),0)</f>
        <v>4</v>
      </c>
      <c r="J427" s="40" cm="1">
        <f t="array" aca="1" ref="J427" ca="1">IFERROR(ROUND(H427/MAX(1,SUMPRODUCT(('銷貨數 (總數)(claude)'!$B$4:$B$1576=C427)*(OFFSET('銷貨數 (總數)(claude)'!$E$4:$E$1576,0,操作說明!$D$2-10,1573,6)&gt;0))),1),0)</f>
        <v>2.2999999999999998</v>
      </c>
      <c r="K427" s="41">
        <f t="shared" ca="1" si="24"/>
        <v>9.1</v>
      </c>
      <c r="L427" s="37" t="str">
        <f t="shared" ca="1" si="25"/>
        <v>警示</v>
      </c>
      <c r="M427" s="42" t="str">
        <f t="shared" ca="1" si="26"/>
        <v>🟠 消化月數6-12個月，持續觀察</v>
      </c>
      <c r="N427" s="113" t="str">
        <f t="shared" ca="1" si="27"/>
        <v>2027/02</v>
      </c>
    </row>
    <row r="428" spans="1:14" ht="18.75" customHeight="1">
      <c r="A428" s="19" t="str">
        <f>IFERROR(_xlfn.XLOOKUP(B428,事業別定義!A$2:A$9,事業別定義!B$2:B$9,IF(E428&gt;0,"周邊商品","")),IF(E428&gt;0,"周邊商品",""))</f>
        <v>周邊商品</v>
      </c>
      <c r="B428" s="20" t="str">
        <f>IFERROR(_xlfn.XLOOKUP(C428,'銷貨數(claude)'!E:E,'銷貨數(claude)'!A:A,"周邊商品"),"周邊商品")</f>
        <v>周邊商品</v>
      </c>
      <c r="C428" s="21" t="str">
        <f>'在庫(claude)'!A428</f>
        <v>20220KC00</v>
      </c>
      <c r="D428" s="22" t="str">
        <f>IFERROR(_xlfn.XLOOKUP(C428,'在庫(claude)'!A$5:A$695,'在庫(claude)'!B$5:B$695,""),"")</f>
        <v>琪琪可愛小圓包</v>
      </c>
      <c r="E428" s="34">
        <f>IFERROR(SUMIF('在庫(claude)'!A$5:A$695,C428,'在庫(claude)'!D$5:D$695),0)</f>
        <v>210</v>
      </c>
      <c r="F428" s="34">
        <f>IFERROR(SUMIF('在庫(claude)'!A$5:A$695,C428,'在庫(claude)'!E$5:E$695),0)</f>
        <v>42945</v>
      </c>
      <c r="G428" s="34">
        <f ca="1">IFERROR(SUMPRODUCT(('銷貨數 (總數)(claude)'!$B$4:$B$1576=C428)*OFFSET('銷貨數 (總數)(claude)'!$E$4:$E$1576,0,操作說明!$D$2-16,1573,12)),0)</f>
        <v>82</v>
      </c>
      <c r="H428" s="35">
        <f ca="1">IFERROR(SUMPRODUCT(('銷貨數 (總數)(claude)'!$B$4:$B$1576=C428)*OFFSET('銷貨數 (總數)(claude)'!$E$4:$E$1576,0,操作說明!$D$2-10,1573,6)),0)</f>
        <v>25</v>
      </c>
      <c r="I428" s="34">
        <f ca="1">IFERROR(SUMPRODUCT(('銷貨數 (總數)(claude)'!$B$4:$B$1576=C428)*OFFSET('銷貨數 (總數)(claude)'!$E$4:$E$1576,0,操作說明!$D$2-7,1573,3)),0)</f>
        <v>13</v>
      </c>
      <c r="J428" s="35" cm="1">
        <f t="array" aca="1" ref="J428" ca="1">IFERROR(ROUND(H428/MAX(1,SUMPRODUCT(('銷貨數 (總數)(claude)'!$B$4:$B$1576=C428)*(OFFSET('銷貨數 (總數)(claude)'!$E$4:$E$1576,0,操作說明!$D$2-10,1573,6)&gt;0))),1),0)</f>
        <v>2.8</v>
      </c>
      <c r="K428" s="36">
        <f t="shared" ca="1" si="24"/>
        <v>75</v>
      </c>
      <c r="L428" s="37" t="str">
        <f t="shared" ca="1" si="25"/>
        <v>滯銷風險</v>
      </c>
      <c r="M428" s="38" t="str">
        <f t="shared" ca="1" si="26"/>
        <v>🔴 超過2年消化量，建議促銷/庫存處分</v>
      </c>
      <c r="N428" s="113" t="str">
        <f t="shared" ca="1" si="27"/>
        <v>2032/08</v>
      </c>
    </row>
    <row r="429" spans="1:14" ht="18.75" customHeight="1">
      <c r="A429" s="19" t="str">
        <f>IFERROR(_xlfn.XLOOKUP(B429,事業別定義!A$2:A$9,事業別定義!B$2:B$9,IF(E429&gt;0,"周邊商品","")),IF(E429&gt;0,"周邊商品",""))</f>
        <v>周邊商品</v>
      </c>
      <c r="B429" s="20" t="str">
        <f>IFERROR(_xlfn.XLOOKUP(C429,'銷貨數(claude)'!E:E,'銷貨數(claude)'!A:A,"周邊商品"),"周邊商品")</f>
        <v>周邊商品</v>
      </c>
      <c r="C429" s="21" t="str">
        <f>'在庫(claude)'!A429</f>
        <v>20220KF00</v>
      </c>
      <c r="D429" s="22" t="str">
        <f>IFERROR(_xlfn.XLOOKUP(C429,'在庫(claude)'!A$5:A$695,'在庫(claude)'!B$5:B$695,""),"")</f>
        <v>巧虎包</v>
      </c>
      <c r="E429" s="39">
        <f>IFERROR(SUMIF('在庫(claude)'!A$5:A$695,C429,'在庫(claude)'!D$5:D$695),0)</f>
        <v>67</v>
      </c>
      <c r="F429" s="39">
        <f>IFERROR(SUMIF('在庫(claude)'!A$5:A$695,C429,'在庫(claude)'!E$5:E$695),0)</f>
        <v>21546</v>
      </c>
      <c r="G429" s="39">
        <f ca="1">IFERROR(SUMPRODUCT(('銷貨數 (總數)(claude)'!$B$4:$B$1576=C429)*OFFSET('銷貨數 (總數)(claude)'!$E$4:$E$1576,0,操作說明!$D$2-16,1573,12)),0)</f>
        <v>717</v>
      </c>
      <c r="H429" s="40">
        <f ca="1">IFERROR(SUMPRODUCT(('銷貨數 (總數)(claude)'!$B$4:$B$1576=C429)*OFFSET('銷貨數 (總數)(claude)'!$E$4:$E$1576,0,操作說明!$D$2-10,1573,6)),0)</f>
        <v>368</v>
      </c>
      <c r="I429" s="39">
        <f ca="1">IFERROR(SUMPRODUCT(('銷貨數 (總數)(claude)'!$B$4:$B$1576=C429)*OFFSET('銷貨數 (總數)(claude)'!$E$4:$E$1576,0,操作說明!$D$2-7,1573,3)),0)</f>
        <v>311</v>
      </c>
      <c r="J429" s="40" cm="1">
        <f t="array" aca="1" ref="J429" ca="1">IFERROR(ROUND(H429/MAX(1,SUMPRODUCT(('銷貨數 (總數)(claude)'!$B$4:$B$1576=C429)*(OFFSET('銷貨數 (總數)(claude)'!$E$4:$E$1576,0,操作說明!$D$2-10,1573,6)&gt;0))),1),0)</f>
        <v>30.7</v>
      </c>
      <c r="K429" s="41">
        <f t="shared" ca="1" si="24"/>
        <v>2.2000000000000002</v>
      </c>
      <c r="L429" s="37" t="str">
        <f t="shared" ca="1" si="25"/>
        <v>健康</v>
      </c>
      <c r="M429" s="42" t="str">
        <f t="shared" ca="1" si="26"/>
        <v>✅ 庫存健康</v>
      </c>
      <c r="N429" s="113" t="str">
        <f t="shared" ca="1" si="27"/>
        <v>2026/07</v>
      </c>
    </row>
    <row r="430" spans="1:14" ht="18.75" customHeight="1">
      <c r="A430" s="19" t="str">
        <f>IFERROR(_xlfn.XLOOKUP(B430,事業別定義!A$2:A$9,事業別定義!B$2:B$9,IF(E430&gt;0,"周邊商品","")),IF(E430&gt;0,"周邊商品",""))</f>
        <v>周邊商品</v>
      </c>
      <c r="B430" s="20" t="str">
        <f>IFERROR(_xlfn.XLOOKUP(C430,'銷貨數(claude)'!E:E,'銷貨數(claude)'!A:A,"周邊商品"),"周邊商品")</f>
        <v>周邊商品</v>
      </c>
      <c r="C430" s="21" t="str">
        <f>'在庫(claude)'!A430</f>
        <v>20220KG00</v>
      </c>
      <c r="D430" s="22" t="str">
        <f>IFERROR(_xlfn.XLOOKUP(C430,'在庫(claude)'!A$5:A$695,'在庫(claude)'!B$5:B$695,""),"")</f>
        <v>琪琪包</v>
      </c>
      <c r="E430" s="34">
        <f>IFERROR(SUMIF('在庫(claude)'!A$5:A$695,C430,'在庫(claude)'!D$5:D$695),0)</f>
        <v>172</v>
      </c>
      <c r="F430" s="34">
        <f>IFERROR(SUMIF('在庫(claude)'!A$5:A$695,C430,'在庫(claude)'!E$5:E$695),0)</f>
        <v>58700</v>
      </c>
      <c r="G430" s="34">
        <f ca="1">IFERROR(SUMPRODUCT(('銷貨數 (總數)(claude)'!$B$4:$B$1576=C430)*OFFSET('銷貨數 (總數)(claude)'!$E$4:$E$1576,0,操作說明!$D$2-16,1573,12)),0)</f>
        <v>545</v>
      </c>
      <c r="H430" s="35">
        <f ca="1">IFERROR(SUMPRODUCT(('銷貨數 (總數)(claude)'!$B$4:$B$1576=C430)*OFFSET('銷貨數 (總數)(claude)'!$E$4:$E$1576,0,操作說明!$D$2-10,1573,6)),0)</f>
        <v>269</v>
      </c>
      <c r="I430" s="34">
        <f ca="1">IFERROR(SUMPRODUCT(('銷貨數 (總數)(claude)'!$B$4:$B$1576=C430)*OFFSET('銷貨數 (總數)(claude)'!$E$4:$E$1576,0,操作說明!$D$2-7,1573,3)),0)</f>
        <v>233</v>
      </c>
      <c r="J430" s="35" cm="1">
        <f t="array" aca="1" ref="J430" ca="1">IFERROR(ROUND(H430/MAX(1,SUMPRODUCT(('銷貨數 (總數)(claude)'!$B$4:$B$1576=C430)*(OFFSET('銷貨數 (總數)(claude)'!$E$4:$E$1576,0,操作說明!$D$2-10,1573,6)&gt;0))),1),0)</f>
        <v>22.4</v>
      </c>
      <c r="K430" s="36">
        <f t="shared" ca="1" si="24"/>
        <v>7.7</v>
      </c>
      <c r="L430" s="37" t="str">
        <f t="shared" ca="1" si="25"/>
        <v>警示</v>
      </c>
      <c r="M430" s="38" t="str">
        <f t="shared" ca="1" si="26"/>
        <v>🟠 消化月數6-12個月，持續觀察</v>
      </c>
      <c r="N430" s="113" t="str">
        <f t="shared" ca="1" si="27"/>
        <v>2027/01</v>
      </c>
    </row>
    <row r="431" spans="1:14" ht="18.75" customHeight="1">
      <c r="A431" s="19" t="str">
        <f>IFERROR(_xlfn.XLOOKUP(B431,事業別定義!A$2:A$9,事業別定義!B$2:B$9,IF(E431&gt;0,"周邊商品","")),IF(E431&gt;0,"周邊商品",""))</f>
        <v>周邊商品</v>
      </c>
      <c r="B431" s="20" t="str">
        <f>IFERROR(_xlfn.XLOOKUP(C431,'銷貨數(claude)'!E:E,'銷貨數(claude)'!A:A,"周邊商品"),"周邊商品")</f>
        <v>周邊商品</v>
      </c>
      <c r="C431" s="21" t="str">
        <f>'在庫(claude)'!A431</f>
        <v>20230KA00</v>
      </c>
      <c r="D431" s="22" t="str">
        <f>IFERROR(_xlfn.XLOOKUP(C431,'在庫(claude)'!A$5:A$695,'在庫(claude)'!B$5:B$695,""),"")</f>
        <v>小花抱抱</v>
      </c>
      <c r="E431" s="39">
        <f>IFERROR(SUMIF('在庫(claude)'!A$5:A$695,C431,'在庫(claude)'!D$5:D$695),0)</f>
        <v>54</v>
      </c>
      <c r="F431" s="39">
        <f>IFERROR(SUMIF('在庫(claude)'!A$5:A$695,C431,'在庫(claude)'!E$5:E$695),0)</f>
        <v>17469</v>
      </c>
      <c r="G431" s="39">
        <f ca="1">IFERROR(SUMPRODUCT(('銷貨數 (總數)(claude)'!$B$4:$B$1576=C431)*OFFSET('銷貨數 (總數)(claude)'!$E$4:$E$1576,0,操作說明!$D$2-16,1573,12)),0)</f>
        <v>375</v>
      </c>
      <c r="H431" s="40">
        <f ca="1">IFERROR(SUMPRODUCT(('銷貨數 (總數)(claude)'!$B$4:$B$1576=C431)*OFFSET('銷貨數 (總數)(claude)'!$E$4:$E$1576,0,操作說明!$D$2-10,1573,6)),0)</f>
        <v>83</v>
      </c>
      <c r="I431" s="39">
        <f ca="1">IFERROR(SUMPRODUCT(('銷貨數 (總數)(claude)'!$B$4:$B$1576=C431)*OFFSET('銷貨數 (總數)(claude)'!$E$4:$E$1576,0,操作說明!$D$2-7,1573,3)),0)</f>
        <v>39</v>
      </c>
      <c r="J431" s="40" cm="1">
        <f t="array" aca="1" ref="J431" ca="1">IFERROR(ROUND(H431/MAX(1,SUMPRODUCT(('銷貨數 (總數)(claude)'!$B$4:$B$1576=C431)*(OFFSET('銷貨數 (總數)(claude)'!$E$4:$E$1576,0,操作說明!$D$2-10,1573,6)&gt;0))),1),0)</f>
        <v>6.9</v>
      </c>
      <c r="K431" s="41">
        <f t="shared" ca="1" si="24"/>
        <v>7.8</v>
      </c>
      <c r="L431" s="37" t="str">
        <f t="shared" ca="1" si="25"/>
        <v>警示</v>
      </c>
      <c r="M431" s="42" t="str">
        <f t="shared" ca="1" si="26"/>
        <v>🟠 消化月數6-12個月，持續觀察</v>
      </c>
      <c r="N431" s="113" t="str">
        <f t="shared" ca="1" si="27"/>
        <v>2027/01</v>
      </c>
    </row>
    <row r="432" spans="1:14" ht="18.75" customHeight="1">
      <c r="A432" s="19" t="str">
        <f>IFERROR(_xlfn.XLOOKUP(B432,事業別定義!A$2:A$9,事業別定義!B$2:B$9,IF(E432&gt;0,"周邊商品","")),IF(E432&gt;0,"周邊商品",""))</f>
        <v>周邊商品</v>
      </c>
      <c r="B432" s="20" t="str">
        <f>IFERROR(_xlfn.XLOOKUP(C432,'銷貨數(claude)'!E:E,'銷貨數(claude)'!A:A,"周邊商品"),"周邊商品")</f>
        <v>周邊商品</v>
      </c>
      <c r="C432" s="21" t="str">
        <f>'在庫(claude)'!A432</f>
        <v>20230KE00</v>
      </c>
      <c r="D432" s="22" t="str">
        <f>IFERROR(_xlfn.XLOOKUP(C432,'在庫(claude)'!A$5:A$695,'在庫(claude)'!B$5:B$695,""),"")</f>
        <v>妙妙抱抱</v>
      </c>
      <c r="E432" s="34">
        <f>IFERROR(SUMIF('在庫(claude)'!A$5:A$695,C432,'在庫(claude)'!D$5:D$695),0)</f>
        <v>579</v>
      </c>
      <c r="F432" s="34">
        <f>IFERROR(SUMIF('在庫(claude)'!A$5:A$695,C432,'在庫(claude)'!E$5:E$695),0)</f>
        <v>198703</v>
      </c>
      <c r="G432" s="34">
        <f ca="1">IFERROR(SUMPRODUCT(('銷貨數 (總數)(claude)'!$B$4:$B$1576=C432)*OFFSET('銷貨數 (總數)(claude)'!$E$4:$E$1576,0,操作說明!$D$2-16,1573,12)),0)</f>
        <v>242</v>
      </c>
      <c r="H432" s="35">
        <f ca="1">IFERROR(SUMPRODUCT(('銷貨數 (總數)(claude)'!$B$4:$B$1576=C432)*OFFSET('銷貨數 (總數)(claude)'!$E$4:$E$1576,0,操作說明!$D$2-10,1573,6)),0)</f>
        <v>98</v>
      </c>
      <c r="I432" s="34">
        <f ca="1">IFERROR(SUMPRODUCT(('銷貨數 (總數)(claude)'!$B$4:$B$1576=C432)*OFFSET('銷貨數 (總數)(claude)'!$E$4:$E$1576,0,操作說明!$D$2-7,1573,3)),0)</f>
        <v>76</v>
      </c>
      <c r="J432" s="35" cm="1">
        <f t="array" aca="1" ref="J432" ca="1">IFERROR(ROUND(H432/MAX(1,SUMPRODUCT(('銷貨數 (總數)(claude)'!$B$4:$B$1576=C432)*(OFFSET('銷貨數 (總數)(claude)'!$E$4:$E$1576,0,操作說明!$D$2-10,1573,6)&gt;0))),1),0)</f>
        <v>9.8000000000000007</v>
      </c>
      <c r="K432" s="36">
        <f t="shared" ca="1" si="24"/>
        <v>59.1</v>
      </c>
      <c r="L432" s="37" t="str">
        <f t="shared" ca="1" si="25"/>
        <v>滯銷風險</v>
      </c>
      <c r="M432" s="38" t="str">
        <f t="shared" ca="1" si="26"/>
        <v>🔴 超過2年消化量，建議促銷/庫存處分</v>
      </c>
      <c r="N432" s="113" t="str">
        <f t="shared" ca="1" si="27"/>
        <v>2031/04</v>
      </c>
    </row>
    <row r="433" spans="1:14" ht="18.75" customHeight="1">
      <c r="A433" s="19" t="str">
        <f>IFERROR(_xlfn.XLOOKUP(B433,事業別定義!A$2:A$9,事業別定義!B$2:B$9,IF(E433&gt;0,"周邊商品","")),IF(E433&gt;0,"周邊商品",""))</f>
        <v>周邊商品</v>
      </c>
      <c r="B433" s="20" t="str">
        <f>IFERROR(_xlfn.XLOOKUP(C433,'銷貨數(claude)'!E:E,'銷貨數(claude)'!A:A,"周邊商品"),"周邊商品")</f>
        <v>周邊商品</v>
      </c>
      <c r="C433" s="21" t="str">
        <f>'在庫(claude)'!A433</f>
        <v>20250KA00</v>
      </c>
      <c r="D433" s="22" t="str">
        <f>IFERROR(_xlfn.XLOOKUP(C433,'在庫(claude)'!A$5:A$695,'在庫(claude)'!B$5:B$695,""),"")</f>
        <v>2025夏季故事繪本_精靈的魔法夢境</v>
      </c>
      <c r="E433" s="39">
        <f>IFERROR(SUMIF('在庫(claude)'!A$5:A$695,C433,'在庫(claude)'!D$5:D$695),0)</f>
        <v>346</v>
      </c>
      <c r="F433" s="39">
        <f>IFERROR(SUMIF('在庫(claude)'!A$5:A$695,C433,'在庫(claude)'!E$5:E$695),0)</f>
        <v>24745</v>
      </c>
      <c r="G433" s="39">
        <f ca="1">IFERROR(SUMPRODUCT(('銷貨數 (總數)(claude)'!$B$4:$B$1576=C433)*OFFSET('銷貨數 (總數)(claude)'!$E$4:$E$1576,0,操作說明!$D$2-16,1573,12)),0)</f>
        <v>3242</v>
      </c>
      <c r="H433" s="40">
        <f ca="1">IFERROR(SUMPRODUCT(('銷貨數 (總數)(claude)'!$B$4:$B$1576=C433)*OFFSET('銷貨數 (總數)(claude)'!$E$4:$E$1576,0,操作說明!$D$2-10,1573,6)),0)</f>
        <v>207</v>
      </c>
      <c r="I433" s="39">
        <f ca="1">IFERROR(SUMPRODUCT(('銷貨數 (總數)(claude)'!$B$4:$B$1576=C433)*OFFSET('銷貨數 (總數)(claude)'!$E$4:$E$1576,0,操作說明!$D$2-7,1573,3)),0)</f>
        <v>207</v>
      </c>
      <c r="J433" s="40" cm="1">
        <f t="array" aca="1" ref="J433" ca="1">IFERROR(ROUND(H433/MAX(1,SUMPRODUCT(('銷貨數 (總數)(claude)'!$B$4:$B$1576=C433)*(OFFSET('銷貨數 (總數)(claude)'!$E$4:$E$1576,0,操作說明!$D$2-10,1573,6)&gt;0))),1),0)</f>
        <v>69</v>
      </c>
      <c r="K433" s="41">
        <f t="shared" ca="1" si="24"/>
        <v>5</v>
      </c>
      <c r="L433" s="37" t="str">
        <f t="shared" ca="1" si="25"/>
        <v>偏高</v>
      </c>
      <c r="M433" s="42" t="str">
        <f t="shared" ca="1" si="26"/>
        <v>🟡 消化月數3-6個月，偏高注意</v>
      </c>
      <c r="N433" s="113" t="str">
        <f t="shared" ca="1" si="27"/>
        <v>2026/10</v>
      </c>
    </row>
    <row r="434" spans="1:14" ht="18.75" customHeight="1">
      <c r="A434" s="19" t="str">
        <f>IFERROR(_xlfn.XLOOKUP(B434,事業別定義!A$2:A$9,事業別定義!B$2:B$9,IF(E434&gt;0,"周邊商品","")),IF(E434&gt;0,"周邊商品",""))</f>
        <v>周邊商品</v>
      </c>
      <c r="B434" s="20" t="str">
        <f>IFERROR(_xlfn.XLOOKUP(C434,'銷貨數(claude)'!E:E,'銷貨數(claude)'!A:A,"周邊商品"),"周邊商品")</f>
        <v>周邊商品</v>
      </c>
      <c r="C434" s="21" t="str">
        <f>'在庫(claude)'!A434</f>
        <v>20250KB00</v>
      </c>
      <c r="D434" s="22" t="str">
        <f>IFERROR(_xlfn.XLOOKUP(C434,'在庫(claude)'!A$5:A$695,'在庫(claude)'!B$5:B$695,""),"")</f>
        <v>2026春季繪本 魔法音樂響叮噹</v>
      </c>
      <c r="E434" s="34">
        <f>IFERROR(SUMIF('在庫(claude)'!A$5:A$695,C434,'在庫(claude)'!D$5:D$695),0)</f>
        <v>256</v>
      </c>
      <c r="F434" s="34">
        <f>IFERROR(SUMIF('在庫(claude)'!A$5:A$695,C434,'在庫(claude)'!E$5:E$695),0)</f>
        <v>18145</v>
      </c>
      <c r="G434" s="34">
        <f ca="1">IFERROR(SUMPRODUCT(('銷貨數 (總數)(claude)'!$B$4:$B$1576=C434)*OFFSET('銷貨數 (總數)(claude)'!$E$4:$E$1576,0,操作說明!$D$2-16,1573,12)),0)</f>
        <v>3383</v>
      </c>
      <c r="H434" s="35">
        <f ca="1">IFERROR(SUMPRODUCT(('銷貨數 (總數)(claude)'!$B$4:$B$1576=C434)*OFFSET('銷貨數 (總數)(claude)'!$E$4:$E$1576,0,操作說明!$D$2-10,1573,6)),0)</f>
        <v>3383</v>
      </c>
      <c r="I434" s="34">
        <f ca="1">IFERROR(SUMPRODUCT(('銷貨數 (總數)(claude)'!$B$4:$B$1576=C434)*OFFSET('銷貨數 (總數)(claude)'!$E$4:$E$1576,0,操作說明!$D$2-7,1573,3)),0)</f>
        <v>3383</v>
      </c>
      <c r="J434" s="35" cm="1">
        <f t="array" aca="1" ref="J434" ca="1">IFERROR(ROUND(H434/MAX(1,SUMPRODUCT(('銷貨數 (總數)(claude)'!$B$4:$B$1576=C434)*(OFFSET('銷貨數 (總數)(claude)'!$E$4:$E$1576,0,操作說明!$D$2-10,1573,6)&gt;0))),1),0)</f>
        <v>1127.7</v>
      </c>
      <c r="K434" s="36">
        <f t="shared" ca="1" si="24"/>
        <v>0.2</v>
      </c>
      <c r="L434" s="37" t="str">
        <f t="shared" ca="1" si="25"/>
        <v>健康</v>
      </c>
      <c r="M434" s="38" t="str">
        <f t="shared" ca="1" si="26"/>
        <v>✅ 庫存健康</v>
      </c>
      <c r="N434" s="113" t="str">
        <f t="shared" ca="1" si="27"/>
        <v>2026/05</v>
      </c>
    </row>
    <row r="435" spans="1:14" ht="18.75" customHeight="1">
      <c r="A435" s="19" t="str">
        <f>IFERROR(_xlfn.XLOOKUP(B435,事業別定義!A$2:A$9,事業別定義!B$2:B$9,IF(E435&gt;0,"周邊商品","")),IF(E435&gt;0,"周邊商品",""))</f>
        <v>周邊商品</v>
      </c>
      <c r="B435" s="20" t="str">
        <f>IFERROR(_xlfn.XLOOKUP(C435,'銷貨數(claude)'!E:E,'銷貨數(claude)'!A:A,"周邊商品"),"周邊商品")</f>
        <v>周邊商品</v>
      </c>
      <c r="C435" s="21" t="str">
        <f>'在庫(claude)'!A435</f>
        <v>2016KPQ01</v>
      </c>
      <c r="D435" s="22" t="str">
        <f>IFERROR(_xlfn.XLOOKUP(C435,'在庫(claude)'!A$5:A$695,'在庫(claude)'!B$5:B$695,""),"")</f>
        <v>巧虎好朋友感謝貼紙</v>
      </c>
      <c r="E435" s="39">
        <f>IFERROR(SUMIF('在庫(claude)'!A$5:A$695,C435,'在庫(claude)'!D$5:D$695),0)</f>
        <v>3</v>
      </c>
      <c r="F435" s="39">
        <f>IFERROR(SUMIF('在庫(claude)'!A$5:A$695,C435,'在庫(claude)'!E$5:E$695),0)</f>
        <v>13</v>
      </c>
      <c r="G435" s="39">
        <f ca="1">IFERROR(SUMPRODUCT(('銷貨數 (總數)(claude)'!$B$4:$B$1576=C435)*OFFSET('銷貨數 (總數)(claude)'!$E$4:$E$1576,0,操作說明!$D$2-16,1573,12)),0)</f>
        <v>0</v>
      </c>
      <c r="H435" s="40">
        <f ca="1">IFERROR(SUMPRODUCT(('銷貨數 (總數)(claude)'!$B$4:$B$1576=C435)*OFFSET('銷貨數 (總數)(claude)'!$E$4:$E$1576,0,操作說明!$D$2-10,1573,6)),0)</f>
        <v>0</v>
      </c>
      <c r="I435" s="39">
        <f ca="1">IFERROR(SUMPRODUCT(('銷貨數 (總數)(claude)'!$B$4:$B$1576=C435)*OFFSET('銷貨數 (總數)(claude)'!$E$4:$E$1576,0,操作說明!$D$2-7,1573,3)),0)</f>
        <v>0</v>
      </c>
      <c r="J435" s="40" cm="1">
        <f t="array" aca="1" ref="J435" ca="1">IFERROR(ROUND(H435/MAX(1,SUMPRODUCT(('銷貨數 (總數)(claude)'!$B$4:$B$1576=C435)*(OFFSET('銷貨數 (總數)(claude)'!$E$4:$E$1576,0,操作說明!$D$2-10,1573,6)&gt;0))),1),0)</f>
        <v>0</v>
      </c>
      <c r="K435" s="41" t="str">
        <f t="shared" ca="1" si="24"/>
        <v>-</v>
      </c>
      <c r="L435" s="37" t="str">
        <f t="shared" ca="1" si="25"/>
        <v>滯銷(有庫無銷)</v>
      </c>
      <c r="M435" s="42" t="str">
        <f t="shared" ca="1" si="26"/>
        <v>⚠️ 近6M零銷售，請確認是否列入促銷或處分</v>
      </c>
      <c r="N435" s="113" t="str">
        <f t="shared" ca="1" si="27"/>
        <v>無法預估</v>
      </c>
    </row>
    <row r="436" spans="1:14" ht="18.75" customHeight="1">
      <c r="A436" s="19" t="str">
        <f>IFERROR(_xlfn.XLOOKUP(B436,事業別定義!A$2:A$9,事業別定義!B$2:B$9,IF(E436&gt;0,"周邊商品","")),IF(E436&gt;0,"周邊商品",""))</f>
        <v>周邊商品</v>
      </c>
      <c r="B436" s="20" t="str">
        <f>IFERROR(_xlfn.XLOOKUP(C436,'銷貨數(claude)'!E:E,'銷貨數(claude)'!A:A,"周邊商品"),"周邊商品")</f>
        <v>周邊商品</v>
      </c>
      <c r="C436" s="21" t="str">
        <f>'在庫(claude)'!A436</f>
        <v>2017APA0L</v>
      </c>
      <c r="D436" s="22" t="str">
        <f>IFERROR(_xlfn.XLOOKUP(C436,'在庫(claude)'!A$5:A$695,'在庫(claude)'!B$5:B$695,""),"")</f>
        <v>寶貝星背包</v>
      </c>
      <c r="E436" s="34">
        <f>IFERROR(SUMIF('在庫(claude)'!A$5:A$695,C436,'在庫(claude)'!D$5:D$695),0)</f>
        <v>34</v>
      </c>
      <c r="F436" s="34">
        <f>IFERROR(SUMIF('在庫(claude)'!A$5:A$695,C436,'在庫(claude)'!E$5:E$695),0)</f>
        <v>2762</v>
      </c>
      <c r="G436" s="34">
        <f ca="1">IFERROR(SUMPRODUCT(('銷貨數 (總數)(claude)'!$B$4:$B$1576=C436)*OFFSET('銷貨數 (總數)(claude)'!$E$4:$E$1576,0,操作說明!$D$2-16,1573,12)),0)</f>
        <v>0</v>
      </c>
      <c r="H436" s="35">
        <f ca="1">IFERROR(SUMPRODUCT(('銷貨數 (總數)(claude)'!$B$4:$B$1576=C436)*OFFSET('銷貨數 (總數)(claude)'!$E$4:$E$1576,0,操作說明!$D$2-10,1573,6)),0)</f>
        <v>0</v>
      </c>
      <c r="I436" s="34">
        <f ca="1">IFERROR(SUMPRODUCT(('銷貨數 (總數)(claude)'!$B$4:$B$1576=C436)*OFFSET('銷貨數 (總數)(claude)'!$E$4:$E$1576,0,操作說明!$D$2-7,1573,3)),0)</f>
        <v>0</v>
      </c>
      <c r="J436" s="35" cm="1">
        <f t="array" aca="1" ref="J436" ca="1">IFERROR(ROUND(H436/MAX(1,SUMPRODUCT(('銷貨數 (總數)(claude)'!$B$4:$B$1576=C436)*(OFFSET('銷貨數 (總數)(claude)'!$E$4:$E$1576,0,操作說明!$D$2-10,1573,6)&gt;0))),1),0)</f>
        <v>0</v>
      </c>
      <c r="K436" s="36" t="str">
        <f t="shared" ca="1" si="24"/>
        <v>-</v>
      </c>
      <c r="L436" s="37" t="str">
        <f t="shared" ca="1" si="25"/>
        <v>滯銷(有庫無銷)</v>
      </c>
      <c r="M436" s="38" t="str">
        <f t="shared" ca="1" si="26"/>
        <v>⚠️ 近6M零銷售，請確認是否列入促銷或處分</v>
      </c>
      <c r="N436" s="113" t="str">
        <f t="shared" ca="1" si="27"/>
        <v>無法預估</v>
      </c>
    </row>
    <row r="437" spans="1:14" ht="18.75" customHeight="1">
      <c r="A437" s="19" t="str">
        <f>IFERROR(_xlfn.XLOOKUP(B437,事業別定義!A$2:A$9,事業別定義!B$2:B$9,IF(E437&gt;0,"周邊商品","")),IF(E437&gt;0,"周邊商品",""))</f>
        <v>周邊商品</v>
      </c>
      <c r="B437" s="20" t="str">
        <f>IFERROR(_xlfn.XLOOKUP(C437,'銷貨數(claude)'!E:E,'銷貨數(claude)'!A:A,"周邊商品"),"周邊商品")</f>
        <v>周邊商品</v>
      </c>
      <c r="C437" s="21" t="str">
        <f>'在庫(claude)'!A437</f>
        <v>20180PB0H</v>
      </c>
      <c r="D437" s="22" t="str">
        <f>IFERROR(_xlfn.XLOOKUP(C437,'在庫(claude)'!A$5:A$695,'在庫(claude)'!B$5:B$695,""),"")</f>
        <v>巧虎琪琪小Q抱枕</v>
      </c>
      <c r="E437" s="39">
        <f>IFERROR(SUMIF('在庫(claude)'!A$5:A$695,C437,'在庫(claude)'!D$5:D$695),0)</f>
        <v>18</v>
      </c>
      <c r="F437" s="39">
        <f>IFERROR(SUMIF('在庫(claude)'!A$5:A$695,C437,'在庫(claude)'!E$5:E$695),0)</f>
        <v>1810</v>
      </c>
      <c r="G437" s="39">
        <f ca="1">IFERROR(SUMPRODUCT(('銷貨數 (總數)(claude)'!$B$4:$B$1576=C437)*OFFSET('銷貨數 (總數)(claude)'!$E$4:$E$1576,0,操作說明!$D$2-16,1573,12)),0)</f>
        <v>0</v>
      </c>
      <c r="H437" s="40">
        <f ca="1">IFERROR(SUMPRODUCT(('銷貨數 (總數)(claude)'!$B$4:$B$1576=C437)*OFFSET('銷貨數 (總數)(claude)'!$E$4:$E$1576,0,操作說明!$D$2-10,1573,6)),0)</f>
        <v>0</v>
      </c>
      <c r="I437" s="39">
        <f ca="1">IFERROR(SUMPRODUCT(('銷貨數 (總數)(claude)'!$B$4:$B$1576=C437)*OFFSET('銷貨數 (總數)(claude)'!$E$4:$E$1576,0,操作說明!$D$2-7,1573,3)),0)</f>
        <v>0</v>
      </c>
      <c r="J437" s="40" cm="1">
        <f t="array" aca="1" ref="J437" ca="1">IFERROR(ROUND(H437/MAX(1,SUMPRODUCT(('銷貨數 (總數)(claude)'!$B$4:$B$1576=C437)*(OFFSET('銷貨數 (總數)(claude)'!$E$4:$E$1576,0,操作說明!$D$2-10,1573,6)&gt;0))),1),0)</f>
        <v>0</v>
      </c>
      <c r="K437" s="41" t="str">
        <f t="shared" ca="1" si="24"/>
        <v>-</v>
      </c>
      <c r="L437" s="37" t="str">
        <f t="shared" ca="1" si="25"/>
        <v>滯銷(有庫無銷)</v>
      </c>
      <c r="M437" s="42" t="str">
        <f t="shared" ca="1" si="26"/>
        <v>⚠️ 近6M零銷售，請確認是否列入促銷或處分</v>
      </c>
      <c r="N437" s="113" t="str">
        <f t="shared" ca="1" si="27"/>
        <v>無法預估</v>
      </c>
    </row>
    <row r="438" spans="1:14" ht="18.75" customHeight="1">
      <c r="A438" s="19" t="str">
        <f>IFERROR(_xlfn.XLOOKUP(B438,事業別定義!A$2:A$9,事業別定義!B$2:B$9,IF(E438&gt;0,"周邊商品","")),IF(E438&gt;0,"周邊商品",""))</f>
        <v>周邊商品</v>
      </c>
      <c r="B438" s="20" t="str">
        <f>IFERROR(_xlfn.XLOOKUP(C438,'銷貨數(claude)'!E:E,'銷貨數(claude)'!A:A,"周邊商品"),"周邊商品")</f>
        <v>周邊商品</v>
      </c>
      <c r="C438" s="21" t="str">
        <f>'在庫(claude)'!A438</f>
        <v>20180PM01</v>
      </c>
      <c r="D438" s="22" t="str">
        <f>IFERROR(_xlfn.XLOOKUP(C438,'在庫(claude)'!A$5:A$695,'在庫(claude)'!B$5:B$695,""),"")</f>
        <v>巧連智寶貝浴巾</v>
      </c>
      <c r="E438" s="34">
        <f>IFERROR(SUMIF('在庫(claude)'!A$5:A$695,C438,'在庫(claude)'!D$5:D$695),0)</f>
        <v>610</v>
      </c>
      <c r="F438" s="34">
        <f>IFERROR(SUMIF('在庫(claude)'!A$5:A$695,C438,'在庫(claude)'!E$5:E$695),0)</f>
        <v>73691</v>
      </c>
      <c r="G438" s="34">
        <f ca="1">IFERROR(SUMPRODUCT(('銷貨數 (總數)(claude)'!$B$4:$B$1576=C438)*OFFSET('銷貨數 (總數)(claude)'!$E$4:$E$1576,0,操作說明!$D$2-16,1573,12)),0)</f>
        <v>0</v>
      </c>
      <c r="H438" s="35">
        <f ca="1">IFERROR(SUMPRODUCT(('銷貨數 (總數)(claude)'!$B$4:$B$1576=C438)*OFFSET('銷貨數 (總數)(claude)'!$E$4:$E$1576,0,操作說明!$D$2-10,1573,6)),0)</f>
        <v>0</v>
      </c>
      <c r="I438" s="34">
        <f ca="1">IFERROR(SUMPRODUCT(('銷貨數 (總數)(claude)'!$B$4:$B$1576=C438)*OFFSET('銷貨數 (總數)(claude)'!$E$4:$E$1576,0,操作說明!$D$2-7,1573,3)),0)</f>
        <v>0</v>
      </c>
      <c r="J438" s="35" cm="1">
        <f t="array" aca="1" ref="J438" ca="1">IFERROR(ROUND(H438/MAX(1,SUMPRODUCT(('銷貨數 (總數)(claude)'!$B$4:$B$1576=C438)*(OFFSET('銷貨數 (總數)(claude)'!$E$4:$E$1576,0,操作說明!$D$2-10,1573,6)&gt;0))),1),0)</f>
        <v>0</v>
      </c>
      <c r="K438" s="36" t="str">
        <f t="shared" ca="1" si="24"/>
        <v>-</v>
      </c>
      <c r="L438" s="37" t="str">
        <f t="shared" ca="1" si="25"/>
        <v>滯銷(有庫無銷)</v>
      </c>
      <c r="M438" s="38" t="str">
        <f t="shared" ca="1" si="26"/>
        <v>⚠️ 近6M零銷售，請確認是否列入促銷或處分</v>
      </c>
      <c r="N438" s="113" t="str">
        <f t="shared" ca="1" si="27"/>
        <v>無法預估</v>
      </c>
    </row>
    <row r="439" spans="1:14" ht="18.75" customHeight="1">
      <c r="A439" s="19" t="str">
        <f>IFERROR(_xlfn.XLOOKUP(B439,事業別定義!A$2:A$9,事業別定義!B$2:B$9,IF(E439&gt;0,"周邊商品","")),IF(E439&gt;0,"周邊商品",""))</f>
        <v>周邊商品</v>
      </c>
      <c r="B439" s="20" t="str">
        <f>IFERROR(_xlfn.XLOOKUP(C439,'銷貨數(claude)'!E:E,'銷貨數(claude)'!A:A,"周邊商品"),"周邊商品")</f>
        <v>周邊商品</v>
      </c>
      <c r="C439" s="21" t="str">
        <f>'在庫(claude)'!A439</f>
        <v>20180PM02</v>
      </c>
      <c r="D439" s="22" t="str">
        <f>IFERROR(_xlfn.XLOOKUP(C439,'在庫(claude)'!A$5:A$695,'在庫(claude)'!B$5:B$695,""),"")</f>
        <v>巧虎琪琪歡樂水壺(黃)</v>
      </c>
      <c r="E439" s="39">
        <f>IFERROR(SUMIF('在庫(claude)'!A$5:A$695,C439,'在庫(claude)'!D$5:D$695),0)</f>
        <v>5</v>
      </c>
      <c r="F439" s="39">
        <f>IFERROR(SUMIF('在庫(claude)'!A$5:A$695,C439,'在庫(claude)'!E$5:E$695),0)</f>
        <v>720</v>
      </c>
      <c r="G439" s="39">
        <f ca="1">IFERROR(SUMPRODUCT(('銷貨數 (總數)(claude)'!$B$4:$B$1576=C439)*OFFSET('銷貨數 (總數)(claude)'!$E$4:$E$1576,0,操作說明!$D$2-16,1573,12)),0)</f>
        <v>0</v>
      </c>
      <c r="H439" s="40">
        <f ca="1">IFERROR(SUMPRODUCT(('銷貨數 (總數)(claude)'!$B$4:$B$1576=C439)*OFFSET('銷貨數 (總數)(claude)'!$E$4:$E$1576,0,操作說明!$D$2-10,1573,6)),0)</f>
        <v>0</v>
      </c>
      <c r="I439" s="39">
        <f ca="1">IFERROR(SUMPRODUCT(('銷貨數 (總數)(claude)'!$B$4:$B$1576=C439)*OFFSET('銷貨數 (總數)(claude)'!$E$4:$E$1576,0,操作說明!$D$2-7,1573,3)),0)</f>
        <v>0</v>
      </c>
      <c r="J439" s="40" cm="1">
        <f t="array" aca="1" ref="J439" ca="1">IFERROR(ROUND(H439/MAX(1,SUMPRODUCT(('銷貨數 (總數)(claude)'!$B$4:$B$1576=C439)*(OFFSET('銷貨數 (總數)(claude)'!$E$4:$E$1576,0,操作說明!$D$2-10,1573,6)&gt;0))),1),0)</f>
        <v>0</v>
      </c>
      <c r="K439" s="41" t="str">
        <f t="shared" ca="1" si="24"/>
        <v>-</v>
      </c>
      <c r="L439" s="37" t="str">
        <f t="shared" ca="1" si="25"/>
        <v>滯銷(有庫無銷)</v>
      </c>
      <c r="M439" s="42" t="str">
        <f t="shared" ca="1" si="26"/>
        <v>⚠️ 近6M零銷售，請確認是否列入促銷或處分</v>
      </c>
      <c r="N439" s="113" t="str">
        <f t="shared" ca="1" si="27"/>
        <v>無法預估</v>
      </c>
    </row>
    <row r="440" spans="1:14" ht="18.75" customHeight="1">
      <c r="A440" s="19" t="str">
        <f>IFERROR(_xlfn.XLOOKUP(B440,事業別定義!A$2:A$9,事業別定義!B$2:B$9,IF(E440&gt;0,"周邊商品","")),IF(E440&gt;0,"周邊商品",""))</f>
        <v>周邊商品</v>
      </c>
      <c r="B440" s="20" t="str">
        <f>IFERROR(_xlfn.XLOOKUP(C440,'銷貨數(claude)'!E:E,'銷貨數(claude)'!A:A,"周邊商品"),"周邊商品")</f>
        <v>周邊商品</v>
      </c>
      <c r="C440" s="21" t="str">
        <f>'在庫(claude)'!A440</f>
        <v>20180PP02</v>
      </c>
      <c r="D440" s="22" t="str">
        <f>IFERROR(_xlfn.XLOOKUP(C440,'在庫(claude)'!A$5:A$695,'在庫(claude)'!B$5:B$695,""),"")</f>
        <v>巧虎輕柔連帽浴巾</v>
      </c>
      <c r="E440" s="34">
        <f>IFERROR(SUMIF('在庫(claude)'!A$5:A$695,C440,'在庫(claude)'!D$5:D$695),0)</f>
        <v>25</v>
      </c>
      <c r="F440" s="34">
        <f>IFERROR(SUMIF('在庫(claude)'!A$5:A$695,C440,'在庫(claude)'!E$5:E$695),0)</f>
        <v>3420</v>
      </c>
      <c r="G440" s="34">
        <f ca="1">IFERROR(SUMPRODUCT(('銷貨數 (總數)(claude)'!$B$4:$B$1576=C440)*OFFSET('銷貨數 (總數)(claude)'!$E$4:$E$1576,0,操作說明!$D$2-16,1573,12)),0)</f>
        <v>0</v>
      </c>
      <c r="H440" s="35">
        <f ca="1">IFERROR(SUMPRODUCT(('銷貨數 (總數)(claude)'!$B$4:$B$1576=C440)*OFFSET('銷貨數 (總數)(claude)'!$E$4:$E$1576,0,操作說明!$D$2-10,1573,6)),0)</f>
        <v>0</v>
      </c>
      <c r="I440" s="34">
        <f ca="1">IFERROR(SUMPRODUCT(('銷貨數 (總數)(claude)'!$B$4:$B$1576=C440)*OFFSET('銷貨數 (總數)(claude)'!$E$4:$E$1576,0,操作說明!$D$2-7,1573,3)),0)</f>
        <v>0</v>
      </c>
      <c r="J440" s="35" cm="1">
        <f t="array" aca="1" ref="J440" ca="1">IFERROR(ROUND(H440/MAX(1,SUMPRODUCT(('銷貨數 (總數)(claude)'!$B$4:$B$1576=C440)*(OFFSET('銷貨數 (總數)(claude)'!$E$4:$E$1576,0,操作說明!$D$2-10,1573,6)&gt;0))),1),0)</f>
        <v>0</v>
      </c>
      <c r="K440" s="36" t="str">
        <f t="shared" ca="1" si="24"/>
        <v>-</v>
      </c>
      <c r="L440" s="37" t="str">
        <f t="shared" ca="1" si="25"/>
        <v>滯銷(有庫無銷)</v>
      </c>
      <c r="M440" s="38" t="str">
        <f t="shared" ca="1" si="26"/>
        <v>⚠️ 近6M零銷售，請確認是否列入促銷或處分</v>
      </c>
      <c r="N440" s="113" t="str">
        <f t="shared" ca="1" si="27"/>
        <v>無法預估</v>
      </c>
    </row>
    <row r="441" spans="1:14" ht="18.75" customHeight="1">
      <c r="A441" s="19" t="str">
        <f>IFERROR(_xlfn.XLOOKUP(B441,事業別定義!A$2:A$9,事業別定義!B$2:B$9,IF(E441&gt;0,"周邊商品","")),IF(E441&gt;0,"周邊商品",""))</f>
        <v>周邊商品</v>
      </c>
      <c r="B441" s="20" t="str">
        <f>IFERROR(_xlfn.XLOOKUP(C441,'銷貨數(claude)'!E:E,'銷貨數(claude)'!A:A,"周邊商品"),"周邊商品")</f>
        <v>周邊商品</v>
      </c>
      <c r="C441" s="21" t="str">
        <f>'在庫(claude)'!A441</f>
        <v>20180PP07</v>
      </c>
      <c r="D441" s="22" t="str">
        <f>IFERROR(_xlfn.XLOOKUP(C441,'在庫(claude)'!A$5:A$695,'在庫(claude)'!B$5:B$695,""),"")</f>
        <v>智高噗噗車積木組</v>
      </c>
      <c r="E441" s="39">
        <f>IFERROR(SUMIF('在庫(claude)'!A$5:A$695,C441,'在庫(claude)'!D$5:D$695),0)</f>
        <v>969</v>
      </c>
      <c r="F441" s="39">
        <f>IFERROR(SUMIF('在庫(claude)'!A$5:A$695,C441,'在庫(claude)'!E$5:E$695),0)</f>
        <v>99072</v>
      </c>
      <c r="G441" s="39">
        <f ca="1">IFERROR(SUMPRODUCT(('銷貨數 (總數)(claude)'!$B$4:$B$1576=C441)*OFFSET('銷貨數 (總數)(claude)'!$E$4:$E$1576,0,操作說明!$D$2-16,1573,12)),0)</f>
        <v>0</v>
      </c>
      <c r="H441" s="40">
        <f ca="1">IFERROR(SUMPRODUCT(('銷貨數 (總數)(claude)'!$B$4:$B$1576=C441)*OFFSET('銷貨數 (總數)(claude)'!$E$4:$E$1576,0,操作說明!$D$2-10,1573,6)),0)</f>
        <v>0</v>
      </c>
      <c r="I441" s="39">
        <f ca="1">IFERROR(SUMPRODUCT(('銷貨數 (總數)(claude)'!$B$4:$B$1576=C441)*OFFSET('銷貨數 (總數)(claude)'!$E$4:$E$1576,0,操作說明!$D$2-7,1573,3)),0)</f>
        <v>0</v>
      </c>
      <c r="J441" s="40" cm="1">
        <f t="array" aca="1" ref="J441" ca="1">IFERROR(ROUND(H441/MAX(1,SUMPRODUCT(('銷貨數 (總數)(claude)'!$B$4:$B$1576=C441)*(OFFSET('銷貨數 (總數)(claude)'!$E$4:$E$1576,0,操作說明!$D$2-10,1573,6)&gt;0))),1),0)</f>
        <v>0</v>
      </c>
      <c r="K441" s="41" t="str">
        <f t="shared" ca="1" si="24"/>
        <v>-</v>
      </c>
      <c r="L441" s="37" t="str">
        <f t="shared" ca="1" si="25"/>
        <v>滯銷(有庫無銷)</v>
      </c>
      <c r="M441" s="42" t="str">
        <f t="shared" ca="1" si="26"/>
        <v>⚠️ 近6M零銷售，請確認是否列入促銷或處分</v>
      </c>
      <c r="N441" s="113" t="str">
        <f t="shared" ca="1" si="27"/>
        <v>無法預估</v>
      </c>
    </row>
    <row r="442" spans="1:14" ht="18.75" customHeight="1">
      <c r="A442" s="19" t="str">
        <f>IFERROR(_xlfn.XLOOKUP(B442,事業別定義!A$2:A$9,事業別定義!B$2:B$9,IF(E442&gt;0,"周邊商品","")),IF(E442&gt;0,"周邊商品",""))</f>
        <v>周邊商品</v>
      </c>
      <c r="B442" s="20" t="str">
        <f>IFERROR(_xlfn.XLOOKUP(C442,'銷貨數(claude)'!E:E,'銷貨數(claude)'!A:A,"周邊商品"),"周邊商品")</f>
        <v>周邊商品</v>
      </c>
      <c r="C442" s="21" t="str">
        <f>'在庫(claude)'!A442</f>
        <v>20190PB04</v>
      </c>
      <c r="D442" s="22" t="str">
        <f>IFERROR(_xlfn.XLOOKUP(C442,'在庫(claude)'!A$5:A$695,'在庫(claude)'!B$5:B$695,""),"")</f>
        <v>巧虎舒眠抱枕</v>
      </c>
      <c r="E442" s="34">
        <f>IFERROR(SUMIF('在庫(claude)'!A$5:A$695,C442,'在庫(claude)'!D$5:D$695),0)</f>
        <v>58</v>
      </c>
      <c r="F442" s="34">
        <f>IFERROR(SUMIF('在庫(claude)'!A$5:A$695,C442,'在庫(claude)'!E$5:E$695),0)</f>
        <v>5174</v>
      </c>
      <c r="G442" s="34">
        <f ca="1">IFERROR(SUMPRODUCT(('銷貨數 (總數)(claude)'!$B$4:$B$1576=C442)*OFFSET('銷貨數 (總數)(claude)'!$E$4:$E$1576,0,操作說明!$D$2-16,1573,12)),0)</f>
        <v>0</v>
      </c>
      <c r="H442" s="35">
        <f ca="1">IFERROR(SUMPRODUCT(('銷貨數 (總數)(claude)'!$B$4:$B$1576=C442)*OFFSET('銷貨數 (總數)(claude)'!$E$4:$E$1576,0,操作說明!$D$2-10,1573,6)),0)</f>
        <v>0</v>
      </c>
      <c r="I442" s="34">
        <f ca="1">IFERROR(SUMPRODUCT(('銷貨數 (總數)(claude)'!$B$4:$B$1576=C442)*OFFSET('銷貨數 (總數)(claude)'!$E$4:$E$1576,0,操作說明!$D$2-7,1573,3)),0)</f>
        <v>0</v>
      </c>
      <c r="J442" s="35" cm="1">
        <f t="array" aca="1" ref="J442" ca="1">IFERROR(ROUND(H442/MAX(1,SUMPRODUCT(('銷貨數 (總數)(claude)'!$B$4:$B$1576=C442)*(OFFSET('銷貨數 (總數)(claude)'!$E$4:$E$1576,0,操作說明!$D$2-10,1573,6)&gt;0))),1),0)</f>
        <v>0</v>
      </c>
      <c r="K442" s="36" t="str">
        <f t="shared" ca="1" si="24"/>
        <v>-</v>
      </c>
      <c r="L442" s="37" t="str">
        <f t="shared" ca="1" si="25"/>
        <v>滯銷(有庫無銷)</v>
      </c>
      <c r="M442" s="38" t="str">
        <f t="shared" ca="1" si="26"/>
        <v>⚠️ 近6M零銷售，請確認是否列入促銷或處分</v>
      </c>
      <c r="N442" s="113" t="str">
        <f t="shared" ca="1" si="27"/>
        <v>無法預估</v>
      </c>
    </row>
    <row r="443" spans="1:14" ht="18.75" customHeight="1">
      <c r="A443" s="19" t="str">
        <f>IFERROR(_xlfn.XLOOKUP(B443,事業別定義!A$2:A$9,事業別定義!B$2:B$9,IF(E443&gt;0,"周邊商品","")),IF(E443&gt;0,"周邊商品",""))</f>
        <v>周邊商品</v>
      </c>
      <c r="B443" s="20" t="str">
        <f>IFERROR(_xlfn.XLOOKUP(C443,'銷貨數(claude)'!E:E,'銷貨數(claude)'!A:A,"周邊商品"),"周邊商品")</f>
        <v>周邊商品</v>
      </c>
      <c r="C443" s="21" t="str">
        <f>'在庫(claude)'!A443</f>
        <v>20190PB05</v>
      </c>
      <c r="D443" s="22" t="str">
        <f>IFERROR(_xlfn.XLOOKUP(C443,'在庫(claude)'!A$5:A$695,'在庫(claude)'!B$5:B$695,""),"")</f>
        <v>巧虎方巾組</v>
      </c>
      <c r="E443" s="39">
        <f>IFERROR(SUMIF('在庫(claude)'!A$5:A$695,C443,'在庫(claude)'!D$5:D$695),0)</f>
        <v>39</v>
      </c>
      <c r="F443" s="39">
        <f>IFERROR(SUMIF('在庫(claude)'!A$5:A$695,C443,'在庫(claude)'!E$5:E$695),0)</f>
        <v>2626</v>
      </c>
      <c r="G443" s="39">
        <f ca="1">IFERROR(SUMPRODUCT(('銷貨數 (總數)(claude)'!$B$4:$B$1576=C443)*OFFSET('銷貨數 (總數)(claude)'!$E$4:$E$1576,0,操作說明!$D$2-16,1573,12)),0)</f>
        <v>0</v>
      </c>
      <c r="H443" s="40">
        <f ca="1">IFERROR(SUMPRODUCT(('銷貨數 (總數)(claude)'!$B$4:$B$1576=C443)*OFFSET('銷貨數 (總數)(claude)'!$E$4:$E$1576,0,操作說明!$D$2-10,1573,6)),0)</f>
        <v>0</v>
      </c>
      <c r="I443" s="39">
        <f ca="1">IFERROR(SUMPRODUCT(('銷貨數 (總數)(claude)'!$B$4:$B$1576=C443)*OFFSET('銷貨數 (總數)(claude)'!$E$4:$E$1576,0,操作說明!$D$2-7,1573,3)),0)</f>
        <v>0</v>
      </c>
      <c r="J443" s="40" cm="1">
        <f t="array" aca="1" ref="J443" ca="1">IFERROR(ROUND(H443/MAX(1,SUMPRODUCT(('銷貨數 (總數)(claude)'!$B$4:$B$1576=C443)*(OFFSET('銷貨數 (總數)(claude)'!$E$4:$E$1576,0,操作說明!$D$2-10,1573,6)&gt;0))),1),0)</f>
        <v>0</v>
      </c>
      <c r="K443" s="41" t="str">
        <f t="shared" ca="1" si="24"/>
        <v>-</v>
      </c>
      <c r="L443" s="37" t="str">
        <f t="shared" ca="1" si="25"/>
        <v>滯銷(有庫無銷)</v>
      </c>
      <c r="M443" s="42" t="str">
        <f t="shared" ca="1" si="26"/>
        <v>⚠️ 近6M零銷售，請確認是否列入促銷或處分</v>
      </c>
      <c r="N443" s="113" t="str">
        <f t="shared" ca="1" si="27"/>
        <v>無法預估</v>
      </c>
    </row>
    <row r="444" spans="1:14" ht="18.75" customHeight="1">
      <c r="A444" s="19" t="str">
        <f>IFERROR(_xlfn.XLOOKUP(B444,事業別定義!A$2:A$9,事業別定義!B$2:B$9,IF(E444&gt;0,"周邊商品","")),IF(E444&gt;0,"周邊商品",""))</f>
        <v>周邊商品</v>
      </c>
      <c r="B444" s="20" t="str">
        <f>IFERROR(_xlfn.XLOOKUP(C444,'銷貨數(claude)'!E:E,'銷貨數(claude)'!A:A,"周邊商品"),"周邊商品")</f>
        <v>周邊商品</v>
      </c>
      <c r="C444" s="21" t="str">
        <f>'在庫(claude)'!A444</f>
        <v>20190PP03</v>
      </c>
      <c r="D444" s="22" t="str">
        <f>IFERROR(_xlfn.XLOOKUP(C444,'在庫(claude)'!A$5:A$695,'在庫(claude)'!B$5:B$695,""),"")</f>
        <v>巧虎小汽車</v>
      </c>
      <c r="E444" s="34">
        <f>IFERROR(SUMIF('在庫(claude)'!A$5:A$695,C444,'在庫(claude)'!D$5:D$695),0)</f>
        <v>15</v>
      </c>
      <c r="F444" s="34">
        <f>IFERROR(SUMIF('在庫(claude)'!A$5:A$695,C444,'在庫(claude)'!E$5:E$695),0)</f>
        <v>1512</v>
      </c>
      <c r="G444" s="34">
        <f ca="1">IFERROR(SUMPRODUCT(('銷貨數 (總數)(claude)'!$B$4:$B$1576=C444)*OFFSET('銷貨數 (總數)(claude)'!$E$4:$E$1576,0,操作說明!$D$2-16,1573,12)),0)</f>
        <v>0</v>
      </c>
      <c r="H444" s="35">
        <f ca="1">IFERROR(SUMPRODUCT(('銷貨數 (總數)(claude)'!$B$4:$B$1576=C444)*OFFSET('銷貨數 (總數)(claude)'!$E$4:$E$1576,0,操作說明!$D$2-10,1573,6)),0)</f>
        <v>0</v>
      </c>
      <c r="I444" s="34">
        <f ca="1">IFERROR(SUMPRODUCT(('銷貨數 (總數)(claude)'!$B$4:$B$1576=C444)*OFFSET('銷貨數 (總數)(claude)'!$E$4:$E$1576,0,操作說明!$D$2-7,1573,3)),0)</f>
        <v>0</v>
      </c>
      <c r="J444" s="35" cm="1">
        <f t="array" aca="1" ref="J444" ca="1">IFERROR(ROUND(H444/MAX(1,SUMPRODUCT(('銷貨數 (總數)(claude)'!$B$4:$B$1576=C444)*(OFFSET('銷貨數 (總數)(claude)'!$E$4:$E$1576,0,操作說明!$D$2-10,1573,6)&gt;0))),1),0)</f>
        <v>0</v>
      </c>
      <c r="K444" s="36" t="str">
        <f t="shared" ca="1" si="24"/>
        <v>-</v>
      </c>
      <c r="L444" s="37" t="str">
        <f t="shared" ca="1" si="25"/>
        <v>滯銷(有庫無銷)</v>
      </c>
      <c r="M444" s="38" t="str">
        <f t="shared" ca="1" si="26"/>
        <v>⚠️ 近6M零銷售，請確認是否列入促銷或處分</v>
      </c>
      <c r="N444" s="113" t="str">
        <f t="shared" ca="1" si="27"/>
        <v>無法預估</v>
      </c>
    </row>
    <row r="445" spans="1:14" ht="18.75" customHeight="1">
      <c r="A445" s="19" t="str">
        <f>IFERROR(_xlfn.XLOOKUP(B445,事業別定義!A$2:A$9,事業別定義!B$2:B$9,IF(E445&gt;0,"周邊商品","")),IF(E445&gt;0,"周邊商品",""))</f>
        <v>周邊商品</v>
      </c>
      <c r="B445" s="20" t="str">
        <f>IFERROR(_xlfn.XLOOKUP(C445,'銷貨數(claude)'!E:E,'銷貨數(claude)'!A:A,"周邊商品"),"周邊商品")</f>
        <v>周邊商品</v>
      </c>
      <c r="C445" s="21" t="str">
        <f>'在庫(claude)'!A445</f>
        <v>20190PP04</v>
      </c>
      <c r="D445" s="22" t="str">
        <f>IFERROR(_xlfn.XLOOKUP(C445,'在庫(claude)'!A$5:A$695,'在庫(claude)'!B$5:B$695,""),"")</f>
        <v>西班牙兒童絲滑蠟筆</v>
      </c>
      <c r="E445" s="39">
        <f>IFERROR(SUMIF('在庫(claude)'!A$5:A$695,C445,'在庫(claude)'!D$5:D$695),0)</f>
        <v>1242</v>
      </c>
      <c r="F445" s="39">
        <f>IFERROR(SUMIF('在庫(claude)'!A$5:A$695,C445,'在庫(claude)'!E$5:E$695),0)</f>
        <v>113096</v>
      </c>
      <c r="G445" s="39">
        <f ca="1">IFERROR(SUMPRODUCT(('銷貨數 (總數)(claude)'!$B$4:$B$1576=C445)*OFFSET('銷貨數 (總數)(claude)'!$E$4:$E$1576,0,操作說明!$D$2-16,1573,12)),0)</f>
        <v>0</v>
      </c>
      <c r="H445" s="40">
        <f ca="1">IFERROR(SUMPRODUCT(('銷貨數 (總數)(claude)'!$B$4:$B$1576=C445)*OFFSET('銷貨數 (總數)(claude)'!$E$4:$E$1576,0,操作說明!$D$2-10,1573,6)),0)</f>
        <v>0</v>
      </c>
      <c r="I445" s="39">
        <f ca="1">IFERROR(SUMPRODUCT(('銷貨數 (總數)(claude)'!$B$4:$B$1576=C445)*OFFSET('銷貨數 (總數)(claude)'!$E$4:$E$1576,0,操作說明!$D$2-7,1573,3)),0)</f>
        <v>0</v>
      </c>
      <c r="J445" s="40" cm="1">
        <f t="array" aca="1" ref="J445" ca="1">IFERROR(ROUND(H445/MAX(1,SUMPRODUCT(('銷貨數 (總數)(claude)'!$B$4:$B$1576=C445)*(OFFSET('銷貨數 (總數)(claude)'!$E$4:$E$1576,0,操作說明!$D$2-10,1573,6)&gt;0))),1),0)</f>
        <v>0</v>
      </c>
      <c r="K445" s="41" t="str">
        <f t="shared" ca="1" si="24"/>
        <v>-</v>
      </c>
      <c r="L445" s="37" t="str">
        <f t="shared" ca="1" si="25"/>
        <v>滯銷(有庫無銷)</v>
      </c>
      <c r="M445" s="42" t="str">
        <f t="shared" ca="1" si="26"/>
        <v>⚠️ 近6M零銷售，請確認是否列入促銷或處分</v>
      </c>
      <c r="N445" s="113" t="str">
        <f t="shared" ca="1" si="27"/>
        <v>無法預估</v>
      </c>
    </row>
    <row r="446" spans="1:14" ht="18.75" customHeight="1">
      <c r="A446" s="19" t="str">
        <f>IFERROR(_xlfn.XLOOKUP(B446,事業別定義!A$2:A$9,事業別定義!B$2:B$9,IF(E446&gt;0,"周邊商品","")),IF(E446&gt;0,"周邊商品",""))</f>
        <v>周邊商品</v>
      </c>
      <c r="B446" s="20" t="str">
        <f>IFERROR(_xlfn.XLOOKUP(C446,'銷貨數(claude)'!E:E,'銷貨數(claude)'!A:A,"周邊商品"),"周邊商品")</f>
        <v>周邊商品</v>
      </c>
      <c r="C446" s="21" t="str">
        <f>'在庫(claude)'!A446</f>
        <v>20190PP08</v>
      </c>
      <c r="D446" s="22" t="str">
        <f>IFERROR(_xlfn.XLOOKUP(C446,'在庫(claude)'!A$5:A$695,'在庫(claude)'!B$5:B$695,""),"")</f>
        <v>切切創意積木組</v>
      </c>
      <c r="E446" s="34">
        <f>IFERROR(SUMIF('在庫(claude)'!A$5:A$695,C446,'在庫(claude)'!D$5:D$695),0)</f>
        <v>16</v>
      </c>
      <c r="F446" s="34">
        <f>IFERROR(SUMIF('在庫(claude)'!A$5:A$695,C446,'在庫(claude)'!E$5:E$695),0)</f>
        <v>1066</v>
      </c>
      <c r="G446" s="34">
        <f ca="1">IFERROR(SUMPRODUCT(('銷貨數 (總數)(claude)'!$B$4:$B$1576=C446)*OFFSET('銷貨數 (總數)(claude)'!$E$4:$E$1576,0,操作說明!$D$2-16,1573,12)),0)</f>
        <v>0</v>
      </c>
      <c r="H446" s="35">
        <f ca="1">IFERROR(SUMPRODUCT(('銷貨數 (總數)(claude)'!$B$4:$B$1576=C446)*OFFSET('銷貨數 (總數)(claude)'!$E$4:$E$1576,0,操作說明!$D$2-10,1573,6)),0)</f>
        <v>0</v>
      </c>
      <c r="I446" s="34">
        <f ca="1">IFERROR(SUMPRODUCT(('銷貨數 (總數)(claude)'!$B$4:$B$1576=C446)*OFFSET('銷貨數 (總數)(claude)'!$E$4:$E$1576,0,操作說明!$D$2-7,1573,3)),0)</f>
        <v>0</v>
      </c>
      <c r="J446" s="35" cm="1">
        <f t="array" aca="1" ref="J446" ca="1">IFERROR(ROUND(H446/MAX(1,SUMPRODUCT(('銷貨數 (總數)(claude)'!$B$4:$B$1576=C446)*(OFFSET('銷貨數 (總數)(claude)'!$E$4:$E$1576,0,操作說明!$D$2-10,1573,6)&gt;0))),1),0)</f>
        <v>0</v>
      </c>
      <c r="K446" s="36" t="str">
        <f t="shared" ca="1" si="24"/>
        <v>-</v>
      </c>
      <c r="L446" s="37" t="str">
        <f t="shared" ca="1" si="25"/>
        <v>滯銷(有庫無銷)</v>
      </c>
      <c r="M446" s="38" t="str">
        <f t="shared" ca="1" si="26"/>
        <v>⚠️ 近6M零銷售，請確認是否列入促銷或處分</v>
      </c>
      <c r="N446" s="113" t="str">
        <f t="shared" ca="1" si="27"/>
        <v>無法預估</v>
      </c>
    </row>
    <row r="447" spans="1:14" ht="18.75" customHeight="1">
      <c r="A447" s="19" t="str">
        <f>IFERROR(_xlfn.XLOOKUP(B447,事業別定義!A$2:A$9,事業別定義!B$2:B$9,IF(E447&gt;0,"周邊商品","")),IF(E447&gt;0,"周邊商品",""))</f>
        <v>周邊商品</v>
      </c>
      <c r="B447" s="20" t="str">
        <f>IFERROR(_xlfn.XLOOKUP(C447,'銷貨數(claude)'!E:E,'銷貨數(claude)'!A:A,"周邊商品"),"周邊商品")</f>
        <v>周邊商品</v>
      </c>
      <c r="C447" s="21" t="str">
        <f>'在庫(claude)'!A447</f>
        <v>20195PB0K</v>
      </c>
      <c r="D447" s="22" t="str">
        <f>IFERROR(_xlfn.XLOOKUP(C447,'在庫(claude)'!A$5:A$695,'在庫(claude)'!B$5:B$695,""),"")</f>
        <v>學習版新規加贈百變圖形組</v>
      </c>
      <c r="E447" s="39">
        <f>IFERROR(SUMIF('在庫(claude)'!A$5:A$695,C447,'在庫(claude)'!D$5:D$695),0)</f>
        <v>2</v>
      </c>
      <c r="F447" s="39">
        <f>IFERROR(SUMIF('在庫(claude)'!A$5:A$695,C447,'在庫(claude)'!E$5:E$695),0)</f>
        <v>222</v>
      </c>
      <c r="G447" s="39">
        <f ca="1">IFERROR(SUMPRODUCT(('銷貨數 (總數)(claude)'!$B$4:$B$1576=C447)*OFFSET('銷貨數 (總數)(claude)'!$E$4:$E$1576,0,操作說明!$D$2-16,1573,12)),0)</f>
        <v>0</v>
      </c>
      <c r="H447" s="40">
        <f ca="1">IFERROR(SUMPRODUCT(('銷貨數 (總數)(claude)'!$B$4:$B$1576=C447)*OFFSET('銷貨數 (總數)(claude)'!$E$4:$E$1576,0,操作說明!$D$2-10,1573,6)),0)</f>
        <v>0</v>
      </c>
      <c r="I447" s="39">
        <f ca="1">IFERROR(SUMPRODUCT(('銷貨數 (總數)(claude)'!$B$4:$B$1576=C447)*OFFSET('銷貨數 (總數)(claude)'!$E$4:$E$1576,0,操作說明!$D$2-7,1573,3)),0)</f>
        <v>0</v>
      </c>
      <c r="J447" s="40" cm="1">
        <f t="array" aca="1" ref="J447" ca="1">IFERROR(ROUND(H447/MAX(1,SUMPRODUCT(('銷貨數 (總數)(claude)'!$B$4:$B$1576=C447)*(OFFSET('銷貨數 (總數)(claude)'!$E$4:$E$1576,0,操作說明!$D$2-10,1573,6)&gt;0))),1),0)</f>
        <v>0</v>
      </c>
      <c r="K447" s="41" t="str">
        <f t="shared" ca="1" si="24"/>
        <v>-</v>
      </c>
      <c r="L447" s="37" t="str">
        <f t="shared" ca="1" si="25"/>
        <v>滯銷(有庫無銷)</v>
      </c>
      <c r="M447" s="42" t="str">
        <f t="shared" ca="1" si="26"/>
        <v>⚠️ 近6M零銷售，請確認是否列入促銷或處分</v>
      </c>
      <c r="N447" s="113" t="str">
        <f t="shared" ca="1" si="27"/>
        <v>無法預估</v>
      </c>
    </row>
    <row r="448" spans="1:14" ht="18.75" customHeight="1">
      <c r="A448" s="19" t="str">
        <f>IFERROR(_xlfn.XLOOKUP(B448,事業別定義!A$2:A$9,事業別定義!B$2:B$9,IF(E448&gt;0,"周邊商品","")),IF(E448&gt;0,"周邊商品",""))</f>
        <v>周邊商品</v>
      </c>
      <c r="B448" s="20" t="str">
        <f>IFERROR(_xlfn.XLOOKUP(C448,'銷貨數(claude)'!E:E,'銷貨數(claude)'!A:A,"周邊商品"),"周邊商品")</f>
        <v>周邊商品</v>
      </c>
      <c r="C448" s="21" t="str">
        <f>'在庫(claude)'!A448</f>
        <v>20196PB03</v>
      </c>
      <c r="D448" s="22" t="str">
        <f>IFERROR(_xlfn.XLOOKUP(C448,'在庫(claude)'!A$5:A$695,'在庫(claude)'!B$5:B$695,""),"")</f>
        <v>智高科學螺旋漿組</v>
      </c>
      <c r="E448" s="34">
        <f>IFERROR(SUMIF('在庫(claude)'!A$5:A$695,C448,'在庫(claude)'!D$5:D$695),0)</f>
        <v>3</v>
      </c>
      <c r="F448" s="34">
        <f>IFERROR(SUMIF('在庫(claude)'!A$5:A$695,C448,'在庫(claude)'!E$5:E$695),0)</f>
        <v>285</v>
      </c>
      <c r="G448" s="34">
        <f ca="1">IFERROR(SUMPRODUCT(('銷貨數 (總數)(claude)'!$B$4:$B$1576=C448)*OFFSET('銷貨數 (總數)(claude)'!$E$4:$E$1576,0,操作說明!$D$2-16,1573,12)),0)</f>
        <v>0</v>
      </c>
      <c r="H448" s="35">
        <f ca="1">IFERROR(SUMPRODUCT(('銷貨數 (總數)(claude)'!$B$4:$B$1576=C448)*OFFSET('銷貨數 (總數)(claude)'!$E$4:$E$1576,0,操作說明!$D$2-10,1573,6)),0)</f>
        <v>0</v>
      </c>
      <c r="I448" s="34">
        <f ca="1">IFERROR(SUMPRODUCT(('銷貨數 (總數)(claude)'!$B$4:$B$1576=C448)*OFFSET('銷貨數 (總數)(claude)'!$E$4:$E$1576,0,操作說明!$D$2-7,1573,3)),0)</f>
        <v>0</v>
      </c>
      <c r="J448" s="35" cm="1">
        <f t="array" aca="1" ref="J448" ca="1">IFERROR(ROUND(H448/MAX(1,SUMPRODUCT(('銷貨數 (總數)(claude)'!$B$4:$B$1576=C448)*(OFFSET('銷貨數 (總數)(claude)'!$E$4:$E$1576,0,操作說明!$D$2-10,1573,6)&gt;0))),1),0)</f>
        <v>0</v>
      </c>
      <c r="K448" s="36" t="str">
        <f t="shared" ca="1" si="24"/>
        <v>-</v>
      </c>
      <c r="L448" s="37" t="str">
        <f t="shared" ca="1" si="25"/>
        <v>滯銷(有庫無銷)</v>
      </c>
      <c r="M448" s="38" t="str">
        <f t="shared" ca="1" si="26"/>
        <v>⚠️ 近6M零銷售，請確認是否列入促銷或處分</v>
      </c>
      <c r="N448" s="113" t="str">
        <f t="shared" ca="1" si="27"/>
        <v>無法預估</v>
      </c>
    </row>
    <row r="449" spans="1:14" ht="18.75" customHeight="1">
      <c r="A449" s="19" t="str">
        <f>IFERROR(_xlfn.XLOOKUP(B449,事業別定義!A$2:A$9,事業別定義!B$2:B$9,IF(E449&gt;0,"周邊商品","")),IF(E449&gt;0,"周邊商品",""))</f>
        <v>周邊商品</v>
      </c>
      <c r="B449" s="20" t="str">
        <f>IFERROR(_xlfn.XLOOKUP(C449,'銷貨數(claude)'!E:E,'銷貨數(claude)'!A:A,"周邊商品"),"周邊商品")</f>
        <v>周邊商品</v>
      </c>
      <c r="C449" s="21" t="str">
        <f>'在庫(claude)'!A449</f>
        <v>2019KPG01</v>
      </c>
      <c r="D449" s="22" t="str">
        <f>IFERROR(_xlfn.XLOOKUP(C449,'在庫(claude)'!A$5:A$695,'在庫(claude)'!B$5:B$695,""),"")</f>
        <v>19年夏季神奇魔力手環</v>
      </c>
      <c r="E449" s="39">
        <f>IFERROR(SUMIF('在庫(claude)'!A$5:A$695,C449,'在庫(claude)'!D$5:D$695),0)</f>
        <v>577</v>
      </c>
      <c r="F449" s="39">
        <f>IFERROR(SUMIF('在庫(claude)'!A$5:A$695,C449,'在庫(claude)'!E$5:E$695),0)</f>
        <v>10839</v>
      </c>
      <c r="G449" s="39">
        <f ca="1">IFERROR(SUMPRODUCT(('銷貨數 (總數)(claude)'!$B$4:$B$1576=C449)*OFFSET('銷貨數 (總數)(claude)'!$E$4:$E$1576,0,操作說明!$D$2-16,1573,12)),0)</f>
        <v>0</v>
      </c>
      <c r="H449" s="40">
        <f ca="1">IFERROR(SUMPRODUCT(('銷貨數 (總數)(claude)'!$B$4:$B$1576=C449)*OFFSET('銷貨數 (總數)(claude)'!$E$4:$E$1576,0,操作說明!$D$2-10,1573,6)),0)</f>
        <v>0</v>
      </c>
      <c r="I449" s="39">
        <f ca="1">IFERROR(SUMPRODUCT(('銷貨數 (總數)(claude)'!$B$4:$B$1576=C449)*OFFSET('銷貨數 (總數)(claude)'!$E$4:$E$1576,0,操作說明!$D$2-7,1573,3)),0)</f>
        <v>0</v>
      </c>
      <c r="J449" s="40" cm="1">
        <f t="array" aca="1" ref="J449" ca="1">IFERROR(ROUND(H449/MAX(1,SUMPRODUCT(('銷貨數 (總數)(claude)'!$B$4:$B$1576=C449)*(OFFSET('銷貨數 (總數)(claude)'!$E$4:$E$1576,0,操作說明!$D$2-10,1573,6)&gt;0))),1),0)</f>
        <v>0</v>
      </c>
      <c r="K449" s="41" t="str">
        <f t="shared" ca="1" si="24"/>
        <v>-</v>
      </c>
      <c r="L449" s="37" t="str">
        <f t="shared" ca="1" si="25"/>
        <v>滯銷(有庫無銷)</v>
      </c>
      <c r="M449" s="42" t="str">
        <f t="shared" ca="1" si="26"/>
        <v>⚠️ 近6M零銷售，請確認是否列入促銷或處分</v>
      </c>
      <c r="N449" s="113" t="str">
        <f t="shared" ca="1" si="27"/>
        <v>無法預估</v>
      </c>
    </row>
    <row r="450" spans="1:14" ht="18.75" customHeight="1">
      <c r="A450" s="19" t="str">
        <f>IFERROR(_xlfn.XLOOKUP(B450,事業別定義!A$2:A$9,事業別定義!B$2:B$9,IF(E450&gt;0,"周邊商品","")),IF(E450&gt;0,"周邊商品",""))</f>
        <v>周邊商品</v>
      </c>
      <c r="B450" s="20" t="str">
        <f>IFERROR(_xlfn.XLOOKUP(C450,'銷貨數(claude)'!E:E,'銷貨數(claude)'!A:A,"周邊商品"),"周邊商品")</f>
        <v>周邊商品</v>
      </c>
      <c r="C450" s="21" t="str">
        <f>'在庫(claude)'!A450</f>
        <v>20200PM07</v>
      </c>
      <c r="D450" s="22" t="str">
        <f>IFERROR(_xlfn.XLOOKUP(C450,'在庫(claude)'!A$5:A$695,'在庫(claude)'!B$5:B$695,""),"")</f>
        <v>巧虎收納墊</v>
      </c>
      <c r="E450" s="34">
        <f>IFERROR(SUMIF('在庫(claude)'!A$5:A$695,C450,'在庫(claude)'!D$5:D$695),0)</f>
        <v>1233</v>
      </c>
      <c r="F450" s="34">
        <f>IFERROR(SUMIF('在庫(claude)'!A$5:A$695,C450,'在庫(claude)'!E$5:E$695),0)</f>
        <v>134158</v>
      </c>
      <c r="G450" s="34">
        <f ca="1">IFERROR(SUMPRODUCT(('銷貨數 (總數)(claude)'!$B$4:$B$1576=C450)*OFFSET('銷貨數 (總數)(claude)'!$E$4:$E$1576,0,操作說明!$D$2-16,1573,12)),0)</f>
        <v>0</v>
      </c>
      <c r="H450" s="35">
        <f ca="1">IFERROR(SUMPRODUCT(('銷貨數 (總數)(claude)'!$B$4:$B$1576=C450)*OFFSET('銷貨數 (總數)(claude)'!$E$4:$E$1576,0,操作說明!$D$2-10,1573,6)),0)</f>
        <v>0</v>
      </c>
      <c r="I450" s="34">
        <f ca="1">IFERROR(SUMPRODUCT(('銷貨數 (總數)(claude)'!$B$4:$B$1576=C450)*OFFSET('銷貨數 (總數)(claude)'!$E$4:$E$1576,0,操作說明!$D$2-7,1573,3)),0)</f>
        <v>0</v>
      </c>
      <c r="J450" s="35" cm="1">
        <f t="array" aca="1" ref="J450" ca="1">IFERROR(ROUND(H450/MAX(1,SUMPRODUCT(('銷貨數 (總數)(claude)'!$B$4:$B$1576=C450)*(OFFSET('銷貨數 (總數)(claude)'!$E$4:$E$1576,0,操作說明!$D$2-10,1573,6)&gt;0))),1),0)</f>
        <v>0</v>
      </c>
      <c r="K450" s="36" t="str">
        <f t="shared" ca="1" si="24"/>
        <v>-</v>
      </c>
      <c r="L450" s="37" t="str">
        <f t="shared" ca="1" si="25"/>
        <v>滯銷(有庫無銷)</v>
      </c>
      <c r="M450" s="38" t="str">
        <f t="shared" ca="1" si="26"/>
        <v>⚠️ 近6M零銷售，請確認是否列入促銷或處分</v>
      </c>
      <c r="N450" s="113" t="str">
        <f t="shared" ca="1" si="27"/>
        <v>無法預估</v>
      </c>
    </row>
    <row r="451" spans="1:14" ht="18.75" customHeight="1">
      <c r="A451" s="19" t="str">
        <f>IFERROR(_xlfn.XLOOKUP(B451,事業別定義!A$2:A$9,事業別定義!B$2:B$9,IF(E451&gt;0,"周邊商品","")),IF(E451&gt;0,"周邊商品",""))</f>
        <v>周邊商品</v>
      </c>
      <c r="B451" s="20" t="str">
        <f>IFERROR(_xlfn.XLOOKUP(C451,'銷貨數(claude)'!E:E,'銷貨數(claude)'!A:A,"周邊商品"),"周邊商品")</f>
        <v>巧連智商品</v>
      </c>
      <c r="C451" s="21" t="str">
        <f>'在庫(claude)'!A451</f>
        <v>20200PP02</v>
      </c>
      <c r="D451" s="22" t="str">
        <f>IFERROR(_xlfn.XLOOKUP(C451,'在庫(claude)'!A$5:A$695,'在庫(claude)'!B$5:B$695,""),"")</f>
        <v>桃樂比妙妙元氣枕</v>
      </c>
      <c r="E451" s="39">
        <f>IFERROR(SUMIF('在庫(claude)'!A$5:A$695,C451,'在庫(claude)'!D$5:D$695),0)</f>
        <v>1786</v>
      </c>
      <c r="F451" s="39">
        <f>IFERROR(SUMIF('在庫(claude)'!A$5:A$695,C451,'在庫(claude)'!E$5:E$695),0)</f>
        <v>186672</v>
      </c>
      <c r="G451" s="39">
        <f ca="1">IFERROR(SUMPRODUCT(('銷貨數 (總數)(claude)'!$B$4:$B$1576=C451)*OFFSET('銷貨數 (總數)(claude)'!$E$4:$E$1576,0,操作說明!$D$2-16,1573,12)),0)</f>
        <v>10</v>
      </c>
      <c r="H451" s="40">
        <f ca="1">IFERROR(SUMPRODUCT(('銷貨數 (總數)(claude)'!$B$4:$B$1576=C451)*OFFSET('銷貨數 (總數)(claude)'!$E$4:$E$1576,0,操作說明!$D$2-10,1573,6)),0)</f>
        <v>0</v>
      </c>
      <c r="I451" s="39">
        <f ca="1">IFERROR(SUMPRODUCT(('銷貨數 (總數)(claude)'!$B$4:$B$1576=C451)*OFFSET('銷貨數 (總數)(claude)'!$E$4:$E$1576,0,操作說明!$D$2-7,1573,3)),0)</f>
        <v>0</v>
      </c>
      <c r="J451" s="40" cm="1">
        <f t="array" aca="1" ref="J451" ca="1">IFERROR(ROUND(H451/MAX(1,SUMPRODUCT(('銷貨數 (總數)(claude)'!$B$4:$B$1576=C451)*(OFFSET('銷貨數 (總數)(claude)'!$E$4:$E$1576,0,操作說明!$D$2-10,1573,6)&gt;0))),1),0)</f>
        <v>0</v>
      </c>
      <c r="K451" s="41" t="str">
        <f t="shared" ca="1" si="24"/>
        <v>-</v>
      </c>
      <c r="L451" s="37" t="str">
        <f t="shared" ca="1" si="25"/>
        <v>滯銷(有庫無銷)</v>
      </c>
      <c r="M451" s="42" t="str">
        <f t="shared" ca="1" si="26"/>
        <v>⚠️ 近6M零銷售，請確認是否列入促銷或處分</v>
      </c>
      <c r="N451" s="113" t="str">
        <f t="shared" ca="1" si="27"/>
        <v>無法預估</v>
      </c>
    </row>
    <row r="452" spans="1:14" ht="18.75" customHeight="1">
      <c r="A452" s="19" t="str">
        <f>IFERROR(_xlfn.XLOOKUP(B452,事業別定義!A$2:A$9,事業別定義!B$2:B$9,IF(E452&gt;0,"周邊商品","")),IF(E452&gt;0,"周邊商品",""))</f>
        <v>周邊商品</v>
      </c>
      <c r="B452" s="20" t="str">
        <f>IFERROR(_xlfn.XLOOKUP(C452,'銷貨數(claude)'!E:E,'銷貨數(claude)'!A:A,"周邊商品"),"周邊商品")</f>
        <v>周邊商品</v>
      </c>
      <c r="C452" s="21" t="str">
        <f>'在庫(claude)'!A452</f>
        <v>20200PP03</v>
      </c>
      <c r="D452" s="22" t="str">
        <f>IFERROR(_xlfn.XLOOKUP(C452,'在庫(claude)'!A$5:A$695,'在庫(claude)'!B$5:B$695,""),"")</f>
        <v>巧虎趣味大拼圖</v>
      </c>
      <c r="E452" s="34">
        <f>IFERROR(SUMIF('在庫(claude)'!A$5:A$695,C452,'在庫(claude)'!D$5:D$695),0)</f>
        <v>5</v>
      </c>
      <c r="F452" s="34">
        <f>IFERROR(SUMIF('在庫(claude)'!A$5:A$695,C452,'在庫(claude)'!E$5:E$695),0)</f>
        <v>577</v>
      </c>
      <c r="G452" s="34">
        <f ca="1">IFERROR(SUMPRODUCT(('銷貨數 (總數)(claude)'!$B$4:$B$1576=C452)*OFFSET('銷貨數 (總數)(claude)'!$E$4:$E$1576,0,操作說明!$D$2-16,1573,12)),0)</f>
        <v>0</v>
      </c>
      <c r="H452" s="35">
        <f ca="1">IFERROR(SUMPRODUCT(('銷貨數 (總數)(claude)'!$B$4:$B$1576=C452)*OFFSET('銷貨數 (總數)(claude)'!$E$4:$E$1576,0,操作說明!$D$2-10,1573,6)),0)</f>
        <v>0</v>
      </c>
      <c r="I452" s="34">
        <f ca="1">IFERROR(SUMPRODUCT(('銷貨數 (總數)(claude)'!$B$4:$B$1576=C452)*OFFSET('銷貨數 (總數)(claude)'!$E$4:$E$1576,0,操作說明!$D$2-7,1573,3)),0)</f>
        <v>0</v>
      </c>
      <c r="J452" s="35" cm="1">
        <f t="array" aca="1" ref="J452" ca="1">IFERROR(ROUND(H452/MAX(1,SUMPRODUCT(('銷貨數 (總數)(claude)'!$B$4:$B$1576=C452)*(OFFSET('銷貨數 (總數)(claude)'!$E$4:$E$1576,0,操作說明!$D$2-10,1573,6)&gt;0))),1),0)</f>
        <v>0</v>
      </c>
      <c r="K452" s="36" t="str">
        <f t="shared" ca="1" si="24"/>
        <v>-</v>
      </c>
      <c r="L452" s="37" t="str">
        <f t="shared" ca="1" si="25"/>
        <v>滯銷(有庫無銷)</v>
      </c>
      <c r="M452" s="38" t="str">
        <f t="shared" ca="1" si="26"/>
        <v>⚠️ 近6M零銷售，請確認是否列入促銷或處分</v>
      </c>
      <c r="N452" s="113" t="str">
        <f t="shared" ca="1" si="27"/>
        <v>無法預估</v>
      </c>
    </row>
    <row r="453" spans="1:14" ht="18.75" customHeight="1">
      <c r="A453" s="19" t="str">
        <f>IFERROR(_xlfn.XLOOKUP(B453,事業別定義!A$2:A$9,事業別定義!B$2:B$9,IF(E453&gt;0,"周邊商品","")),IF(E453&gt;0,"周邊商品",""))</f>
        <v>周邊商品</v>
      </c>
      <c r="B453" s="20" t="str">
        <f>IFERROR(_xlfn.XLOOKUP(C453,'銷貨數(claude)'!E:E,'銷貨數(claude)'!A:A,"周邊商品"),"周邊商品")</f>
        <v>周邊商品</v>
      </c>
      <c r="C453" s="21" t="str">
        <f>'在庫(claude)'!A453</f>
        <v>20200PP09</v>
      </c>
      <c r="D453" s="22" t="str">
        <f>IFERROR(_xlfn.XLOOKUP(C453,'在庫(claude)'!A$5:A$695,'在庫(claude)'!B$5:B$695,""),"")</f>
        <v>費雪美高益智積木組</v>
      </c>
      <c r="E453" s="39">
        <f>IFERROR(SUMIF('在庫(claude)'!A$5:A$695,C453,'在庫(claude)'!D$5:D$695),0)</f>
        <v>33</v>
      </c>
      <c r="F453" s="39">
        <f>IFERROR(SUMIF('在庫(claude)'!A$5:A$695,C453,'在庫(claude)'!E$5:E$695),0)</f>
        <v>3883</v>
      </c>
      <c r="G453" s="39">
        <f ca="1">IFERROR(SUMPRODUCT(('銷貨數 (總數)(claude)'!$B$4:$B$1576=C453)*OFFSET('銷貨數 (總數)(claude)'!$E$4:$E$1576,0,操作說明!$D$2-16,1573,12)),0)</f>
        <v>0</v>
      </c>
      <c r="H453" s="40">
        <f ca="1">IFERROR(SUMPRODUCT(('銷貨數 (總數)(claude)'!$B$4:$B$1576=C453)*OFFSET('銷貨數 (總數)(claude)'!$E$4:$E$1576,0,操作說明!$D$2-10,1573,6)),0)</f>
        <v>0</v>
      </c>
      <c r="I453" s="39">
        <f ca="1">IFERROR(SUMPRODUCT(('銷貨數 (總數)(claude)'!$B$4:$B$1576=C453)*OFFSET('銷貨數 (總數)(claude)'!$E$4:$E$1576,0,操作說明!$D$2-7,1573,3)),0)</f>
        <v>0</v>
      </c>
      <c r="J453" s="40" cm="1">
        <f t="array" aca="1" ref="J453" ca="1">IFERROR(ROUND(H453/MAX(1,SUMPRODUCT(('銷貨數 (總數)(claude)'!$B$4:$B$1576=C453)*(OFFSET('銷貨數 (總數)(claude)'!$E$4:$E$1576,0,操作說明!$D$2-10,1573,6)&gt;0))),1),0)</f>
        <v>0</v>
      </c>
      <c r="K453" s="41" t="str">
        <f t="shared" ref="K453:K516" ca="1" si="28">IFERROR(IF(J453=0,"-",ROUND(E453/J453,1)),"-")</f>
        <v>-</v>
      </c>
      <c r="L453" s="37" t="str">
        <f t="shared" ref="L453:L516" ca="1" si="29">IFERROR(IF(E453=0,"無庫存",IF(J453=0,"滯銷(有庫無銷)",IF(E453/J453&lt;=3,"健康",IF(E453/J453&lt;=6,"偏高",IF(E453/J453&lt;=12,"警示","滯銷風險"))))),"無庫存")</f>
        <v>滯銷(有庫無銷)</v>
      </c>
      <c r="M453" s="42" t="str">
        <f t="shared" ref="M453:M516" ca="1" si="30">IFERROR(IF(E453=0,"",IF(J453=0,"⚠️ 近6M零銷售，請確認是否列入促銷或處分",IF(E453/J453&gt;24,"🔴 超過2年消化量，建議促銷/庫存處分",IF(E453/J453&gt;12,"🔴 消化月數超過12個月，滯銷風險高",IF(E453/J453&gt;6,"🟠 消化月數6-12個月，持續觀察",IF(E453/J453&gt;3,"🟡 消化月數3-6個月，偏高注意","✅ 庫存健康")))))),"")</f>
        <v>⚠️ 近6M零銷售，請確認是否列入促銷或處分</v>
      </c>
      <c r="N453" s="113" t="str">
        <f t="shared" ref="N453:N516" ca="1" si="31">IFERROR(IF(E453=0,"已售完",IF(J453=0,"無法預估",TEXT(EDATE(TODAY(),ROUND(E453/J453,0)),"YYYY/MM"))),"無法預估")</f>
        <v>無法預估</v>
      </c>
    </row>
    <row r="454" spans="1:14" ht="18.75" customHeight="1">
      <c r="A454" s="19" t="str">
        <f>IFERROR(_xlfn.XLOOKUP(B454,事業別定義!A$2:A$9,事業別定義!B$2:B$9,IF(E454&gt;0,"周邊商品","")),IF(E454&gt;0,"周邊商品",""))</f>
        <v>周邊商品</v>
      </c>
      <c r="B454" s="20" t="str">
        <f>IFERROR(_xlfn.XLOOKUP(C454,'銷貨數(claude)'!E:E,'銷貨數(claude)'!A:A,"周邊商品"),"周邊商品")</f>
        <v>周邊商品</v>
      </c>
      <c r="C454" s="21" t="str">
        <f>'在庫(claude)'!A454</f>
        <v>20200PP18</v>
      </c>
      <c r="D454" s="22" t="str">
        <f>IFERROR(_xlfn.XLOOKUP(C454,'在庫(claude)'!A$5:A$695,'在庫(claude)'!B$5:B$695,""),"")</f>
        <v>巧虎家立體屋</v>
      </c>
      <c r="E454" s="34">
        <f>IFERROR(SUMIF('在庫(claude)'!A$5:A$695,C454,'在庫(claude)'!D$5:D$695),0)</f>
        <v>6</v>
      </c>
      <c r="F454" s="34">
        <f>IFERROR(SUMIF('在庫(claude)'!A$5:A$695,C454,'在庫(claude)'!E$5:E$695),0)</f>
        <v>559</v>
      </c>
      <c r="G454" s="34">
        <f ca="1">IFERROR(SUMPRODUCT(('銷貨數 (總數)(claude)'!$B$4:$B$1576=C454)*OFFSET('銷貨數 (總數)(claude)'!$E$4:$E$1576,0,操作說明!$D$2-16,1573,12)),0)</f>
        <v>0</v>
      </c>
      <c r="H454" s="35">
        <f ca="1">IFERROR(SUMPRODUCT(('銷貨數 (總數)(claude)'!$B$4:$B$1576=C454)*OFFSET('銷貨數 (總數)(claude)'!$E$4:$E$1576,0,操作說明!$D$2-10,1573,6)),0)</f>
        <v>0</v>
      </c>
      <c r="I454" s="34">
        <f ca="1">IFERROR(SUMPRODUCT(('銷貨數 (總數)(claude)'!$B$4:$B$1576=C454)*OFFSET('銷貨數 (總數)(claude)'!$E$4:$E$1576,0,操作說明!$D$2-7,1573,3)),0)</f>
        <v>0</v>
      </c>
      <c r="J454" s="35" cm="1">
        <f t="array" aca="1" ref="J454" ca="1">IFERROR(ROUND(H454/MAX(1,SUMPRODUCT(('銷貨數 (總數)(claude)'!$B$4:$B$1576=C454)*(OFFSET('銷貨數 (總數)(claude)'!$E$4:$E$1576,0,操作說明!$D$2-10,1573,6)&gt;0))),1),0)</f>
        <v>0</v>
      </c>
      <c r="K454" s="36" t="str">
        <f t="shared" ca="1" si="28"/>
        <v>-</v>
      </c>
      <c r="L454" s="37" t="str">
        <f t="shared" ca="1" si="29"/>
        <v>滯銷(有庫無銷)</v>
      </c>
      <c r="M454" s="38" t="str">
        <f t="shared" ca="1" si="30"/>
        <v>⚠️ 近6M零銷售，請確認是否列入促銷或處分</v>
      </c>
      <c r="N454" s="113" t="str">
        <f t="shared" ca="1" si="31"/>
        <v>無法預估</v>
      </c>
    </row>
    <row r="455" spans="1:14" ht="18.75" customHeight="1">
      <c r="A455" s="19" t="str">
        <f>IFERROR(_xlfn.XLOOKUP(B455,事業別定義!A$2:A$9,事業別定義!B$2:B$9,IF(E455&gt;0,"周邊商品","")),IF(E455&gt;0,"周邊商品",""))</f>
        <v>周邊商品</v>
      </c>
      <c r="B455" s="20" t="str">
        <f>IFERROR(_xlfn.XLOOKUP(C455,'銷貨數(claude)'!E:E,'銷貨數(claude)'!A:A,"周邊商品"),"周邊商品")</f>
        <v>周邊商品</v>
      </c>
      <c r="C455" s="21" t="str">
        <f>'在庫(claude)'!A455</f>
        <v>20201PB0A</v>
      </c>
      <c r="D455" s="22" t="str">
        <f>IFERROR(_xlfn.XLOOKUP(C455,'在庫(claude)'!A$5:A$695,'在庫(claude)'!B$5:B$695,""),"")</f>
        <v>寶寶版新規加贈語彙圖鑑</v>
      </c>
      <c r="E455" s="39">
        <f>IFERROR(SUMIF('在庫(claude)'!A$5:A$695,C455,'在庫(claude)'!D$5:D$695),0)</f>
        <v>207</v>
      </c>
      <c r="F455" s="39">
        <f>IFERROR(SUMIF('在庫(claude)'!A$5:A$695,C455,'在庫(claude)'!E$5:E$695),0)</f>
        <v>6114</v>
      </c>
      <c r="G455" s="39">
        <f ca="1">IFERROR(SUMPRODUCT(('銷貨數 (總數)(claude)'!$B$4:$B$1576=C455)*OFFSET('銷貨數 (總數)(claude)'!$E$4:$E$1576,0,操作說明!$D$2-16,1573,12)),0)</f>
        <v>0</v>
      </c>
      <c r="H455" s="40">
        <f ca="1">IFERROR(SUMPRODUCT(('銷貨數 (總數)(claude)'!$B$4:$B$1576=C455)*OFFSET('銷貨數 (總數)(claude)'!$E$4:$E$1576,0,操作說明!$D$2-10,1573,6)),0)</f>
        <v>0</v>
      </c>
      <c r="I455" s="39">
        <f ca="1">IFERROR(SUMPRODUCT(('銷貨數 (總數)(claude)'!$B$4:$B$1576=C455)*OFFSET('銷貨數 (總數)(claude)'!$E$4:$E$1576,0,操作說明!$D$2-7,1573,3)),0)</f>
        <v>0</v>
      </c>
      <c r="J455" s="40" cm="1">
        <f t="array" aca="1" ref="J455" ca="1">IFERROR(ROUND(H455/MAX(1,SUMPRODUCT(('銷貨數 (總數)(claude)'!$B$4:$B$1576=C455)*(OFFSET('銷貨數 (總數)(claude)'!$E$4:$E$1576,0,操作說明!$D$2-10,1573,6)&gt;0))),1),0)</f>
        <v>0</v>
      </c>
      <c r="K455" s="41" t="str">
        <f t="shared" ca="1" si="28"/>
        <v>-</v>
      </c>
      <c r="L455" s="37" t="str">
        <f t="shared" ca="1" si="29"/>
        <v>滯銷(有庫無銷)</v>
      </c>
      <c r="M455" s="42" t="str">
        <f t="shared" ca="1" si="30"/>
        <v>⚠️ 近6M零銷售，請確認是否列入促銷或處分</v>
      </c>
      <c r="N455" s="113" t="str">
        <f t="shared" ca="1" si="31"/>
        <v>無法預估</v>
      </c>
    </row>
    <row r="456" spans="1:14" ht="18.75" customHeight="1">
      <c r="A456" s="19" t="str">
        <f>IFERROR(_xlfn.XLOOKUP(B456,事業別定義!A$2:A$9,事業別定義!B$2:B$9,IF(E456&gt;0,"周邊商品","")),IF(E456&gt;0,"周邊商品",""))</f>
        <v>周邊商品</v>
      </c>
      <c r="B456" s="20" t="str">
        <f>IFERROR(_xlfn.XLOOKUP(C456,'銷貨數(claude)'!E:E,'銷貨數(claude)'!A:A,"周邊商品"),"周邊商品")</f>
        <v>周邊商品</v>
      </c>
      <c r="C456" s="21" t="str">
        <f>'在庫(claude)'!A456</f>
        <v>20201PB0L</v>
      </c>
      <c r="D456" s="22" t="str">
        <f>IFERROR(_xlfn.XLOOKUP(C456,'在庫(claude)'!A$5:A$695,'在庫(claude)'!B$5:B$695,""),"")</f>
        <v>交通工具拼圖書</v>
      </c>
      <c r="E456" s="34">
        <f>IFERROR(SUMIF('在庫(claude)'!A$5:A$695,C456,'在庫(claude)'!D$5:D$695),0)</f>
        <v>33</v>
      </c>
      <c r="F456" s="34">
        <f>IFERROR(SUMIF('在庫(claude)'!A$5:A$695,C456,'在庫(claude)'!E$5:E$695),0)</f>
        <v>1776</v>
      </c>
      <c r="G456" s="34">
        <f ca="1">IFERROR(SUMPRODUCT(('銷貨數 (總數)(claude)'!$B$4:$B$1576=C456)*OFFSET('銷貨數 (總數)(claude)'!$E$4:$E$1576,0,操作說明!$D$2-16,1573,12)),0)</f>
        <v>0</v>
      </c>
      <c r="H456" s="35">
        <f ca="1">IFERROR(SUMPRODUCT(('銷貨數 (總數)(claude)'!$B$4:$B$1576=C456)*OFFSET('銷貨數 (總數)(claude)'!$E$4:$E$1576,0,操作說明!$D$2-10,1573,6)),0)</f>
        <v>0</v>
      </c>
      <c r="I456" s="34">
        <f ca="1">IFERROR(SUMPRODUCT(('銷貨數 (總數)(claude)'!$B$4:$B$1576=C456)*OFFSET('銷貨數 (總數)(claude)'!$E$4:$E$1576,0,操作說明!$D$2-7,1573,3)),0)</f>
        <v>0</v>
      </c>
      <c r="J456" s="35" cm="1">
        <f t="array" aca="1" ref="J456" ca="1">IFERROR(ROUND(H456/MAX(1,SUMPRODUCT(('銷貨數 (總數)(claude)'!$B$4:$B$1576=C456)*(OFFSET('銷貨數 (總數)(claude)'!$E$4:$E$1576,0,操作說明!$D$2-10,1573,6)&gt;0))),1),0)</f>
        <v>0</v>
      </c>
      <c r="K456" s="36" t="str">
        <f t="shared" ca="1" si="28"/>
        <v>-</v>
      </c>
      <c r="L456" s="37" t="str">
        <f t="shared" ca="1" si="29"/>
        <v>滯銷(有庫無銷)</v>
      </c>
      <c r="M456" s="38" t="str">
        <f t="shared" ca="1" si="30"/>
        <v>⚠️ 近6M零銷售，請確認是否列入促銷或處分</v>
      </c>
      <c r="N456" s="113" t="str">
        <f t="shared" ca="1" si="31"/>
        <v>無法預估</v>
      </c>
    </row>
    <row r="457" spans="1:14" ht="18.75" customHeight="1">
      <c r="A457" s="19" t="str">
        <f>IFERROR(_xlfn.XLOOKUP(B457,事業別定義!A$2:A$9,事業別定義!B$2:B$9,IF(E457&gt;0,"周邊商品","")),IF(E457&gt;0,"周邊商品",""))</f>
        <v>周邊商品</v>
      </c>
      <c r="B457" s="20" t="str">
        <f>IFERROR(_xlfn.XLOOKUP(C457,'銷貨數(claude)'!E:E,'銷貨數(claude)'!A:A,"周邊商品"),"周邊商品")</f>
        <v>周邊商品</v>
      </c>
      <c r="C457" s="21" t="str">
        <f>'在庫(claude)'!A457</f>
        <v>20203PB01</v>
      </c>
      <c r="D457" s="22" t="str">
        <f>IFERROR(_xlfn.XLOOKUP(C457,'在庫(claude)'!A$5:A$695,'在庫(claude)'!B$5:B$695,""),"")</f>
        <v>智高積木(動物樂園)</v>
      </c>
      <c r="E457" s="39">
        <f>IFERROR(SUMIF('在庫(claude)'!A$5:A$695,C457,'在庫(claude)'!D$5:D$695),0)</f>
        <v>113</v>
      </c>
      <c r="F457" s="39">
        <f>IFERROR(SUMIF('在庫(claude)'!A$5:A$695,C457,'在庫(claude)'!E$5:E$695),0)</f>
        <v>9040</v>
      </c>
      <c r="G457" s="39">
        <f ca="1">IFERROR(SUMPRODUCT(('銷貨數 (總數)(claude)'!$B$4:$B$1576=C457)*OFFSET('銷貨數 (總數)(claude)'!$E$4:$E$1576,0,操作說明!$D$2-16,1573,12)),0)</f>
        <v>0</v>
      </c>
      <c r="H457" s="40">
        <f ca="1">IFERROR(SUMPRODUCT(('銷貨數 (總數)(claude)'!$B$4:$B$1576=C457)*OFFSET('銷貨數 (總數)(claude)'!$E$4:$E$1576,0,操作說明!$D$2-10,1573,6)),0)</f>
        <v>0</v>
      </c>
      <c r="I457" s="39">
        <f ca="1">IFERROR(SUMPRODUCT(('銷貨數 (總數)(claude)'!$B$4:$B$1576=C457)*OFFSET('銷貨數 (總數)(claude)'!$E$4:$E$1576,0,操作說明!$D$2-7,1573,3)),0)</f>
        <v>0</v>
      </c>
      <c r="J457" s="40" cm="1">
        <f t="array" aca="1" ref="J457" ca="1">IFERROR(ROUND(H457/MAX(1,SUMPRODUCT(('銷貨數 (總數)(claude)'!$B$4:$B$1576=C457)*(OFFSET('銷貨數 (總數)(claude)'!$E$4:$E$1576,0,操作說明!$D$2-10,1573,6)&gt;0))),1),0)</f>
        <v>0</v>
      </c>
      <c r="K457" s="41" t="str">
        <f t="shared" ca="1" si="28"/>
        <v>-</v>
      </c>
      <c r="L457" s="37" t="str">
        <f t="shared" ca="1" si="29"/>
        <v>滯銷(有庫無銷)</v>
      </c>
      <c r="M457" s="42" t="str">
        <f t="shared" ca="1" si="30"/>
        <v>⚠️ 近6M零銷售，請確認是否列入促銷或處分</v>
      </c>
      <c r="N457" s="113" t="str">
        <f t="shared" ca="1" si="31"/>
        <v>無法預估</v>
      </c>
    </row>
    <row r="458" spans="1:14" ht="18.75" customHeight="1">
      <c r="A458" s="19" t="str">
        <f>IFERROR(_xlfn.XLOOKUP(B458,事業別定義!A$2:A$9,事業別定義!B$2:B$9,IF(E458&gt;0,"周邊商品","")),IF(E458&gt;0,"周邊商品",""))</f>
        <v>周邊商品</v>
      </c>
      <c r="B458" s="20" t="str">
        <f>IFERROR(_xlfn.XLOOKUP(C458,'銷貨數(claude)'!E:E,'銷貨數(claude)'!A:A,"周邊商品"),"周邊商品")</f>
        <v>周邊商品</v>
      </c>
      <c r="C458" s="21" t="str">
        <f>'在庫(claude)'!A458</f>
        <v>20203PB0F</v>
      </c>
      <c r="D458" s="22" t="str">
        <f>IFERROR(_xlfn.XLOOKUP(C458,'在庫(claude)'!A$5:A$695,'在庫(claude)'!B$5:B$695,""),"")</f>
        <v>三角立體四色筆</v>
      </c>
      <c r="E458" s="34">
        <f>IFERROR(SUMIF('在庫(claude)'!A$5:A$695,C458,'在庫(claude)'!D$5:D$695),0)</f>
        <v>59</v>
      </c>
      <c r="F458" s="34">
        <f>IFERROR(SUMIF('在庫(claude)'!A$5:A$695,C458,'在庫(claude)'!E$5:E$695),0)</f>
        <v>0</v>
      </c>
      <c r="G458" s="34">
        <f ca="1">IFERROR(SUMPRODUCT(('銷貨數 (總數)(claude)'!$B$4:$B$1576=C458)*OFFSET('銷貨數 (總數)(claude)'!$E$4:$E$1576,0,操作說明!$D$2-16,1573,12)),0)</f>
        <v>0</v>
      </c>
      <c r="H458" s="35">
        <f ca="1">IFERROR(SUMPRODUCT(('銷貨數 (總數)(claude)'!$B$4:$B$1576=C458)*OFFSET('銷貨數 (總數)(claude)'!$E$4:$E$1576,0,操作說明!$D$2-10,1573,6)),0)</f>
        <v>0</v>
      </c>
      <c r="I458" s="34">
        <f ca="1">IFERROR(SUMPRODUCT(('銷貨數 (總數)(claude)'!$B$4:$B$1576=C458)*OFFSET('銷貨數 (總數)(claude)'!$E$4:$E$1576,0,操作說明!$D$2-7,1573,3)),0)</f>
        <v>0</v>
      </c>
      <c r="J458" s="35" cm="1">
        <f t="array" aca="1" ref="J458" ca="1">IFERROR(ROUND(H458/MAX(1,SUMPRODUCT(('銷貨數 (總數)(claude)'!$B$4:$B$1576=C458)*(OFFSET('銷貨數 (總數)(claude)'!$E$4:$E$1576,0,操作說明!$D$2-10,1573,6)&gt;0))),1),0)</f>
        <v>0</v>
      </c>
      <c r="K458" s="36" t="str">
        <f t="shared" ca="1" si="28"/>
        <v>-</v>
      </c>
      <c r="L458" s="37" t="str">
        <f t="shared" ca="1" si="29"/>
        <v>滯銷(有庫無銷)</v>
      </c>
      <c r="M458" s="38" t="str">
        <f t="shared" ca="1" si="30"/>
        <v>⚠️ 近6M零銷售，請確認是否列入促銷或處分</v>
      </c>
      <c r="N458" s="113" t="str">
        <f t="shared" ca="1" si="31"/>
        <v>無法預估</v>
      </c>
    </row>
    <row r="459" spans="1:14" ht="18.75" customHeight="1">
      <c r="A459" s="19" t="str">
        <f>IFERROR(_xlfn.XLOOKUP(B459,事業別定義!A$2:A$9,事業別定義!B$2:B$9,IF(E459&gt;0,"周邊商品","")),IF(E459&gt;0,"周邊商品",""))</f>
        <v>周邊商品</v>
      </c>
      <c r="B459" s="20" t="str">
        <f>IFERROR(_xlfn.XLOOKUP(C459,'銷貨數(claude)'!E:E,'銷貨數(claude)'!A:A,"周邊商品"),"周邊商品")</f>
        <v>周邊商品</v>
      </c>
      <c r="C459" s="21" t="str">
        <f>'在庫(claude)'!A459</f>
        <v>20204PB01</v>
      </c>
      <c r="D459" s="22" t="str">
        <f>IFERROR(_xlfn.XLOOKUP(C459,'在庫(claude)'!A$5:A$695,'在庫(claude)'!B$5:B$695,""),"")</f>
        <v>智高積木-恐龍樂園</v>
      </c>
      <c r="E459" s="39">
        <f>IFERROR(SUMIF('在庫(claude)'!A$5:A$695,C459,'在庫(claude)'!D$5:D$695),0)</f>
        <v>419</v>
      </c>
      <c r="F459" s="39">
        <f>IFERROR(SUMIF('在庫(claude)'!A$5:A$695,C459,'在庫(claude)'!E$5:E$695),0)</f>
        <v>36872</v>
      </c>
      <c r="G459" s="39">
        <f ca="1">IFERROR(SUMPRODUCT(('銷貨數 (總數)(claude)'!$B$4:$B$1576=C459)*OFFSET('銷貨數 (總數)(claude)'!$E$4:$E$1576,0,操作說明!$D$2-16,1573,12)),0)</f>
        <v>0</v>
      </c>
      <c r="H459" s="40">
        <f ca="1">IFERROR(SUMPRODUCT(('銷貨數 (總數)(claude)'!$B$4:$B$1576=C459)*OFFSET('銷貨數 (總數)(claude)'!$E$4:$E$1576,0,操作說明!$D$2-10,1573,6)),0)</f>
        <v>0</v>
      </c>
      <c r="I459" s="39">
        <f ca="1">IFERROR(SUMPRODUCT(('銷貨數 (總數)(claude)'!$B$4:$B$1576=C459)*OFFSET('銷貨數 (總數)(claude)'!$E$4:$E$1576,0,操作說明!$D$2-7,1573,3)),0)</f>
        <v>0</v>
      </c>
      <c r="J459" s="40" cm="1">
        <f t="array" aca="1" ref="J459" ca="1">IFERROR(ROUND(H459/MAX(1,SUMPRODUCT(('銷貨數 (總數)(claude)'!$B$4:$B$1576=C459)*(OFFSET('銷貨數 (總數)(claude)'!$E$4:$E$1576,0,操作說明!$D$2-10,1573,6)&gt;0))),1),0)</f>
        <v>0</v>
      </c>
      <c r="K459" s="41" t="str">
        <f t="shared" ca="1" si="28"/>
        <v>-</v>
      </c>
      <c r="L459" s="37" t="str">
        <f t="shared" ca="1" si="29"/>
        <v>滯銷(有庫無銷)</v>
      </c>
      <c r="M459" s="42" t="str">
        <f t="shared" ca="1" si="30"/>
        <v>⚠️ 近6M零銷售，請確認是否列入促銷或處分</v>
      </c>
      <c r="N459" s="113" t="str">
        <f t="shared" ca="1" si="31"/>
        <v>無法預估</v>
      </c>
    </row>
    <row r="460" spans="1:14" ht="18.75" customHeight="1">
      <c r="A460" s="19" t="str">
        <f>IFERROR(_xlfn.XLOOKUP(B460,事業別定義!A$2:A$9,事業別定義!B$2:B$9,IF(E460&gt;0,"周邊商品","")),IF(E460&gt;0,"周邊商品",""))</f>
        <v>周邊商品</v>
      </c>
      <c r="B460" s="20" t="str">
        <f>IFERROR(_xlfn.XLOOKUP(C460,'銷貨數(claude)'!E:E,'銷貨數(claude)'!A:A,"周邊商品"),"周邊商品")</f>
        <v>周邊商品</v>
      </c>
      <c r="C460" s="21" t="str">
        <f>'在庫(claude)'!A460</f>
        <v>20205PB0J</v>
      </c>
      <c r="D460" s="22" t="str">
        <f>IFERROR(_xlfn.XLOOKUP(C460,'在庫(claude)'!A$5:A$695,'在庫(claude)'!B$5:B$695,""),"")</f>
        <v>益智積木建構組</v>
      </c>
      <c r="E460" s="34">
        <f>IFERROR(SUMIF('在庫(claude)'!A$5:A$695,C460,'在庫(claude)'!D$5:D$695),0)</f>
        <v>66</v>
      </c>
      <c r="F460" s="34">
        <f>IFERROR(SUMIF('在庫(claude)'!A$5:A$695,C460,'在庫(claude)'!E$5:E$695),0)</f>
        <v>5962</v>
      </c>
      <c r="G460" s="34">
        <f ca="1">IFERROR(SUMPRODUCT(('銷貨數 (總數)(claude)'!$B$4:$B$1576=C460)*OFFSET('銷貨數 (總數)(claude)'!$E$4:$E$1576,0,操作說明!$D$2-16,1573,12)),0)</f>
        <v>0</v>
      </c>
      <c r="H460" s="35">
        <f ca="1">IFERROR(SUMPRODUCT(('銷貨數 (總數)(claude)'!$B$4:$B$1576=C460)*OFFSET('銷貨數 (總數)(claude)'!$E$4:$E$1576,0,操作說明!$D$2-10,1573,6)),0)</f>
        <v>0</v>
      </c>
      <c r="I460" s="34">
        <f ca="1">IFERROR(SUMPRODUCT(('銷貨數 (總數)(claude)'!$B$4:$B$1576=C460)*OFFSET('銷貨數 (總數)(claude)'!$E$4:$E$1576,0,操作說明!$D$2-7,1573,3)),0)</f>
        <v>0</v>
      </c>
      <c r="J460" s="35" cm="1">
        <f t="array" aca="1" ref="J460" ca="1">IFERROR(ROUND(H460/MAX(1,SUMPRODUCT(('銷貨數 (總數)(claude)'!$B$4:$B$1576=C460)*(OFFSET('銷貨數 (總數)(claude)'!$E$4:$E$1576,0,操作說明!$D$2-10,1573,6)&gt;0))),1),0)</f>
        <v>0</v>
      </c>
      <c r="K460" s="36" t="str">
        <f t="shared" ca="1" si="28"/>
        <v>-</v>
      </c>
      <c r="L460" s="37" t="str">
        <f t="shared" ca="1" si="29"/>
        <v>滯銷(有庫無銷)</v>
      </c>
      <c r="M460" s="38" t="str">
        <f t="shared" ca="1" si="30"/>
        <v>⚠️ 近6M零銷售，請確認是否列入促銷或處分</v>
      </c>
      <c r="N460" s="113" t="str">
        <f t="shared" ca="1" si="31"/>
        <v>無法預估</v>
      </c>
    </row>
    <row r="461" spans="1:14" ht="18.75" customHeight="1">
      <c r="A461" s="19" t="str">
        <f>IFERROR(_xlfn.XLOOKUP(B461,事業別定義!A$2:A$9,事業別定義!B$2:B$9,IF(E461&gt;0,"周邊商品","")),IF(E461&gt;0,"周邊商品",""))</f>
        <v>周邊商品</v>
      </c>
      <c r="B461" s="20" t="str">
        <f>IFERROR(_xlfn.XLOOKUP(C461,'銷貨數(claude)'!E:E,'銷貨數(claude)'!A:A,"周邊商品"),"周邊商品")</f>
        <v>周邊商品</v>
      </c>
      <c r="C461" s="21" t="str">
        <f>'在庫(claude)'!A461</f>
        <v>20205PB1B</v>
      </c>
      <c r="D461" s="22" t="str">
        <f>IFERROR(_xlfn.XLOOKUP(C461,'在庫(claude)'!A$5:A$695,'在庫(claude)'!B$5:B$695,""),"")</f>
        <v>邏輯挑戰遊戲書</v>
      </c>
      <c r="E461" s="39">
        <f>IFERROR(SUMIF('在庫(claude)'!A$5:A$695,C461,'在庫(claude)'!D$5:D$695),0)</f>
        <v>223</v>
      </c>
      <c r="F461" s="39">
        <f>IFERROR(SUMIF('在庫(claude)'!A$5:A$695,C461,'在庫(claude)'!E$5:E$695),0)</f>
        <v>4442</v>
      </c>
      <c r="G461" s="39">
        <f ca="1">IFERROR(SUMPRODUCT(('銷貨數 (總數)(claude)'!$B$4:$B$1576=C461)*OFFSET('銷貨數 (總數)(claude)'!$E$4:$E$1576,0,操作說明!$D$2-16,1573,12)),0)</f>
        <v>0</v>
      </c>
      <c r="H461" s="40">
        <f ca="1">IFERROR(SUMPRODUCT(('銷貨數 (總數)(claude)'!$B$4:$B$1576=C461)*OFFSET('銷貨數 (總數)(claude)'!$E$4:$E$1576,0,操作說明!$D$2-10,1573,6)),0)</f>
        <v>0</v>
      </c>
      <c r="I461" s="39">
        <f ca="1">IFERROR(SUMPRODUCT(('銷貨數 (總數)(claude)'!$B$4:$B$1576=C461)*OFFSET('銷貨數 (總數)(claude)'!$E$4:$E$1576,0,操作說明!$D$2-7,1573,3)),0)</f>
        <v>0</v>
      </c>
      <c r="J461" s="40" cm="1">
        <f t="array" aca="1" ref="J461" ca="1">IFERROR(ROUND(H461/MAX(1,SUMPRODUCT(('銷貨數 (總數)(claude)'!$B$4:$B$1576=C461)*(OFFSET('銷貨數 (總數)(claude)'!$E$4:$E$1576,0,操作說明!$D$2-10,1573,6)&gt;0))),1),0)</f>
        <v>0</v>
      </c>
      <c r="K461" s="41" t="str">
        <f t="shared" ca="1" si="28"/>
        <v>-</v>
      </c>
      <c r="L461" s="37" t="str">
        <f t="shared" ca="1" si="29"/>
        <v>滯銷(有庫無銷)</v>
      </c>
      <c r="M461" s="42" t="str">
        <f t="shared" ca="1" si="30"/>
        <v>⚠️ 近6M零銷售，請確認是否列入促銷或處分</v>
      </c>
      <c r="N461" s="113" t="str">
        <f t="shared" ca="1" si="31"/>
        <v>無法預估</v>
      </c>
    </row>
    <row r="462" spans="1:14" ht="18.75" customHeight="1">
      <c r="A462" s="19" t="str">
        <f>IFERROR(_xlfn.XLOOKUP(B462,事業別定義!A$2:A$9,事業別定義!B$2:B$9,IF(E462&gt;0,"周邊商品","")),IF(E462&gt;0,"周邊商品",""))</f>
        <v>周邊商品</v>
      </c>
      <c r="B462" s="20" t="str">
        <f>IFERROR(_xlfn.XLOOKUP(C462,'銷貨數(claude)'!E:E,'銷貨數(claude)'!A:A,"周邊商品"),"周邊商品")</f>
        <v>周邊商品</v>
      </c>
      <c r="C462" s="21" t="str">
        <f>'在庫(claude)'!A462</f>
        <v>2020FPB01</v>
      </c>
      <c r="D462" s="22" t="str">
        <f>IFERROR(_xlfn.XLOOKUP(C462,'在庫(claude)'!A$5:A$695,'在庫(claude)'!B$5:B$695,""),"")</f>
        <v>智高科學STEAM振翅鳥</v>
      </c>
      <c r="E462" s="34">
        <f>IFERROR(SUMIF('在庫(claude)'!A$5:A$695,C462,'在庫(claude)'!D$5:D$695),0)</f>
        <v>60</v>
      </c>
      <c r="F462" s="34">
        <f>IFERROR(SUMIF('在庫(claude)'!A$5:A$695,C462,'在庫(claude)'!E$5:E$695),0)</f>
        <v>7200</v>
      </c>
      <c r="G462" s="34">
        <f ca="1">IFERROR(SUMPRODUCT(('銷貨數 (總數)(claude)'!$B$4:$B$1576=C462)*OFFSET('銷貨數 (總數)(claude)'!$E$4:$E$1576,0,操作說明!$D$2-16,1573,12)),0)</f>
        <v>0</v>
      </c>
      <c r="H462" s="35">
        <f ca="1">IFERROR(SUMPRODUCT(('銷貨數 (總數)(claude)'!$B$4:$B$1576=C462)*OFFSET('銷貨數 (總數)(claude)'!$E$4:$E$1576,0,操作說明!$D$2-10,1573,6)),0)</f>
        <v>0</v>
      </c>
      <c r="I462" s="34">
        <f ca="1">IFERROR(SUMPRODUCT(('銷貨數 (總數)(claude)'!$B$4:$B$1576=C462)*OFFSET('銷貨數 (總數)(claude)'!$E$4:$E$1576,0,操作說明!$D$2-7,1573,3)),0)</f>
        <v>0</v>
      </c>
      <c r="J462" s="35" cm="1">
        <f t="array" aca="1" ref="J462" ca="1">IFERROR(ROUND(H462/MAX(1,SUMPRODUCT(('銷貨數 (總數)(claude)'!$B$4:$B$1576=C462)*(OFFSET('銷貨數 (總數)(claude)'!$E$4:$E$1576,0,操作說明!$D$2-10,1573,6)&gt;0))),1),0)</f>
        <v>0</v>
      </c>
      <c r="K462" s="36" t="str">
        <f t="shared" ca="1" si="28"/>
        <v>-</v>
      </c>
      <c r="L462" s="37" t="str">
        <f t="shared" ca="1" si="29"/>
        <v>滯銷(有庫無銷)</v>
      </c>
      <c r="M462" s="38" t="str">
        <f t="shared" ca="1" si="30"/>
        <v>⚠️ 近6M零銷售，請確認是否列入促銷或處分</v>
      </c>
      <c r="N462" s="113" t="str">
        <f t="shared" ca="1" si="31"/>
        <v>無法預估</v>
      </c>
    </row>
    <row r="463" spans="1:14" ht="18.75" customHeight="1">
      <c r="A463" s="19" t="str">
        <f>IFERROR(_xlfn.XLOOKUP(B463,事業別定義!A$2:A$9,事業別定義!B$2:B$9,IF(E463&gt;0,"周邊商品","")),IF(E463&gt;0,"周邊商品",""))</f>
        <v>周邊商品</v>
      </c>
      <c r="B463" s="20" t="str">
        <f>IFERROR(_xlfn.XLOOKUP(C463,'銷貨數(claude)'!E:E,'銷貨數(claude)'!A:A,"周邊商品"),"周邊商品")</f>
        <v>周邊商品</v>
      </c>
      <c r="C463" s="21" t="str">
        <f>'在庫(claude)'!A463</f>
        <v>2020FPB02</v>
      </c>
      <c r="D463" s="22" t="str">
        <f>IFERROR(_xlfn.XLOOKUP(C463,'在庫(claude)'!A$5:A$695,'在庫(claude)'!B$5:B$695,""),"")</f>
        <v>寶工科學鹽水動力車</v>
      </c>
      <c r="E463" s="39">
        <f>IFERROR(SUMIF('在庫(claude)'!A$5:A$695,C463,'在庫(claude)'!D$5:D$695),0)</f>
        <v>462</v>
      </c>
      <c r="F463" s="39">
        <f>IFERROR(SUMIF('在庫(claude)'!A$5:A$695,C463,'在庫(claude)'!E$5:E$695),0)</f>
        <v>66990</v>
      </c>
      <c r="G463" s="39">
        <f ca="1">IFERROR(SUMPRODUCT(('銷貨數 (總數)(claude)'!$B$4:$B$1576=C463)*OFFSET('銷貨數 (總數)(claude)'!$E$4:$E$1576,0,操作說明!$D$2-16,1573,12)),0)</f>
        <v>0</v>
      </c>
      <c r="H463" s="40">
        <f ca="1">IFERROR(SUMPRODUCT(('銷貨數 (總數)(claude)'!$B$4:$B$1576=C463)*OFFSET('銷貨數 (總數)(claude)'!$E$4:$E$1576,0,操作說明!$D$2-10,1573,6)),0)</f>
        <v>0</v>
      </c>
      <c r="I463" s="39">
        <f ca="1">IFERROR(SUMPRODUCT(('銷貨數 (總數)(claude)'!$B$4:$B$1576=C463)*OFFSET('銷貨數 (總數)(claude)'!$E$4:$E$1576,0,操作說明!$D$2-7,1573,3)),0)</f>
        <v>0</v>
      </c>
      <c r="J463" s="40" cm="1">
        <f t="array" aca="1" ref="J463" ca="1">IFERROR(ROUND(H463/MAX(1,SUMPRODUCT(('銷貨數 (總數)(claude)'!$B$4:$B$1576=C463)*(OFFSET('銷貨數 (總數)(claude)'!$E$4:$E$1576,0,操作說明!$D$2-10,1573,6)&gt;0))),1),0)</f>
        <v>0</v>
      </c>
      <c r="K463" s="41" t="str">
        <f t="shared" ca="1" si="28"/>
        <v>-</v>
      </c>
      <c r="L463" s="37" t="str">
        <f t="shared" ca="1" si="29"/>
        <v>滯銷(有庫無銷)</v>
      </c>
      <c r="M463" s="42" t="str">
        <f t="shared" ca="1" si="30"/>
        <v>⚠️ 近6M零銷售，請確認是否列入促銷或處分</v>
      </c>
      <c r="N463" s="113" t="str">
        <f t="shared" ca="1" si="31"/>
        <v>無法預估</v>
      </c>
    </row>
    <row r="464" spans="1:14" ht="18.75" customHeight="1">
      <c r="A464" s="19" t="str">
        <f>IFERROR(_xlfn.XLOOKUP(B464,事業別定義!A$2:A$9,事業別定義!B$2:B$9,IF(E464&gt;0,"周邊商品","")),IF(E464&gt;0,"周邊商品",""))</f>
        <v>周邊商品</v>
      </c>
      <c r="B464" s="20" t="str">
        <f>IFERROR(_xlfn.XLOOKUP(C464,'銷貨數(claude)'!E:E,'銷貨數(claude)'!A:A,"周邊商品"),"周邊商品")</f>
        <v>周邊商品</v>
      </c>
      <c r="C464" s="21" t="str">
        <f>'在庫(claude)'!A464</f>
        <v>2020GPS01</v>
      </c>
      <c r="D464" s="22" t="str">
        <f>IFERROR(_xlfn.XLOOKUP(C464,'在庫(claude)'!A$5:A$695,'在庫(claude)'!B$5:B$695,""),"")</f>
        <v>巧虎小廚師遊戲墊</v>
      </c>
      <c r="E464" s="34">
        <f>IFERROR(SUMIF('在庫(claude)'!A$5:A$695,C464,'在庫(claude)'!D$5:D$695),0)</f>
        <v>294</v>
      </c>
      <c r="F464" s="34">
        <f>IFERROR(SUMIF('在庫(claude)'!A$5:A$695,C464,'在庫(claude)'!E$5:E$695),0)</f>
        <v>8425</v>
      </c>
      <c r="G464" s="34">
        <f ca="1">IFERROR(SUMPRODUCT(('銷貨數 (總數)(claude)'!$B$4:$B$1576=C464)*OFFSET('銷貨數 (總數)(claude)'!$E$4:$E$1576,0,操作說明!$D$2-16,1573,12)),0)</f>
        <v>0</v>
      </c>
      <c r="H464" s="35">
        <f ca="1">IFERROR(SUMPRODUCT(('銷貨數 (總數)(claude)'!$B$4:$B$1576=C464)*OFFSET('銷貨數 (總數)(claude)'!$E$4:$E$1576,0,操作說明!$D$2-10,1573,6)),0)</f>
        <v>0</v>
      </c>
      <c r="I464" s="34">
        <f ca="1">IFERROR(SUMPRODUCT(('銷貨數 (總數)(claude)'!$B$4:$B$1576=C464)*OFFSET('銷貨數 (總數)(claude)'!$E$4:$E$1576,0,操作說明!$D$2-7,1573,3)),0)</f>
        <v>0</v>
      </c>
      <c r="J464" s="35" cm="1">
        <f t="array" aca="1" ref="J464" ca="1">IFERROR(ROUND(H464/MAX(1,SUMPRODUCT(('銷貨數 (總數)(claude)'!$B$4:$B$1576=C464)*(OFFSET('銷貨數 (總數)(claude)'!$E$4:$E$1576,0,操作說明!$D$2-10,1573,6)&gt;0))),1),0)</f>
        <v>0</v>
      </c>
      <c r="K464" s="36" t="str">
        <f t="shared" ca="1" si="28"/>
        <v>-</v>
      </c>
      <c r="L464" s="37" t="str">
        <f t="shared" ca="1" si="29"/>
        <v>滯銷(有庫無銷)</v>
      </c>
      <c r="M464" s="38" t="str">
        <f t="shared" ca="1" si="30"/>
        <v>⚠️ 近6M零銷售，請確認是否列入促銷或處分</v>
      </c>
      <c r="N464" s="113" t="str">
        <f t="shared" ca="1" si="31"/>
        <v>無法預估</v>
      </c>
    </row>
    <row r="465" spans="1:14" ht="18.75" customHeight="1">
      <c r="A465" s="19" t="str">
        <f>IFERROR(_xlfn.XLOOKUP(B465,事業別定義!A$2:A$9,事業別定義!B$2:B$9,IF(E465&gt;0,"周邊商品","")),IF(E465&gt;0,"周邊商品",""))</f>
        <v>周邊商品</v>
      </c>
      <c r="B465" s="20" t="str">
        <f>IFERROR(_xlfn.XLOOKUP(C465,'銷貨數(claude)'!E:E,'銷貨數(claude)'!A:A,"周邊商品"),"周邊商品")</f>
        <v>周邊商品</v>
      </c>
      <c r="C465" s="21" t="str">
        <f>'在庫(claude)'!A465</f>
        <v>2020KPG03</v>
      </c>
      <c r="D465" s="22" t="str">
        <f>IFERROR(_xlfn.XLOOKUP(C465,'在庫(claude)'!A$5:A$695,'在庫(claude)'!B$5:B$695,""),"")</f>
        <v>巧虎多功能兒童圍裙</v>
      </c>
      <c r="E465" s="39">
        <f>IFERROR(SUMIF('在庫(claude)'!A$5:A$695,C465,'在庫(claude)'!D$5:D$695),0)</f>
        <v>1014</v>
      </c>
      <c r="F465" s="39">
        <f>IFERROR(SUMIF('在庫(claude)'!A$5:A$695,C465,'在庫(claude)'!E$5:E$695),0)</f>
        <v>56911</v>
      </c>
      <c r="G465" s="39">
        <f ca="1">IFERROR(SUMPRODUCT(('銷貨數 (總數)(claude)'!$B$4:$B$1576=C465)*OFFSET('銷貨數 (總數)(claude)'!$E$4:$E$1576,0,操作說明!$D$2-16,1573,12)),0)</f>
        <v>0</v>
      </c>
      <c r="H465" s="40">
        <f ca="1">IFERROR(SUMPRODUCT(('銷貨數 (總數)(claude)'!$B$4:$B$1576=C465)*OFFSET('銷貨數 (總數)(claude)'!$E$4:$E$1576,0,操作說明!$D$2-10,1573,6)),0)</f>
        <v>0</v>
      </c>
      <c r="I465" s="39">
        <f ca="1">IFERROR(SUMPRODUCT(('銷貨數 (總數)(claude)'!$B$4:$B$1576=C465)*OFFSET('銷貨數 (總數)(claude)'!$E$4:$E$1576,0,操作說明!$D$2-7,1573,3)),0)</f>
        <v>0</v>
      </c>
      <c r="J465" s="40" cm="1">
        <f t="array" aca="1" ref="J465" ca="1">IFERROR(ROUND(H465/MAX(1,SUMPRODUCT(('銷貨數 (總數)(claude)'!$B$4:$B$1576=C465)*(OFFSET('銷貨數 (總數)(claude)'!$E$4:$E$1576,0,操作說明!$D$2-10,1573,6)&gt;0))),1),0)</f>
        <v>0</v>
      </c>
      <c r="K465" s="41" t="str">
        <f t="shared" ca="1" si="28"/>
        <v>-</v>
      </c>
      <c r="L465" s="37" t="str">
        <f t="shared" ca="1" si="29"/>
        <v>滯銷(有庫無銷)</v>
      </c>
      <c r="M465" s="42" t="str">
        <f t="shared" ca="1" si="30"/>
        <v>⚠️ 近6M零銷售，請確認是否列入促銷或處分</v>
      </c>
      <c r="N465" s="113" t="str">
        <f t="shared" ca="1" si="31"/>
        <v>無法預估</v>
      </c>
    </row>
    <row r="466" spans="1:14" ht="18.75" customHeight="1">
      <c r="A466" s="19" t="str">
        <f>IFERROR(_xlfn.XLOOKUP(B466,事業別定義!A$2:A$9,事業別定義!B$2:B$9,IF(E466&gt;0,"周邊商品","")),IF(E466&gt;0,"周邊商品",""))</f>
        <v>周邊商品</v>
      </c>
      <c r="B466" s="20" t="str">
        <f>IFERROR(_xlfn.XLOOKUP(C466,'銷貨數(claude)'!E:E,'銷貨數(claude)'!A:A,"周邊商品"),"周邊商品")</f>
        <v>周邊商品</v>
      </c>
      <c r="C466" s="21" t="str">
        <f>'在庫(claude)'!A466</f>
        <v>2020MPB01</v>
      </c>
      <c r="D466" s="22" t="str">
        <f>IFERROR(_xlfn.XLOOKUP(C466,'在庫(claude)'!A$5:A$695,'在庫(claude)'!B$5:B$695,""),"")</f>
        <v>德國CLASSIC WORLD英文字母學習板</v>
      </c>
      <c r="E466" s="34">
        <f>IFERROR(SUMIF('在庫(claude)'!A$5:A$695,C466,'在庫(claude)'!D$5:D$695),0)</f>
        <v>538</v>
      </c>
      <c r="F466" s="34">
        <f>IFERROR(SUMIF('在庫(claude)'!A$5:A$695,C466,'在庫(claude)'!E$5:E$695),0)</f>
        <v>64560</v>
      </c>
      <c r="G466" s="34">
        <f ca="1">IFERROR(SUMPRODUCT(('銷貨數 (總數)(claude)'!$B$4:$B$1576=C466)*OFFSET('銷貨數 (總數)(claude)'!$E$4:$E$1576,0,操作說明!$D$2-16,1573,12)),0)</f>
        <v>0</v>
      </c>
      <c r="H466" s="35">
        <f ca="1">IFERROR(SUMPRODUCT(('銷貨數 (總數)(claude)'!$B$4:$B$1576=C466)*OFFSET('銷貨數 (總數)(claude)'!$E$4:$E$1576,0,操作說明!$D$2-10,1573,6)),0)</f>
        <v>0</v>
      </c>
      <c r="I466" s="34">
        <f ca="1">IFERROR(SUMPRODUCT(('銷貨數 (總數)(claude)'!$B$4:$B$1576=C466)*OFFSET('銷貨數 (總數)(claude)'!$E$4:$E$1576,0,操作說明!$D$2-7,1573,3)),0)</f>
        <v>0</v>
      </c>
      <c r="J466" s="35" cm="1">
        <f t="array" aca="1" ref="J466" ca="1">IFERROR(ROUND(H466/MAX(1,SUMPRODUCT(('銷貨數 (總數)(claude)'!$B$4:$B$1576=C466)*(OFFSET('銷貨數 (總數)(claude)'!$E$4:$E$1576,0,操作說明!$D$2-10,1573,6)&gt;0))),1),0)</f>
        <v>0</v>
      </c>
      <c r="K466" s="36" t="str">
        <f t="shared" ca="1" si="28"/>
        <v>-</v>
      </c>
      <c r="L466" s="37" t="str">
        <f t="shared" ca="1" si="29"/>
        <v>滯銷(有庫無銷)</v>
      </c>
      <c r="M466" s="38" t="str">
        <f t="shared" ca="1" si="30"/>
        <v>⚠️ 近6M零銷售，請確認是否列入促銷或處分</v>
      </c>
      <c r="N466" s="113" t="str">
        <f t="shared" ca="1" si="31"/>
        <v>無法預估</v>
      </c>
    </row>
    <row r="467" spans="1:14" ht="18.75" customHeight="1">
      <c r="A467" s="19" t="str">
        <f>IFERROR(_xlfn.XLOOKUP(B467,事業別定義!A$2:A$9,事業別定義!B$2:B$9,IF(E467&gt;0,"周邊商品","")),IF(E467&gt;0,"周邊商品",""))</f>
        <v>周邊商品</v>
      </c>
      <c r="B467" s="20" t="str">
        <f>IFERROR(_xlfn.XLOOKUP(C467,'銷貨數(claude)'!E:E,'銷貨數(claude)'!A:A,"周邊商品"),"周邊商品")</f>
        <v>周邊商品</v>
      </c>
      <c r="C467" s="21" t="str">
        <f>'在庫(claude)'!A467</f>
        <v>20210P008</v>
      </c>
      <c r="D467" s="22" t="str">
        <f>IFERROR(_xlfn.XLOOKUP(C467,'在庫(claude)'!A$5:A$695,'在庫(claude)'!B$5:B$695,""),"")</f>
        <v>資-HOPPETTA六層紗防踢背心</v>
      </c>
      <c r="E467" s="39">
        <f>IFERROR(SUMIF('在庫(claude)'!A$5:A$695,C467,'在庫(claude)'!D$5:D$695),0)</f>
        <v>1</v>
      </c>
      <c r="F467" s="39">
        <f>IFERROR(SUMIF('在庫(claude)'!A$5:A$695,C467,'在庫(claude)'!E$5:E$695),0)</f>
        <v>1691</v>
      </c>
      <c r="G467" s="39">
        <f ca="1">IFERROR(SUMPRODUCT(('銷貨數 (總數)(claude)'!$B$4:$B$1576=C467)*OFFSET('銷貨數 (總數)(claude)'!$E$4:$E$1576,0,操作說明!$D$2-16,1573,12)),0)</f>
        <v>0</v>
      </c>
      <c r="H467" s="40">
        <f ca="1">IFERROR(SUMPRODUCT(('銷貨數 (總數)(claude)'!$B$4:$B$1576=C467)*OFFSET('銷貨數 (總數)(claude)'!$E$4:$E$1576,0,操作說明!$D$2-10,1573,6)),0)</f>
        <v>0</v>
      </c>
      <c r="I467" s="39">
        <f ca="1">IFERROR(SUMPRODUCT(('銷貨數 (總數)(claude)'!$B$4:$B$1576=C467)*OFFSET('銷貨數 (總數)(claude)'!$E$4:$E$1576,0,操作說明!$D$2-7,1573,3)),0)</f>
        <v>0</v>
      </c>
      <c r="J467" s="40" cm="1">
        <f t="array" aca="1" ref="J467" ca="1">IFERROR(ROUND(H467/MAX(1,SUMPRODUCT(('銷貨數 (總數)(claude)'!$B$4:$B$1576=C467)*(OFFSET('銷貨數 (總數)(claude)'!$E$4:$E$1576,0,操作說明!$D$2-10,1573,6)&gt;0))),1),0)</f>
        <v>0</v>
      </c>
      <c r="K467" s="41" t="str">
        <f t="shared" ca="1" si="28"/>
        <v>-</v>
      </c>
      <c r="L467" s="37" t="str">
        <f t="shared" ca="1" si="29"/>
        <v>滯銷(有庫無銷)</v>
      </c>
      <c r="M467" s="42" t="str">
        <f t="shared" ca="1" si="30"/>
        <v>⚠️ 近6M零銷售，請確認是否列入促銷或處分</v>
      </c>
      <c r="N467" s="113" t="str">
        <f t="shared" ca="1" si="31"/>
        <v>無法預估</v>
      </c>
    </row>
    <row r="468" spans="1:14" ht="18.75" customHeight="1">
      <c r="A468" s="19" t="str">
        <f>IFERROR(_xlfn.XLOOKUP(B468,事業別定義!A$2:A$9,事業別定義!B$2:B$9,IF(E468&gt;0,"周邊商品","")),IF(E468&gt;0,"周邊商品",""))</f>
        <v>周邊商品</v>
      </c>
      <c r="B468" s="20" t="str">
        <f>IFERROR(_xlfn.XLOOKUP(C468,'銷貨數(claude)'!E:E,'銷貨數(claude)'!A:A,"周邊商品"),"周邊商品")</f>
        <v>周邊商品</v>
      </c>
      <c r="C468" s="21" t="str">
        <f>'在庫(claude)'!A468</f>
        <v>20210PM01</v>
      </c>
      <c r="D468" s="22" t="str">
        <f>IFERROR(_xlfn.XLOOKUP(C468,'在庫(claude)'!A$5:A$695,'在庫(claude)'!B$5:B$695,""),"")</f>
        <v>記憶配對認知組</v>
      </c>
      <c r="E468" s="34">
        <f>IFERROR(SUMIF('在庫(claude)'!A$5:A$695,C468,'在庫(claude)'!D$5:D$695),0)</f>
        <v>10</v>
      </c>
      <c r="F468" s="34">
        <f>IFERROR(SUMIF('在庫(claude)'!A$5:A$695,C468,'在庫(claude)'!E$5:E$695),0)</f>
        <v>735</v>
      </c>
      <c r="G468" s="34">
        <f ca="1">IFERROR(SUMPRODUCT(('銷貨數 (總數)(claude)'!$B$4:$B$1576=C468)*OFFSET('銷貨數 (總數)(claude)'!$E$4:$E$1576,0,操作說明!$D$2-16,1573,12)),0)</f>
        <v>0</v>
      </c>
      <c r="H468" s="35">
        <f ca="1">IFERROR(SUMPRODUCT(('銷貨數 (總數)(claude)'!$B$4:$B$1576=C468)*OFFSET('銷貨數 (總數)(claude)'!$E$4:$E$1576,0,操作說明!$D$2-10,1573,6)),0)</f>
        <v>0</v>
      </c>
      <c r="I468" s="34">
        <f ca="1">IFERROR(SUMPRODUCT(('銷貨數 (總數)(claude)'!$B$4:$B$1576=C468)*OFFSET('銷貨數 (總數)(claude)'!$E$4:$E$1576,0,操作說明!$D$2-7,1573,3)),0)</f>
        <v>0</v>
      </c>
      <c r="J468" s="35" cm="1">
        <f t="array" aca="1" ref="J468" ca="1">IFERROR(ROUND(H468/MAX(1,SUMPRODUCT(('銷貨數 (總數)(claude)'!$B$4:$B$1576=C468)*(OFFSET('銷貨數 (總數)(claude)'!$E$4:$E$1576,0,操作說明!$D$2-10,1573,6)&gt;0))),1),0)</f>
        <v>0</v>
      </c>
      <c r="K468" s="36" t="str">
        <f t="shared" ca="1" si="28"/>
        <v>-</v>
      </c>
      <c r="L468" s="37" t="str">
        <f t="shared" ca="1" si="29"/>
        <v>滯銷(有庫無銷)</v>
      </c>
      <c r="M468" s="38" t="str">
        <f t="shared" ca="1" si="30"/>
        <v>⚠️ 近6M零銷售，請確認是否列入促銷或處分</v>
      </c>
      <c r="N468" s="113" t="str">
        <f t="shared" ca="1" si="31"/>
        <v>無法預估</v>
      </c>
    </row>
    <row r="469" spans="1:14" ht="18.75" customHeight="1">
      <c r="A469" s="19" t="str">
        <f>IFERROR(_xlfn.XLOOKUP(B469,事業別定義!A$2:A$9,事業別定義!B$2:B$9,IF(E469&gt;0,"周邊商品","")),IF(E469&gt;0,"周邊商品",""))</f>
        <v>周邊商品</v>
      </c>
      <c r="B469" s="20" t="str">
        <f>IFERROR(_xlfn.XLOOKUP(C469,'銷貨數(claude)'!E:E,'銷貨數(claude)'!A:A,"周邊商品"),"周邊商品")</f>
        <v>周邊商品</v>
      </c>
      <c r="C469" s="21" t="str">
        <f>'在庫(claude)'!A469</f>
        <v>20210PM02</v>
      </c>
      <c r="D469" s="22" t="str">
        <f>IFERROR(_xlfn.XLOOKUP(C469,'在庫(claude)'!A$5:A$695,'在庫(claude)'!B$5:B$695,""),"")</f>
        <v>精選世界名著套書</v>
      </c>
      <c r="E469" s="39">
        <f>IFERROR(SUMIF('在庫(claude)'!A$5:A$695,C469,'在庫(claude)'!D$5:D$695),0)</f>
        <v>206</v>
      </c>
      <c r="F469" s="39">
        <f>IFERROR(SUMIF('在庫(claude)'!A$5:A$695,C469,'在庫(claude)'!E$5:E$695),0)</f>
        <v>16819</v>
      </c>
      <c r="G469" s="39">
        <f ca="1">IFERROR(SUMPRODUCT(('銷貨數 (總數)(claude)'!$B$4:$B$1576=C469)*OFFSET('銷貨數 (總數)(claude)'!$E$4:$E$1576,0,操作說明!$D$2-16,1573,12)),0)</f>
        <v>0</v>
      </c>
      <c r="H469" s="40">
        <f ca="1">IFERROR(SUMPRODUCT(('銷貨數 (總數)(claude)'!$B$4:$B$1576=C469)*OFFSET('銷貨數 (總數)(claude)'!$E$4:$E$1576,0,操作說明!$D$2-10,1573,6)),0)</f>
        <v>0</v>
      </c>
      <c r="I469" s="39">
        <f ca="1">IFERROR(SUMPRODUCT(('銷貨數 (總數)(claude)'!$B$4:$B$1576=C469)*OFFSET('銷貨數 (總數)(claude)'!$E$4:$E$1576,0,操作說明!$D$2-7,1573,3)),0)</f>
        <v>0</v>
      </c>
      <c r="J469" s="40" cm="1">
        <f t="array" aca="1" ref="J469" ca="1">IFERROR(ROUND(H469/MAX(1,SUMPRODUCT(('銷貨數 (總數)(claude)'!$B$4:$B$1576=C469)*(OFFSET('銷貨數 (總數)(claude)'!$E$4:$E$1576,0,操作說明!$D$2-10,1573,6)&gt;0))),1),0)</f>
        <v>0</v>
      </c>
      <c r="K469" s="41" t="str">
        <f t="shared" ca="1" si="28"/>
        <v>-</v>
      </c>
      <c r="L469" s="37" t="str">
        <f t="shared" ca="1" si="29"/>
        <v>滯銷(有庫無銷)</v>
      </c>
      <c r="M469" s="42" t="str">
        <f t="shared" ca="1" si="30"/>
        <v>⚠️ 近6M零銷售，請確認是否列入促銷或處分</v>
      </c>
      <c r="N469" s="113" t="str">
        <f t="shared" ca="1" si="31"/>
        <v>無法預估</v>
      </c>
    </row>
    <row r="470" spans="1:14" ht="18.75" customHeight="1">
      <c r="A470" s="19" t="str">
        <f>IFERROR(_xlfn.XLOOKUP(B470,事業別定義!A$2:A$9,事業別定義!B$2:B$9,IF(E470&gt;0,"周邊商品","")),IF(E470&gt;0,"周邊商品",""))</f>
        <v>周邊商品</v>
      </c>
      <c r="B470" s="20" t="str">
        <f>IFERROR(_xlfn.XLOOKUP(C470,'銷貨數(claude)'!E:E,'銷貨數(claude)'!A:A,"周邊商品"),"周邊商品")</f>
        <v>周邊商品</v>
      </c>
      <c r="C470" s="21" t="str">
        <f>'在庫(claude)'!A470</f>
        <v>20210PM03</v>
      </c>
      <c r="D470" s="22" t="str">
        <f>IFERROR(_xlfn.XLOOKUP(C470,'在庫(claude)'!A$5:A$695,'在庫(claude)'!B$5:B$695,""),"")</f>
        <v>巧虎隔尿裙</v>
      </c>
      <c r="E470" s="34">
        <f>IFERROR(SUMIF('在庫(claude)'!A$5:A$695,C470,'在庫(claude)'!D$5:D$695),0)</f>
        <v>785</v>
      </c>
      <c r="F470" s="34">
        <f>IFERROR(SUMIF('在庫(claude)'!A$5:A$695,C470,'在庫(claude)'!E$5:E$695),0)</f>
        <v>51725</v>
      </c>
      <c r="G470" s="34">
        <f ca="1">IFERROR(SUMPRODUCT(('銷貨數 (總數)(claude)'!$B$4:$B$1576=C470)*OFFSET('銷貨數 (總數)(claude)'!$E$4:$E$1576,0,操作說明!$D$2-16,1573,12)),0)</f>
        <v>0</v>
      </c>
      <c r="H470" s="35">
        <f ca="1">IFERROR(SUMPRODUCT(('銷貨數 (總數)(claude)'!$B$4:$B$1576=C470)*OFFSET('銷貨數 (總數)(claude)'!$E$4:$E$1576,0,操作說明!$D$2-10,1573,6)),0)</f>
        <v>0</v>
      </c>
      <c r="I470" s="34">
        <f ca="1">IFERROR(SUMPRODUCT(('銷貨數 (總數)(claude)'!$B$4:$B$1576=C470)*OFFSET('銷貨數 (總數)(claude)'!$E$4:$E$1576,0,操作說明!$D$2-7,1573,3)),0)</f>
        <v>0</v>
      </c>
      <c r="J470" s="35" cm="1">
        <f t="array" aca="1" ref="J470" ca="1">IFERROR(ROUND(H470/MAX(1,SUMPRODUCT(('銷貨數 (總數)(claude)'!$B$4:$B$1576=C470)*(OFFSET('銷貨數 (總數)(claude)'!$E$4:$E$1576,0,操作說明!$D$2-10,1573,6)&gt;0))),1),0)</f>
        <v>0</v>
      </c>
      <c r="K470" s="36" t="str">
        <f t="shared" ca="1" si="28"/>
        <v>-</v>
      </c>
      <c r="L470" s="37" t="str">
        <f t="shared" ca="1" si="29"/>
        <v>滯銷(有庫無銷)</v>
      </c>
      <c r="M470" s="38" t="str">
        <f t="shared" ca="1" si="30"/>
        <v>⚠️ 近6M零銷售，請確認是否列入促銷或處分</v>
      </c>
      <c r="N470" s="113" t="str">
        <f t="shared" ca="1" si="31"/>
        <v>無法預估</v>
      </c>
    </row>
    <row r="471" spans="1:14" ht="18.75" customHeight="1">
      <c r="A471" s="19" t="str">
        <f>IFERROR(_xlfn.XLOOKUP(B471,事業別定義!A$2:A$9,事業別定義!B$2:B$9,IF(E471&gt;0,"周邊商品","")),IF(E471&gt;0,"周邊商品",""))</f>
        <v>周邊商品</v>
      </c>
      <c r="B471" s="20" t="str">
        <f>IFERROR(_xlfn.XLOOKUP(C471,'銷貨數(claude)'!E:E,'銷貨數(claude)'!A:A,"周邊商品"),"周邊商品")</f>
        <v>周邊商品</v>
      </c>
      <c r="C471" s="21" t="str">
        <f>'在庫(claude)'!A471</f>
        <v>20210PM04</v>
      </c>
      <c r="D471" s="22" t="str">
        <f>IFERROR(_xlfn.XLOOKUP(C471,'在庫(claude)'!A$5:A$695,'在庫(claude)'!B$5:B$695,""),"")</f>
        <v>暖暖兒童連帽披風</v>
      </c>
      <c r="E471" s="39">
        <f>IFERROR(SUMIF('在庫(claude)'!A$5:A$695,C471,'在庫(claude)'!D$5:D$695),0)</f>
        <v>117</v>
      </c>
      <c r="F471" s="39">
        <f>IFERROR(SUMIF('在庫(claude)'!A$5:A$695,C471,'在庫(claude)'!E$5:E$695),0)</f>
        <v>10679</v>
      </c>
      <c r="G471" s="39">
        <f ca="1">IFERROR(SUMPRODUCT(('銷貨數 (總數)(claude)'!$B$4:$B$1576=C471)*OFFSET('銷貨數 (總數)(claude)'!$E$4:$E$1576,0,操作說明!$D$2-16,1573,12)),0)</f>
        <v>0</v>
      </c>
      <c r="H471" s="40">
        <f ca="1">IFERROR(SUMPRODUCT(('銷貨數 (總數)(claude)'!$B$4:$B$1576=C471)*OFFSET('銷貨數 (總數)(claude)'!$E$4:$E$1576,0,操作說明!$D$2-10,1573,6)),0)</f>
        <v>0</v>
      </c>
      <c r="I471" s="39">
        <f ca="1">IFERROR(SUMPRODUCT(('銷貨數 (總數)(claude)'!$B$4:$B$1576=C471)*OFFSET('銷貨數 (總數)(claude)'!$E$4:$E$1576,0,操作說明!$D$2-7,1573,3)),0)</f>
        <v>0</v>
      </c>
      <c r="J471" s="40" cm="1">
        <f t="array" aca="1" ref="J471" ca="1">IFERROR(ROUND(H471/MAX(1,SUMPRODUCT(('銷貨數 (總數)(claude)'!$B$4:$B$1576=C471)*(OFFSET('銷貨數 (總數)(claude)'!$E$4:$E$1576,0,操作說明!$D$2-10,1573,6)&gt;0))),1),0)</f>
        <v>0</v>
      </c>
      <c r="K471" s="41" t="str">
        <f t="shared" ca="1" si="28"/>
        <v>-</v>
      </c>
      <c r="L471" s="37" t="str">
        <f t="shared" ca="1" si="29"/>
        <v>滯銷(有庫無銷)</v>
      </c>
      <c r="M471" s="42" t="str">
        <f t="shared" ca="1" si="30"/>
        <v>⚠️ 近6M零銷售，請確認是否列入促銷或處分</v>
      </c>
      <c r="N471" s="113" t="str">
        <f t="shared" ca="1" si="31"/>
        <v>無法預估</v>
      </c>
    </row>
    <row r="472" spans="1:14" ht="18.75" customHeight="1">
      <c r="A472" s="19" t="str">
        <f>IFERROR(_xlfn.XLOOKUP(B472,事業別定義!A$2:A$9,事業別定義!B$2:B$9,IF(E472&gt;0,"周邊商品","")),IF(E472&gt;0,"周邊商品",""))</f>
        <v>周邊商品</v>
      </c>
      <c r="B472" s="20" t="str">
        <f>IFERROR(_xlfn.XLOOKUP(C472,'銷貨數(claude)'!E:E,'銷貨數(claude)'!A:A,"周邊商品"),"周邊商品")</f>
        <v>周邊商品</v>
      </c>
      <c r="C472" s="21" t="str">
        <f>'在庫(claude)'!A472</f>
        <v>20210PP03</v>
      </c>
      <c r="D472" s="22" t="str">
        <f>IFERROR(_xlfn.XLOOKUP(C472,'在庫(claude)'!A$5:A$695,'在庫(claude)'!B$5:B$695,""),"")</f>
        <v>可愛巧虎萬用毯</v>
      </c>
      <c r="E472" s="34">
        <f>IFERROR(SUMIF('在庫(claude)'!A$5:A$695,C472,'在庫(claude)'!D$5:D$695),0)</f>
        <v>6</v>
      </c>
      <c r="F472" s="34">
        <f>IFERROR(SUMIF('在庫(claude)'!A$5:A$695,C472,'在庫(claude)'!E$5:E$695),0)</f>
        <v>451</v>
      </c>
      <c r="G472" s="34">
        <f ca="1">IFERROR(SUMPRODUCT(('銷貨數 (總數)(claude)'!$B$4:$B$1576=C472)*OFFSET('銷貨數 (總數)(claude)'!$E$4:$E$1576,0,操作說明!$D$2-16,1573,12)),0)</f>
        <v>0</v>
      </c>
      <c r="H472" s="35">
        <f ca="1">IFERROR(SUMPRODUCT(('銷貨數 (總數)(claude)'!$B$4:$B$1576=C472)*OFFSET('銷貨數 (總數)(claude)'!$E$4:$E$1576,0,操作說明!$D$2-10,1573,6)),0)</f>
        <v>0</v>
      </c>
      <c r="I472" s="34">
        <f ca="1">IFERROR(SUMPRODUCT(('銷貨數 (總數)(claude)'!$B$4:$B$1576=C472)*OFFSET('銷貨數 (總數)(claude)'!$E$4:$E$1576,0,操作說明!$D$2-7,1573,3)),0)</f>
        <v>0</v>
      </c>
      <c r="J472" s="35" cm="1">
        <f t="array" aca="1" ref="J472" ca="1">IFERROR(ROUND(H472/MAX(1,SUMPRODUCT(('銷貨數 (總數)(claude)'!$B$4:$B$1576=C472)*(OFFSET('銷貨數 (總數)(claude)'!$E$4:$E$1576,0,操作說明!$D$2-10,1573,6)&gt;0))),1),0)</f>
        <v>0</v>
      </c>
      <c r="K472" s="36" t="str">
        <f t="shared" ca="1" si="28"/>
        <v>-</v>
      </c>
      <c r="L472" s="37" t="str">
        <f t="shared" ca="1" si="29"/>
        <v>滯銷(有庫無銷)</v>
      </c>
      <c r="M472" s="38" t="str">
        <f t="shared" ca="1" si="30"/>
        <v>⚠️ 近6M零銷售，請確認是否列入促銷或處分</v>
      </c>
      <c r="N472" s="113" t="str">
        <f t="shared" ca="1" si="31"/>
        <v>無法預估</v>
      </c>
    </row>
    <row r="473" spans="1:14" ht="18.75" customHeight="1">
      <c r="A473" s="19" t="str">
        <f>IFERROR(_xlfn.XLOOKUP(B473,事業別定義!A$2:A$9,事業別定義!B$2:B$9,IF(E473&gt;0,"周邊商品","")),IF(E473&gt;0,"周邊商品",""))</f>
        <v>周邊商品</v>
      </c>
      <c r="B473" s="20" t="str">
        <f>IFERROR(_xlfn.XLOOKUP(C473,'銷貨數(claude)'!E:E,'銷貨數(claude)'!A:A,"周邊商品"),"周邊商品")</f>
        <v>周邊商品</v>
      </c>
      <c r="C473" s="21" t="str">
        <f>'在庫(claude)'!A473</f>
        <v>20210PP06</v>
      </c>
      <c r="D473" s="22" t="str">
        <f>IFERROR(_xlfn.XLOOKUP(C473,'在庫(claude)'!A$5:A$695,'在庫(claude)'!B$5:B$695,""),"")</f>
        <v>巧虎琪琪創意勞作組</v>
      </c>
      <c r="E473" s="39">
        <f>IFERROR(SUMIF('在庫(claude)'!A$5:A$695,C473,'在庫(claude)'!D$5:D$695),0)</f>
        <v>153</v>
      </c>
      <c r="F473" s="39">
        <f>IFERROR(SUMIF('在庫(claude)'!A$5:A$695,C473,'在庫(claude)'!E$5:E$695),0)</f>
        <v>9469</v>
      </c>
      <c r="G473" s="39">
        <f ca="1">IFERROR(SUMPRODUCT(('銷貨數 (總數)(claude)'!$B$4:$B$1576=C473)*OFFSET('銷貨數 (總數)(claude)'!$E$4:$E$1576,0,操作說明!$D$2-16,1573,12)),0)</f>
        <v>0</v>
      </c>
      <c r="H473" s="40">
        <f ca="1">IFERROR(SUMPRODUCT(('銷貨數 (總數)(claude)'!$B$4:$B$1576=C473)*OFFSET('銷貨數 (總數)(claude)'!$E$4:$E$1576,0,操作說明!$D$2-10,1573,6)),0)</f>
        <v>0</v>
      </c>
      <c r="I473" s="39">
        <f ca="1">IFERROR(SUMPRODUCT(('銷貨數 (總數)(claude)'!$B$4:$B$1576=C473)*OFFSET('銷貨數 (總數)(claude)'!$E$4:$E$1576,0,操作說明!$D$2-7,1573,3)),0)</f>
        <v>0</v>
      </c>
      <c r="J473" s="40" cm="1">
        <f t="array" aca="1" ref="J473" ca="1">IFERROR(ROUND(H473/MAX(1,SUMPRODUCT(('銷貨數 (總數)(claude)'!$B$4:$B$1576=C473)*(OFFSET('銷貨數 (總數)(claude)'!$E$4:$E$1576,0,操作說明!$D$2-10,1573,6)&gt;0))),1),0)</f>
        <v>0</v>
      </c>
      <c r="K473" s="41" t="str">
        <f t="shared" ca="1" si="28"/>
        <v>-</v>
      </c>
      <c r="L473" s="37" t="str">
        <f t="shared" ca="1" si="29"/>
        <v>滯銷(有庫無銷)</v>
      </c>
      <c r="M473" s="42" t="str">
        <f t="shared" ca="1" si="30"/>
        <v>⚠️ 近6M零銷售，請確認是否列入促銷或處分</v>
      </c>
      <c r="N473" s="113" t="str">
        <f t="shared" ca="1" si="31"/>
        <v>無法預估</v>
      </c>
    </row>
    <row r="474" spans="1:14" ht="18.75" customHeight="1">
      <c r="A474" s="19" t="str">
        <f>IFERROR(_xlfn.XLOOKUP(B474,事業別定義!A$2:A$9,事業別定義!B$2:B$9,IF(E474&gt;0,"周邊商品","")),IF(E474&gt;0,"周邊商品",""))</f>
        <v>周邊商品</v>
      </c>
      <c r="B474" s="20" t="str">
        <f>IFERROR(_xlfn.XLOOKUP(C474,'銷貨數(claude)'!E:E,'銷貨數(claude)'!A:A,"周邊商品"),"周邊商品")</f>
        <v>周邊商品</v>
      </c>
      <c r="C474" s="21" t="str">
        <f>'在庫(claude)'!A474</f>
        <v>20210PP07</v>
      </c>
      <c r="D474" s="22" t="str">
        <f>IFERROR(_xlfn.XLOOKUP(C474,'在庫(claude)'!A$5:A$695,'在庫(claude)'!B$5:B$695,""),"")</f>
        <v>巧虎琪琪創意小書</v>
      </c>
      <c r="E474" s="34">
        <f>IFERROR(SUMIF('在庫(claude)'!A$5:A$695,C474,'在庫(claude)'!D$5:D$695),0)</f>
        <v>53</v>
      </c>
      <c r="F474" s="34">
        <f>IFERROR(SUMIF('在庫(claude)'!A$5:A$695,C474,'在庫(claude)'!E$5:E$695),0)</f>
        <v>2250</v>
      </c>
      <c r="G474" s="34">
        <f ca="1">IFERROR(SUMPRODUCT(('銷貨數 (總數)(claude)'!$B$4:$B$1576=C474)*OFFSET('銷貨數 (總數)(claude)'!$E$4:$E$1576,0,操作說明!$D$2-16,1573,12)),0)</f>
        <v>0</v>
      </c>
      <c r="H474" s="35">
        <f ca="1">IFERROR(SUMPRODUCT(('銷貨數 (總數)(claude)'!$B$4:$B$1576=C474)*OFFSET('銷貨數 (總數)(claude)'!$E$4:$E$1576,0,操作說明!$D$2-10,1573,6)),0)</f>
        <v>0</v>
      </c>
      <c r="I474" s="34">
        <f ca="1">IFERROR(SUMPRODUCT(('銷貨數 (總數)(claude)'!$B$4:$B$1576=C474)*OFFSET('銷貨數 (總數)(claude)'!$E$4:$E$1576,0,操作說明!$D$2-7,1573,3)),0)</f>
        <v>0</v>
      </c>
      <c r="J474" s="35" cm="1">
        <f t="array" aca="1" ref="J474" ca="1">IFERROR(ROUND(H474/MAX(1,SUMPRODUCT(('銷貨數 (總數)(claude)'!$B$4:$B$1576=C474)*(OFFSET('銷貨數 (總數)(claude)'!$E$4:$E$1576,0,操作說明!$D$2-10,1573,6)&gt;0))),1),0)</f>
        <v>0</v>
      </c>
      <c r="K474" s="36" t="str">
        <f t="shared" ca="1" si="28"/>
        <v>-</v>
      </c>
      <c r="L474" s="37" t="str">
        <f t="shared" ca="1" si="29"/>
        <v>滯銷(有庫無銷)</v>
      </c>
      <c r="M474" s="38" t="str">
        <f t="shared" ca="1" si="30"/>
        <v>⚠️ 近6M零銷售，請確認是否列入促銷或處分</v>
      </c>
      <c r="N474" s="113" t="str">
        <f t="shared" ca="1" si="31"/>
        <v>無法預估</v>
      </c>
    </row>
    <row r="475" spans="1:14" ht="18.75" customHeight="1">
      <c r="A475" s="19" t="str">
        <f>IFERROR(_xlfn.XLOOKUP(B475,事業別定義!A$2:A$9,事業別定義!B$2:B$9,IF(E475&gt;0,"周邊商品","")),IF(E475&gt;0,"周邊商品",""))</f>
        <v>周邊商品</v>
      </c>
      <c r="B475" s="20" t="str">
        <f>IFERROR(_xlfn.XLOOKUP(C475,'銷貨數(claude)'!E:E,'銷貨數(claude)'!A:A,"周邊商品"),"周邊商品")</f>
        <v>周邊商品</v>
      </c>
      <c r="C475" s="21" t="str">
        <f>'在庫(claude)'!A475</f>
        <v>20210PP08</v>
      </c>
      <c r="D475" s="22" t="str">
        <f>IFERROR(_xlfn.XLOOKUP(C475,'在庫(claude)'!A$5:A$695,'在庫(claude)'!B$5:B$695,""),"")</f>
        <v>巧虎外出口袋包</v>
      </c>
      <c r="E475" s="39">
        <f>IFERROR(SUMIF('在庫(claude)'!A$5:A$695,C475,'在庫(claude)'!D$5:D$695),0)</f>
        <v>960</v>
      </c>
      <c r="F475" s="39">
        <f>IFERROR(SUMIF('在庫(claude)'!A$5:A$695,C475,'在庫(claude)'!E$5:E$695),0)</f>
        <v>61118</v>
      </c>
      <c r="G475" s="39">
        <f ca="1">IFERROR(SUMPRODUCT(('銷貨數 (總數)(claude)'!$B$4:$B$1576=C475)*OFFSET('銷貨數 (總數)(claude)'!$E$4:$E$1576,0,操作說明!$D$2-16,1573,12)),0)</f>
        <v>0</v>
      </c>
      <c r="H475" s="40">
        <f ca="1">IFERROR(SUMPRODUCT(('銷貨數 (總數)(claude)'!$B$4:$B$1576=C475)*OFFSET('銷貨數 (總數)(claude)'!$E$4:$E$1576,0,操作說明!$D$2-10,1573,6)),0)</f>
        <v>0</v>
      </c>
      <c r="I475" s="39">
        <f ca="1">IFERROR(SUMPRODUCT(('銷貨數 (總數)(claude)'!$B$4:$B$1576=C475)*OFFSET('銷貨數 (總數)(claude)'!$E$4:$E$1576,0,操作說明!$D$2-7,1573,3)),0)</f>
        <v>0</v>
      </c>
      <c r="J475" s="40" cm="1">
        <f t="array" aca="1" ref="J475" ca="1">IFERROR(ROUND(H475/MAX(1,SUMPRODUCT(('銷貨數 (總數)(claude)'!$B$4:$B$1576=C475)*(OFFSET('銷貨數 (總數)(claude)'!$E$4:$E$1576,0,操作說明!$D$2-10,1573,6)&gt;0))),1),0)</f>
        <v>0</v>
      </c>
      <c r="K475" s="41" t="str">
        <f t="shared" ca="1" si="28"/>
        <v>-</v>
      </c>
      <c r="L475" s="37" t="str">
        <f t="shared" ca="1" si="29"/>
        <v>滯銷(有庫無銷)</v>
      </c>
      <c r="M475" s="42" t="str">
        <f t="shared" ca="1" si="30"/>
        <v>⚠️ 近6M零銷售，請確認是否列入促銷或處分</v>
      </c>
      <c r="N475" s="113" t="str">
        <f t="shared" ca="1" si="31"/>
        <v>無法預估</v>
      </c>
    </row>
    <row r="476" spans="1:14" ht="18.75" customHeight="1">
      <c r="A476" s="19" t="str">
        <f>IFERROR(_xlfn.XLOOKUP(B476,事業別定義!A$2:A$9,事業別定義!B$2:B$9,IF(E476&gt;0,"周邊商品","")),IF(E476&gt;0,"周邊商品",""))</f>
        <v>周邊商品</v>
      </c>
      <c r="B476" s="20" t="str">
        <f>IFERROR(_xlfn.XLOOKUP(C476,'銷貨數(claude)'!E:E,'銷貨數(claude)'!A:A,"周邊商品"),"周邊商品")</f>
        <v>周邊商品</v>
      </c>
      <c r="C476" s="21" t="str">
        <f>'在庫(claude)'!A476</f>
        <v>20210PP12</v>
      </c>
      <c r="D476" s="22" t="str">
        <f>IFERROR(_xlfn.XLOOKUP(C476,'在庫(claude)'!A$5:A$695,'在庫(claude)'!B$5:B$695,""),"")</f>
        <v>西班牙靜電貼紙-都市款</v>
      </c>
      <c r="E476" s="34">
        <f>IFERROR(SUMIF('在庫(claude)'!A$5:A$695,C476,'在庫(claude)'!D$5:D$695),0)</f>
        <v>1246</v>
      </c>
      <c r="F476" s="34">
        <f>IFERROR(SUMIF('在庫(claude)'!A$5:A$695,C476,'在庫(claude)'!E$5:E$695),0)</f>
        <v>124222</v>
      </c>
      <c r="G476" s="34">
        <f ca="1">IFERROR(SUMPRODUCT(('銷貨數 (總數)(claude)'!$B$4:$B$1576=C476)*OFFSET('銷貨數 (總數)(claude)'!$E$4:$E$1576,0,操作說明!$D$2-16,1573,12)),0)</f>
        <v>0</v>
      </c>
      <c r="H476" s="35">
        <f ca="1">IFERROR(SUMPRODUCT(('銷貨數 (總數)(claude)'!$B$4:$B$1576=C476)*OFFSET('銷貨數 (總數)(claude)'!$E$4:$E$1576,0,操作說明!$D$2-10,1573,6)),0)</f>
        <v>0</v>
      </c>
      <c r="I476" s="34">
        <f ca="1">IFERROR(SUMPRODUCT(('銷貨數 (總數)(claude)'!$B$4:$B$1576=C476)*OFFSET('銷貨數 (總數)(claude)'!$E$4:$E$1576,0,操作說明!$D$2-7,1573,3)),0)</f>
        <v>0</v>
      </c>
      <c r="J476" s="35" cm="1">
        <f t="array" aca="1" ref="J476" ca="1">IFERROR(ROUND(H476/MAX(1,SUMPRODUCT(('銷貨數 (總數)(claude)'!$B$4:$B$1576=C476)*(OFFSET('銷貨數 (總數)(claude)'!$E$4:$E$1576,0,操作說明!$D$2-10,1573,6)&gt;0))),1),0)</f>
        <v>0</v>
      </c>
      <c r="K476" s="36" t="str">
        <f t="shared" ca="1" si="28"/>
        <v>-</v>
      </c>
      <c r="L476" s="37" t="str">
        <f t="shared" ca="1" si="29"/>
        <v>滯銷(有庫無銷)</v>
      </c>
      <c r="M476" s="38" t="str">
        <f t="shared" ca="1" si="30"/>
        <v>⚠️ 近6M零銷售，請確認是否列入促銷或處分</v>
      </c>
      <c r="N476" s="113" t="str">
        <f t="shared" ca="1" si="31"/>
        <v>無法預估</v>
      </c>
    </row>
    <row r="477" spans="1:14" ht="18.75" customHeight="1">
      <c r="A477" s="19" t="str">
        <f>IFERROR(_xlfn.XLOOKUP(B477,事業別定義!A$2:A$9,事業別定義!B$2:B$9,IF(E477&gt;0,"周邊商品","")),IF(E477&gt;0,"周邊商品",""))</f>
        <v>周邊商品</v>
      </c>
      <c r="B477" s="20" t="str">
        <f>IFERROR(_xlfn.XLOOKUP(C477,'銷貨數(claude)'!E:E,'銷貨數(claude)'!A:A,"周邊商品"),"周邊商品")</f>
        <v>周邊商品</v>
      </c>
      <c r="C477" s="21" t="str">
        <f>'在庫(claude)'!A477</f>
        <v>20210PQ01</v>
      </c>
      <c r="D477" s="22" t="str">
        <f>IFERROR(_xlfn.XLOOKUP(C477,'在庫(claude)'!A$5:A$695,'在庫(claude)'!B$5:B$695,""),"")</f>
        <v>巧虎英語撲克牌</v>
      </c>
      <c r="E477" s="39">
        <f>IFERROR(SUMIF('在庫(claude)'!A$5:A$695,C477,'在庫(claude)'!D$5:D$695),0)</f>
        <v>934</v>
      </c>
      <c r="F477" s="39">
        <f>IFERROR(SUMIF('在庫(claude)'!A$5:A$695,C477,'在庫(claude)'!E$5:E$695),0)</f>
        <v>24266</v>
      </c>
      <c r="G477" s="39">
        <f ca="1">IFERROR(SUMPRODUCT(('銷貨數 (總數)(claude)'!$B$4:$B$1576=C477)*OFFSET('銷貨數 (總數)(claude)'!$E$4:$E$1576,0,操作說明!$D$2-16,1573,12)),0)</f>
        <v>0</v>
      </c>
      <c r="H477" s="40">
        <f ca="1">IFERROR(SUMPRODUCT(('銷貨數 (總數)(claude)'!$B$4:$B$1576=C477)*OFFSET('銷貨數 (總數)(claude)'!$E$4:$E$1576,0,操作說明!$D$2-10,1573,6)),0)</f>
        <v>0</v>
      </c>
      <c r="I477" s="39">
        <f ca="1">IFERROR(SUMPRODUCT(('銷貨數 (總數)(claude)'!$B$4:$B$1576=C477)*OFFSET('銷貨數 (總數)(claude)'!$E$4:$E$1576,0,操作說明!$D$2-7,1573,3)),0)</f>
        <v>0</v>
      </c>
      <c r="J477" s="40" cm="1">
        <f t="array" aca="1" ref="J477" ca="1">IFERROR(ROUND(H477/MAX(1,SUMPRODUCT(('銷貨數 (總數)(claude)'!$B$4:$B$1576=C477)*(OFFSET('銷貨數 (總數)(claude)'!$E$4:$E$1576,0,操作說明!$D$2-10,1573,6)&gt;0))),1),0)</f>
        <v>0</v>
      </c>
      <c r="K477" s="41" t="str">
        <f t="shared" ca="1" si="28"/>
        <v>-</v>
      </c>
      <c r="L477" s="37" t="str">
        <f t="shared" ca="1" si="29"/>
        <v>滯銷(有庫無銷)</v>
      </c>
      <c r="M477" s="42" t="str">
        <f t="shared" ca="1" si="30"/>
        <v>⚠️ 近6M零銷售，請確認是否列入促銷或處分</v>
      </c>
      <c r="N477" s="113" t="str">
        <f t="shared" ca="1" si="31"/>
        <v>無法預估</v>
      </c>
    </row>
    <row r="478" spans="1:14" ht="18.75" customHeight="1">
      <c r="A478" s="19" t="str">
        <f>IFERROR(_xlfn.XLOOKUP(B478,事業別定義!A$2:A$9,事業別定義!B$2:B$9,IF(E478&gt;0,"周邊商品","")),IF(E478&gt;0,"周邊商品",""))</f>
        <v>周邊商品</v>
      </c>
      <c r="B478" s="20" t="str">
        <f>IFERROR(_xlfn.XLOOKUP(C478,'銷貨數(claude)'!E:E,'銷貨數(claude)'!A:A,"周邊商品"),"周邊商品")</f>
        <v>周邊商品</v>
      </c>
      <c r="C478" s="21" t="str">
        <f>'在庫(claude)'!A478</f>
        <v>20210PQ02</v>
      </c>
      <c r="D478" s="22" t="str">
        <f>IFERROR(_xlfn.XLOOKUP(C478,'在庫(claude)'!A$5:A$695,'在庫(claude)'!B$5:B$695,""),"")</f>
        <v>雄獅螢光筆組(4色組)</v>
      </c>
      <c r="E478" s="34">
        <f>IFERROR(SUMIF('在庫(claude)'!A$5:A$695,C478,'在庫(claude)'!D$5:D$695),0)</f>
        <v>496</v>
      </c>
      <c r="F478" s="34">
        <f>IFERROR(SUMIF('在庫(claude)'!A$5:A$695,C478,'在庫(claude)'!E$5:E$695),0)</f>
        <v>13798</v>
      </c>
      <c r="G478" s="34">
        <f ca="1">IFERROR(SUMPRODUCT(('銷貨數 (總數)(claude)'!$B$4:$B$1576=C478)*OFFSET('銷貨數 (總數)(claude)'!$E$4:$E$1576,0,操作說明!$D$2-16,1573,12)),0)</f>
        <v>0</v>
      </c>
      <c r="H478" s="35">
        <f ca="1">IFERROR(SUMPRODUCT(('銷貨數 (總數)(claude)'!$B$4:$B$1576=C478)*OFFSET('銷貨數 (總數)(claude)'!$E$4:$E$1576,0,操作說明!$D$2-10,1573,6)),0)</f>
        <v>0</v>
      </c>
      <c r="I478" s="34">
        <f ca="1">IFERROR(SUMPRODUCT(('銷貨數 (總數)(claude)'!$B$4:$B$1576=C478)*OFFSET('銷貨數 (總數)(claude)'!$E$4:$E$1576,0,操作說明!$D$2-7,1573,3)),0)</f>
        <v>0</v>
      </c>
      <c r="J478" s="35" cm="1">
        <f t="array" aca="1" ref="J478" ca="1">IFERROR(ROUND(H478/MAX(1,SUMPRODUCT(('銷貨數 (總數)(claude)'!$B$4:$B$1576=C478)*(OFFSET('銷貨數 (總數)(claude)'!$E$4:$E$1576,0,操作說明!$D$2-10,1573,6)&gt;0))),1),0)</f>
        <v>0</v>
      </c>
      <c r="K478" s="36" t="str">
        <f t="shared" ca="1" si="28"/>
        <v>-</v>
      </c>
      <c r="L478" s="37" t="str">
        <f t="shared" ca="1" si="29"/>
        <v>滯銷(有庫無銷)</v>
      </c>
      <c r="M478" s="38" t="str">
        <f t="shared" ca="1" si="30"/>
        <v>⚠️ 近6M零銷售，請確認是否列入促銷或處分</v>
      </c>
      <c r="N478" s="113" t="str">
        <f t="shared" ca="1" si="31"/>
        <v>無法預估</v>
      </c>
    </row>
    <row r="479" spans="1:14" ht="18.75" customHeight="1">
      <c r="A479" s="19" t="str">
        <f>IFERROR(_xlfn.XLOOKUP(B479,事業別定義!A$2:A$9,事業別定義!B$2:B$9,IF(E479&gt;0,"周邊商品","")),IF(E479&gt;0,"周邊商品",""))</f>
        <v>周邊商品</v>
      </c>
      <c r="B479" s="20" t="str">
        <f>IFERROR(_xlfn.XLOOKUP(C479,'銷貨數(claude)'!E:E,'銷貨數(claude)'!A:A,"周邊商品"),"周邊商品")</f>
        <v>周邊商品</v>
      </c>
      <c r="C479" s="21" t="str">
        <f>'在庫(claude)'!A479</f>
        <v>20210PQ03</v>
      </c>
      <c r="D479" s="22" t="str">
        <f>IFERROR(_xlfn.XLOOKUP(C479,'在庫(claude)'!A$5:A$695,'在庫(claude)'!B$5:B$695,""),"")</f>
        <v>組合式恐龍模型(日版)</v>
      </c>
      <c r="E479" s="39">
        <f>IFERROR(SUMIF('在庫(claude)'!A$5:A$695,C479,'在庫(claude)'!D$5:D$695),0)</f>
        <v>298</v>
      </c>
      <c r="F479" s="39">
        <f>IFERROR(SUMIF('在庫(claude)'!A$5:A$695,C479,'在庫(claude)'!E$5:E$695),0)</f>
        <v>7597</v>
      </c>
      <c r="G479" s="39">
        <f ca="1">IFERROR(SUMPRODUCT(('銷貨數 (總數)(claude)'!$B$4:$B$1576=C479)*OFFSET('銷貨數 (總數)(claude)'!$E$4:$E$1576,0,操作說明!$D$2-16,1573,12)),0)</f>
        <v>0</v>
      </c>
      <c r="H479" s="40">
        <f ca="1">IFERROR(SUMPRODUCT(('銷貨數 (總數)(claude)'!$B$4:$B$1576=C479)*OFFSET('銷貨數 (總數)(claude)'!$E$4:$E$1576,0,操作說明!$D$2-10,1573,6)),0)</f>
        <v>0</v>
      </c>
      <c r="I479" s="39">
        <f ca="1">IFERROR(SUMPRODUCT(('銷貨數 (總數)(claude)'!$B$4:$B$1576=C479)*OFFSET('銷貨數 (總數)(claude)'!$E$4:$E$1576,0,操作說明!$D$2-7,1573,3)),0)</f>
        <v>0</v>
      </c>
      <c r="J479" s="40" cm="1">
        <f t="array" aca="1" ref="J479" ca="1">IFERROR(ROUND(H479/MAX(1,SUMPRODUCT(('銷貨數 (總數)(claude)'!$B$4:$B$1576=C479)*(OFFSET('銷貨數 (總數)(claude)'!$E$4:$E$1576,0,操作說明!$D$2-10,1573,6)&gt;0))),1),0)</f>
        <v>0</v>
      </c>
      <c r="K479" s="41" t="str">
        <f t="shared" ca="1" si="28"/>
        <v>-</v>
      </c>
      <c r="L479" s="37" t="str">
        <f t="shared" ca="1" si="29"/>
        <v>滯銷(有庫無銷)</v>
      </c>
      <c r="M479" s="42" t="str">
        <f t="shared" ca="1" si="30"/>
        <v>⚠️ 近6M零銷售，請確認是否列入促銷或處分</v>
      </c>
      <c r="N479" s="113" t="str">
        <f t="shared" ca="1" si="31"/>
        <v>無法預估</v>
      </c>
    </row>
    <row r="480" spans="1:14" ht="18.75" customHeight="1">
      <c r="A480" s="19" t="str">
        <f>IFERROR(_xlfn.XLOOKUP(B480,事業別定義!A$2:A$9,事業別定義!B$2:B$9,IF(E480&gt;0,"周邊商品","")),IF(E480&gt;0,"周邊商品",""))</f>
        <v>周邊商品</v>
      </c>
      <c r="B480" s="20" t="str">
        <f>IFERROR(_xlfn.XLOOKUP(C480,'銷貨數(claude)'!E:E,'銷貨數(claude)'!A:A,"周邊商品"),"周邊商品")</f>
        <v>周邊商品</v>
      </c>
      <c r="C480" s="21" t="str">
        <f>'在庫(claude)'!A480</f>
        <v>20210PQ04</v>
      </c>
      <c r="D480" s="22" t="str">
        <f>IFERROR(_xlfn.XLOOKUP(C480,'在庫(claude)'!A$5:A$695,'在庫(claude)'!B$5:B$695,""),"")</f>
        <v>巧虎身高尺(郊遊)</v>
      </c>
      <c r="E480" s="34">
        <f>IFERROR(SUMIF('在庫(claude)'!A$5:A$695,C480,'在庫(claude)'!D$5:D$695),0)</f>
        <v>166</v>
      </c>
      <c r="F480" s="34">
        <f>IFERROR(SUMIF('在庫(claude)'!A$5:A$695,C480,'在庫(claude)'!E$5:E$695),0)</f>
        <v>6281</v>
      </c>
      <c r="G480" s="34">
        <f ca="1">IFERROR(SUMPRODUCT(('銷貨數 (總數)(claude)'!$B$4:$B$1576=C480)*OFFSET('銷貨數 (總數)(claude)'!$E$4:$E$1576,0,操作說明!$D$2-16,1573,12)),0)</f>
        <v>0</v>
      </c>
      <c r="H480" s="35">
        <f ca="1">IFERROR(SUMPRODUCT(('銷貨數 (總數)(claude)'!$B$4:$B$1576=C480)*OFFSET('銷貨數 (總數)(claude)'!$E$4:$E$1576,0,操作說明!$D$2-10,1573,6)),0)</f>
        <v>0</v>
      </c>
      <c r="I480" s="34">
        <f ca="1">IFERROR(SUMPRODUCT(('銷貨數 (總數)(claude)'!$B$4:$B$1576=C480)*OFFSET('銷貨數 (總數)(claude)'!$E$4:$E$1576,0,操作說明!$D$2-7,1573,3)),0)</f>
        <v>0</v>
      </c>
      <c r="J480" s="35" cm="1">
        <f t="array" aca="1" ref="J480" ca="1">IFERROR(ROUND(H480/MAX(1,SUMPRODUCT(('銷貨數 (總數)(claude)'!$B$4:$B$1576=C480)*(OFFSET('銷貨數 (總數)(claude)'!$E$4:$E$1576,0,操作說明!$D$2-10,1573,6)&gt;0))),1),0)</f>
        <v>0</v>
      </c>
      <c r="K480" s="36" t="str">
        <f t="shared" ca="1" si="28"/>
        <v>-</v>
      </c>
      <c r="L480" s="37" t="str">
        <f t="shared" ca="1" si="29"/>
        <v>滯銷(有庫無銷)</v>
      </c>
      <c r="M480" s="38" t="str">
        <f t="shared" ca="1" si="30"/>
        <v>⚠️ 近6M零銷售，請確認是否列入促銷或處分</v>
      </c>
      <c r="N480" s="113" t="str">
        <f t="shared" ca="1" si="31"/>
        <v>無法預估</v>
      </c>
    </row>
    <row r="481" spans="1:14" ht="18.75" customHeight="1">
      <c r="A481" s="19" t="str">
        <f>IFERROR(_xlfn.XLOOKUP(B481,事業別定義!A$2:A$9,事業別定義!B$2:B$9,IF(E481&gt;0,"周邊商品","")),IF(E481&gt;0,"周邊商品",""))</f>
        <v>周邊商品</v>
      </c>
      <c r="B481" s="20" t="str">
        <f>IFERROR(_xlfn.XLOOKUP(C481,'銷貨數(claude)'!E:E,'銷貨數(claude)'!A:A,"周邊商品"),"周邊商品")</f>
        <v>周邊商品</v>
      </c>
      <c r="C481" s="21" t="str">
        <f>'在庫(claude)'!A481</f>
        <v>20210PQ05</v>
      </c>
      <c r="D481" s="22" t="str">
        <f>IFERROR(_xlfn.XLOOKUP(C481,'在庫(claude)'!A$5:A$695,'在庫(claude)'!B$5:B$695,""),"")</f>
        <v>巧虎身高尺(甜點)</v>
      </c>
      <c r="E481" s="39">
        <f>IFERROR(SUMIF('在庫(claude)'!A$5:A$695,C481,'在庫(claude)'!D$5:D$695),0)</f>
        <v>19</v>
      </c>
      <c r="F481" s="39">
        <f>IFERROR(SUMIF('在庫(claude)'!A$5:A$695,C481,'在庫(claude)'!E$5:E$695),0)</f>
        <v>718</v>
      </c>
      <c r="G481" s="39">
        <f ca="1">IFERROR(SUMPRODUCT(('銷貨數 (總數)(claude)'!$B$4:$B$1576=C481)*OFFSET('銷貨數 (總數)(claude)'!$E$4:$E$1576,0,操作說明!$D$2-16,1573,12)),0)</f>
        <v>0</v>
      </c>
      <c r="H481" s="40">
        <f ca="1">IFERROR(SUMPRODUCT(('銷貨數 (總數)(claude)'!$B$4:$B$1576=C481)*OFFSET('銷貨數 (總數)(claude)'!$E$4:$E$1576,0,操作說明!$D$2-10,1573,6)),0)</f>
        <v>0</v>
      </c>
      <c r="I481" s="39">
        <f ca="1">IFERROR(SUMPRODUCT(('銷貨數 (總數)(claude)'!$B$4:$B$1576=C481)*OFFSET('銷貨數 (總數)(claude)'!$E$4:$E$1576,0,操作說明!$D$2-7,1573,3)),0)</f>
        <v>0</v>
      </c>
      <c r="J481" s="40" cm="1">
        <f t="array" aca="1" ref="J481" ca="1">IFERROR(ROUND(H481/MAX(1,SUMPRODUCT(('銷貨數 (總數)(claude)'!$B$4:$B$1576=C481)*(OFFSET('銷貨數 (總數)(claude)'!$E$4:$E$1576,0,操作說明!$D$2-10,1573,6)&gt;0))),1),0)</f>
        <v>0</v>
      </c>
      <c r="K481" s="41" t="str">
        <f t="shared" ca="1" si="28"/>
        <v>-</v>
      </c>
      <c r="L481" s="37" t="str">
        <f t="shared" ca="1" si="29"/>
        <v>滯銷(有庫無銷)</v>
      </c>
      <c r="M481" s="42" t="str">
        <f t="shared" ca="1" si="30"/>
        <v>⚠️ 近6M零銷售，請確認是否列入促銷或處分</v>
      </c>
      <c r="N481" s="113" t="str">
        <f t="shared" ca="1" si="31"/>
        <v>無法預估</v>
      </c>
    </row>
    <row r="482" spans="1:14" ht="18.75" customHeight="1">
      <c r="A482" s="19" t="str">
        <f>IFERROR(_xlfn.XLOOKUP(B482,事業別定義!A$2:A$9,事業別定義!B$2:B$9,IF(E482&gt;0,"周邊商品","")),IF(E482&gt;0,"周邊商品",""))</f>
        <v>周邊商品</v>
      </c>
      <c r="B482" s="20" t="str">
        <f>IFERROR(_xlfn.XLOOKUP(C482,'銷貨數(claude)'!E:E,'銷貨數(claude)'!A:A,"周邊商品"),"周邊商品")</f>
        <v>周邊商品</v>
      </c>
      <c r="C482" s="21" t="str">
        <f>'在庫(claude)'!A482</f>
        <v>20211PA0F</v>
      </c>
      <c r="D482" s="22" t="str">
        <f>IFERROR(_xlfn.XLOOKUP(C482,'在庫(claude)'!A$5:A$695,'在庫(claude)'!B$5:B$695,""),"")</f>
        <v>寶寶IC音樂書</v>
      </c>
      <c r="E482" s="34">
        <f>IFERROR(SUMIF('在庫(claude)'!A$5:A$695,C482,'在庫(claude)'!D$5:D$695),0)</f>
        <v>4</v>
      </c>
      <c r="F482" s="34">
        <f>IFERROR(SUMIF('在庫(claude)'!A$5:A$695,C482,'在庫(claude)'!E$5:E$695),0)</f>
        <v>414</v>
      </c>
      <c r="G482" s="34">
        <f ca="1">IFERROR(SUMPRODUCT(('銷貨數 (總數)(claude)'!$B$4:$B$1576=C482)*OFFSET('銷貨數 (總數)(claude)'!$E$4:$E$1576,0,操作說明!$D$2-16,1573,12)),0)</f>
        <v>0</v>
      </c>
      <c r="H482" s="35">
        <f ca="1">IFERROR(SUMPRODUCT(('銷貨數 (總數)(claude)'!$B$4:$B$1576=C482)*OFFSET('銷貨數 (總數)(claude)'!$E$4:$E$1576,0,操作說明!$D$2-10,1573,6)),0)</f>
        <v>0</v>
      </c>
      <c r="I482" s="34">
        <f ca="1">IFERROR(SUMPRODUCT(('銷貨數 (總數)(claude)'!$B$4:$B$1576=C482)*OFFSET('銷貨數 (總數)(claude)'!$E$4:$E$1576,0,操作說明!$D$2-7,1573,3)),0)</f>
        <v>0</v>
      </c>
      <c r="J482" s="35" cm="1">
        <f t="array" aca="1" ref="J482" ca="1">IFERROR(ROUND(H482/MAX(1,SUMPRODUCT(('銷貨數 (總數)(claude)'!$B$4:$B$1576=C482)*(OFFSET('銷貨數 (總數)(claude)'!$E$4:$E$1576,0,操作說明!$D$2-10,1573,6)&gt;0))),1),0)</f>
        <v>0</v>
      </c>
      <c r="K482" s="36" t="str">
        <f t="shared" ca="1" si="28"/>
        <v>-</v>
      </c>
      <c r="L482" s="37" t="str">
        <f t="shared" ca="1" si="29"/>
        <v>滯銷(有庫無銷)</v>
      </c>
      <c r="M482" s="38" t="str">
        <f t="shared" ca="1" si="30"/>
        <v>⚠️ 近6M零銷售，請確認是否列入促銷或處分</v>
      </c>
      <c r="N482" s="113" t="str">
        <f t="shared" ca="1" si="31"/>
        <v>無法預估</v>
      </c>
    </row>
    <row r="483" spans="1:14" ht="18.75" customHeight="1">
      <c r="A483" s="19" t="str">
        <f>IFERROR(_xlfn.XLOOKUP(B483,事業別定義!A$2:A$9,事業別定義!B$2:B$9,IF(E483&gt;0,"周邊商品","")),IF(E483&gt;0,"周邊商品",""))</f>
        <v>周邊商品</v>
      </c>
      <c r="B483" s="20" t="str">
        <f>IFERROR(_xlfn.XLOOKUP(C483,'銷貨數(claude)'!E:E,'銷貨數(claude)'!A:A,"周邊商品"),"周邊商品")</f>
        <v>周邊商品</v>
      </c>
      <c r="C483" s="21" t="str">
        <f>'在庫(claude)'!A483</f>
        <v>20211PR04</v>
      </c>
      <c r="D483" s="22" t="str">
        <f>IFERROR(_xlfn.XLOOKUP(C483,'在庫(claude)'!A$5:A$695,'在庫(claude)'!B$5:B$695,""),"")</f>
        <v>我的巧虎連帽浴巾</v>
      </c>
      <c r="E483" s="39">
        <f>IFERROR(SUMIF('在庫(claude)'!A$5:A$695,C483,'在庫(claude)'!D$5:D$695),0)</f>
        <v>56</v>
      </c>
      <c r="F483" s="39">
        <f>IFERROR(SUMIF('在庫(claude)'!A$5:A$695,C483,'在庫(claude)'!E$5:E$695),0)</f>
        <v>2792</v>
      </c>
      <c r="G483" s="39">
        <f ca="1">IFERROR(SUMPRODUCT(('銷貨數 (總數)(claude)'!$B$4:$B$1576=C483)*OFFSET('銷貨數 (總數)(claude)'!$E$4:$E$1576,0,操作說明!$D$2-16,1573,12)),0)</f>
        <v>0</v>
      </c>
      <c r="H483" s="40">
        <f ca="1">IFERROR(SUMPRODUCT(('銷貨數 (總數)(claude)'!$B$4:$B$1576=C483)*OFFSET('銷貨數 (總數)(claude)'!$E$4:$E$1576,0,操作說明!$D$2-10,1573,6)),0)</f>
        <v>0</v>
      </c>
      <c r="I483" s="39">
        <f ca="1">IFERROR(SUMPRODUCT(('銷貨數 (總數)(claude)'!$B$4:$B$1576=C483)*OFFSET('銷貨數 (總數)(claude)'!$E$4:$E$1576,0,操作說明!$D$2-7,1573,3)),0)</f>
        <v>0</v>
      </c>
      <c r="J483" s="40" cm="1">
        <f t="array" aca="1" ref="J483" ca="1">IFERROR(ROUND(H483/MAX(1,SUMPRODUCT(('銷貨數 (總數)(claude)'!$B$4:$B$1576=C483)*(OFFSET('銷貨數 (總數)(claude)'!$E$4:$E$1576,0,操作說明!$D$2-10,1573,6)&gt;0))),1),0)</f>
        <v>0</v>
      </c>
      <c r="K483" s="41" t="str">
        <f t="shared" ca="1" si="28"/>
        <v>-</v>
      </c>
      <c r="L483" s="37" t="str">
        <f t="shared" ca="1" si="29"/>
        <v>滯銷(有庫無銷)</v>
      </c>
      <c r="M483" s="42" t="str">
        <f t="shared" ca="1" si="30"/>
        <v>⚠️ 近6M零銷售，請確認是否列入促銷或處分</v>
      </c>
      <c r="N483" s="113" t="str">
        <f t="shared" ca="1" si="31"/>
        <v>無法預估</v>
      </c>
    </row>
    <row r="484" spans="1:14" ht="18.75" customHeight="1">
      <c r="A484" s="19" t="str">
        <f>IFERROR(_xlfn.XLOOKUP(B484,事業別定義!A$2:A$9,事業別定義!B$2:B$9,IF(E484&gt;0,"周邊商品","")),IF(E484&gt;0,"周邊商品",""))</f>
        <v>周邊商品</v>
      </c>
      <c r="B484" s="20" t="str">
        <f>IFERROR(_xlfn.XLOOKUP(C484,'銷貨數(claude)'!E:E,'銷貨數(claude)'!A:A,"周邊商品"),"周邊商品")</f>
        <v>周邊商品</v>
      </c>
      <c r="C484" s="21" t="str">
        <f>'在庫(claude)'!A484</f>
        <v>20213PM01</v>
      </c>
      <c r="D484" s="22" t="str">
        <f>IFERROR(_xlfn.XLOOKUP(C484,'在庫(claude)'!A$5:A$695,'在庫(claude)'!B$5:B$695,""),"")</f>
        <v>小花偶</v>
      </c>
      <c r="E484" s="34">
        <f>IFERROR(SUMIF('在庫(claude)'!A$5:A$695,C484,'在庫(claude)'!D$5:D$695),0)</f>
        <v>53</v>
      </c>
      <c r="F484" s="34">
        <f>IFERROR(SUMIF('在庫(claude)'!A$5:A$695,C484,'在庫(claude)'!E$5:E$695),0)</f>
        <v>2318</v>
      </c>
      <c r="G484" s="34">
        <f ca="1">IFERROR(SUMPRODUCT(('銷貨數 (總數)(claude)'!$B$4:$B$1576=C484)*OFFSET('銷貨數 (總數)(claude)'!$E$4:$E$1576,0,操作說明!$D$2-16,1573,12)),0)</f>
        <v>0</v>
      </c>
      <c r="H484" s="35">
        <f ca="1">IFERROR(SUMPRODUCT(('銷貨數 (總數)(claude)'!$B$4:$B$1576=C484)*OFFSET('銷貨數 (總數)(claude)'!$E$4:$E$1576,0,操作說明!$D$2-10,1573,6)),0)</f>
        <v>0</v>
      </c>
      <c r="I484" s="34">
        <f ca="1">IFERROR(SUMPRODUCT(('銷貨數 (總數)(claude)'!$B$4:$B$1576=C484)*OFFSET('銷貨數 (總數)(claude)'!$E$4:$E$1576,0,操作說明!$D$2-7,1573,3)),0)</f>
        <v>0</v>
      </c>
      <c r="J484" s="35" cm="1">
        <f t="array" aca="1" ref="J484" ca="1">IFERROR(ROUND(H484/MAX(1,SUMPRODUCT(('銷貨數 (總數)(claude)'!$B$4:$B$1576=C484)*(OFFSET('銷貨數 (總數)(claude)'!$E$4:$E$1576,0,操作說明!$D$2-10,1573,6)&gt;0))),1),0)</f>
        <v>0</v>
      </c>
      <c r="K484" s="36" t="str">
        <f t="shared" ca="1" si="28"/>
        <v>-</v>
      </c>
      <c r="L484" s="37" t="str">
        <f t="shared" ca="1" si="29"/>
        <v>滯銷(有庫無銷)</v>
      </c>
      <c r="M484" s="38" t="str">
        <f t="shared" ca="1" si="30"/>
        <v>⚠️ 近6M零銷售，請確認是否列入促銷或處分</v>
      </c>
      <c r="N484" s="113" t="str">
        <f t="shared" ca="1" si="31"/>
        <v>無法預估</v>
      </c>
    </row>
    <row r="485" spans="1:14" ht="18.75" customHeight="1">
      <c r="A485" s="19" t="str">
        <f>IFERROR(_xlfn.XLOOKUP(B485,事業別定義!A$2:A$9,事業別定義!B$2:B$9,IF(E485&gt;0,"周邊商品","")),IF(E485&gt;0,"周邊商品",""))</f>
        <v>周邊商品</v>
      </c>
      <c r="B485" s="20" t="str">
        <f>IFERROR(_xlfn.XLOOKUP(C485,'銷貨數(claude)'!E:E,'銷貨數(claude)'!A:A,"周邊商品"),"周邊商品")</f>
        <v>周邊商品</v>
      </c>
      <c r="C485" s="21" t="str">
        <f>'在庫(claude)'!A485</f>
        <v>20215PB01</v>
      </c>
      <c r="D485" s="22" t="str">
        <f>IFERROR(_xlfn.XLOOKUP(C485,'在庫(claude)'!A$5:A$695,'在庫(claude)'!B$5:B$695,""),"")</f>
        <v>智高小怪獸機器人</v>
      </c>
      <c r="E485" s="39">
        <f>IFERROR(SUMIF('在庫(claude)'!A$5:A$695,C485,'在庫(claude)'!D$5:D$695),0)</f>
        <v>1015</v>
      </c>
      <c r="F485" s="39">
        <f>IFERROR(SUMIF('在庫(claude)'!A$5:A$695,C485,'在庫(claude)'!E$5:E$695),0)</f>
        <v>72065</v>
      </c>
      <c r="G485" s="39">
        <f ca="1">IFERROR(SUMPRODUCT(('銷貨數 (總數)(claude)'!$B$4:$B$1576=C485)*OFFSET('銷貨數 (總數)(claude)'!$E$4:$E$1576,0,操作說明!$D$2-16,1573,12)),0)</f>
        <v>0</v>
      </c>
      <c r="H485" s="40">
        <f ca="1">IFERROR(SUMPRODUCT(('銷貨數 (總數)(claude)'!$B$4:$B$1576=C485)*OFFSET('銷貨數 (總數)(claude)'!$E$4:$E$1576,0,操作說明!$D$2-10,1573,6)),0)</f>
        <v>0</v>
      </c>
      <c r="I485" s="39">
        <f ca="1">IFERROR(SUMPRODUCT(('銷貨數 (總數)(claude)'!$B$4:$B$1576=C485)*OFFSET('銷貨數 (總數)(claude)'!$E$4:$E$1576,0,操作說明!$D$2-7,1573,3)),0)</f>
        <v>0</v>
      </c>
      <c r="J485" s="40" cm="1">
        <f t="array" aca="1" ref="J485" ca="1">IFERROR(ROUND(H485/MAX(1,SUMPRODUCT(('銷貨數 (總數)(claude)'!$B$4:$B$1576=C485)*(OFFSET('銷貨數 (總數)(claude)'!$E$4:$E$1576,0,操作說明!$D$2-10,1573,6)&gt;0))),1),0)</f>
        <v>0</v>
      </c>
      <c r="K485" s="41" t="str">
        <f t="shared" ca="1" si="28"/>
        <v>-</v>
      </c>
      <c r="L485" s="37" t="str">
        <f t="shared" ca="1" si="29"/>
        <v>滯銷(有庫無銷)</v>
      </c>
      <c r="M485" s="42" t="str">
        <f t="shared" ca="1" si="30"/>
        <v>⚠️ 近6M零銷售，請確認是否列入促銷或處分</v>
      </c>
      <c r="N485" s="113" t="str">
        <f t="shared" ca="1" si="31"/>
        <v>無法預估</v>
      </c>
    </row>
    <row r="486" spans="1:14" ht="18.75" customHeight="1">
      <c r="A486" s="19" t="str">
        <f>IFERROR(_xlfn.XLOOKUP(B486,事業別定義!A$2:A$9,事業別定義!B$2:B$9,IF(E486&gt;0,"周邊商品","")),IF(E486&gt;0,"周邊商品",""))</f>
        <v>周邊商品</v>
      </c>
      <c r="B486" s="20" t="str">
        <f>IFERROR(_xlfn.XLOOKUP(C486,'銷貨數(claude)'!E:E,'銷貨數(claude)'!A:A,"周邊商品"),"周邊商品")</f>
        <v>周邊商品</v>
      </c>
      <c r="C486" s="21" t="str">
        <f>'在庫(claude)'!A486</f>
        <v>20215PB0C</v>
      </c>
      <c r="D486" s="22" t="str">
        <f>IFERROR(_xlfn.XLOOKUP(C486,'在庫(claude)'!A$5:A$695,'在庫(claude)'!B$5:B$695,""),"")</f>
        <v>學習版邏輯推理挑戰書</v>
      </c>
      <c r="E486" s="34">
        <f>IFERROR(SUMIF('在庫(claude)'!A$5:A$695,C486,'在庫(claude)'!D$5:D$695),0)</f>
        <v>10</v>
      </c>
      <c r="F486" s="34">
        <f>IFERROR(SUMIF('在庫(claude)'!A$5:A$695,C486,'在庫(claude)'!E$5:E$695),0)</f>
        <v>426</v>
      </c>
      <c r="G486" s="34">
        <f ca="1">IFERROR(SUMPRODUCT(('銷貨數 (總數)(claude)'!$B$4:$B$1576=C486)*OFFSET('銷貨數 (總數)(claude)'!$E$4:$E$1576,0,操作說明!$D$2-16,1573,12)),0)</f>
        <v>0</v>
      </c>
      <c r="H486" s="35">
        <f ca="1">IFERROR(SUMPRODUCT(('銷貨數 (總數)(claude)'!$B$4:$B$1576=C486)*OFFSET('銷貨數 (總數)(claude)'!$E$4:$E$1576,0,操作說明!$D$2-10,1573,6)),0)</f>
        <v>0</v>
      </c>
      <c r="I486" s="34">
        <f ca="1">IFERROR(SUMPRODUCT(('銷貨數 (總數)(claude)'!$B$4:$B$1576=C486)*OFFSET('銷貨數 (總數)(claude)'!$E$4:$E$1576,0,操作說明!$D$2-7,1573,3)),0)</f>
        <v>0</v>
      </c>
      <c r="J486" s="35" cm="1">
        <f t="array" aca="1" ref="J486" ca="1">IFERROR(ROUND(H486/MAX(1,SUMPRODUCT(('銷貨數 (總數)(claude)'!$B$4:$B$1576=C486)*(OFFSET('銷貨數 (總數)(claude)'!$E$4:$E$1576,0,操作說明!$D$2-10,1573,6)&gt;0))),1),0)</f>
        <v>0</v>
      </c>
      <c r="K486" s="36" t="str">
        <f t="shared" ca="1" si="28"/>
        <v>-</v>
      </c>
      <c r="L486" s="37" t="str">
        <f t="shared" ca="1" si="29"/>
        <v>滯銷(有庫無銷)</v>
      </c>
      <c r="M486" s="38" t="str">
        <f t="shared" ca="1" si="30"/>
        <v>⚠️ 近6M零銷售，請確認是否列入促銷或處分</v>
      </c>
      <c r="N486" s="113" t="str">
        <f t="shared" ca="1" si="31"/>
        <v>無法預估</v>
      </c>
    </row>
    <row r="487" spans="1:14" ht="18.75" customHeight="1">
      <c r="A487" s="19" t="str">
        <f>IFERROR(_xlfn.XLOOKUP(B487,事業別定義!A$2:A$9,事業別定義!B$2:B$9,IF(E487&gt;0,"周邊商品","")),IF(E487&gt;0,"周邊商品",""))</f>
        <v>周邊商品</v>
      </c>
      <c r="B487" s="20" t="str">
        <f>IFERROR(_xlfn.XLOOKUP(C487,'銷貨數(claude)'!E:E,'銷貨數(claude)'!A:A,"周邊商品"),"周邊商品")</f>
        <v>周邊商品</v>
      </c>
      <c r="C487" s="21" t="str">
        <f>'在庫(claude)'!A487</f>
        <v>2021FPB01</v>
      </c>
      <c r="D487" s="22" t="str">
        <f>IFERROR(_xlfn.XLOOKUP(C487,'在庫(claude)'!A$5:A$695,'在庫(claude)'!B$5:B$695,""),"")</f>
        <v>智高科學-戰鬥陀螺</v>
      </c>
      <c r="E487" s="39">
        <f>IFERROR(SUMIF('在庫(claude)'!A$5:A$695,C487,'在庫(claude)'!D$5:D$695),0)</f>
        <v>292</v>
      </c>
      <c r="F487" s="39">
        <f>IFERROR(SUMIF('在庫(claude)'!A$5:A$695,C487,'在庫(claude)'!E$5:E$695),0)</f>
        <v>35040</v>
      </c>
      <c r="G487" s="39">
        <f ca="1">IFERROR(SUMPRODUCT(('銷貨數 (總數)(claude)'!$B$4:$B$1576=C487)*OFFSET('銷貨數 (總數)(claude)'!$E$4:$E$1576,0,操作說明!$D$2-16,1573,12)),0)</f>
        <v>0</v>
      </c>
      <c r="H487" s="40">
        <f ca="1">IFERROR(SUMPRODUCT(('銷貨數 (總數)(claude)'!$B$4:$B$1576=C487)*OFFSET('銷貨數 (總數)(claude)'!$E$4:$E$1576,0,操作說明!$D$2-10,1573,6)),0)</f>
        <v>0</v>
      </c>
      <c r="I487" s="39">
        <f ca="1">IFERROR(SUMPRODUCT(('銷貨數 (總數)(claude)'!$B$4:$B$1576=C487)*OFFSET('銷貨數 (總數)(claude)'!$E$4:$E$1576,0,操作說明!$D$2-7,1573,3)),0)</f>
        <v>0</v>
      </c>
      <c r="J487" s="40" cm="1">
        <f t="array" aca="1" ref="J487" ca="1">IFERROR(ROUND(H487/MAX(1,SUMPRODUCT(('銷貨數 (總數)(claude)'!$B$4:$B$1576=C487)*(OFFSET('銷貨數 (總數)(claude)'!$E$4:$E$1576,0,操作說明!$D$2-10,1573,6)&gt;0))),1),0)</f>
        <v>0</v>
      </c>
      <c r="K487" s="41" t="str">
        <f t="shared" ca="1" si="28"/>
        <v>-</v>
      </c>
      <c r="L487" s="37" t="str">
        <f t="shared" ca="1" si="29"/>
        <v>滯銷(有庫無銷)</v>
      </c>
      <c r="M487" s="42" t="str">
        <f t="shared" ca="1" si="30"/>
        <v>⚠️ 近6M零銷售，請確認是否列入促銷或處分</v>
      </c>
      <c r="N487" s="113" t="str">
        <f t="shared" ca="1" si="31"/>
        <v>無法預估</v>
      </c>
    </row>
    <row r="488" spans="1:14" ht="18.75" customHeight="1">
      <c r="A488" s="19" t="str">
        <f>IFERROR(_xlfn.XLOOKUP(B488,事業別定義!A$2:A$9,事業別定義!B$2:B$9,IF(E488&gt;0,"周邊商品","")),IF(E488&gt;0,"周邊商品",""))</f>
        <v>周邊商品</v>
      </c>
      <c r="B488" s="20" t="str">
        <f>IFERROR(_xlfn.XLOOKUP(C488,'銷貨數(claude)'!E:E,'銷貨數(claude)'!A:A,"周邊商品"),"周邊商品")</f>
        <v>周邊商品</v>
      </c>
      <c r="C488" s="21" t="str">
        <f>'在庫(claude)'!A488</f>
        <v>2021FPB0B</v>
      </c>
      <c r="D488" s="22" t="str">
        <f>IFERROR(_xlfn.XLOOKUP(C488,'在庫(claude)'!A$5:A$695,'在庫(claude)'!B$5:B$695,""),"")</f>
        <v>改變世界名人2</v>
      </c>
      <c r="E488" s="34">
        <f>IFERROR(SUMIF('在庫(claude)'!A$5:A$695,C488,'在庫(claude)'!D$5:D$695),0)</f>
        <v>31</v>
      </c>
      <c r="F488" s="34">
        <f>IFERROR(SUMIF('在庫(claude)'!A$5:A$695,C488,'在庫(claude)'!E$5:E$695),0)</f>
        <v>819</v>
      </c>
      <c r="G488" s="34">
        <f ca="1">IFERROR(SUMPRODUCT(('銷貨數 (總數)(claude)'!$B$4:$B$1576=C488)*OFFSET('銷貨數 (總數)(claude)'!$E$4:$E$1576,0,操作說明!$D$2-16,1573,12)),0)</f>
        <v>0</v>
      </c>
      <c r="H488" s="35">
        <f ca="1">IFERROR(SUMPRODUCT(('銷貨數 (總數)(claude)'!$B$4:$B$1576=C488)*OFFSET('銷貨數 (總數)(claude)'!$E$4:$E$1576,0,操作說明!$D$2-10,1573,6)),0)</f>
        <v>0</v>
      </c>
      <c r="I488" s="34">
        <f ca="1">IFERROR(SUMPRODUCT(('銷貨數 (總數)(claude)'!$B$4:$B$1576=C488)*OFFSET('銷貨數 (總數)(claude)'!$E$4:$E$1576,0,操作說明!$D$2-7,1573,3)),0)</f>
        <v>0</v>
      </c>
      <c r="J488" s="35" cm="1">
        <f t="array" aca="1" ref="J488" ca="1">IFERROR(ROUND(H488/MAX(1,SUMPRODUCT(('銷貨數 (總數)(claude)'!$B$4:$B$1576=C488)*(OFFSET('銷貨數 (總數)(claude)'!$E$4:$E$1576,0,操作說明!$D$2-10,1573,6)&gt;0))),1),0)</f>
        <v>0</v>
      </c>
      <c r="K488" s="36" t="str">
        <f t="shared" ca="1" si="28"/>
        <v>-</v>
      </c>
      <c r="L488" s="37" t="str">
        <f t="shared" ca="1" si="29"/>
        <v>滯銷(有庫無銷)</v>
      </c>
      <c r="M488" s="38" t="str">
        <f t="shared" ca="1" si="30"/>
        <v>⚠️ 近6M零銷售，請確認是否列入促銷或處分</v>
      </c>
      <c r="N488" s="113" t="str">
        <f t="shared" ca="1" si="31"/>
        <v>無法預估</v>
      </c>
    </row>
    <row r="489" spans="1:14" ht="18.75" customHeight="1">
      <c r="A489" s="19" t="str">
        <f>IFERROR(_xlfn.XLOOKUP(B489,事業別定義!A$2:A$9,事業別定義!B$2:B$9,IF(E489&gt;0,"周邊商品","")),IF(E489&gt;0,"周邊商品",""))</f>
        <v>周邊商品</v>
      </c>
      <c r="B489" s="20" t="str">
        <f>IFERROR(_xlfn.XLOOKUP(C489,'銷貨數(claude)'!E:E,'銷貨數(claude)'!A:A,"周邊商品"),"周邊商品")</f>
        <v>周邊商品</v>
      </c>
      <c r="C489" s="21" t="str">
        <f>'在庫(claude)'!A489</f>
        <v>2021FPB0L</v>
      </c>
      <c r="D489" s="22" t="str">
        <f>IFERROR(_xlfn.XLOOKUP(C489,'在庫(claude)'!A$5:A$695,'在庫(claude)'!B$5:B$695,""),"")</f>
        <v>改變世界的名人1</v>
      </c>
      <c r="E489" s="39">
        <f>IFERROR(SUMIF('在庫(claude)'!A$5:A$695,C489,'在庫(claude)'!D$5:D$695),0)</f>
        <v>45</v>
      </c>
      <c r="F489" s="39">
        <f>IFERROR(SUMIF('在庫(claude)'!A$5:A$695,C489,'在庫(claude)'!E$5:E$695),0)</f>
        <v>2687</v>
      </c>
      <c r="G489" s="39">
        <f ca="1">IFERROR(SUMPRODUCT(('銷貨數 (總數)(claude)'!$B$4:$B$1576=C489)*OFFSET('銷貨數 (總數)(claude)'!$E$4:$E$1576,0,操作說明!$D$2-16,1573,12)),0)</f>
        <v>0</v>
      </c>
      <c r="H489" s="40">
        <f ca="1">IFERROR(SUMPRODUCT(('銷貨數 (總數)(claude)'!$B$4:$B$1576=C489)*OFFSET('銷貨數 (總數)(claude)'!$E$4:$E$1576,0,操作說明!$D$2-10,1573,6)),0)</f>
        <v>0</v>
      </c>
      <c r="I489" s="39">
        <f ca="1">IFERROR(SUMPRODUCT(('銷貨數 (總數)(claude)'!$B$4:$B$1576=C489)*OFFSET('銷貨數 (總數)(claude)'!$E$4:$E$1576,0,操作說明!$D$2-7,1573,3)),0)</f>
        <v>0</v>
      </c>
      <c r="J489" s="40" cm="1">
        <f t="array" aca="1" ref="J489" ca="1">IFERROR(ROUND(H489/MAX(1,SUMPRODUCT(('銷貨數 (總數)(claude)'!$B$4:$B$1576=C489)*(OFFSET('銷貨數 (總數)(claude)'!$E$4:$E$1576,0,操作說明!$D$2-10,1573,6)&gt;0))),1),0)</f>
        <v>0</v>
      </c>
      <c r="K489" s="41" t="str">
        <f t="shared" ca="1" si="28"/>
        <v>-</v>
      </c>
      <c r="L489" s="37" t="str">
        <f t="shared" ca="1" si="29"/>
        <v>滯銷(有庫無銷)</v>
      </c>
      <c r="M489" s="42" t="str">
        <f t="shared" ca="1" si="30"/>
        <v>⚠️ 近6M零銷售，請確認是否列入促銷或處分</v>
      </c>
      <c r="N489" s="113" t="str">
        <f t="shared" ca="1" si="31"/>
        <v>無法預估</v>
      </c>
    </row>
    <row r="490" spans="1:14" ht="18.75" customHeight="1">
      <c r="A490" s="19" t="str">
        <f>IFERROR(_xlfn.XLOOKUP(B490,事業別定義!A$2:A$9,事業別定義!B$2:B$9,IF(E490&gt;0,"周邊商品","")),IF(E490&gt;0,"周邊商品",""))</f>
        <v>周邊商品</v>
      </c>
      <c r="B490" s="20" t="str">
        <f>IFERROR(_xlfn.XLOOKUP(C490,'銷貨數(claude)'!E:E,'銷貨數(claude)'!A:A,"周邊商品"),"周邊商品")</f>
        <v>周邊商品</v>
      </c>
      <c r="C490" s="21" t="str">
        <f>'在庫(claude)'!A490</f>
        <v>2021GPS05</v>
      </c>
      <c r="D490" s="22" t="str">
        <f>IFERROR(_xlfn.XLOOKUP(C490,'在庫(claude)'!A$5:A$695,'在庫(claude)'!B$5:B$695,""),"")</f>
        <v>ANKOMN萬用盒</v>
      </c>
      <c r="E490" s="34">
        <f>IFERROR(SUMIF('在庫(claude)'!A$5:A$695,C490,'在庫(claude)'!D$5:D$695),0)</f>
        <v>27</v>
      </c>
      <c r="F490" s="34">
        <f>IFERROR(SUMIF('在庫(claude)'!A$5:A$695,C490,'在庫(claude)'!E$5:E$695),0)</f>
        <v>4320</v>
      </c>
      <c r="G490" s="34">
        <f ca="1">IFERROR(SUMPRODUCT(('銷貨數 (總數)(claude)'!$B$4:$B$1576=C490)*OFFSET('銷貨數 (總數)(claude)'!$E$4:$E$1576,0,操作說明!$D$2-16,1573,12)),0)</f>
        <v>0</v>
      </c>
      <c r="H490" s="35">
        <f ca="1">IFERROR(SUMPRODUCT(('銷貨數 (總數)(claude)'!$B$4:$B$1576=C490)*OFFSET('銷貨數 (總數)(claude)'!$E$4:$E$1576,0,操作說明!$D$2-10,1573,6)),0)</f>
        <v>0</v>
      </c>
      <c r="I490" s="34">
        <f ca="1">IFERROR(SUMPRODUCT(('銷貨數 (總數)(claude)'!$B$4:$B$1576=C490)*OFFSET('銷貨數 (總數)(claude)'!$E$4:$E$1576,0,操作說明!$D$2-7,1573,3)),0)</f>
        <v>0</v>
      </c>
      <c r="J490" s="35" cm="1">
        <f t="array" aca="1" ref="J490" ca="1">IFERROR(ROUND(H490/MAX(1,SUMPRODUCT(('銷貨數 (總數)(claude)'!$B$4:$B$1576=C490)*(OFFSET('銷貨數 (總數)(claude)'!$E$4:$E$1576,0,操作說明!$D$2-10,1573,6)&gt;0))),1),0)</f>
        <v>0</v>
      </c>
      <c r="K490" s="36" t="str">
        <f t="shared" ca="1" si="28"/>
        <v>-</v>
      </c>
      <c r="L490" s="37" t="str">
        <f t="shared" ca="1" si="29"/>
        <v>滯銷(有庫無銷)</v>
      </c>
      <c r="M490" s="38" t="str">
        <f t="shared" ca="1" si="30"/>
        <v>⚠️ 近6M零銷售，請確認是否列入促銷或處分</v>
      </c>
      <c r="N490" s="113" t="str">
        <f t="shared" ca="1" si="31"/>
        <v>無法預估</v>
      </c>
    </row>
    <row r="491" spans="1:14" ht="18.75" customHeight="1">
      <c r="A491" s="19" t="str">
        <f>IFERROR(_xlfn.XLOOKUP(B491,事業別定義!A$2:A$9,事業別定義!B$2:B$9,IF(E491&gt;0,"周邊商品","")),IF(E491&gt;0,"周邊商品",""))</f>
        <v>周邊商品</v>
      </c>
      <c r="B491" s="20" t="str">
        <f>IFERROR(_xlfn.XLOOKUP(C491,'銷貨數(claude)'!E:E,'銷貨數(claude)'!A:A,"周邊商品"),"周邊商品")</f>
        <v>周邊商品</v>
      </c>
      <c r="C491" s="21" t="str">
        <f>'在庫(claude)'!A491</f>
        <v>2021GPS08</v>
      </c>
      <c r="D491" s="22" t="str">
        <f>IFERROR(_xlfn.XLOOKUP(C491,'在庫(claude)'!A$5:A$695,'在庫(claude)'!B$5:B$695,""),"")</f>
        <v>富樂夢橡皮擦</v>
      </c>
      <c r="E491" s="39">
        <f>IFERROR(SUMIF('在庫(claude)'!A$5:A$695,C491,'在庫(claude)'!D$5:D$695),0)</f>
        <v>120</v>
      </c>
      <c r="F491" s="39">
        <f>IFERROR(SUMIF('在庫(claude)'!A$5:A$695,C491,'在庫(claude)'!E$5:E$695),0)</f>
        <v>0</v>
      </c>
      <c r="G491" s="39">
        <f ca="1">IFERROR(SUMPRODUCT(('銷貨數 (總數)(claude)'!$B$4:$B$1576=C491)*OFFSET('銷貨數 (總數)(claude)'!$E$4:$E$1576,0,操作說明!$D$2-16,1573,12)),0)</f>
        <v>0</v>
      </c>
      <c r="H491" s="40">
        <f ca="1">IFERROR(SUMPRODUCT(('銷貨數 (總數)(claude)'!$B$4:$B$1576=C491)*OFFSET('銷貨數 (總數)(claude)'!$E$4:$E$1576,0,操作說明!$D$2-10,1573,6)),0)</f>
        <v>0</v>
      </c>
      <c r="I491" s="39">
        <f ca="1">IFERROR(SUMPRODUCT(('銷貨數 (總數)(claude)'!$B$4:$B$1576=C491)*OFFSET('銷貨數 (總數)(claude)'!$E$4:$E$1576,0,操作說明!$D$2-7,1573,3)),0)</f>
        <v>0</v>
      </c>
      <c r="J491" s="40" cm="1">
        <f t="array" aca="1" ref="J491" ca="1">IFERROR(ROUND(H491/MAX(1,SUMPRODUCT(('銷貨數 (總數)(claude)'!$B$4:$B$1576=C491)*(OFFSET('銷貨數 (總數)(claude)'!$E$4:$E$1576,0,操作說明!$D$2-10,1573,6)&gt;0))),1),0)</f>
        <v>0</v>
      </c>
      <c r="K491" s="41" t="str">
        <f t="shared" ca="1" si="28"/>
        <v>-</v>
      </c>
      <c r="L491" s="37" t="str">
        <f t="shared" ca="1" si="29"/>
        <v>滯銷(有庫無銷)</v>
      </c>
      <c r="M491" s="42" t="str">
        <f t="shared" ca="1" si="30"/>
        <v>⚠️ 近6M零銷售，請確認是否列入促銷或處分</v>
      </c>
      <c r="N491" s="113" t="str">
        <f t="shared" ca="1" si="31"/>
        <v>無法預估</v>
      </c>
    </row>
    <row r="492" spans="1:14" ht="18.75" customHeight="1">
      <c r="A492" s="19" t="str">
        <f>IFERROR(_xlfn.XLOOKUP(B492,事業別定義!A$2:A$9,事業別定義!B$2:B$9,IF(E492&gt;0,"周邊商品","")),IF(E492&gt;0,"周邊商品",""))</f>
        <v>周邊商品</v>
      </c>
      <c r="B492" s="20" t="str">
        <f>IFERROR(_xlfn.XLOOKUP(C492,'銷貨數(claude)'!E:E,'銷貨數(claude)'!A:A,"周邊商品"),"周邊商品")</f>
        <v>周邊商品</v>
      </c>
      <c r="C492" s="21" t="str">
        <f>'在庫(claude)'!A492</f>
        <v>2021GPS10</v>
      </c>
      <c r="D492" s="22" t="str">
        <f>IFERROR(_xlfn.XLOOKUP(C492,'在庫(claude)'!A$5:A$695,'在庫(claude)'!B$5:B$695,""),"")</f>
        <v>富樂夢繪畫剪刀組</v>
      </c>
      <c r="E492" s="34">
        <f>IFERROR(SUMIF('在庫(claude)'!A$5:A$695,C492,'在庫(claude)'!D$5:D$695),0)</f>
        <v>16</v>
      </c>
      <c r="F492" s="34">
        <f>IFERROR(SUMIF('在庫(claude)'!A$5:A$695,C492,'在庫(claude)'!E$5:E$695),0)</f>
        <v>2400</v>
      </c>
      <c r="G492" s="34">
        <f ca="1">IFERROR(SUMPRODUCT(('銷貨數 (總數)(claude)'!$B$4:$B$1576=C492)*OFFSET('銷貨數 (總數)(claude)'!$E$4:$E$1576,0,操作說明!$D$2-16,1573,12)),0)</f>
        <v>0</v>
      </c>
      <c r="H492" s="35">
        <f ca="1">IFERROR(SUMPRODUCT(('銷貨數 (總數)(claude)'!$B$4:$B$1576=C492)*OFFSET('銷貨數 (總數)(claude)'!$E$4:$E$1576,0,操作說明!$D$2-10,1573,6)),0)</f>
        <v>0</v>
      </c>
      <c r="I492" s="34">
        <f ca="1">IFERROR(SUMPRODUCT(('銷貨數 (總數)(claude)'!$B$4:$B$1576=C492)*OFFSET('銷貨數 (總數)(claude)'!$E$4:$E$1576,0,操作說明!$D$2-7,1573,3)),0)</f>
        <v>0</v>
      </c>
      <c r="J492" s="35" cm="1">
        <f t="array" aca="1" ref="J492" ca="1">IFERROR(ROUND(H492/MAX(1,SUMPRODUCT(('銷貨數 (總數)(claude)'!$B$4:$B$1576=C492)*(OFFSET('銷貨數 (總數)(claude)'!$E$4:$E$1576,0,操作說明!$D$2-10,1573,6)&gt;0))),1),0)</f>
        <v>0</v>
      </c>
      <c r="K492" s="36" t="str">
        <f t="shared" ca="1" si="28"/>
        <v>-</v>
      </c>
      <c r="L492" s="37" t="str">
        <f t="shared" ca="1" si="29"/>
        <v>滯銷(有庫無銷)</v>
      </c>
      <c r="M492" s="38" t="str">
        <f t="shared" ca="1" si="30"/>
        <v>⚠️ 近6M零銷售，請確認是否列入促銷或處分</v>
      </c>
      <c r="N492" s="113" t="str">
        <f t="shared" ca="1" si="31"/>
        <v>無法預估</v>
      </c>
    </row>
    <row r="493" spans="1:14" ht="18.75" customHeight="1">
      <c r="A493" s="19" t="str">
        <f>IFERROR(_xlfn.XLOOKUP(B493,事業別定義!A$2:A$9,事業別定義!B$2:B$9,IF(E493&gt;0,"周邊商品","")),IF(E493&gt;0,"周邊商品",""))</f>
        <v>周邊商品</v>
      </c>
      <c r="B493" s="20" t="str">
        <f>IFERROR(_xlfn.XLOOKUP(C493,'銷貨數(claude)'!E:E,'銷貨數(claude)'!A:A,"周邊商品"),"周邊商品")</f>
        <v>周邊商品</v>
      </c>
      <c r="C493" s="21" t="str">
        <f>'在庫(claude)'!A493</f>
        <v>2021GPS13</v>
      </c>
      <c r="D493" s="22" t="str">
        <f>IFERROR(_xlfn.XLOOKUP(C493,'在庫(claude)'!A$5:A$695,'在庫(claude)'!B$5:B$695,""),"")</f>
        <v>兒童巧虎口罩(格子)</v>
      </c>
      <c r="E493" s="39">
        <f>IFERROR(SUMIF('在庫(claude)'!A$5:A$695,C493,'在庫(claude)'!D$5:D$695),0)</f>
        <v>15</v>
      </c>
      <c r="F493" s="39">
        <f>IFERROR(SUMIF('在庫(claude)'!A$5:A$695,C493,'在庫(claude)'!E$5:E$695),0)</f>
        <v>164</v>
      </c>
      <c r="G493" s="39">
        <f ca="1">IFERROR(SUMPRODUCT(('銷貨數 (總數)(claude)'!$B$4:$B$1576=C493)*OFFSET('銷貨數 (總數)(claude)'!$E$4:$E$1576,0,操作說明!$D$2-16,1573,12)),0)</f>
        <v>0</v>
      </c>
      <c r="H493" s="40">
        <f ca="1">IFERROR(SUMPRODUCT(('銷貨數 (總數)(claude)'!$B$4:$B$1576=C493)*OFFSET('銷貨數 (總數)(claude)'!$E$4:$E$1576,0,操作說明!$D$2-10,1573,6)),0)</f>
        <v>0</v>
      </c>
      <c r="I493" s="39">
        <f ca="1">IFERROR(SUMPRODUCT(('銷貨數 (總數)(claude)'!$B$4:$B$1576=C493)*OFFSET('銷貨數 (總數)(claude)'!$E$4:$E$1576,0,操作說明!$D$2-7,1573,3)),0)</f>
        <v>0</v>
      </c>
      <c r="J493" s="40" cm="1">
        <f t="array" aca="1" ref="J493" ca="1">IFERROR(ROUND(H493/MAX(1,SUMPRODUCT(('銷貨數 (總數)(claude)'!$B$4:$B$1576=C493)*(OFFSET('銷貨數 (總數)(claude)'!$E$4:$E$1576,0,操作說明!$D$2-10,1573,6)&gt;0))),1),0)</f>
        <v>0</v>
      </c>
      <c r="K493" s="41" t="str">
        <f t="shared" ca="1" si="28"/>
        <v>-</v>
      </c>
      <c r="L493" s="37" t="str">
        <f t="shared" ca="1" si="29"/>
        <v>滯銷(有庫無銷)</v>
      </c>
      <c r="M493" s="42" t="str">
        <f t="shared" ca="1" si="30"/>
        <v>⚠️ 近6M零銷售，請確認是否列入促銷或處分</v>
      </c>
      <c r="N493" s="113" t="str">
        <f t="shared" ca="1" si="31"/>
        <v>無法預估</v>
      </c>
    </row>
    <row r="494" spans="1:14" ht="18.75" customHeight="1">
      <c r="A494" s="19" t="str">
        <f>IFERROR(_xlfn.XLOOKUP(B494,事業別定義!A$2:A$9,事業別定義!B$2:B$9,IF(E494&gt;0,"周邊商品","")),IF(E494&gt;0,"周邊商品",""))</f>
        <v>周邊商品</v>
      </c>
      <c r="B494" s="20" t="str">
        <f>IFERROR(_xlfn.XLOOKUP(C494,'銷貨數(claude)'!E:E,'銷貨數(claude)'!A:A,"周邊商品"),"周邊商品")</f>
        <v>周邊商品</v>
      </c>
      <c r="C494" s="21" t="str">
        <f>'在庫(claude)'!A494</f>
        <v>2021GPS16</v>
      </c>
      <c r="D494" s="22" t="str">
        <f>IFERROR(_xlfn.XLOOKUP(C494,'在庫(claude)'!A$5:A$695,'在庫(claude)'!B$5:B$695,""),"")</f>
        <v>PLACKERS兒童牙線棒30入</v>
      </c>
      <c r="E494" s="34">
        <f>IFERROR(SUMIF('在庫(claude)'!A$5:A$695,C494,'在庫(claude)'!D$5:D$695),0)</f>
        <v>75</v>
      </c>
      <c r="F494" s="34">
        <f>IFERROR(SUMIF('在庫(claude)'!A$5:A$695,C494,'在庫(claude)'!E$5:E$695),0)</f>
        <v>0</v>
      </c>
      <c r="G494" s="34">
        <f ca="1">IFERROR(SUMPRODUCT(('銷貨數 (總數)(claude)'!$B$4:$B$1576=C494)*OFFSET('銷貨數 (總數)(claude)'!$E$4:$E$1576,0,操作說明!$D$2-16,1573,12)),0)</f>
        <v>0</v>
      </c>
      <c r="H494" s="35">
        <f ca="1">IFERROR(SUMPRODUCT(('銷貨數 (總數)(claude)'!$B$4:$B$1576=C494)*OFFSET('銷貨數 (總數)(claude)'!$E$4:$E$1576,0,操作說明!$D$2-10,1573,6)),0)</f>
        <v>0</v>
      </c>
      <c r="I494" s="34">
        <f ca="1">IFERROR(SUMPRODUCT(('銷貨數 (總數)(claude)'!$B$4:$B$1576=C494)*OFFSET('銷貨數 (總數)(claude)'!$E$4:$E$1576,0,操作說明!$D$2-7,1573,3)),0)</f>
        <v>0</v>
      </c>
      <c r="J494" s="35" cm="1">
        <f t="array" aca="1" ref="J494" ca="1">IFERROR(ROUND(H494/MAX(1,SUMPRODUCT(('銷貨數 (總數)(claude)'!$B$4:$B$1576=C494)*(OFFSET('銷貨數 (總數)(claude)'!$E$4:$E$1576,0,操作說明!$D$2-10,1573,6)&gt;0))),1),0)</f>
        <v>0</v>
      </c>
      <c r="K494" s="36" t="str">
        <f t="shared" ca="1" si="28"/>
        <v>-</v>
      </c>
      <c r="L494" s="37" t="str">
        <f t="shared" ca="1" si="29"/>
        <v>滯銷(有庫無銷)</v>
      </c>
      <c r="M494" s="38" t="str">
        <f t="shared" ca="1" si="30"/>
        <v>⚠️ 近6M零銷售，請確認是否列入促銷或處分</v>
      </c>
      <c r="N494" s="113" t="str">
        <f t="shared" ca="1" si="31"/>
        <v>無法預估</v>
      </c>
    </row>
    <row r="495" spans="1:14" ht="18.75" customHeight="1">
      <c r="A495" s="19" t="str">
        <f>IFERROR(_xlfn.XLOOKUP(B495,事業別定義!A$2:A$9,事業別定義!B$2:B$9,IF(E495&gt;0,"周邊商品","")),IF(E495&gt;0,"周邊商品",""))</f>
        <v>周邊商品</v>
      </c>
      <c r="B495" s="20" t="str">
        <f>IFERROR(_xlfn.XLOOKUP(C495,'銷貨數(claude)'!E:E,'銷貨數(claude)'!A:A,"周邊商品"),"周邊商品")</f>
        <v>周邊商品</v>
      </c>
      <c r="C495" s="21" t="str">
        <f>'在庫(claude)'!A495</f>
        <v>2021HPB01</v>
      </c>
      <c r="D495" s="22" t="str">
        <f>IFERROR(_xlfn.XLOOKUP(C495,'在庫(claude)'!A$5:A$695,'在庫(claude)'!B$5:B$695,""),"")</f>
        <v>巧虎公車筆袋</v>
      </c>
      <c r="E495" s="39">
        <f>IFERROR(SUMIF('在庫(claude)'!A$5:A$695,C495,'在庫(claude)'!D$5:D$695),0)</f>
        <v>156</v>
      </c>
      <c r="F495" s="39">
        <f>IFERROR(SUMIF('在庫(claude)'!A$5:A$695,C495,'在庫(claude)'!E$5:E$695),0)</f>
        <v>8376</v>
      </c>
      <c r="G495" s="39">
        <f ca="1">IFERROR(SUMPRODUCT(('銷貨數 (總數)(claude)'!$B$4:$B$1576=C495)*OFFSET('銷貨數 (總數)(claude)'!$E$4:$E$1576,0,操作說明!$D$2-16,1573,12)),0)</f>
        <v>0</v>
      </c>
      <c r="H495" s="40">
        <f ca="1">IFERROR(SUMPRODUCT(('銷貨數 (總數)(claude)'!$B$4:$B$1576=C495)*OFFSET('銷貨數 (總數)(claude)'!$E$4:$E$1576,0,操作說明!$D$2-10,1573,6)),0)</f>
        <v>0</v>
      </c>
      <c r="I495" s="39">
        <f ca="1">IFERROR(SUMPRODUCT(('銷貨數 (總數)(claude)'!$B$4:$B$1576=C495)*OFFSET('銷貨數 (總數)(claude)'!$E$4:$E$1576,0,操作說明!$D$2-7,1573,3)),0)</f>
        <v>0</v>
      </c>
      <c r="J495" s="40" cm="1">
        <f t="array" aca="1" ref="J495" ca="1">IFERROR(ROUND(H495/MAX(1,SUMPRODUCT(('銷貨數 (總數)(claude)'!$B$4:$B$1576=C495)*(OFFSET('銷貨數 (總數)(claude)'!$E$4:$E$1576,0,操作說明!$D$2-10,1573,6)&gt;0))),1),0)</f>
        <v>0</v>
      </c>
      <c r="K495" s="41" t="str">
        <f t="shared" ca="1" si="28"/>
        <v>-</v>
      </c>
      <c r="L495" s="37" t="str">
        <f t="shared" ca="1" si="29"/>
        <v>滯銷(有庫無銷)</v>
      </c>
      <c r="M495" s="42" t="str">
        <f t="shared" ca="1" si="30"/>
        <v>⚠️ 近6M零銷售，請確認是否列入促銷或處分</v>
      </c>
      <c r="N495" s="113" t="str">
        <f t="shared" ca="1" si="31"/>
        <v>無法預估</v>
      </c>
    </row>
    <row r="496" spans="1:14" ht="18.75" customHeight="1">
      <c r="A496" s="19" t="str">
        <f>IFERROR(_xlfn.XLOOKUP(B496,事業別定義!A$2:A$9,事業別定義!B$2:B$9,IF(E496&gt;0,"周邊商品","")),IF(E496&gt;0,"周邊商品",""))</f>
        <v>周邊商品</v>
      </c>
      <c r="B496" s="20" t="str">
        <f>IFERROR(_xlfn.XLOOKUP(C496,'銷貨數(claude)'!E:E,'銷貨數(claude)'!A:A,"周邊商品"),"周邊商品")</f>
        <v>周邊商品</v>
      </c>
      <c r="C496" s="21" t="str">
        <f>'在庫(claude)'!A496</f>
        <v>2021KPG02</v>
      </c>
      <c r="D496" s="22" t="str">
        <f>IFERROR(_xlfn.XLOOKUP(C496,'在庫(claude)'!A$5:A$695,'在庫(claude)'!B$5:B$695,""),"")</f>
        <v>21年夏季巧虎秀互動禮</v>
      </c>
      <c r="E496" s="34">
        <f>IFERROR(SUMIF('在庫(claude)'!A$5:A$695,C496,'在庫(claude)'!D$5:D$695),0)</f>
        <v>558</v>
      </c>
      <c r="F496" s="34">
        <f>IFERROR(SUMIF('在庫(claude)'!A$5:A$695,C496,'在庫(claude)'!E$5:E$695),0)</f>
        <v>5156</v>
      </c>
      <c r="G496" s="34">
        <f ca="1">IFERROR(SUMPRODUCT(('銷貨數 (總數)(claude)'!$B$4:$B$1576=C496)*OFFSET('銷貨數 (總數)(claude)'!$E$4:$E$1576,0,操作說明!$D$2-16,1573,12)),0)</f>
        <v>0</v>
      </c>
      <c r="H496" s="35">
        <f ca="1">IFERROR(SUMPRODUCT(('銷貨數 (總數)(claude)'!$B$4:$B$1576=C496)*OFFSET('銷貨數 (總數)(claude)'!$E$4:$E$1576,0,操作說明!$D$2-10,1573,6)),0)</f>
        <v>0</v>
      </c>
      <c r="I496" s="34">
        <f ca="1">IFERROR(SUMPRODUCT(('銷貨數 (總數)(claude)'!$B$4:$B$1576=C496)*OFFSET('銷貨數 (總數)(claude)'!$E$4:$E$1576,0,操作說明!$D$2-7,1573,3)),0)</f>
        <v>0</v>
      </c>
      <c r="J496" s="35" cm="1">
        <f t="array" aca="1" ref="J496" ca="1">IFERROR(ROUND(H496/MAX(1,SUMPRODUCT(('銷貨數 (總數)(claude)'!$B$4:$B$1576=C496)*(OFFSET('銷貨數 (總數)(claude)'!$E$4:$E$1576,0,操作說明!$D$2-10,1573,6)&gt;0))),1),0)</f>
        <v>0</v>
      </c>
      <c r="K496" s="36" t="str">
        <f t="shared" ca="1" si="28"/>
        <v>-</v>
      </c>
      <c r="L496" s="37" t="str">
        <f t="shared" ca="1" si="29"/>
        <v>滯銷(有庫無銷)</v>
      </c>
      <c r="M496" s="38" t="str">
        <f t="shared" ca="1" si="30"/>
        <v>⚠️ 近6M零銷售，請確認是否列入促銷或處分</v>
      </c>
      <c r="N496" s="113" t="str">
        <f t="shared" ca="1" si="31"/>
        <v>無法預估</v>
      </c>
    </row>
    <row r="497" spans="1:14" ht="18.75" customHeight="1">
      <c r="A497" s="19" t="str">
        <f>IFERROR(_xlfn.XLOOKUP(B497,事業別定義!A$2:A$9,事業別定義!B$2:B$9,IF(E497&gt;0,"周邊商品","")),IF(E497&gt;0,"周邊商品",""))</f>
        <v>周邊商品</v>
      </c>
      <c r="B497" s="20" t="str">
        <f>IFERROR(_xlfn.XLOOKUP(C497,'銷貨數(claude)'!E:E,'銷貨數(claude)'!A:A,"周邊商品"),"周邊商品")</f>
        <v>周邊商品</v>
      </c>
      <c r="C497" s="21" t="str">
        <f>'在庫(claude)'!A497</f>
        <v>2021KPG03</v>
      </c>
      <c r="D497" s="22" t="str">
        <f>IFERROR(_xlfn.XLOOKUP(C497,'在庫(claude)'!A$5:A$695,'在庫(claude)'!B$5:B$695,""),"")</f>
        <v>巧虎披巾小包枕</v>
      </c>
      <c r="E497" s="39">
        <f>IFERROR(SUMIF('在庫(claude)'!A$5:A$695,C497,'在庫(claude)'!D$5:D$695),0)</f>
        <v>543</v>
      </c>
      <c r="F497" s="39">
        <f>IFERROR(SUMIF('在庫(claude)'!A$5:A$695,C497,'在庫(claude)'!E$5:E$695),0)</f>
        <v>38843</v>
      </c>
      <c r="G497" s="39">
        <f ca="1">IFERROR(SUMPRODUCT(('銷貨數 (總數)(claude)'!$B$4:$B$1576=C497)*OFFSET('銷貨數 (總數)(claude)'!$E$4:$E$1576,0,操作說明!$D$2-16,1573,12)),0)</f>
        <v>0</v>
      </c>
      <c r="H497" s="40">
        <f ca="1">IFERROR(SUMPRODUCT(('銷貨數 (總數)(claude)'!$B$4:$B$1576=C497)*OFFSET('銷貨數 (總數)(claude)'!$E$4:$E$1576,0,操作說明!$D$2-10,1573,6)),0)</f>
        <v>0</v>
      </c>
      <c r="I497" s="39">
        <f ca="1">IFERROR(SUMPRODUCT(('銷貨數 (總數)(claude)'!$B$4:$B$1576=C497)*OFFSET('銷貨數 (總數)(claude)'!$E$4:$E$1576,0,操作說明!$D$2-7,1573,3)),0)</f>
        <v>0</v>
      </c>
      <c r="J497" s="40" cm="1">
        <f t="array" aca="1" ref="J497" ca="1">IFERROR(ROUND(H497/MAX(1,SUMPRODUCT(('銷貨數 (總數)(claude)'!$B$4:$B$1576=C497)*(OFFSET('銷貨數 (總數)(claude)'!$E$4:$E$1576,0,操作說明!$D$2-10,1573,6)&gt;0))),1),0)</f>
        <v>0</v>
      </c>
      <c r="K497" s="41" t="str">
        <f t="shared" ca="1" si="28"/>
        <v>-</v>
      </c>
      <c r="L497" s="37" t="str">
        <f t="shared" ca="1" si="29"/>
        <v>滯銷(有庫無銷)</v>
      </c>
      <c r="M497" s="42" t="str">
        <f t="shared" ca="1" si="30"/>
        <v>⚠️ 近6M零銷售，請確認是否列入促銷或處分</v>
      </c>
      <c r="N497" s="113" t="str">
        <f t="shared" ca="1" si="31"/>
        <v>無法預估</v>
      </c>
    </row>
    <row r="498" spans="1:14" ht="18.75" customHeight="1">
      <c r="A498" s="19" t="str">
        <f>IFERROR(_xlfn.XLOOKUP(B498,事業別定義!A$2:A$9,事業別定義!B$2:B$9,IF(E498&gt;0,"周邊商品","")),IF(E498&gt;0,"周邊商品",""))</f>
        <v>周邊商品</v>
      </c>
      <c r="B498" s="20" t="str">
        <f>IFERROR(_xlfn.XLOOKUP(C498,'銷貨數(claude)'!E:E,'銷貨數(claude)'!A:A,"周邊商品"),"周邊商品")</f>
        <v>周邊商品</v>
      </c>
      <c r="C498" s="21" t="str">
        <f>'在庫(claude)'!A498</f>
        <v>2021KPG04</v>
      </c>
      <c r="D498" s="22" t="str">
        <f>IFERROR(_xlfn.XLOOKUP(C498,'在庫(claude)'!A$5:A$695,'在庫(claude)'!B$5:B$695,""),"")</f>
        <v>巧虎兒童雨衣</v>
      </c>
      <c r="E498" s="34">
        <f>IFERROR(SUMIF('在庫(claude)'!A$5:A$695,C498,'在庫(claude)'!D$5:D$695),0)</f>
        <v>25</v>
      </c>
      <c r="F498" s="34">
        <f>IFERROR(SUMIF('在庫(claude)'!A$5:A$695,C498,'在庫(claude)'!E$5:E$695),0)</f>
        <v>2032</v>
      </c>
      <c r="G498" s="34">
        <f ca="1">IFERROR(SUMPRODUCT(('銷貨數 (總數)(claude)'!$B$4:$B$1576=C498)*OFFSET('銷貨數 (總數)(claude)'!$E$4:$E$1576,0,操作說明!$D$2-16,1573,12)),0)</f>
        <v>0</v>
      </c>
      <c r="H498" s="35">
        <f ca="1">IFERROR(SUMPRODUCT(('銷貨數 (總數)(claude)'!$B$4:$B$1576=C498)*OFFSET('銷貨數 (總數)(claude)'!$E$4:$E$1576,0,操作說明!$D$2-10,1573,6)),0)</f>
        <v>0</v>
      </c>
      <c r="I498" s="34">
        <f ca="1">IFERROR(SUMPRODUCT(('銷貨數 (總數)(claude)'!$B$4:$B$1576=C498)*OFFSET('銷貨數 (總數)(claude)'!$E$4:$E$1576,0,操作說明!$D$2-7,1573,3)),0)</f>
        <v>0</v>
      </c>
      <c r="J498" s="35" cm="1">
        <f t="array" aca="1" ref="J498" ca="1">IFERROR(ROUND(H498/MAX(1,SUMPRODUCT(('銷貨數 (總數)(claude)'!$B$4:$B$1576=C498)*(OFFSET('銷貨數 (總數)(claude)'!$E$4:$E$1576,0,操作說明!$D$2-10,1573,6)&gt;0))),1),0)</f>
        <v>0</v>
      </c>
      <c r="K498" s="36" t="str">
        <f t="shared" ca="1" si="28"/>
        <v>-</v>
      </c>
      <c r="L498" s="37" t="str">
        <f t="shared" ca="1" si="29"/>
        <v>滯銷(有庫無銷)</v>
      </c>
      <c r="M498" s="38" t="str">
        <f t="shared" ca="1" si="30"/>
        <v>⚠️ 近6M零銷售，請確認是否列入促銷或處分</v>
      </c>
      <c r="N498" s="113" t="str">
        <f t="shared" ca="1" si="31"/>
        <v>無法預估</v>
      </c>
    </row>
    <row r="499" spans="1:14" ht="18.75" customHeight="1">
      <c r="A499" s="19" t="str">
        <f>IFERROR(_xlfn.XLOOKUP(B499,事業別定義!A$2:A$9,事業別定義!B$2:B$9,IF(E499&gt;0,"周邊商品","")),IF(E499&gt;0,"周邊商品",""))</f>
        <v>周邊商品</v>
      </c>
      <c r="B499" s="20" t="str">
        <f>IFERROR(_xlfn.XLOOKUP(C499,'銷貨數(claude)'!E:E,'銷貨數(claude)'!A:A,"周邊商品"),"周邊商品")</f>
        <v>周邊商品</v>
      </c>
      <c r="C499" s="21" t="str">
        <f>'在庫(claude)'!A499</f>
        <v>2021KPG06</v>
      </c>
      <c r="D499" s="22" t="str">
        <f>IFERROR(_xlfn.XLOOKUP(C499,'在庫(claude)'!A$5:A$695,'在庫(claude)'!B$5:B$695,""),"")</f>
        <v>2021年冬季互動道具</v>
      </c>
      <c r="E499" s="39">
        <f>IFERROR(SUMIF('在庫(claude)'!A$5:A$695,C499,'在庫(claude)'!D$5:D$695),0)</f>
        <v>5141</v>
      </c>
      <c r="F499" s="39">
        <f>IFERROR(SUMIF('在庫(claude)'!A$5:A$695,C499,'在庫(claude)'!E$5:E$695),0)</f>
        <v>68478</v>
      </c>
      <c r="G499" s="39">
        <f ca="1">IFERROR(SUMPRODUCT(('銷貨數 (總數)(claude)'!$B$4:$B$1576=C499)*OFFSET('銷貨數 (總數)(claude)'!$E$4:$E$1576,0,操作說明!$D$2-16,1573,12)),0)</f>
        <v>0</v>
      </c>
      <c r="H499" s="40">
        <f ca="1">IFERROR(SUMPRODUCT(('銷貨數 (總數)(claude)'!$B$4:$B$1576=C499)*OFFSET('銷貨數 (總數)(claude)'!$E$4:$E$1576,0,操作說明!$D$2-10,1573,6)),0)</f>
        <v>0</v>
      </c>
      <c r="I499" s="39">
        <f ca="1">IFERROR(SUMPRODUCT(('銷貨數 (總數)(claude)'!$B$4:$B$1576=C499)*OFFSET('銷貨數 (總數)(claude)'!$E$4:$E$1576,0,操作說明!$D$2-7,1573,3)),0)</f>
        <v>0</v>
      </c>
      <c r="J499" s="40" cm="1">
        <f t="array" aca="1" ref="J499" ca="1">IFERROR(ROUND(H499/MAX(1,SUMPRODUCT(('銷貨數 (總數)(claude)'!$B$4:$B$1576=C499)*(OFFSET('銷貨數 (總數)(claude)'!$E$4:$E$1576,0,操作說明!$D$2-10,1573,6)&gt;0))),1),0)</f>
        <v>0</v>
      </c>
      <c r="K499" s="41" t="str">
        <f t="shared" ca="1" si="28"/>
        <v>-</v>
      </c>
      <c r="L499" s="37" t="str">
        <f t="shared" ca="1" si="29"/>
        <v>滯銷(有庫無銷)</v>
      </c>
      <c r="M499" s="42" t="str">
        <f t="shared" ca="1" si="30"/>
        <v>⚠️ 近6M零銷售，請確認是否列入促銷或處分</v>
      </c>
      <c r="N499" s="113" t="str">
        <f t="shared" ca="1" si="31"/>
        <v>無法預估</v>
      </c>
    </row>
    <row r="500" spans="1:14" ht="18.75" customHeight="1">
      <c r="A500" s="19" t="str">
        <f>IFERROR(_xlfn.XLOOKUP(B500,事業別定義!A$2:A$9,事業別定義!B$2:B$9,IF(E500&gt;0,"周邊商品","")),IF(E500&gt;0,"周邊商品",""))</f>
        <v>周邊商品</v>
      </c>
      <c r="B500" s="20" t="str">
        <f>IFERROR(_xlfn.XLOOKUP(C500,'銷貨數(claude)'!E:E,'銷貨數(claude)'!A:A,"周邊商品"),"周邊商品")</f>
        <v>周邊商品</v>
      </c>
      <c r="C500" s="21" t="str">
        <f>'在庫(claude)'!A500</f>
        <v>2021TPB0F</v>
      </c>
      <c r="D500" s="22" t="str">
        <f>IFERROR(_xlfn.XLOOKUP(C500,'在庫(claude)'!A$5:A$695,'在庫(claude)'!B$5:B$695,""),"")</f>
        <v>電銷加贈-寶寶開始號2106洗手書</v>
      </c>
      <c r="E500" s="34">
        <f>IFERROR(SUMIF('在庫(claude)'!A$5:A$695,C500,'在庫(claude)'!D$5:D$695),0)</f>
        <v>50</v>
      </c>
      <c r="F500" s="34">
        <f>IFERROR(SUMIF('在庫(claude)'!A$5:A$695,C500,'在庫(claude)'!E$5:E$695),0)</f>
        <v>2114</v>
      </c>
      <c r="G500" s="34">
        <f ca="1">IFERROR(SUMPRODUCT(('銷貨數 (總數)(claude)'!$B$4:$B$1576=C500)*OFFSET('銷貨數 (總數)(claude)'!$E$4:$E$1576,0,操作說明!$D$2-16,1573,12)),0)</f>
        <v>0</v>
      </c>
      <c r="H500" s="35">
        <f ca="1">IFERROR(SUMPRODUCT(('銷貨數 (總數)(claude)'!$B$4:$B$1576=C500)*OFFSET('銷貨數 (總數)(claude)'!$E$4:$E$1576,0,操作說明!$D$2-10,1573,6)),0)</f>
        <v>0</v>
      </c>
      <c r="I500" s="34">
        <f ca="1">IFERROR(SUMPRODUCT(('銷貨數 (總數)(claude)'!$B$4:$B$1576=C500)*OFFSET('銷貨數 (總數)(claude)'!$E$4:$E$1576,0,操作說明!$D$2-7,1573,3)),0)</f>
        <v>0</v>
      </c>
      <c r="J500" s="35" cm="1">
        <f t="array" aca="1" ref="J500" ca="1">IFERROR(ROUND(H500/MAX(1,SUMPRODUCT(('銷貨數 (總數)(claude)'!$B$4:$B$1576=C500)*(OFFSET('銷貨數 (總數)(claude)'!$E$4:$E$1576,0,操作說明!$D$2-10,1573,6)&gt;0))),1),0)</f>
        <v>0</v>
      </c>
      <c r="K500" s="36" t="str">
        <f t="shared" ca="1" si="28"/>
        <v>-</v>
      </c>
      <c r="L500" s="37" t="str">
        <f t="shared" ca="1" si="29"/>
        <v>滯銷(有庫無銷)</v>
      </c>
      <c r="M500" s="38" t="str">
        <f t="shared" ca="1" si="30"/>
        <v>⚠️ 近6M零銷售，請確認是否列入促銷或處分</v>
      </c>
      <c r="N500" s="113" t="str">
        <f t="shared" ca="1" si="31"/>
        <v>無法預估</v>
      </c>
    </row>
    <row r="501" spans="1:14" ht="18.75" customHeight="1">
      <c r="A501" s="19" t="str">
        <f>IFERROR(_xlfn.XLOOKUP(B501,事業別定義!A$2:A$9,事業別定義!B$2:B$9,IF(E501&gt;0,"周邊商品","")),IF(E501&gt;0,"周邊商品",""))</f>
        <v>周邊商品</v>
      </c>
      <c r="B501" s="20" t="str">
        <f>IFERROR(_xlfn.XLOOKUP(C501,'銷貨數(claude)'!E:E,'銷貨數(claude)'!A:A,"周邊商品"),"周邊商品")</f>
        <v>周邊商品</v>
      </c>
      <c r="C501" s="21" t="str">
        <f>'在庫(claude)'!A501</f>
        <v>2021TPB0J</v>
      </c>
      <c r="D501" s="22" t="str">
        <f>IFERROR(_xlfn.XLOOKUP(C501,'在庫(claude)'!A$5:A$695,'在庫(claude)'!B$5:B$695,""),"")</f>
        <v>電銷加贈- 2109身高尺</v>
      </c>
      <c r="E501" s="39">
        <f>IFERROR(SUMIF('在庫(claude)'!A$5:A$695,C501,'在庫(claude)'!D$5:D$695),0)</f>
        <v>421</v>
      </c>
      <c r="F501" s="39">
        <f>IFERROR(SUMIF('在庫(claude)'!A$5:A$695,C501,'在庫(claude)'!E$5:E$695),0)</f>
        <v>16497</v>
      </c>
      <c r="G501" s="39">
        <f ca="1">IFERROR(SUMPRODUCT(('銷貨數 (總數)(claude)'!$B$4:$B$1576=C501)*OFFSET('銷貨數 (總數)(claude)'!$E$4:$E$1576,0,操作說明!$D$2-16,1573,12)),0)</f>
        <v>0</v>
      </c>
      <c r="H501" s="40">
        <f ca="1">IFERROR(SUMPRODUCT(('銷貨數 (總數)(claude)'!$B$4:$B$1576=C501)*OFFSET('銷貨數 (總數)(claude)'!$E$4:$E$1576,0,操作說明!$D$2-10,1573,6)),0)</f>
        <v>0</v>
      </c>
      <c r="I501" s="39">
        <f ca="1">IFERROR(SUMPRODUCT(('銷貨數 (總數)(claude)'!$B$4:$B$1576=C501)*OFFSET('銷貨數 (總數)(claude)'!$E$4:$E$1576,0,操作說明!$D$2-7,1573,3)),0)</f>
        <v>0</v>
      </c>
      <c r="J501" s="40" cm="1">
        <f t="array" aca="1" ref="J501" ca="1">IFERROR(ROUND(H501/MAX(1,SUMPRODUCT(('銷貨數 (總數)(claude)'!$B$4:$B$1576=C501)*(OFFSET('銷貨數 (總數)(claude)'!$E$4:$E$1576,0,操作說明!$D$2-10,1573,6)&gt;0))),1),0)</f>
        <v>0</v>
      </c>
      <c r="K501" s="41" t="str">
        <f t="shared" ca="1" si="28"/>
        <v>-</v>
      </c>
      <c r="L501" s="37" t="str">
        <f t="shared" ca="1" si="29"/>
        <v>滯銷(有庫無銷)</v>
      </c>
      <c r="M501" s="42" t="str">
        <f t="shared" ca="1" si="30"/>
        <v>⚠️ 近6M零銷售，請確認是否列入促銷或處分</v>
      </c>
      <c r="N501" s="113" t="str">
        <f t="shared" ca="1" si="31"/>
        <v>無法預估</v>
      </c>
    </row>
    <row r="502" spans="1:14" ht="18.75" customHeight="1">
      <c r="A502" s="19" t="str">
        <f>IFERROR(_xlfn.XLOOKUP(B502,事業別定義!A$2:A$9,事業別定義!B$2:B$9,IF(E502&gt;0,"周邊商品","")),IF(E502&gt;0,"周邊商品",""))</f>
        <v>周邊商品</v>
      </c>
      <c r="B502" s="20" t="str">
        <f>IFERROR(_xlfn.XLOOKUP(C502,'銷貨數(claude)'!E:E,'銷貨數(claude)'!A:A,"周邊商品"),"周邊商品")</f>
        <v>周邊商品</v>
      </c>
      <c r="C502" s="21" t="str">
        <f>'在庫(claude)'!A502</f>
        <v>20220P034</v>
      </c>
      <c r="D502" s="22" t="str">
        <f>IFERROR(_xlfn.XLOOKUP(C502,'在庫(claude)'!A$5:A$695,'在庫(claude)'!B$5:B$695,""),"")</f>
        <v>巧虎湯匙</v>
      </c>
      <c r="E502" s="34">
        <f>IFERROR(SUMIF('在庫(claude)'!A$5:A$695,C502,'在庫(claude)'!D$5:D$695),0)</f>
        <v>305</v>
      </c>
      <c r="F502" s="34">
        <f>IFERROR(SUMIF('在庫(claude)'!A$5:A$695,C502,'在庫(claude)'!E$5:E$695),0)</f>
        <v>17901</v>
      </c>
      <c r="G502" s="34">
        <f ca="1">IFERROR(SUMPRODUCT(('銷貨數 (總數)(claude)'!$B$4:$B$1576=C502)*OFFSET('銷貨數 (總數)(claude)'!$E$4:$E$1576,0,操作說明!$D$2-16,1573,12)),0)</f>
        <v>0</v>
      </c>
      <c r="H502" s="35">
        <f ca="1">IFERROR(SUMPRODUCT(('銷貨數 (總數)(claude)'!$B$4:$B$1576=C502)*OFFSET('銷貨數 (總數)(claude)'!$E$4:$E$1576,0,操作說明!$D$2-10,1573,6)),0)</f>
        <v>0</v>
      </c>
      <c r="I502" s="34">
        <f ca="1">IFERROR(SUMPRODUCT(('銷貨數 (總數)(claude)'!$B$4:$B$1576=C502)*OFFSET('銷貨數 (總數)(claude)'!$E$4:$E$1576,0,操作說明!$D$2-7,1573,3)),0)</f>
        <v>0</v>
      </c>
      <c r="J502" s="35" cm="1">
        <f t="array" aca="1" ref="J502" ca="1">IFERROR(ROUND(H502/MAX(1,SUMPRODUCT(('銷貨數 (總數)(claude)'!$B$4:$B$1576=C502)*(OFFSET('銷貨數 (總數)(claude)'!$E$4:$E$1576,0,操作說明!$D$2-10,1573,6)&gt;0))),1),0)</f>
        <v>0</v>
      </c>
      <c r="K502" s="36" t="str">
        <f t="shared" ca="1" si="28"/>
        <v>-</v>
      </c>
      <c r="L502" s="37" t="str">
        <f t="shared" ca="1" si="29"/>
        <v>滯銷(有庫無銷)</v>
      </c>
      <c r="M502" s="38" t="str">
        <f t="shared" ca="1" si="30"/>
        <v>⚠️ 近6M零銷售，請確認是否列入促銷或處分</v>
      </c>
      <c r="N502" s="113" t="str">
        <f t="shared" ca="1" si="31"/>
        <v>無法預估</v>
      </c>
    </row>
    <row r="503" spans="1:14" ht="18.75" customHeight="1">
      <c r="A503" s="19" t="str">
        <f>IFERROR(_xlfn.XLOOKUP(B503,事業別定義!A$2:A$9,事業別定義!B$2:B$9,IF(E503&gt;0,"周邊商品","")),IF(E503&gt;0,"周邊商品",""))</f>
        <v>周邊商品</v>
      </c>
      <c r="B503" s="20" t="str">
        <f>IFERROR(_xlfn.XLOOKUP(C503,'銷貨數(claude)'!E:E,'銷貨數(claude)'!A:A,"周邊商品"),"周邊商品")</f>
        <v>周邊商品</v>
      </c>
      <c r="C503" s="21" t="str">
        <f>'在庫(claude)'!A503</f>
        <v>20220P090</v>
      </c>
      <c r="D503" s="22" t="str">
        <f>IFERROR(_xlfn.XLOOKUP(C503,'在庫(claude)'!A$5:A$695,'在庫(claude)'!B$5:B$695,""),"")</f>
        <v>歐姆龍紅外線耳溫槍</v>
      </c>
      <c r="E503" s="39">
        <f>IFERROR(SUMIF('在庫(claude)'!A$5:A$695,C503,'在庫(claude)'!D$5:D$695),0)</f>
        <v>1</v>
      </c>
      <c r="F503" s="39">
        <f>IFERROR(SUMIF('在庫(claude)'!A$5:A$695,C503,'在庫(claude)'!E$5:E$695),0)</f>
        <v>1580</v>
      </c>
      <c r="G503" s="39">
        <f ca="1">IFERROR(SUMPRODUCT(('銷貨數 (總數)(claude)'!$B$4:$B$1576=C503)*OFFSET('銷貨數 (總數)(claude)'!$E$4:$E$1576,0,操作說明!$D$2-16,1573,12)),0)</f>
        <v>0</v>
      </c>
      <c r="H503" s="40">
        <f ca="1">IFERROR(SUMPRODUCT(('銷貨數 (總數)(claude)'!$B$4:$B$1576=C503)*OFFSET('銷貨數 (總數)(claude)'!$E$4:$E$1576,0,操作說明!$D$2-10,1573,6)),0)</f>
        <v>0</v>
      </c>
      <c r="I503" s="39">
        <f ca="1">IFERROR(SUMPRODUCT(('銷貨數 (總數)(claude)'!$B$4:$B$1576=C503)*OFFSET('銷貨數 (總數)(claude)'!$E$4:$E$1576,0,操作說明!$D$2-7,1573,3)),0)</f>
        <v>0</v>
      </c>
      <c r="J503" s="40" cm="1">
        <f t="array" aca="1" ref="J503" ca="1">IFERROR(ROUND(H503/MAX(1,SUMPRODUCT(('銷貨數 (總數)(claude)'!$B$4:$B$1576=C503)*(OFFSET('銷貨數 (總數)(claude)'!$E$4:$E$1576,0,操作說明!$D$2-10,1573,6)&gt;0))),1),0)</f>
        <v>0</v>
      </c>
      <c r="K503" s="41" t="str">
        <f t="shared" ca="1" si="28"/>
        <v>-</v>
      </c>
      <c r="L503" s="37" t="str">
        <f t="shared" ca="1" si="29"/>
        <v>滯銷(有庫無銷)</v>
      </c>
      <c r="M503" s="42" t="str">
        <f t="shared" ca="1" si="30"/>
        <v>⚠️ 近6M零銷售，請確認是否列入促銷或處分</v>
      </c>
      <c r="N503" s="113" t="str">
        <f t="shared" ca="1" si="31"/>
        <v>無法預估</v>
      </c>
    </row>
    <row r="504" spans="1:14" ht="18.75" customHeight="1">
      <c r="A504" s="19" t="str">
        <f>IFERROR(_xlfn.XLOOKUP(B504,事業別定義!A$2:A$9,事業別定義!B$2:B$9,IF(E504&gt;0,"周邊商品","")),IF(E504&gt;0,"周邊商品",""))</f>
        <v>周邊商品</v>
      </c>
      <c r="B504" s="20" t="str">
        <f>IFERROR(_xlfn.XLOOKUP(C504,'銷貨數(claude)'!E:E,'銷貨數(claude)'!A:A,"周邊商品"),"周邊商品")</f>
        <v>周邊商品</v>
      </c>
      <c r="C504" s="21" t="str">
        <f>'在庫(claude)'!A504</f>
        <v>20220PM02</v>
      </c>
      <c r="D504" s="22" t="str">
        <f>IFERROR(_xlfn.XLOOKUP(C504,'在庫(claude)'!A$5:A$695,'在庫(claude)'!B$5:B$695,""),"")</f>
        <v>形狀交通穿線組</v>
      </c>
      <c r="E504" s="34">
        <f>IFERROR(SUMIF('在庫(claude)'!A$5:A$695,C504,'在庫(claude)'!D$5:D$695),0)</f>
        <v>23</v>
      </c>
      <c r="F504" s="34">
        <f>IFERROR(SUMIF('在庫(claude)'!A$5:A$695,C504,'在庫(claude)'!E$5:E$695),0)</f>
        <v>2082</v>
      </c>
      <c r="G504" s="34">
        <f ca="1">IFERROR(SUMPRODUCT(('銷貨數 (總數)(claude)'!$B$4:$B$1576=C504)*OFFSET('銷貨數 (總數)(claude)'!$E$4:$E$1576,0,操作說明!$D$2-16,1573,12)),0)</f>
        <v>0</v>
      </c>
      <c r="H504" s="35">
        <f ca="1">IFERROR(SUMPRODUCT(('銷貨數 (總數)(claude)'!$B$4:$B$1576=C504)*OFFSET('銷貨數 (總數)(claude)'!$E$4:$E$1576,0,操作說明!$D$2-10,1573,6)),0)</f>
        <v>0</v>
      </c>
      <c r="I504" s="34">
        <f ca="1">IFERROR(SUMPRODUCT(('銷貨數 (總數)(claude)'!$B$4:$B$1576=C504)*OFFSET('銷貨數 (總數)(claude)'!$E$4:$E$1576,0,操作說明!$D$2-7,1573,3)),0)</f>
        <v>0</v>
      </c>
      <c r="J504" s="35" cm="1">
        <f t="array" aca="1" ref="J504" ca="1">IFERROR(ROUND(H504/MAX(1,SUMPRODUCT(('銷貨數 (總數)(claude)'!$B$4:$B$1576=C504)*(OFFSET('銷貨數 (總數)(claude)'!$E$4:$E$1576,0,操作說明!$D$2-10,1573,6)&gt;0))),1),0)</f>
        <v>0</v>
      </c>
      <c r="K504" s="36" t="str">
        <f t="shared" ca="1" si="28"/>
        <v>-</v>
      </c>
      <c r="L504" s="37" t="str">
        <f t="shared" ca="1" si="29"/>
        <v>滯銷(有庫無銷)</v>
      </c>
      <c r="M504" s="38" t="str">
        <f t="shared" ca="1" si="30"/>
        <v>⚠️ 近6M零銷售，請確認是否列入促銷或處分</v>
      </c>
      <c r="N504" s="113" t="str">
        <f t="shared" ca="1" si="31"/>
        <v>無法預估</v>
      </c>
    </row>
    <row r="505" spans="1:14" ht="18.75" customHeight="1">
      <c r="A505" s="19" t="str">
        <f>IFERROR(_xlfn.XLOOKUP(B505,事業別定義!A$2:A$9,事業別定義!B$2:B$9,IF(E505&gt;0,"周邊商品","")),IF(E505&gt;0,"周邊商品",""))</f>
        <v>周邊商品</v>
      </c>
      <c r="B505" s="20" t="str">
        <f>IFERROR(_xlfn.XLOOKUP(C505,'銷貨數(claude)'!E:E,'銷貨數(claude)'!A:A,"周邊商品"),"周邊商品")</f>
        <v>周邊商品</v>
      </c>
      <c r="C505" s="21" t="str">
        <f>'在庫(claude)'!A505</f>
        <v>20220PM05</v>
      </c>
      <c r="D505" s="22" t="str">
        <f>IFERROR(_xlfn.XLOOKUP(C505,'在庫(claude)'!A$5:A$695,'在庫(claude)'!B$5:B$695,""),"")</f>
        <v>彩色新編國語辭典</v>
      </c>
      <c r="E505" s="39">
        <f>IFERROR(SUMIF('在庫(claude)'!A$5:A$695,C505,'在庫(claude)'!D$5:D$695),0)</f>
        <v>48</v>
      </c>
      <c r="F505" s="39">
        <f>IFERROR(SUMIF('在庫(claude)'!A$5:A$695,C505,'在庫(claude)'!E$5:E$695),0)</f>
        <v>4704</v>
      </c>
      <c r="G505" s="39">
        <f ca="1">IFERROR(SUMPRODUCT(('銷貨數 (總數)(claude)'!$B$4:$B$1576=C505)*OFFSET('銷貨數 (總數)(claude)'!$E$4:$E$1576,0,操作說明!$D$2-16,1573,12)),0)</f>
        <v>0</v>
      </c>
      <c r="H505" s="40">
        <f ca="1">IFERROR(SUMPRODUCT(('銷貨數 (總數)(claude)'!$B$4:$B$1576=C505)*OFFSET('銷貨數 (總數)(claude)'!$E$4:$E$1576,0,操作說明!$D$2-10,1573,6)),0)</f>
        <v>0</v>
      </c>
      <c r="I505" s="39">
        <f ca="1">IFERROR(SUMPRODUCT(('銷貨數 (總數)(claude)'!$B$4:$B$1576=C505)*OFFSET('銷貨數 (總數)(claude)'!$E$4:$E$1576,0,操作說明!$D$2-7,1573,3)),0)</f>
        <v>0</v>
      </c>
      <c r="J505" s="40" cm="1">
        <f t="array" aca="1" ref="J505" ca="1">IFERROR(ROUND(H505/MAX(1,SUMPRODUCT(('銷貨數 (總數)(claude)'!$B$4:$B$1576=C505)*(OFFSET('銷貨數 (總數)(claude)'!$E$4:$E$1576,0,操作說明!$D$2-10,1573,6)&gt;0))),1),0)</f>
        <v>0</v>
      </c>
      <c r="K505" s="41" t="str">
        <f t="shared" ca="1" si="28"/>
        <v>-</v>
      </c>
      <c r="L505" s="37" t="str">
        <f t="shared" ca="1" si="29"/>
        <v>滯銷(有庫無銷)</v>
      </c>
      <c r="M505" s="42" t="str">
        <f t="shared" ca="1" si="30"/>
        <v>⚠️ 近6M零銷售，請確認是否列入促銷或處分</v>
      </c>
      <c r="N505" s="113" t="str">
        <f t="shared" ca="1" si="31"/>
        <v>無法預估</v>
      </c>
    </row>
    <row r="506" spans="1:14" ht="18.75" customHeight="1">
      <c r="A506" s="19" t="str">
        <f>IFERROR(_xlfn.XLOOKUP(B506,事業別定義!A$2:A$9,事業別定義!B$2:B$9,IF(E506&gt;0,"周邊商品","")),IF(E506&gt;0,"周邊商品",""))</f>
        <v>周邊商品</v>
      </c>
      <c r="B506" s="20" t="str">
        <f>IFERROR(_xlfn.XLOOKUP(C506,'銷貨數(claude)'!E:E,'銷貨數(claude)'!A:A,"周邊商品"),"周邊商品")</f>
        <v>周邊商品</v>
      </c>
      <c r="C506" s="21" t="str">
        <f>'在庫(claude)'!A506</f>
        <v>20220PP01</v>
      </c>
      <c r="D506" s="22" t="str">
        <f>IFERROR(_xlfn.XLOOKUP(C506,'在庫(claude)'!A$5:A$695,'在庫(claude)'!B$5:B$695,""),"")</f>
        <v>CLASSICWORLD木製幾何積木</v>
      </c>
      <c r="E506" s="34">
        <f>IFERROR(SUMIF('在庫(claude)'!A$5:A$695,C506,'在庫(claude)'!D$5:D$695),0)</f>
        <v>1165</v>
      </c>
      <c r="F506" s="34">
        <f>IFERROR(SUMIF('在庫(claude)'!A$5:A$695,C506,'在庫(claude)'!E$5:E$695),0)</f>
        <v>137741</v>
      </c>
      <c r="G506" s="34">
        <f ca="1">IFERROR(SUMPRODUCT(('銷貨數 (總數)(claude)'!$B$4:$B$1576=C506)*OFFSET('銷貨數 (總數)(claude)'!$E$4:$E$1576,0,操作說明!$D$2-16,1573,12)),0)</f>
        <v>0</v>
      </c>
      <c r="H506" s="35">
        <f ca="1">IFERROR(SUMPRODUCT(('銷貨數 (總數)(claude)'!$B$4:$B$1576=C506)*OFFSET('銷貨數 (總數)(claude)'!$E$4:$E$1576,0,操作說明!$D$2-10,1573,6)),0)</f>
        <v>0</v>
      </c>
      <c r="I506" s="34">
        <f ca="1">IFERROR(SUMPRODUCT(('銷貨數 (總數)(claude)'!$B$4:$B$1576=C506)*OFFSET('銷貨數 (總數)(claude)'!$E$4:$E$1576,0,操作說明!$D$2-7,1573,3)),0)</f>
        <v>0</v>
      </c>
      <c r="J506" s="35" cm="1">
        <f t="array" aca="1" ref="J506" ca="1">IFERROR(ROUND(H506/MAX(1,SUMPRODUCT(('銷貨數 (總數)(claude)'!$B$4:$B$1576=C506)*(OFFSET('銷貨數 (總數)(claude)'!$E$4:$E$1576,0,操作說明!$D$2-10,1573,6)&gt;0))),1),0)</f>
        <v>0</v>
      </c>
      <c r="K506" s="36" t="str">
        <f t="shared" ca="1" si="28"/>
        <v>-</v>
      </c>
      <c r="L506" s="37" t="str">
        <f t="shared" ca="1" si="29"/>
        <v>滯銷(有庫無銷)</v>
      </c>
      <c r="M506" s="38" t="str">
        <f t="shared" ca="1" si="30"/>
        <v>⚠️ 近6M零銷售，請確認是否列入促銷或處分</v>
      </c>
      <c r="N506" s="113" t="str">
        <f t="shared" ca="1" si="31"/>
        <v>無法預估</v>
      </c>
    </row>
    <row r="507" spans="1:14" ht="18.75" customHeight="1">
      <c r="A507" s="19" t="str">
        <f>IFERROR(_xlfn.XLOOKUP(B507,事業別定義!A$2:A$9,事業別定義!B$2:B$9,IF(E507&gt;0,"周邊商品","")),IF(E507&gt;0,"周邊商品",""))</f>
        <v>周邊商品</v>
      </c>
      <c r="B507" s="20" t="str">
        <f>IFERROR(_xlfn.XLOOKUP(C507,'銷貨數(claude)'!E:E,'銷貨數(claude)'!A:A,"周邊商品"),"周邊商品")</f>
        <v>周邊商品</v>
      </c>
      <c r="C507" s="21" t="str">
        <f>'在庫(claude)'!A507</f>
        <v>20220PP02</v>
      </c>
      <c r="D507" s="22" t="str">
        <f>IFERROR(_xlfn.XLOOKUP(C507,'在庫(claude)'!A$5:A$695,'在庫(claude)'!B$5:B$695,""),"")</f>
        <v>巧虎數字學習鐘</v>
      </c>
      <c r="E507" s="39">
        <f>IFERROR(SUMIF('在庫(claude)'!A$5:A$695,C507,'在庫(claude)'!D$5:D$695),0)</f>
        <v>1703</v>
      </c>
      <c r="F507" s="39">
        <f>IFERROR(SUMIF('在庫(claude)'!A$5:A$695,C507,'在庫(claude)'!E$5:E$695),0)</f>
        <v>200984</v>
      </c>
      <c r="G507" s="39">
        <f ca="1">IFERROR(SUMPRODUCT(('銷貨數 (總數)(claude)'!$B$4:$B$1576=C507)*OFFSET('銷貨數 (總數)(claude)'!$E$4:$E$1576,0,操作說明!$D$2-16,1573,12)),0)</f>
        <v>0</v>
      </c>
      <c r="H507" s="40">
        <f ca="1">IFERROR(SUMPRODUCT(('銷貨數 (總數)(claude)'!$B$4:$B$1576=C507)*OFFSET('銷貨數 (總數)(claude)'!$E$4:$E$1576,0,操作說明!$D$2-10,1573,6)),0)</f>
        <v>0</v>
      </c>
      <c r="I507" s="39">
        <f ca="1">IFERROR(SUMPRODUCT(('銷貨數 (總數)(claude)'!$B$4:$B$1576=C507)*OFFSET('銷貨數 (總數)(claude)'!$E$4:$E$1576,0,操作說明!$D$2-7,1573,3)),0)</f>
        <v>0</v>
      </c>
      <c r="J507" s="40" cm="1">
        <f t="array" aca="1" ref="J507" ca="1">IFERROR(ROUND(H507/MAX(1,SUMPRODUCT(('銷貨數 (總數)(claude)'!$B$4:$B$1576=C507)*(OFFSET('銷貨數 (總數)(claude)'!$E$4:$E$1576,0,操作說明!$D$2-10,1573,6)&gt;0))),1),0)</f>
        <v>0</v>
      </c>
      <c r="K507" s="41" t="str">
        <f t="shared" ca="1" si="28"/>
        <v>-</v>
      </c>
      <c r="L507" s="37" t="str">
        <f t="shared" ca="1" si="29"/>
        <v>滯銷(有庫無銷)</v>
      </c>
      <c r="M507" s="42" t="str">
        <f t="shared" ca="1" si="30"/>
        <v>⚠️ 近6M零銷售，請確認是否列入促銷或處分</v>
      </c>
      <c r="N507" s="113" t="str">
        <f t="shared" ca="1" si="31"/>
        <v>無法預估</v>
      </c>
    </row>
    <row r="508" spans="1:14" ht="18.75" customHeight="1">
      <c r="A508" s="19" t="str">
        <f>IFERROR(_xlfn.XLOOKUP(B508,事業別定義!A$2:A$9,事業別定義!B$2:B$9,IF(E508&gt;0,"周邊商品","")),IF(E508&gt;0,"周邊商品",""))</f>
        <v>周邊商品</v>
      </c>
      <c r="B508" s="20" t="str">
        <f>IFERROR(_xlfn.XLOOKUP(C508,'銷貨數(claude)'!E:E,'銷貨數(claude)'!A:A,"周邊商品"),"周邊商品")</f>
        <v>巧連智商品</v>
      </c>
      <c r="C508" s="21" t="str">
        <f>'在庫(claude)'!A508</f>
        <v>20220PP03</v>
      </c>
      <c r="D508" s="22" t="str">
        <f>IFERROR(_xlfn.XLOOKUP(C508,'在庫(claude)'!A$5:A$695,'在庫(claude)'!B$5:B$695,""),"")</f>
        <v>巧虎小花Q萌枕</v>
      </c>
      <c r="E508" s="34">
        <f>IFERROR(SUMIF('在庫(claude)'!A$5:A$695,C508,'在庫(claude)'!D$5:D$695),0)</f>
        <v>3818</v>
      </c>
      <c r="F508" s="34">
        <f>IFERROR(SUMIF('在庫(claude)'!A$5:A$695,C508,'在庫(claude)'!E$5:E$695),0)</f>
        <v>387476</v>
      </c>
      <c r="G508" s="34">
        <f ca="1">IFERROR(SUMPRODUCT(('銷貨數 (總數)(claude)'!$B$4:$B$1576=C508)*OFFSET('銷貨數 (總數)(claude)'!$E$4:$E$1576,0,操作說明!$D$2-16,1573,12)),0)</f>
        <v>10</v>
      </c>
      <c r="H508" s="35">
        <f ca="1">IFERROR(SUMPRODUCT(('銷貨數 (總數)(claude)'!$B$4:$B$1576=C508)*OFFSET('銷貨數 (總數)(claude)'!$E$4:$E$1576,0,操作說明!$D$2-10,1573,6)),0)</f>
        <v>0</v>
      </c>
      <c r="I508" s="34">
        <f ca="1">IFERROR(SUMPRODUCT(('銷貨數 (總數)(claude)'!$B$4:$B$1576=C508)*OFFSET('銷貨數 (總數)(claude)'!$E$4:$E$1576,0,操作說明!$D$2-7,1573,3)),0)</f>
        <v>0</v>
      </c>
      <c r="J508" s="35" cm="1">
        <f t="array" aca="1" ref="J508" ca="1">IFERROR(ROUND(H508/MAX(1,SUMPRODUCT(('銷貨數 (總數)(claude)'!$B$4:$B$1576=C508)*(OFFSET('銷貨數 (總數)(claude)'!$E$4:$E$1576,0,操作說明!$D$2-10,1573,6)&gt;0))),1),0)</f>
        <v>0</v>
      </c>
      <c r="K508" s="36" t="str">
        <f t="shared" ca="1" si="28"/>
        <v>-</v>
      </c>
      <c r="L508" s="37" t="str">
        <f t="shared" ca="1" si="29"/>
        <v>滯銷(有庫無銷)</v>
      </c>
      <c r="M508" s="38" t="str">
        <f t="shared" ca="1" si="30"/>
        <v>⚠️ 近6M零銷售，請確認是否列入促銷或處分</v>
      </c>
      <c r="N508" s="113" t="str">
        <f t="shared" ca="1" si="31"/>
        <v>無法預估</v>
      </c>
    </row>
    <row r="509" spans="1:14" ht="18.75" customHeight="1">
      <c r="A509" s="19" t="str">
        <f>IFERROR(_xlfn.XLOOKUP(B509,事業別定義!A$2:A$9,事業別定義!B$2:B$9,IF(E509&gt;0,"周邊商品","")),IF(E509&gt;0,"周邊商品",""))</f>
        <v>周邊商品</v>
      </c>
      <c r="B509" s="20" t="str">
        <f>IFERROR(_xlfn.XLOOKUP(C509,'銷貨數(claude)'!E:E,'銷貨數(claude)'!A:A,"周邊商品"),"周邊商品")</f>
        <v>巧連智商品</v>
      </c>
      <c r="C509" s="21" t="str">
        <f>'在庫(claude)'!A509</f>
        <v>20220PP05</v>
      </c>
      <c r="D509" s="22" t="str">
        <f>IFERROR(_xlfn.XLOOKUP(C509,'在庫(claude)'!A$5:A$695,'在庫(claude)'!B$5:B$695,""),"")</f>
        <v>巧虎束口保溫袋(黃)</v>
      </c>
      <c r="E509" s="39">
        <f>IFERROR(SUMIF('在庫(claude)'!A$5:A$695,C509,'在庫(claude)'!D$5:D$695),0)</f>
        <v>4701</v>
      </c>
      <c r="F509" s="39">
        <f>IFERROR(SUMIF('在庫(claude)'!A$5:A$695,C509,'在庫(claude)'!E$5:E$695),0)</f>
        <v>483658</v>
      </c>
      <c r="G509" s="39">
        <f ca="1">IFERROR(SUMPRODUCT(('銷貨數 (總數)(claude)'!$B$4:$B$1576=C509)*OFFSET('銷貨數 (總數)(claude)'!$E$4:$E$1576,0,操作說明!$D$2-16,1573,12)),0)</f>
        <v>300</v>
      </c>
      <c r="H509" s="40">
        <f ca="1">IFERROR(SUMPRODUCT(('銷貨數 (總數)(claude)'!$B$4:$B$1576=C509)*OFFSET('銷貨數 (總數)(claude)'!$E$4:$E$1576,0,操作說明!$D$2-10,1573,6)),0)</f>
        <v>0</v>
      </c>
      <c r="I509" s="39">
        <f ca="1">IFERROR(SUMPRODUCT(('銷貨數 (總數)(claude)'!$B$4:$B$1576=C509)*OFFSET('銷貨數 (總數)(claude)'!$E$4:$E$1576,0,操作說明!$D$2-7,1573,3)),0)</f>
        <v>0</v>
      </c>
      <c r="J509" s="40" cm="1">
        <f t="array" aca="1" ref="J509" ca="1">IFERROR(ROUND(H509/MAX(1,SUMPRODUCT(('銷貨數 (總數)(claude)'!$B$4:$B$1576=C509)*(OFFSET('銷貨數 (總數)(claude)'!$E$4:$E$1576,0,操作說明!$D$2-10,1573,6)&gt;0))),1),0)</f>
        <v>0</v>
      </c>
      <c r="K509" s="41" t="str">
        <f t="shared" ca="1" si="28"/>
        <v>-</v>
      </c>
      <c r="L509" s="37" t="str">
        <f t="shared" ca="1" si="29"/>
        <v>滯銷(有庫無銷)</v>
      </c>
      <c r="M509" s="42" t="str">
        <f t="shared" ca="1" si="30"/>
        <v>⚠️ 近6M零銷售，請確認是否列入促銷或處分</v>
      </c>
      <c r="N509" s="113" t="str">
        <f t="shared" ca="1" si="31"/>
        <v>無法預估</v>
      </c>
    </row>
    <row r="510" spans="1:14" ht="18.75" customHeight="1">
      <c r="A510" s="19" t="str">
        <f>IFERROR(_xlfn.XLOOKUP(B510,事業別定義!A$2:A$9,事業別定義!B$2:B$9,IF(E510&gt;0,"周邊商品","")),IF(E510&gt;0,"周邊商品",""))</f>
        <v>周邊商品</v>
      </c>
      <c r="B510" s="20" t="str">
        <f>IFERROR(_xlfn.XLOOKUP(C510,'銷貨數(claude)'!E:E,'銷貨數(claude)'!A:A,"周邊商品"),"周邊商品")</f>
        <v>周邊商品</v>
      </c>
      <c r="C510" s="21" t="str">
        <f>'在庫(claude)'!A510</f>
        <v>20220PQ01</v>
      </c>
      <c r="D510" s="22" t="str">
        <f>IFERROR(_xlfn.XLOOKUP(C510,'在庫(claude)'!A$5:A$695,'在庫(claude)'!B$5:B$695,""),"")</f>
        <v>宇宙小百科</v>
      </c>
      <c r="E510" s="34">
        <f>IFERROR(SUMIF('在庫(claude)'!A$5:A$695,C510,'在庫(claude)'!D$5:D$695),0)</f>
        <v>377</v>
      </c>
      <c r="F510" s="34">
        <f>IFERROR(SUMIF('在庫(claude)'!A$5:A$695,C510,'在庫(claude)'!E$5:E$695),0)</f>
        <v>15080</v>
      </c>
      <c r="G510" s="34">
        <f ca="1">IFERROR(SUMPRODUCT(('銷貨數 (總數)(claude)'!$B$4:$B$1576=C510)*OFFSET('銷貨數 (總數)(claude)'!$E$4:$E$1576,0,操作說明!$D$2-16,1573,12)),0)</f>
        <v>0</v>
      </c>
      <c r="H510" s="35">
        <f ca="1">IFERROR(SUMPRODUCT(('銷貨數 (總數)(claude)'!$B$4:$B$1576=C510)*OFFSET('銷貨數 (總數)(claude)'!$E$4:$E$1576,0,操作說明!$D$2-10,1573,6)),0)</f>
        <v>0</v>
      </c>
      <c r="I510" s="34">
        <f ca="1">IFERROR(SUMPRODUCT(('銷貨數 (總數)(claude)'!$B$4:$B$1576=C510)*OFFSET('銷貨數 (總數)(claude)'!$E$4:$E$1576,0,操作說明!$D$2-7,1573,3)),0)</f>
        <v>0</v>
      </c>
      <c r="J510" s="35" cm="1">
        <f t="array" aca="1" ref="J510" ca="1">IFERROR(ROUND(H510/MAX(1,SUMPRODUCT(('銷貨數 (總數)(claude)'!$B$4:$B$1576=C510)*(OFFSET('銷貨數 (總數)(claude)'!$E$4:$E$1576,0,操作說明!$D$2-10,1573,6)&gt;0))),1),0)</f>
        <v>0</v>
      </c>
      <c r="K510" s="36" t="str">
        <f t="shared" ca="1" si="28"/>
        <v>-</v>
      </c>
      <c r="L510" s="37" t="str">
        <f t="shared" ca="1" si="29"/>
        <v>滯銷(有庫無銷)</v>
      </c>
      <c r="M510" s="38" t="str">
        <f t="shared" ca="1" si="30"/>
        <v>⚠️ 近6M零銷售，請確認是否列入促銷或處分</v>
      </c>
      <c r="N510" s="113" t="str">
        <f t="shared" ca="1" si="31"/>
        <v>無法預估</v>
      </c>
    </row>
    <row r="511" spans="1:14" ht="18.75" customHeight="1">
      <c r="A511" s="19" t="str">
        <f>IFERROR(_xlfn.XLOOKUP(B511,事業別定義!A$2:A$9,事業別定義!B$2:B$9,IF(E511&gt;0,"周邊商品","")),IF(E511&gt;0,"周邊商品",""))</f>
        <v>周邊商品</v>
      </c>
      <c r="B511" s="20" t="str">
        <f>IFERROR(_xlfn.XLOOKUP(C511,'銷貨數(claude)'!E:E,'銷貨數(claude)'!A:A,"周邊商品"),"周邊商品")</f>
        <v>周邊商品</v>
      </c>
      <c r="C511" s="21" t="str">
        <f>'在庫(claude)'!A511</f>
        <v>20220PQ06</v>
      </c>
      <c r="D511" s="22" t="str">
        <f>IFERROR(_xlfn.XLOOKUP(C511,'在庫(claude)'!A$5:A$695,'在庫(claude)'!B$5:B$695,""),"")</f>
        <v>巧虎大拼圖-好聰明ER009A</v>
      </c>
      <c r="E511" s="39">
        <f>IFERROR(SUMIF('在庫(claude)'!A$5:A$695,C511,'在庫(claude)'!D$5:D$695),0)</f>
        <v>70</v>
      </c>
      <c r="F511" s="39">
        <f>IFERROR(SUMIF('在庫(claude)'!A$5:A$695,C511,'在庫(claude)'!E$5:E$695),0)</f>
        <v>4186</v>
      </c>
      <c r="G511" s="39">
        <f ca="1">IFERROR(SUMPRODUCT(('銷貨數 (總數)(claude)'!$B$4:$B$1576=C511)*OFFSET('銷貨數 (總數)(claude)'!$E$4:$E$1576,0,操作說明!$D$2-16,1573,12)),0)</f>
        <v>0</v>
      </c>
      <c r="H511" s="40">
        <f ca="1">IFERROR(SUMPRODUCT(('銷貨數 (總數)(claude)'!$B$4:$B$1576=C511)*OFFSET('銷貨數 (總數)(claude)'!$E$4:$E$1576,0,操作說明!$D$2-10,1573,6)),0)</f>
        <v>0</v>
      </c>
      <c r="I511" s="39">
        <f ca="1">IFERROR(SUMPRODUCT(('銷貨數 (總數)(claude)'!$B$4:$B$1576=C511)*OFFSET('銷貨數 (總數)(claude)'!$E$4:$E$1576,0,操作說明!$D$2-7,1573,3)),0)</f>
        <v>0</v>
      </c>
      <c r="J511" s="40" cm="1">
        <f t="array" aca="1" ref="J511" ca="1">IFERROR(ROUND(H511/MAX(1,SUMPRODUCT(('銷貨數 (總數)(claude)'!$B$4:$B$1576=C511)*(OFFSET('銷貨數 (總數)(claude)'!$E$4:$E$1576,0,操作說明!$D$2-10,1573,6)&gt;0))),1),0)</f>
        <v>0</v>
      </c>
      <c r="K511" s="41" t="str">
        <f t="shared" ca="1" si="28"/>
        <v>-</v>
      </c>
      <c r="L511" s="37" t="str">
        <f t="shared" ca="1" si="29"/>
        <v>滯銷(有庫無銷)</v>
      </c>
      <c r="M511" s="42" t="str">
        <f t="shared" ca="1" si="30"/>
        <v>⚠️ 近6M零銷售，請確認是否列入促銷或處分</v>
      </c>
      <c r="N511" s="113" t="str">
        <f t="shared" ca="1" si="31"/>
        <v>無法預估</v>
      </c>
    </row>
    <row r="512" spans="1:14" ht="18.75" customHeight="1">
      <c r="A512" s="19" t="str">
        <f>IFERROR(_xlfn.XLOOKUP(B512,事業別定義!A$2:A$9,事業別定義!B$2:B$9,IF(E512&gt;0,"周邊商品","")),IF(E512&gt;0,"周邊商品",""))</f>
        <v>周邊商品</v>
      </c>
      <c r="B512" s="20" t="str">
        <f>IFERROR(_xlfn.XLOOKUP(C512,'銷貨數(claude)'!E:E,'銷貨數(claude)'!A:A,"周邊商品"),"周邊商品")</f>
        <v>周邊商品</v>
      </c>
      <c r="C512" s="21" t="str">
        <f>'在庫(claude)'!A512</f>
        <v>20220PQ07</v>
      </c>
      <c r="D512" s="22" t="str">
        <f>IFERROR(_xlfn.XLOOKUP(C512,'在庫(claude)'!A$5:A$695,'在庫(claude)'!B$5:B$695,""),"")</f>
        <v>巧虎大拼圖-好聰明ER009B</v>
      </c>
      <c r="E512" s="34">
        <f>IFERROR(SUMIF('在庫(claude)'!A$5:A$695,C512,'在庫(claude)'!D$5:D$695),0)</f>
        <v>72</v>
      </c>
      <c r="F512" s="34">
        <f>IFERROR(SUMIF('在庫(claude)'!A$5:A$695,C512,'在庫(claude)'!E$5:E$695),0)</f>
        <v>4304</v>
      </c>
      <c r="G512" s="34">
        <f ca="1">IFERROR(SUMPRODUCT(('銷貨數 (總數)(claude)'!$B$4:$B$1576=C512)*OFFSET('銷貨數 (總數)(claude)'!$E$4:$E$1576,0,操作說明!$D$2-16,1573,12)),0)</f>
        <v>0</v>
      </c>
      <c r="H512" s="35">
        <f ca="1">IFERROR(SUMPRODUCT(('銷貨數 (總數)(claude)'!$B$4:$B$1576=C512)*OFFSET('銷貨數 (總數)(claude)'!$E$4:$E$1576,0,操作說明!$D$2-10,1573,6)),0)</f>
        <v>0</v>
      </c>
      <c r="I512" s="34">
        <f ca="1">IFERROR(SUMPRODUCT(('銷貨數 (總數)(claude)'!$B$4:$B$1576=C512)*OFFSET('銷貨數 (總數)(claude)'!$E$4:$E$1576,0,操作說明!$D$2-7,1573,3)),0)</f>
        <v>0</v>
      </c>
      <c r="J512" s="35" cm="1">
        <f t="array" aca="1" ref="J512" ca="1">IFERROR(ROUND(H512/MAX(1,SUMPRODUCT(('銷貨數 (總數)(claude)'!$B$4:$B$1576=C512)*(OFFSET('銷貨數 (總數)(claude)'!$E$4:$E$1576,0,操作說明!$D$2-10,1573,6)&gt;0))),1),0)</f>
        <v>0</v>
      </c>
      <c r="K512" s="36" t="str">
        <f t="shared" ca="1" si="28"/>
        <v>-</v>
      </c>
      <c r="L512" s="37" t="str">
        <f t="shared" ca="1" si="29"/>
        <v>滯銷(有庫無銷)</v>
      </c>
      <c r="M512" s="38" t="str">
        <f t="shared" ca="1" si="30"/>
        <v>⚠️ 近6M零銷售，請確認是否列入促銷或處分</v>
      </c>
      <c r="N512" s="113" t="str">
        <f t="shared" ca="1" si="31"/>
        <v>無法預估</v>
      </c>
    </row>
    <row r="513" spans="1:14" ht="18.75" customHeight="1">
      <c r="A513" s="19" t="str">
        <f>IFERROR(_xlfn.XLOOKUP(B513,事業別定義!A$2:A$9,事業別定義!B$2:B$9,IF(E513&gt;0,"周邊商品","")),IF(E513&gt;0,"周邊商品",""))</f>
        <v>周邊商品</v>
      </c>
      <c r="B513" s="20" t="str">
        <f>IFERROR(_xlfn.XLOOKUP(C513,'銷貨數(claude)'!E:E,'銷貨數(claude)'!A:A,"周邊商品"),"周邊商品")</f>
        <v>周邊商品</v>
      </c>
      <c r="C513" s="21" t="str">
        <f>'在庫(claude)'!A513</f>
        <v>20220PQ08</v>
      </c>
      <c r="D513" s="22" t="str">
        <f>IFERROR(_xlfn.XLOOKUP(C513,'在庫(claude)'!A$5:A$695,'在庫(claude)'!B$5:B$695,""),"")</f>
        <v>巧虎大拼圖-真聰明ER009C</v>
      </c>
      <c r="E513" s="39">
        <f>IFERROR(SUMIF('在庫(claude)'!A$5:A$695,C513,'在庫(claude)'!D$5:D$695),0)</f>
        <v>72</v>
      </c>
      <c r="F513" s="39">
        <f>IFERROR(SUMIF('在庫(claude)'!A$5:A$695,C513,'在庫(claude)'!E$5:E$695),0)</f>
        <v>4306</v>
      </c>
      <c r="G513" s="39">
        <f ca="1">IFERROR(SUMPRODUCT(('銷貨數 (總數)(claude)'!$B$4:$B$1576=C513)*OFFSET('銷貨數 (總數)(claude)'!$E$4:$E$1576,0,操作說明!$D$2-16,1573,12)),0)</f>
        <v>0</v>
      </c>
      <c r="H513" s="40">
        <f ca="1">IFERROR(SUMPRODUCT(('銷貨數 (總數)(claude)'!$B$4:$B$1576=C513)*OFFSET('銷貨數 (總數)(claude)'!$E$4:$E$1576,0,操作說明!$D$2-10,1573,6)),0)</f>
        <v>0</v>
      </c>
      <c r="I513" s="39">
        <f ca="1">IFERROR(SUMPRODUCT(('銷貨數 (總數)(claude)'!$B$4:$B$1576=C513)*OFFSET('銷貨數 (總數)(claude)'!$E$4:$E$1576,0,操作說明!$D$2-7,1573,3)),0)</f>
        <v>0</v>
      </c>
      <c r="J513" s="40" cm="1">
        <f t="array" aca="1" ref="J513" ca="1">IFERROR(ROUND(H513/MAX(1,SUMPRODUCT(('銷貨數 (總數)(claude)'!$B$4:$B$1576=C513)*(OFFSET('銷貨數 (總數)(claude)'!$E$4:$E$1576,0,操作說明!$D$2-10,1573,6)&gt;0))),1),0)</f>
        <v>0</v>
      </c>
      <c r="K513" s="41" t="str">
        <f t="shared" ca="1" si="28"/>
        <v>-</v>
      </c>
      <c r="L513" s="37" t="str">
        <f t="shared" ca="1" si="29"/>
        <v>滯銷(有庫無銷)</v>
      </c>
      <c r="M513" s="42" t="str">
        <f t="shared" ca="1" si="30"/>
        <v>⚠️ 近6M零銷售，請確認是否列入促銷或處分</v>
      </c>
      <c r="N513" s="113" t="str">
        <f t="shared" ca="1" si="31"/>
        <v>無法預估</v>
      </c>
    </row>
    <row r="514" spans="1:14" ht="18.75" customHeight="1">
      <c r="A514" s="19" t="str">
        <f>IFERROR(_xlfn.XLOOKUP(B514,事業別定義!A$2:A$9,事業別定義!B$2:B$9,IF(E514&gt;0,"周邊商品","")),IF(E514&gt;0,"周邊商品",""))</f>
        <v>周邊商品</v>
      </c>
      <c r="B514" s="20" t="str">
        <f>IFERROR(_xlfn.XLOOKUP(C514,'銷貨數(claude)'!E:E,'銷貨數(claude)'!A:A,"周邊商品"),"周邊商品")</f>
        <v>周邊商品</v>
      </c>
      <c r="C514" s="21" t="str">
        <f>'在庫(claude)'!A514</f>
        <v>20220PQ09</v>
      </c>
      <c r="D514" s="22" t="str">
        <f>IFERROR(_xlfn.XLOOKUP(C514,'在庫(claude)'!A$5:A$695,'在庫(claude)'!B$5:B$695,""),"")</f>
        <v>巧虎大拼圖-真聰明ER009D</v>
      </c>
      <c r="E514" s="34">
        <f>IFERROR(SUMIF('在庫(claude)'!A$5:A$695,C514,'在庫(claude)'!D$5:D$695),0)</f>
        <v>50</v>
      </c>
      <c r="F514" s="34">
        <f>IFERROR(SUMIF('在庫(claude)'!A$5:A$695,C514,'在庫(claude)'!E$5:E$695),0)</f>
        <v>2992</v>
      </c>
      <c r="G514" s="34">
        <f ca="1">IFERROR(SUMPRODUCT(('銷貨數 (總數)(claude)'!$B$4:$B$1576=C514)*OFFSET('銷貨數 (總數)(claude)'!$E$4:$E$1576,0,操作說明!$D$2-16,1573,12)),0)</f>
        <v>0</v>
      </c>
      <c r="H514" s="35">
        <f ca="1">IFERROR(SUMPRODUCT(('銷貨數 (總數)(claude)'!$B$4:$B$1576=C514)*OFFSET('銷貨數 (總數)(claude)'!$E$4:$E$1576,0,操作說明!$D$2-10,1573,6)),0)</f>
        <v>0</v>
      </c>
      <c r="I514" s="34">
        <f ca="1">IFERROR(SUMPRODUCT(('銷貨數 (總數)(claude)'!$B$4:$B$1576=C514)*OFFSET('銷貨數 (總數)(claude)'!$E$4:$E$1576,0,操作說明!$D$2-7,1573,3)),0)</f>
        <v>0</v>
      </c>
      <c r="J514" s="35" cm="1">
        <f t="array" aca="1" ref="J514" ca="1">IFERROR(ROUND(H514/MAX(1,SUMPRODUCT(('銷貨數 (總數)(claude)'!$B$4:$B$1576=C514)*(OFFSET('銷貨數 (總數)(claude)'!$E$4:$E$1576,0,操作說明!$D$2-10,1573,6)&gt;0))),1),0)</f>
        <v>0</v>
      </c>
      <c r="K514" s="36" t="str">
        <f t="shared" ca="1" si="28"/>
        <v>-</v>
      </c>
      <c r="L514" s="37" t="str">
        <f t="shared" ca="1" si="29"/>
        <v>滯銷(有庫無銷)</v>
      </c>
      <c r="M514" s="38" t="str">
        <f t="shared" ca="1" si="30"/>
        <v>⚠️ 近6M零銷售，請確認是否列入促銷或處分</v>
      </c>
      <c r="N514" s="113" t="str">
        <f t="shared" ca="1" si="31"/>
        <v>無法預估</v>
      </c>
    </row>
    <row r="515" spans="1:14" ht="18.75" customHeight="1">
      <c r="A515" s="19" t="str">
        <f>IFERROR(_xlfn.XLOOKUP(B515,事業別定義!A$2:A$9,事業別定義!B$2:B$9,IF(E515&gt;0,"周邊商品","")),IF(E515&gt;0,"周邊商品",""))</f>
        <v>周邊商品</v>
      </c>
      <c r="B515" s="20" t="str">
        <f>IFERROR(_xlfn.XLOOKUP(C515,'銷貨數(claude)'!E:E,'銷貨數(claude)'!A:A,"周邊商品"),"周邊商品")</f>
        <v>周邊商品</v>
      </c>
      <c r="C515" s="21" t="str">
        <f>'在庫(claude)'!A515</f>
        <v>20221PA0F</v>
      </c>
      <c r="D515" s="22" t="str">
        <f>IFERROR(_xlfn.XLOOKUP(C515,'在庫(claude)'!A$5:A$695,'在庫(claude)'!B$5:B$695,""),"")</f>
        <v>巧虎I互動語彙機</v>
      </c>
      <c r="E515" s="39">
        <f>IFERROR(SUMIF('在庫(claude)'!A$5:A$695,C515,'在庫(claude)'!D$5:D$695),0)</f>
        <v>6</v>
      </c>
      <c r="F515" s="39">
        <f>IFERROR(SUMIF('在庫(claude)'!A$5:A$695,C515,'在庫(claude)'!E$5:E$695),0)</f>
        <v>961</v>
      </c>
      <c r="G515" s="39">
        <f ca="1">IFERROR(SUMPRODUCT(('銷貨數 (總數)(claude)'!$B$4:$B$1576=C515)*OFFSET('銷貨數 (總數)(claude)'!$E$4:$E$1576,0,操作說明!$D$2-16,1573,12)),0)</f>
        <v>0</v>
      </c>
      <c r="H515" s="40">
        <f ca="1">IFERROR(SUMPRODUCT(('銷貨數 (總數)(claude)'!$B$4:$B$1576=C515)*OFFSET('銷貨數 (總數)(claude)'!$E$4:$E$1576,0,操作說明!$D$2-10,1573,6)),0)</f>
        <v>0</v>
      </c>
      <c r="I515" s="39">
        <f ca="1">IFERROR(SUMPRODUCT(('銷貨數 (總數)(claude)'!$B$4:$B$1576=C515)*OFFSET('銷貨數 (總數)(claude)'!$E$4:$E$1576,0,操作說明!$D$2-7,1573,3)),0)</f>
        <v>0</v>
      </c>
      <c r="J515" s="40" cm="1">
        <f t="array" aca="1" ref="J515" ca="1">IFERROR(ROUND(H515/MAX(1,SUMPRODUCT(('銷貨數 (總數)(claude)'!$B$4:$B$1576=C515)*(OFFSET('銷貨數 (總數)(claude)'!$E$4:$E$1576,0,操作說明!$D$2-10,1573,6)&gt;0))),1),0)</f>
        <v>0</v>
      </c>
      <c r="K515" s="41" t="str">
        <f t="shared" ca="1" si="28"/>
        <v>-</v>
      </c>
      <c r="L515" s="37" t="str">
        <f t="shared" ca="1" si="29"/>
        <v>滯銷(有庫無銷)</v>
      </c>
      <c r="M515" s="42" t="str">
        <f t="shared" ca="1" si="30"/>
        <v>⚠️ 近6M零銷售，請確認是否列入促銷或處分</v>
      </c>
      <c r="N515" s="113" t="str">
        <f t="shared" ca="1" si="31"/>
        <v>無法預估</v>
      </c>
    </row>
    <row r="516" spans="1:14" ht="18.75" customHeight="1">
      <c r="A516" s="19" t="str">
        <f>IFERROR(_xlfn.XLOOKUP(B516,事業別定義!A$2:A$9,事業別定義!B$2:B$9,IF(E516&gt;0,"周邊商品","")),IF(E516&gt;0,"周邊商品",""))</f>
        <v>周邊商品</v>
      </c>
      <c r="B516" s="20" t="str">
        <f>IFERROR(_xlfn.XLOOKUP(C516,'銷貨數(claude)'!E:E,'銷貨數(claude)'!A:A,"周邊商品"),"周邊商品")</f>
        <v>周邊商品</v>
      </c>
      <c r="C516" s="21" t="str">
        <f>'在庫(claude)'!A516</f>
        <v>20221PB01</v>
      </c>
      <c r="D516" s="22" t="str">
        <f>IFERROR(_xlfn.XLOOKUP(C516,'在庫(claude)'!A$5:A$695,'在庫(claude)'!B$5:B$695,""),"")</f>
        <v>巧虎彈跳水壺</v>
      </c>
      <c r="E516" s="34">
        <f>IFERROR(SUMIF('在庫(claude)'!A$5:A$695,C516,'在庫(claude)'!D$5:D$695),0)</f>
        <v>1352</v>
      </c>
      <c r="F516" s="34">
        <f>IFERROR(SUMIF('在庫(claude)'!A$5:A$695,C516,'在庫(claude)'!E$5:E$695),0)</f>
        <v>135187</v>
      </c>
      <c r="G516" s="34">
        <f ca="1">IFERROR(SUMPRODUCT(('銷貨數 (總數)(claude)'!$B$4:$B$1576=C516)*OFFSET('銷貨數 (總數)(claude)'!$E$4:$E$1576,0,操作說明!$D$2-16,1573,12)),0)</f>
        <v>0</v>
      </c>
      <c r="H516" s="35">
        <f ca="1">IFERROR(SUMPRODUCT(('銷貨數 (總數)(claude)'!$B$4:$B$1576=C516)*OFFSET('銷貨數 (總數)(claude)'!$E$4:$E$1576,0,操作說明!$D$2-10,1573,6)),0)</f>
        <v>0</v>
      </c>
      <c r="I516" s="34">
        <f ca="1">IFERROR(SUMPRODUCT(('銷貨數 (總數)(claude)'!$B$4:$B$1576=C516)*OFFSET('銷貨數 (總數)(claude)'!$E$4:$E$1576,0,操作說明!$D$2-7,1573,3)),0)</f>
        <v>0</v>
      </c>
      <c r="J516" s="35" cm="1">
        <f t="array" aca="1" ref="J516" ca="1">IFERROR(ROUND(H516/MAX(1,SUMPRODUCT(('銷貨數 (總數)(claude)'!$B$4:$B$1576=C516)*(OFFSET('銷貨數 (總數)(claude)'!$E$4:$E$1576,0,操作說明!$D$2-10,1573,6)&gt;0))),1),0)</f>
        <v>0</v>
      </c>
      <c r="K516" s="36" t="str">
        <f t="shared" ca="1" si="28"/>
        <v>-</v>
      </c>
      <c r="L516" s="37" t="str">
        <f t="shared" ca="1" si="29"/>
        <v>滯銷(有庫無銷)</v>
      </c>
      <c r="M516" s="38" t="str">
        <f t="shared" ca="1" si="30"/>
        <v>⚠️ 近6M零銷售，請確認是否列入促銷或處分</v>
      </c>
      <c r="N516" s="113" t="str">
        <f t="shared" ca="1" si="31"/>
        <v>無法預估</v>
      </c>
    </row>
    <row r="517" spans="1:14" ht="18.75" customHeight="1">
      <c r="A517" s="19" t="str">
        <f>IFERROR(_xlfn.XLOOKUP(B517,事業別定義!A$2:A$9,事業別定義!B$2:B$9,IF(E517&gt;0,"周邊商品","")),IF(E517&gt;0,"周邊商品",""))</f>
        <v>周邊商品</v>
      </c>
      <c r="B517" s="20" t="str">
        <f>IFERROR(_xlfn.XLOOKUP(C517,'銷貨數(claude)'!E:E,'銷貨數(claude)'!A:A,"周邊商品"),"周邊商品")</f>
        <v>周邊商品</v>
      </c>
      <c r="C517" s="21" t="str">
        <f>'在庫(claude)'!A517</f>
        <v>20221PB02</v>
      </c>
      <c r="D517" s="22" t="str">
        <f>IFERROR(_xlfn.XLOOKUP(C517,'在庫(claude)'!A$5:A$695,'在庫(claude)'!B$5:B$695,""),"")</f>
        <v>巧虎不鏽鋼雙耳隔熱餐碗</v>
      </c>
      <c r="E517" s="39">
        <f>IFERROR(SUMIF('在庫(claude)'!A$5:A$695,C517,'在庫(claude)'!D$5:D$695),0)</f>
        <v>943</v>
      </c>
      <c r="F517" s="39">
        <f>IFERROR(SUMIF('在庫(claude)'!A$5:A$695,C517,'在庫(claude)'!E$5:E$695),0)</f>
        <v>107023</v>
      </c>
      <c r="G517" s="39">
        <f ca="1">IFERROR(SUMPRODUCT(('銷貨數 (總數)(claude)'!$B$4:$B$1576=C517)*OFFSET('銷貨數 (總數)(claude)'!$E$4:$E$1576,0,操作說明!$D$2-16,1573,12)),0)</f>
        <v>0</v>
      </c>
      <c r="H517" s="40">
        <f ca="1">IFERROR(SUMPRODUCT(('銷貨數 (總數)(claude)'!$B$4:$B$1576=C517)*OFFSET('銷貨數 (總數)(claude)'!$E$4:$E$1576,0,操作說明!$D$2-10,1573,6)),0)</f>
        <v>0</v>
      </c>
      <c r="I517" s="39">
        <f ca="1">IFERROR(SUMPRODUCT(('銷貨數 (總數)(claude)'!$B$4:$B$1576=C517)*OFFSET('銷貨數 (總數)(claude)'!$E$4:$E$1576,0,操作說明!$D$2-7,1573,3)),0)</f>
        <v>0</v>
      </c>
      <c r="J517" s="40" cm="1">
        <f t="array" aca="1" ref="J517" ca="1">IFERROR(ROUND(H517/MAX(1,SUMPRODUCT(('銷貨數 (總數)(claude)'!$B$4:$B$1576=C517)*(OFFSET('銷貨數 (總數)(claude)'!$E$4:$E$1576,0,操作說明!$D$2-10,1573,6)&gt;0))),1),0)</f>
        <v>0</v>
      </c>
      <c r="K517" s="41" t="str">
        <f t="shared" ref="K517:K580" ca="1" si="32">IFERROR(IF(J517=0,"-",ROUND(E517/J517,1)),"-")</f>
        <v>-</v>
      </c>
      <c r="L517" s="37" t="str">
        <f t="shared" ref="L517:L580" ca="1" si="33">IFERROR(IF(E517=0,"無庫存",IF(J517=0,"滯銷(有庫無銷)",IF(E517/J517&lt;=3,"健康",IF(E517/J517&lt;=6,"偏高",IF(E517/J517&lt;=12,"警示","滯銷風險"))))),"無庫存")</f>
        <v>滯銷(有庫無銷)</v>
      </c>
      <c r="M517" s="42" t="str">
        <f t="shared" ref="M517:M580" ca="1" si="34">IFERROR(IF(E517=0,"",IF(J517=0,"⚠️ 近6M零銷售，請確認是否列入促銷或處分",IF(E517/J517&gt;24,"🔴 超過2年消化量，建議促銷/庫存處分",IF(E517/J517&gt;12,"🔴 消化月數超過12個月，滯銷風險高",IF(E517/J517&gt;6,"🟠 消化月數6-12個月，持續觀察",IF(E517/J517&gt;3,"🟡 消化月數3-6個月，偏高注意","✅ 庫存健康")))))),"")</f>
        <v>⚠️ 近6M零銷售，請確認是否列入促銷或處分</v>
      </c>
      <c r="N517" s="113" t="str">
        <f t="shared" ref="N517:N580" ca="1" si="35">IFERROR(IF(E517=0,"已售完",IF(J517=0,"無法預估",TEXT(EDATE(TODAY(),ROUND(E517/J517,0)),"YYYY/MM"))),"無法預估")</f>
        <v>無法預估</v>
      </c>
    </row>
    <row r="518" spans="1:14" ht="18.75" customHeight="1">
      <c r="A518" s="19" t="str">
        <f>IFERROR(_xlfn.XLOOKUP(B518,事業別定義!A$2:A$9,事業別定義!B$2:B$9,IF(E518&gt;0,"周邊商品","")),IF(E518&gt;0,"周邊商品",""))</f>
        <v>周邊商品</v>
      </c>
      <c r="B518" s="20" t="str">
        <f>IFERROR(_xlfn.XLOOKUP(C518,'銷貨數(claude)'!E:E,'銷貨數(claude)'!A:A,"周邊商品"),"周邊商品")</f>
        <v>周邊商品</v>
      </c>
      <c r="C518" s="21" t="str">
        <f>'在庫(claude)'!A518</f>
        <v>20221PB03</v>
      </c>
      <c r="D518" s="22" t="str">
        <f>IFERROR(_xlfn.XLOOKUP(C518,'在庫(claude)'!A$5:A$695,'在庫(claude)'!B$5:B$695,""),"")</f>
        <v>巧虎疊疊杯</v>
      </c>
      <c r="E518" s="34">
        <f>IFERROR(SUMIF('在庫(claude)'!A$5:A$695,C518,'在庫(claude)'!D$5:D$695),0)</f>
        <v>1275</v>
      </c>
      <c r="F518" s="34">
        <f>IFERROR(SUMIF('在庫(claude)'!A$5:A$695,C518,'在庫(claude)'!E$5:E$695),0)</f>
        <v>114114</v>
      </c>
      <c r="G518" s="34">
        <f ca="1">IFERROR(SUMPRODUCT(('銷貨數 (總數)(claude)'!$B$4:$B$1576=C518)*OFFSET('銷貨數 (總數)(claude)'!$E$4:$E$1576,0,操作說明!$D$2-16,1573,12)),0)</f>
        <v>0</v>
      </c>
      <c r="H518" s="35">
        <f ca="1">IFERROR(SUMPRODUCT(('銷貨數 (總數)(claude)'!$B$4:$B$1576=C518)*OFFSET('銷貨數 (總數)(claude)'!$E$4:$E$1576,0,操作說明!$D$2-10,1573,6)),0)</f>
        <v>0</v>
      </c>
      <c r="I518" s="34">
        <f ca="1">IFERROR(SUMPRODUCT(('銷貨數 (總數)(claude)'!$B$4:$B$1576=C518)*OFFSET('銷貨數 (總數)(claude)'!$E$4:$E$1576,0,操作說明!$D$2-7,1573,3)),0)</f>
        <v>0</v>
      </c>
      <c r="J518" s="35" cm="1">
        <f t="array" aca="1" ref="J518" ca="1">IFERROR(ROUND(H518/MAX(1,SUMPRODUCT(('銷貨數 (總數)(claude)'!$B$4:$B$1576=C518)*(OFFSET('銷貨數 (總數)(claude)'!$E$4:$E$1576,0,操作說明!$D$2-10,1573,6)&gt;0))),1),0)</f>
        <v>0</v>
      </c>
      <c r="K518" s="36" t="str">
        <f t="shared" ca="1" si="32"/>
        <v>-</v>
      </c>
      <c r="L518" s="37" t="str">
        <f t="shared" ca="1" si="33"/>
        <v>滯銷(有庫無銷)</v>
      </c>
      <c r="M518" s="38" t="str">
        <f t="shared" ca="1" si="34"/>
        <v>⚠️ 近6M零銷售，請確認是否列入促銷或處分</v>
      </c>
      <c r="N518" s="113" t="str">
        <f t="shared" ca="1" si="35"/>
        <v>無法預估</v>
      </c>
    </row>
    <row r="519" spans="1:14" ht="18.75" customHeight="1">
      <c r="A519" s="19" t="str">
        <f>IFERROR(_xlfn.XLOOKUP(B519,事業別定義!A$2:A$9,事業別定義!B$2:B$9,IF(E519&gt;0,"周邊商品","")),IF(E519&gt;0,"周邊商品",""))</f>
        <v>周邊商品</v>
      </c>
      <c r="B519" s="20" t="str">
        <f>IFERROR(_xlfn.XLOOKUP(C519,'銷貨數(claude)'!E:E,'銷貨數(claude)'!A:A,"周邊商品"),"周邊商品")</f>
        <v>周邊商品</v>
      </c>
      <c r="C519" s="21" t="str">
        <f>'在庫(claude)'!A519</f>
        <v>20221PB04</v>
      </c>
      <c r="D519" s="22" t="str">
        <f>IFERROR(_xlfn.XLOOKUP(C519,'在庫(claude)'!A$5:A$695,'在庫(claude)'!B$5:B$695,""),"")</f>
        <v>巧虎點心碗</v>
      </c>
      <c r="E519" s="39">
        <f>IFERROR(SUMIF('在庫(claude)'!A$5:A$695,C519,'在庫(claude)'!D$5:D$695),0)</f>
        <v>1284</v>
      </c>
      <c r="F519" s="39">
        <f>IFERROR(SUMIF('在庫(claude)'!A$5:A$695,C519,'在庫(claude)'!E$5:E$695),0)</f>
        <v>106529</v>
      </c>
      <c r="G519" s="39">
        <f ca="1">IFERROR(SUMPRODUCT(('銷貨數 (總數)(claude)'!$B$4:$B$1576=C519)*OFFSET('銷貨數 (總數)(claude)'!$E$4:$E$1576,0,操作說明!$D$2-16,1573,12)),0)</f>
        <v>0</v>
      </c>
      <c r="H519" s="40">
        <f ca="1">IFERROR(SUMPRODUCT(('銷貨數 (總數)(claude)'!$B$4:$B$1576=C519)*OFFSET('銷貨數 (總數)(claude)'!$E$4:$E$1576,0,操作說明!$D$2-10,1573,6)),0)</f>
        <v>0</v>
      </c>
      <c r="I519" s="39">
        <f ca="1">IFERROR(SUMPRODUCT(('銷貨數 (總數)(claude)'!$B$4:$B$1576=C519)*OFFSET('銷貨數 (總數)(claude)'!$E$4:$E$1576,0,操作說明!$D$2-7,1573,3)),0)</f>
        <v>0</v>
      </c>
      <c r="J519" s="40" cm="1">
        <f t="array" aca="1" ref="J519" ca="1">IFERROR(ROUND(H519/MAX(1,SUMPRODUCT(('銷貨數 (總數)(claude)'!$B$4:$B$1576=C519)*(OFFSET('銷貨數 (總數)(claude)'!$E$4:$E$1576,0,操作說明!$D$2-10,1573,6)&gt;0))),1),0)</f>
        <v>0</v>
      </c>
      <c r="K519" s="41" t="str">
        <f t="shared" ca="1" si="32"/>
        <v>-</v>
      </c>
      <c r="L519" s="37" t="str">
        <f t="shared" ca="1" si="33"/>
        <v>滯銷(有庫無銷)</v>
      </c>
      <c r="M519" s="42" t="str">
        <f t="shared" ca="1" si="34"/>
        <v>⚠️ 近6M零銷售，請確認是否列入促銷或處分</v>
      </c>
      <c r="N519" s="113" t="str">
        <f t="shared" ca="1" si="35"/>
        <v>無法預估</v>
      </c>
    </row>
    <row r="520" spans="1:14" ht="18.75" customHeight="1">
      <c r="A520" s="19" t="str">
        <f>IFERROR(_xlfn.XLOOKUP(B520,事業別定義!A$2:A$9,事業別定義!B$2:B$9,IF(E520&gt;0,"周邊商品","")),IF(E520&gt;0,"周邊商品",""))</f>
        <v>周邊商品</v>
      </c>
      <c r="B520" s="20" t="str">
        <f>IFERROR(_xlfn.XLOOKUP(C520,'銷貨數(claude)'!E:E,'銷貨數(claude)'!A:A,"周邊商品"),"周邊商品")</f>
        <v>周邊商品</v>
      </c>
      <c r="C520" s="21" t="str">
        <f>'在庫(claude)'!A520</f>
        <v>20221PB06</v>
      </c>
      <c r="D520" s="22" t="str">
        <f>IFERROR(_xlfn.XLOOKUP(C520,'在庫(claude)'!A$5:A$695,'在庫(claude)'!B$5:B$695,""),"")</f>
        <v>台塑生醫抗菌噴霧</v>
      </c>
      <c r="E520" s="34">
        <f>IFERROR(SUMIF('在庫(claude)'!A$5:A$695,C520,'在庫(claude)'!D$5:D$695),0)</f>
        <v>32</v>
      </c>
      <c r="F520" s="34">
        <f>IFERROR(SUMIF('在庫(claude)'!A$5:A$695,C520,'在庫(claude)'!E$5:E$695),0)</f>
        <v>295</v>
      </c>
      <c r="G520" s="34">
        <f ca="1">IFERROR(SUMPRODUCT(('銷貨數 (總數)(claude)'!$B$4:$B$1576=C520)*OFFSET('銷貨數 (總數)(claude)'!$E$4:$E$1576,0,操作說明!$D$2-16,1573,12)),0)</f>
        <v>0</v>
      </c>
      <c r="H520" s="35">
        <f ca="1">IFERROR(SUMPRODUCT(('銷貨數 (總數)(claude)'!$B$4:$B$1576=C520)*OFFSET('銷貨數 (總數)(claude)'!$E$4:$E$1576,0,操作說明!$D$2-10,1573,6)),0)</f>
        <v>0</v>
      </c>
      <c r="I520" s="34">
        <f ca="1">IFERROR(SUMPRODUCT(('銷貨數 (總數)(claude)'!$B$4:$B$1576=C520)*OFFSET('銷貨數 (總數)(claude)'!$E$4:$E$1576,0,操作說明!$D$2-7,1573,3)),0)</f>
        <v>0</v>
      </c>
      <c r="J520" s="35" cm="1">
        <f t="array" aca="1" ref="J520" ca="1">IFERROR(ROUND(H520/MAX(1,SUMPRODUCT(('銷貨數 (總數)(claude)'!$B$4:$B$1576=C520)*(OFFSET('銷貨數 (總數)(claude)'!$E$4:$E$1576,0,操作說明!$D$2-10,1573,6)&gt;0))),1),0)</f>
        <v>0</v>
      </c>
      <c r="K520" s="36" t="str">
        <f t="shared" ca="1" si="32"/>
        <v>-</v>
      </c>
      <c r="L520" s="37" t="str">
        <f t="shared" ca="1" si="33"/>
        <v>滯銷(有庫無銷)</v>
      </c>
      <c r="M520" s="38" t="str">
        <f t="shared" ca="1" si="34"/>
        <v>⚠️ 近6M零銷售，請確認是否列入促銷或處分</v>
      </c>
      <c r="N520" s="113" t="str">
        <f t="shared" ca="1" si="35"/>
        <v>無法預估</v>
      </c>
    </row>
    <row r="521" spans="1:14" ht="18.75" customHeight="1">
      <c r="A521" s="19" t="str">
        <f>IFERROR(_xlfn.XLOOKUP(B521,事業別定義!A$2:A$9,事業別定義!B$2:B$9,IF(E521&gt;0,"周邊商品","")),IF(E521&gt;0,"周邊商品",""))</f>
        <v>周邊商品</v>
      </c>
      <c r="B521" s="20" t="str">
        <f>IFERROR(_xlfn.XLOOKUP(C521,'銷貨數(claude)'!E:E,'銷貨數(claude)'!A:A,"周邊商品"),"周邊商品")</f>
        <v>周邊商品</v>
      </c>
      <c r="C521" s="21" t="str">
        <f>'在庫(claude)'!A521</f>
        <v>20221PB0K</v>
      </c>
      <c r="D521" s="22" t="str">
        <f>IFERROR(_xlfn.XLOOKUP(C521,'在庫(claude)'!A$5:A$695,'在庫(claude)'!B$5:B$695,""),"")</f>
        <v>寶寶版巧虎睡覺故事音樂機</v>
      </c>
      <c r="E521" s="39">
        <f>IFERROR(SUMIF('在庫(claude)'!A$5:A$695,C521,'在庫(claude)'!D$5:D$695),0)</f>
        <v>1</v>
      </c>
      <c r="F521" s="39">
        <f>IFERROR(SUMIF('在庫(claude)'!A$5:A$695,C521,'在庫(claude)'!E$5:E$695),0)</f>
        <v>159</v>
      </c>
      <c r="G521" s="39">
        <f ca="1">IFERROR(SUMPRODUCT(('銷貨數 (總數)(claude)'!$B$4:$B$1576=C521)*OFFSET('銷貨數 (總數)(claude)'!$E$4:$E$1576,0,操作說明!$D$2-16,1573,12)),0)</f>
        <v>0</v>
      </c>
      <c r="H521" s="40">
        <f ca="1">IFERROR(SUMPRODUCT(('銷貨數 (總數)(claude)'!$B$4:$B$1576=C521)*OFFSET('銷貨數 (總數)(claude)'!$E$4:$E$1576,0,操作說明!$D$2-10,1573,6)),0)</f>
        <v>0</v>
      </c>
      <c r="I521" s="39">
        <f ca="1">IFERROR(SUMPRODUCT(('銷貨數 (總數)(claude)'!$B$4:$B$1576=C521)*OFFSET('銷貨數 (總數)(claude)'!$E$4:$E$1576,0,操作說明!$D$2-7,1573,3)),0)</f>
        <v>0</v>
      </c>
      <c r="J521" s="40" cm="1">
        <f t="array" aca="1" ref="J521" ca="1">IFERROR(ROUND(H521/MAX(1,SUMPRODUCT(('銷貨數 (總數)(claude)'!$B$4:$B$1576=C521)*(OFFSET('銷貨數 (總數)(claude)'!$E$4:$E$1576,0,操作說明!$D$2-10,1573,6)&gt;0))),1),0)</f>
        <v>0</v>
      </c>
      <c r="K521" s="41" t="str">
        <f t="shared" ca="1" si="32"/>
        <v>-</v>
      </c>
      <c r="L521" s="37" t="str">
        <f t="shared" ca="1" si="33"/>
        <v>滯銷(有庫無銷)</v>
      </c>
      <c r="M521" s="42" t="str">
        <f t="shared" ca="1" si="34"/>
        <v>⚠️ 近6M零銷售，請確認是否列入促銷或處分</v>
      </c>
      <c r="N521" s="113" t="str">
        <f t="shared" ca="1" si="35"/>
        <v>無法預估</v>
      </c>
    </row>
    <row r="522" spans="1:14" ht="18.75" customHeight="1">
      <c r="A522" s="19" t="str">
        <f>IFERROR(_xlfn.XLOOKUP(B522,事業別定義!A$2:A$9,事業別定義!B$2:B$9,IF(E522&gt;0,"周邊商品","")),IF(E522&gt;0,"周邊商品",""))</f>
        <v>周邊商品</v>
      </c>
      <c r="B522" s="20" t="str">
        <f>IFERROR(_xlfn.XLOOKUP(C522,'銷貨數(claude)'!E:E,'銷貨數(claude)'!A:A,"周邊商品"),"周邊商品")</f>
        <v>周邊商品</v>
      </c>
      <c r="C522" s="21" t="str">
        <f>'在庫(claude)'!A522</f>
        <v>20221PM01</v>
      </c>
      <c r="D522" s="22" t="str">
        <f>IFERROR(_xlfn.XLOOKUP(C522,'在庫(claude)'!A$5:A$695,'在庫(claude)'!B$5:B$695,""),"")</f>
        <v>粉紅娃娃</v>
      </c>
      <c r="E522" s="34">
        <f>IFERROR(SUMIF('在庫(claude)'!A$5:A$695,C522,'在庫(claude)'!D$5:D$695),0)</f>
        <v>927</v>
      </c>
      <c r="F522" s="34">
        <f>IFERROR(SUMIF('在庫(claude)'!A$5:A$695,C522,'在庫(claude)'!E$5:E$695),0)</f>
        <v>29049</v>
      </c>
      <c r="G522" s="34">
        <f ca="1">IFERROR(SUMPRODUCT(('銷貨數 (總數)(claude)'!$B$4:$B$1576=C522)*OFFSET('銷貨數 (總數)(claude)'!$E$4:$E$1576,0,操作說明!$D$2-16,1573,12)),0)</f>
        <v>0</v>
      </c>
      <c r="H522" s="35">
        <f ca="1">IFERROR(SUMPRODUCT(('銷貨數 (總數)(claude)'!$B$4:$B$1576=C522)*OFFSET('銷貨數 (總數)(claude)'!$E$4:$E$1576,0,操作說明!$D$2-10,1573,6)),0)</f>
        <v>0</v>
      </c>
      <c r="I522" s="34">
        <f ca="1">IFERROR(SUMPRODUCT(('銷貨數 (總數)(claude)'!$B$4:$B$1576=C522)*OFFSET('銷貨數 (總數)(claude)'!$E$4:$E$1576,0,操作說明!$D$2-7,1573,3)),0)</f>
        <v>0</v>
      </c>
      <c r="J522" s="35" cm="1">
        <f t="array" aca="1" ref="J522" ca="1">IFERROR(ROUND(H522/MAX(1,SUMPRODUCT(('銷貨數 (總數)(claude)'!$B$4:$B$1576=C522)*(OFFSET('銷貨數 (總數)(claude)'!$E$4:$E$1576,0,操作說明!$D$2-10,1573,6)&gt;0))),1),0)</f>
        <v>0</v>
      </c>
      <c r="K522" s="36" t="str">
        <f t="shared" ca="1" si="32"/>
        <v>-</v>
      </c>
      <c r="L522" s="37" t="str">
        <f t="shared" ca="1" si="33"/>
        <v>滯銷(有庫無銷)</v>
      </c>
      <c r="M522" s="38" t="str">
        <f t="shared" ca="1" si="34"/>
        <v>⚠️ 近6M零銷售，請確認是否列入促銷或處分</v>
      </c>
      <c r="N522" s="113" t="str">
        <f t="shared" ca="1" si="35"/>
        <v>無法預估</v>
      </c>
    </row>
    <row r="523" spans="1:14" ht="18.75" customHeight="1">
      <c r="A523" s="19" t="str">
        <f>IFERROR(_xlfn.XLOOKUP(B523,事業別定義!A$2:A$9,事業別定義!B$2:B$9,IF(E523&gt;0,"周邊商品","")),IF(E523&gt;0,"周邊商品",""))</f>
        <v>周邊商品</v>
      </c>
      <c r="B523" s="20" t="str">
        <f>IFERROR(_xlfn.XLOOKUP(C523,'銷貨數(claude)'!E:E,'銷貨數(claude)'!A:A,"周邊商品"),"周邊商品")</f>
        <v>周邊商品</v>
      </c>
      <c r="C523" s="21" t="str">
        <f>'在庫(claude)'!A523</f>
        <v>20221PR02</v>
      </c>
      <c r="D523" s="22" t="str">
        <f>IFERROR(_xlfn.XLOOKUP(C523,'在庫(claude)'!A$5:A$695,'在庫(claude)'!B$5:B$695,""),"")</f>
        <v>巧虎Q萌方巾(嬌生)</v>
      </c>
      <c r="E523" s="39">
        <f>IFERROR(SUMIF('在庫(claude)'!A$5:A$695,C523,'在庫(claude)'!D$5:D$695),0)</f>
        <v>4654</v>
      </c>
      <c r="F523" s="39">
        <f>IFERROR(SUMIF('在庫(claude)'!A$5:A$695,C523,'在庫(claude)'!E$5:E$695),0)</f>
        <v>112020</v>
      </c>
      <c r="G523" s="39">
        <f ca="1">IFERROR(SUMPRODUCT(('銷貨數 (總數)(claude)'!$B$4:$B$1576=C523)*OFFSET('銷貨數 (總數)(claude)'!$E$4:$E$1576,0,操作說明!$D$2-16,1573,12)),0)</f>
        <v>0</v>
      </c>
      <c r="H523" s="40">
        <f ca="1">IFERROR(SUMPRODUCT(('銷貨數 (總數)(claude)'!$B$4:$B$1576=C523)*OFFSET('銷貨數 (總數)(claude)'!$E$4:$E$1576,0,操作說明!$D$2-10,1573,6)),0)</f>
        <v>0</v>
      </c>
      <c r="I523" s="39">
        <f ca="1">IFERROR(SUMPRODUCT(('銷貨數 (總數)(claude)'!$B$4:$B$1576=C523)*OFFSET('銷貨數 (總數)(claude)'!$E$4:$E$1576,0,操作說明!$D$2-7,1573,3)),0)</f>
        <v>0</v>
      </c>
      <c r="J523" s="40" cm="1">
        <f t="array" aca="1" ref="J523" ca="1">IFERROR(ROUND(H523/MAX(1,SUMPRODUCT(('銷貨數 (總數)(claude)'!$B$4:$B$1576=C523)*(OFFSET('銷貨數 (總數)(claude)'!$E$4:$E$1576,0,操作說明!$D$2-10,1573,6)&gt;0))),1),0)</f>
        <v>0</v>
      </c>
      <c r="K523" s="41" t="str">
        <f t="shared" ca="1" si="32"/>
        <v>-</v>
      </c>
      <c r="L523" s="37" t="str">
        <f t="shared" ca="1" si="33"/>
        <v>滯銷(有庫無銷)</v>
      </c>
      <c r="M523" s="42" t="str">
        <f t="shared" ca="1" si="34"/>
        <v>⚠️ 近6M零銷售，請確認是否列入促銷或處分</v>
      </c>
      <c r="N523" s="113" t="str">
        <f t="shared" ca="1" si="35"/>
        <v>無法預估</v>
      </c>
    </row>
    <row r="524" spans="1:14" ht="18.75" customHeight="1">
      <c r="A524" s="19" t="str">
        <f>IFERROR(_xlfn.XLOOKUP(B524,事業別定義!A$2:A$9,事業別定義!B$2:B$9,IF(E524&gt;0,"周邊商品","")),IF(E524&gt;0,"周邊商品",""))</f>
        <v>周邊商品</v>
      </c>
      <c r="B524" s="20" t="str">
        <f>IFERROR(_xlfn.XLOOKUP(C524,'銷貨數(claude)'!E:E,'銷貨數(claude)'!A:A,"周邊商品"),"周邊商品")</f>
        <v>周邊商品</v>
      </c>
      <c r="C524" s="21" t="str">
        <f>'在庫(claude)'!A524</f>
        <v>20222PB01</v>
      </c>
      <c r="D524" s="22" t="str">
        <f>IFERROR(_xlfn.XLOOKUP(C524,'在庫(claude)'!A$5:A$695,'在庫(claude)'!B$5:B$695,""),"")</f>
        <v>幼幼版交通城市安全組</v>
      </c>
      <c r="E524" s="34">
        <f>IFERROR(SUMIF('在庫(claude)'!A$5:A$695,C524,'在庫(claude)'!D$5:D$695),0)</f>
        <v>372</v>
      </c>
      <c r="F524" s="34">
        <f>IFERROR(SUMIF('在庫(claude)'!A$5:A$695,C524,'在庫(claude)'!E$5:E$695),0)</f>
        <v>73444</v>
      </c>
      <c r="G524" s="34">
        <f ca="1">IFERROR(SUMPRODUCT(('銷貨數 (總數)(claude)'!$B$4:$B$1576=C524)*OFFSET('銷貨數 (總數)(claude)'!$E$4:$E$1576,0,操作說明!$D$2-16,1573,12)),0)</f>
        <v>0</v>
      </c>
      <c r="H524" s="35">
        <f ca="1">IFERROR(SUMPRODUCT(('銷貨數 (總數)(claude)'!$B$4:$B$1576=C524)*OFFSET('銷貨數 (總數)(claude)'!$E$4:$E$1576,0,操作說明!$D$2-10,1573,6)),0)</f>
        <v>0</v>
      </c>
      <c r="I524" s="34">
        <f ca="1">IFERROR(SUMPRODUCT(('銷貨數 (總數)(claude)'!$B$4:$B$1576=C524)*OFFSET('銷貨數 (總數)(claude)'!$E$4:$E$1576,0,操作說明!$D$2-7,1573,3)),0)</f>
        <v>0</v>
      </c>
      <c r="J524" s="35" cm="1">
        <f t="array" aca="1" ref="J524" ca="1">IFERROR(ROUND(H524/MAX(1,SUMPRODUCT(('銷貨數 (總數)(claude)'!$B$4:$B$1576=C524)*(OFFSET('銷貨數 (總數)(claude)'!$E$4:$E$1576,0,操作說明!$D$2-10,1573,6)&gt;0))),1),0)</f>
        <v>0</v>
      </c>
      <c r="K524" s="36" t="str">
        <f t="shared" ca="1" si="32"/>
        <v>-</v>
      </c>
      <c r="L524" s="37" t="str">
        <f t="shared" ca="1" si="33"/>
        <v>滯銷(有庫無銷)</v>
      </c>
      <c r="M524" s="38" t="str">
        <f t="shared" ca="1" si="34"/>
        <v>⚠️ 近6M零銷售，請確認是否列入促銷或處分</v>
      </c>
      <c r="N524" s="113" t="str">
        <f t="shared" ca="1" si="35"/>
        <v>無法預估</v>
      </c>
    </row>
    <row r="525" spans="1:14" ht="18.75" customHeight="1">
      <c r="A525" s="19" t="str">
        <f>IFERROR(_xlfn.XLOOKUP(B525,事業別定義!A$2:A$9,事業別定義!B$2:B$9,IF(E525&gt;0,"周邊商品","")),IF(E525&gt;0,"周邊商品",""))</f>
        <v>周邊商品</v>
      </c>
      <c r="B525" s="20" t="str">
        <f>IFERROR(_xlfn.XLOOKUP(C525,'銷貨數(claude)'!E:E,'銷貨數(claude)'!A:A,"周邊商品"),"周邊商品")</f>
        <v>周邊商品</v>
      </c>
      <c r="C525" s="21" t="str">
        <f>'在庫(claude)'!A525</f>
        <v>20222PB02</v>
      </c>
      <c r="D525" s="22" t="str">
        <f>IFERROR(_xlfn.XLOOKUP(C525,'在庫(claude)'!A$5:A$695,'在庫(claude)'!B$5:B$695,""),"")</f>
        <v>幼幼版加贈認知顏色冰淇淋組</v>
      </c>
      <c r="E525" s="39">
        <f>IFERROR(SUMIF('在庫(claude)'!A$5:A$695,C525,'在庫(claude)'!D$5:D$695),0)</f>
        <v>275</v>
      </c>
      <c r="F525" s="39">
        <f>IFERROR(SUMIF('在庫(claude)'!A$5:A$695,C525,'在庫(claude)'!E$5:E$695),0)</f>
        <v>32527</v>
      </c>
      <c r="G525" s="39">
        <f ca="1">IFERROR(SUMPRODUCT(('銷貨數 (總數)(claude)'!$B$4:$B$1576=C525)*OFFSET('銷貨數 (總數)(claude)'!$E$4:$E$1576,0,操作說明!$D$2-16,1573,12)),0)</f>
        <v>0</v>
      </c>
      <c r="H525" s="40">
        <f ca="1">IFERROR(SUMPRODUCT(('銷貨數 (總數)(claude)'!$B$4:$B$1576=C525)*OFFSET('銷貨數 (總數)(claude)'!$E$4:$E$1576,0,操作說明!$D$2-10,1573,6)),0)</f>
        <v>0</v>
      </c>
      <c r="I525" s="39">
        <f ca="1">IFERROR(SUMPRODUCT(('銷貨數 (總數)(claude)'!$B$4:$B$1576=C525)*OFFSET('銷貨數 (總數)(claude)'!$E$4:$E$1576,0,操作說明!$D$2-7,1573,3)),0)</f>
        <v>0</v>
      </c>
      <c r="J525" s="40" cm="1">
        <f t="array" aca="1" ref="J525" ca="1">IFERROR(ROUND(H525/MAX(1,SUMPRODUCT(('銷貨數 (總數)(claude)'!$B$4:$B$1576=C525)*(OFFSET('銷貨數 (總數)(claude)'!$E$4:$E$1576,0,操作說明!$D$2-10,1573,6)&gt;0))),1),0)</f>
        <v>0</v>
      </c>
      <c r="K525" s="41" t="str">
        <f t="shared" ca="1" si="32"/>
        <v>-</v>
      </c>
      <c r="L525" s="37" t="str">
        <f t="shared" ca="1" si="33"/>
        <v>滯銷(有庫無銷)</v>
      </c>
      <c r="M525" s="42" t="str">
        <f t="shared" ca="1" si="34"/>
        <v>⚠️ 近6M零銷售，請確認是否列入促銷或處分</v>
      </c>
      <c r="N525" s="113" t="str">
        <f t="shared" ca="1" si="35"/>
        <v>無法預估</v>
      </c>
    </row>
    <row r="526" spans="1:14" ht="18.75" customHeight="1">
      <c r="A526" s="19" t="str">
        <f>IFERROR(_xlfn.XLOOKUP(B526,事業別定義!A$2:A$9,事業別定義!B$2:B$9,IF(E526&gt;0,"周邊商品","")),IF(E526&gt;0,"周邊商品",""))</f>
        <v>周邊商品</v>
      </c>
      <c r="B526" s="20" t="str">
        <f>IFERROR(_xlfn.XLOOKUP(C526,'銷貨數(claude)'!E:E,'銷貨數(claude)'!A:A,"周邊商品"),"周邊商品")</f>
        <v>周邊商品</v>
      </c>
      <c r="C526" s="21" t="str">
        <f>'在庫(claude)'!A526</f>
        <v>20222PB03</v>
      </c>
      <c r="D526" s="22" t="str">
        <f>IFERROR(_xlfn.XLOOKUP(C526,'在庫(claude)'!A$5:A$695,'在庫(claude)'!B$5:B$695,""),"")</f>
        <v>幼幼版腦力開發汽車組</v>
      </c>
      <c r="E526" s="34">
        <f>IFERROR(SUMIF('在庫(claude)'!A$5:A$695,C526,'在庫(claude)'!D$5:D$695),0)</f>
        <v>185</v>
      </c>
      <c r="F526" s="34">
        <f>IFERROR(SUMIF('在庫(claude)'!A$5:A$695,C526,'在庫(claude)'!E$5:E$695),0)</f>
        <v>21165</v>
      </c>
      <c r="G526" s="34">
        <f ca="1">IFERROR(SUMPRODUCT(('銷貨數 (總數)(claude)'!$B$4:$B$1576=C526)*OFFSET('銷貨數 (總數)(claude)'!$E$4:$E$1576,0,操作說明!$D$2-16,1573,12)),0)</f>
        <v>0</v>
      </c>
      <c r="H526" s="35">
        <f ca="1">IFERROR(SUMPRODUCT(('銷貨數 (總數)(claude)'!$B$4:$B$1576=C526)*OFFSET('銷貨數 (總數)(claude)'!$E$4:$E$1576,0,操作說明!$D$2-10,1573,6)),0)</f>
        <v>0</v>
      </c>
      <c r="I526" s="34">
        <f ca="1">IFERROR(SUMPRODUCT(('銷貨數 (總數)(claude)'!$B$4:$B$1576=C526)*OFFSET('銷貨數 (總數)(claude)'!$E$4:$E$1576,0,操作說明!$D$2-7,1573,3)),0)</f>
        <v>0</v>
      </c>
      <c r="J526" s="35" cm="1">
        <f t="array" aca="1" ref="J526" ca="1">IFERROR(ROUND(H526/MAX(1,SUMPRODUCT(('銷貨數 (總數)(claude)'!$B$4:$B$1576=C526)*(OFFSET('銷貨數 (總數)(claude)'!$E$4:$E$1576,0,操作說明!$D$2-10,1573,6)&gt;0))),1),0)</f>
        <v>0</v>
      </c>
      <c r="K526" s="36" t="str">
        <f t="shared" ca="1" si="32"/>
        <v>-</v>
      </c>
      <c r="L526" s="37" t="str">
        <f t="shared" ca="1" si="33"/>
        <v>滯銷(有庫無銷)</v>
      </c>
      <c r="M526" s="38" t="str">
        <f t="shared" ca="1" si="34"/>
        <v>⚠️ 近6M零銷售，請確認是否列入促銷或處分</v>
      </c>
      <c r="N526" s="113" t="str">
        <f t="shared" ca="1" si="35"/>
        <v>無法預估</v>
      </c>
    </row>
    <row r="527" spans="1:14" ht="18.75" customHeight="1">
      <c r="A527" s="19" t="str">
        <f>IFERROR(_xlfn.XLOOKUP(B527,事業別定義!A$2:A$9,事業別定義!B$2:B$9,IF(E527&gt;0,"周邊商品","")),IF(E527&gt;0,"周邊商品",""))</f>
        <v>周邊商品</v>
      </c>
      <c r="B527" s="20" t="str">
        <f>IFERROR(_xlfn.XLOOKUP(C527,'銷貨數(claude)'!E:E,'銷貨數(claude)'!A:A,"周邊商品"),"周邊商品")</f>
        <v>周邊商品</v>
      </c>
      <c r="C527" s="21" t="str">
        <f>'在庫(claude)'!A527</f>
        <v>20222PB03-B</v>
      </c>
      <c r="D527" s="22" t="str">
        <f>IFERROR(_xlfn.XLOOKUP(C527,'在庫(claude)'!A$5:A$695,'在庫(claude)'!B$5:B$695,""),"")</f>
        <v>幼幼版加贈汽車組海報</v>
      </c>
      <c r="E527" s="39">
        <f>IFERROR(SUMIF('在庫(claude)'!A$5:A$695,C527,'在庫(claude)'!D$5:D$695),0)</f>
        <v>185</v>
      </c>
      <c r="F527" s="39">
        <f>IFERROR(SUMIF('在庫(claude)'!A$5:A$695,C527,'在庫(claude)'!E$5:E$695),0)</f>
        <v>1143</v>
      </c>
      <c r="G527" s="39">
        <f ca="1">IFERROR(SUMPRODUCT(('銷貨數 (總數)(claude)'!$B$4:$B$1576=C527)*OFFSET('銷貨數 (總數)(claude)'!$E$4:$E$1576,0,操作說明!$D$2-16,1573,12)),0)</f>
        <v>0</v>
      </c>
      <c r="H527" s="40">
        <f ca="1">IFERROR(SUMPRODUCT(('銷貨數 (總數)(claude)'!$B$4:$B$1576=C527)*OFFSET('銷貨數 (總數)(claude)'!$E$4:$E$1576,0,操作說明!$D$2-10,1573,6)),0)</f>
        <v>0</v>
      </c>
      <c r="I527" s="39">
        <f ca="1">IFERROR(SUMPRODUCT(('銷貨數 (總數)(claude)'!$B$4:$B$1576=C527)*OFFSET('銷貨數 (總數)(claude)'!$E$4:$E$1576,0,操作說明!$D$2-7,1573,3)),0)</f>
        <v>0</v>
      </c>
      <c r="J527" s="40" cm="1">
        <f t="array" aca="1" ref="J527" ca="1">IFERROR(ROUND(H527/MAX(1,SUMPRODUCT(('銷貨數 (總數)(claude)'!$B$4:$B$1576=C527)*(OFFSET('銷貨數 (總數)(claude)'!$E$4:$E$1576,0,操作說明!$D$2-10,1573,6)&gt;0))),1),0)</f>
        <v>0</v>
      </c>
      <c r="K527" s="41" t="str">
        <f t="shared" ca="1" si="32"/>
        <v>-</v>
      </c>
      <c r="L527" s="37" t="str">
        <f t="shared" ca="1" si="33"/>
        <v>滯銷(有庫無銷)</v>
      </c>
      <c r="M527" s="42" t="str">
        <f t="shared" ca="1" si="34"/>
        <v>⚠️ 近6M零銷售，請確認是否列入促銷或處分</v>
      </c>
      <c r="N527" s="113" t="str">
        <f t="shared" ca="1" si="35"/>
        <v>無法預估</v>
      </c>
    </row>
    <row r="528" spans="1:14" ht="18.75" customHeight="1">
      <c r="A528" s="19" t="str">
        <f>IFERROR(_xlfn.XLOOKUP(B528,事業別定義!A$2:A$9,事業別定義!B$2:B$9,IF(E528&gt;0,"周邊商品","")),IF(E528&gt;0,"周邊商品",""))</f>
        <v>周邊商品</v>
      </c>
      <c r="B528" s="20" t="str">
        <f>IFERROR(_xlfn.XLOOKUP(C528,'銷貨數(claude)'!E:E,'銷貨數(claude)'!A:A,"周邊商品"),"周邊商品")</f>
        <v>周邊商品</v>
      </c>
      <c r="C528" s="21" t="str">
        <f>'在庫(claude)'!A528</f>
        <v>20222PM01</v>
      </c>
      <c r="D528" s="22" t="str">
        <f>IFERROR(_xlfn.XLOOKUP(C528,'在庫(claude)'!A$5:A$695,'在庫(claude)'!B$5:B$695,""),"")</f>
        <v>粉紅娃娃聲音積木組</v>
      </c>
      <c r="E528" s="34">
        <f>IFERROR(SUMIF('在庫(claude)'!A$5:A$695,C528,'在庫(claude)'!D$5:D$695),0)</f>
        <v>4</v>
      </c>
      <c r="F528" s="34">
        <f>IFERROR(SUMIF('在庫(claude)'!A$5:A$695,C528,'在庫(claude)'!E$5:E$695),0)</f>
        <v>232</v>
      </c>
      <c r="G528" s="34">
        <f ca="1">IFERROR(SUMPRODUCT(('銷貨數 (總數)(claude)'!$B$4:$B$1576=C528)*OFFSET('銷貨數 (總數)(claude)'!$E$4:$E$1576,0,操作說明!$D$2-16,1573,12)),0)</f>
        <v>0</v>
      </c>
      <c r="H528" s="35">
        <f ca="1">IFERROR(SUMPRODUCT(('銷貨數 (總數)(claude)'!$B$4:$B$1576=C528)*OFFSET('銷貨數 (總數)(claude)'!$E$4:$E$1576,0,操作說明!$D$2-10,1573,6)),0)</f>
        <v>0</v>
      </c>
      <c r="I528" s="34">
        <f ca="1">IFERROR(SUMPRODUCT(('銷貨數 (總數)(claude)'!$B$4:$B$1576=C528)*OFFSET('銷貨數 (總數)(claude)'!$E$4:$E$1576,0,操作說明!$D$2-7,1573,3)),0)</f>
        <v>0</v>
      </c>
      <c r="J528" s="35" cm="1">
        <f t="array" aca="1" ref="J528" ca="1">IFERROR(ROUND(H528/MAX(1,SUMPRODUCT(('銷貨數 (總數)(claude)'!$B$4:$B$1576=C528)*(OFFSET('銷貨數 (總數)(claude)'!$E$4:$E$1576,0,操作說明!$D$2-10,1573,6)&gt;0))),1),0)</f>
        <v>0</v>
      </c>
      <c r="K528" s="36" t="str">
        <f t="shared" ca="1" si="32"/>
        <v>-</v>
      </c>
      <c r="L528" s="37" t="str">
        <f t="shared" ca="1" si="33"/>
        <v>滯銷(有庫無銷)</v>
      </c>
      <c r="M528" s="38" t="str">
        <f t="shared" ca="1" si="34"/>
        <v>⚠️ 近6M零銷售，請確認是否列入促銷或處分</v>
      </c>
      <c r="N528" s="113" t="str">
        <f t="shared" ca="1" si="35"/>
        <v>無法預估</v>
      </c>
    </row>
    <row r="529" spans="1:14" ht="18.75" customHeight="1">
      <c r="A529" s="19" t="str">
        <f>IFERROR(_xlfn.XLOOKUP(B529,事業別定義!A$2:A$9,事業別定義!B$2:B$9,IF(E529&gt;0,"周邊商品","")),IF(E529&gt;0,"周邊商品",""))</f>
        <v>周邊商品</v>
      </c>
      <c r="B529" s="20" t="str">
        <f>IFERROR(_xlfn.XLOOKUP(C529,'銷貨數(claude)'!E:E,'銷貨數(claude)'!A:A,"周邊商品"),"周邊商品")</f>
        <v>周邊商品</v>
      </c>
      <c r="C529" s="21" t="str">
        <f>'在庫(claude)'!A529</f>
        <v>20223PB01</v>
      </c>
      <c r="D529" s="22" t="str">
        <f>IFERROR(_xlfn.XLOOKUP(C529,'在庫(claude)'!A$5:A$695,'在庫(claude)'!B$5:B$695,""),"")</f>
        <v>重心透明平衡積木</v>
      </c>
      <c r="E529" s="39">
        <f>IFERROR(SUMIF('在庫(claude)'!A$5:A$695,C529,'在庫(claude)'!D$5:D$695),0)</f>
        <v>46</v>
      </c>
      <c r="F529" s="39">
        <f>IFERROR(SUMIF('在庫(claude)'!A$5:A$695,C529,'在庫(claude)'!E$5:E$695),0)</f>
        <v>5447</v>
      </c>
      <c r="G529" s="39">
        <f ca="1">IFERROR(SUMPRODUCT(('銷貨數 (總數)(claude)'!$B$4:$B$1576=C529)*OFFSET('銷貨數 (總數)(claude)'!$E$4:$E$1576,0,操作說明!$D$2-16,1573,12)),0)</f>
        <v>0</v>
      </c>
      <c r="H529" s="40">
        <f ca="1">IFERROR(SUMPRODUCT(('銷貨數 (總數)(claude)'!$B$4:$B$1576=C529)*OFFSET('銷貨數 (總數)(claude)'!$E$4:$E$1576,0,操作說明!$D$2-10,1573,6)),0)</f>
        <v>0</v>
      </c>
      <c r="I529" s="39">
        <f ca="1">IFERROR(SUMPRODUCT(('銷貨數 (總數)(claude)'!$B$4:$B$1576=C529)*OFFSET('銷貨數 (總數)(claude)'!$E$4:$E$1576,0,操作說明!$D$2-7,1573,3)),0)</f>
        <v>0</v>
      </c>
      <c r="J529" s="40" cm="1">
        <f t="array" aca="1" ref="J529" ca="1">IFERROR(ROUND(H529/MAX(1,SUMPRODUCT(('銷貨數 (總數)(claude)'!$B$4:$B$1576=C529)*(OFFSET('銷貨數 (總數)(claude)'!$E$4:$E$1576,0,操作說明!$D$2-10,1573,6)&gt;0))),1),0)</f>
        <v>0</v>
      </c>
      <c r="K529" s="41" t="str">
        <f t="shared" ca="1" si="32"/>
        <v>-</v>
      </c>
      <c r="L529" s="37" t="str">
        <f t="shared" ca="1" si="33"/>
        <v>滯銷(有庫無銷)</v>
      </c>
      <c r="M529" s="42" t="str">
        <f t="shared" ca="1" si="34"/>
        <v>⚠️ 近6M零銷售，請確認是否列入促銷或處分</v>
      </c>
      <c r="N529" s="113" t="str">
        <f t="shared" ca="1" si="35"/>
        <v>無法預估</v>
      </c>
    </row>
    <row r="530" spans="1:14" ht="18.75" customHeight="1">
      <c r="A530" s="19" t="str">
        <f>IFERROR(_xlfn.XLOOKUP(B530,事業別定義!A$2:A$9,事業別定義!B$2:B$9,IF(E530&gt;0,"周邊商品","")),IF(E530&gt;0,"周邊商品",""))</f>
        <v>周邊商品</v>
      </c>
      <c r="B530" s="20" t="str">
        <f>IFERROR(_xlfn.XLOOKUP(C530,'銷貨數(claude)'!E:E,'銷貨數(claude)'!A:A,"周邊商品"),"周邊商品")</f>
        <v>周邊商品</v>
      </c>
      <c r="C530" s="21" t="str">
        <f>'在庫(claude)'!A530</f>
        <v>20223PB03</v>
      </c>
      <c r="D530" s="22" t="str">
        <f>IFERROR(_xlfn.XLOOKUP(C530,'在庫(claude)'!A$5:A$695,'在庫(claude)'!B$5:B$695,""),"")</f>
        <v>智高積木(創意兔)</v>
      </c>
      <c r="E530" s="34">
        <f>IFERROR(SUMIF('在庫(claude)'!A$5:A$695,C530,'在庫(claude)'!D$5:D$695),0)</f>
        <v>537</v>
      </c>
      <c r="F530" s="34">
        <f>IFERROR(SUMIF('在庫(claude)'!A$5:A$695,C530,'在庫(claude)'!E$5:E$695),0)</f>
        <v>53700</v>
      </c>
      <c r="G530" s="34">
        <f ca="1">IFERROR(SUMPRODUCT(('銷貨數 (總數)(claude)'!$B$4:$B$1576=C530)*OFFSET('銷貨數 (總數)(claude)'!$E$4:$E$1576,0,操作說明!$D$2-16,1573,12)),0)</f>
        <v>0</v>
      </c>
      <c r="H530" s="35">
        <f ca="1">IFERROR(SUMPRODUCT(('銷貨數 (總數)(claude)'!$B$4:$B$1576=C530)*OFFSET('銷貨數 (總數)(claude)'!$E$4:$E$1576,0,操作說明!$D$2-10,1573,6)),0)</f>
        <v>0</v>
      </c>
      <c r="I530" s="34">
        <f ca="1">IFERROR(SUMPRODUCT(('銷貨數 (總數)(claude)'!$B$4:$B$1576=C530)*OFFSET('銷貨數 (總數)(claude)'!$E$4:$E$1576,0,操作說明!$D$2-7,1573,3)),0)</f>
        <v>0</v>
      </c>
      <c r="J530" s="35" cm="1">
        <f t="array" aca="1" ref="J530" ca="1">IFERROR(ROUND(H530/MAX(1,SUMPRODUCT(('銷貨數 (總數)(claude)'!$B$4:$B$1576=C530)*(OFFSET('銷貨數 (總數)(claude)'!$E$4:$E$1576,0,操作說明!$D$2-10,1573,6)&gt;0))),1),0)</f>
        <v>0</v>
      </c>
      <c r="K530" s="36" t="str">
        <f t="shared" ca="1" si="32"/>
        <v>-</v>
      </c>
      <c r="L530" s="37" t="str">
        <f t="shared" ca="1" si="33"/>
        <v>滯銷(有庫無銷)</v>
      </c>
      <c r="M530" s="38" t="str">
        <f t="shared" ca="1" si="34"/>
        <v>⚠️ 近6M零銷售，請確認是否列入促銷或處分</v>
      </c>
      <c r="N530" s="113" t="str">
        <f t="shared" ca="1" si="35"/>
        <v>無法預估</v>
      </c>
    </row>
    <row r="531" spans="1:14" ht="18.75" customHeight="1">
      <c r="A531" s="19" t="str">
        <f>IFERROR(_xlfn.XLOOKUP(B531,事業別定義!A$2:A$9,事業別定義!B$2:B$9,IF(E531&gt;0,"周邊商品","")),IF(E531&gt;0,"周邊商品",""))</f>
        <v>周邊商品</v>
      </c>
      <c r="B531" s="20" t="str">
        <f>IFERROR(_xlfn.XLOOKUP(C531,'銷貨數(claude)'!E:E,'銷貨數(claude)'!A:A,"周邊商品"),"周邊商品")</f>
        <v>巧連智商品</v>
      </c>
      <c r="C531" s="21" t="str">
        <f>'在庫(claude)'!A531</f>
        <v>20223PW01</v>
      </c>
      <c r="D531" s="22" t="str">
        <f>IFERROR(_xlfn.XLOOKUP(C531,'在庫(claude)'!A$5:A$695,'在庫(claude)'!B$5:B$695,""),"")</f>
        <v>巧虎一起玩貼紙簿</v>
      </c>
      <c r="E531" s="39">
        <f>IFERROR(SUMIF('在庫(claude)'!A$5:A$695,C531,'在庫(claude)'!D$5:D$695),0)</f>
        <v>387</v>
      </c>
      <c r="F531" s="39">
        <f>IFERROR(SUMIF('在庫(claude)'!A$5:A$695,C531,'在庫(claude)'!E$5:E$695),0)</f>
        <v>16072</v>
      </c>
      <c r="G531" s="39">
        <f ca="1">IFERROR(SUMPRODUCT(('銷貨數 (總數)(claude)'!$B$4:$B$1576=C531)*OFFSET('銷貨數 (總數)(claude)'!$E$4:$E$1576,0,操作說明!$D$2-16,1573,12)),0)</f>
        <v>300</v>
      </c>
      <c r="H531" s="40">
        <f ca="1">IFERROR(SUMPRODUCT(('銷貨數 (總數)(claude)'!$B$4:$B$1576=C531)*OFFSET('銷貨數 (總數)(claude)'!$E$4:$E$1576,0,操作說明!$D$2-10,1573,6)),0)</f>
        <v>0</v>
      </c>
      <c r="I531" s="39">
        <f ca="1">IFERROR(SUMPRODUCT(('銷貨數 (總數)(claude)'!$B$4:$B$1576=C531)*OFFSET('銷貨數 (總數)(claude)'!$E$4:$E$1576,0,操作說明!$D$2-7,1573,3)),0)</f>
        <v>0</v>
      </c>
      <c r="J531" s="40" cm="1">
        <f t="array" aca="1" ref="J531" ca="1">IFERROR(ROUND(H531/MAX(1,SUMPRODUCT(('銷貨數 (總數)(claude)'!$B$4:$B$1576=C531)*(OFFSET('銷貨數 (總數)(claude)'!$E$4:$E$1576,0,操作說明!$D$2-10,1573,6)&gt;0))),1),0)</f>
        <v>0</v>
      </c>
      <c r="K531" s="41" t="str">
        <f t="shared" ca="1" si="32"/>
        <v>-</v>
      </c>
      <c r="L531" s="37" t="str">
        <f t="shared" ca="1" si="33"/>
        <v>滯銷(有庫無銷)</v>
      </c>
      <c r="M531" s="42" t="str">
        <f t="shared" ca="1" si="34"/>
        <v>⚠️ 近6M零銷售，請確認是否列入促銷或處分</v>
      </c>
      <c r="N531" s="113" t="str">
        <f t="shared" ca="1" si="35"/>
        <v>無法預估</v>
      </c>
    </row>
    <row r="532" spans="1:14" ht="18.75" customHeight="1">
      <c r="A532" s="19" t="str">
        <f>IFERROR(_xlfn.XLOOKUP(B532,事業別定義!A$2:A$9,事業別定義!B$2:B$9,IF(E532&gt;0,"周邊商品","")),IF(E532&gt;0,"周邊商品",""))</f>
        <v>周邊商品</v>
      </c>
      <c r="B532" s="20" t="str">
        <f>IFERROR(_xlfn.XLOOKUP(C532,'銷貨數(claude)'!E:E,'銷貨數(claude)'!A:A,"周邊商品"),"周邊商品")</f>
        <v>周邊商品</v>
      </c>
      <c r="C532" s="21" t="str">
        <f>'在庫(claude)'!A532</f>
        <v>20224PB02</v>
      </c>
      <c r="D532" s="22" t="str">
        <f>IFERROR(_xlfn.XLOOKUP(C532,'在庫(claude)'!A$5:A$695,'在庫(claude)'!B$5:B$695,""),"")</f>
        <v>手提式可水洗絲滑蠟筆</v>
      </c>
      <c r="E532" s="34">
        <f>IFERROR(SUMIF('在庫(claude)'!A$5:A$695,C532,'在庫(claude)'!D$5:D$695),0)</f>
        <v>748</v>
      </c>
      <c r="F532" s="34">
        <f>IFERROR(SUMIF('在庫(claude)'!A$5:A$695,C532,'在庫(claude)'!E$5:E$695),0)</f>
        <v>41872</v>
      </c>
      <c r="G532" s="34">
        <f ca="1">IFERROR(SUMPRODUCT(('銷貨數 (總數)(claude)'!$B$4:$B$1576=C532)*OFFSET('銷貨數 (總數)(claude)'!$E$4:$E$1576,0,操作說明!$D$2-16,1573,12)),0)</f>
        <v>0</v>
      </c>
      <c r="H532" s="35">
        <f ca="1">IFERROR(SUMPRODUCT(('銷貨數 (總數)(claude)'!$B$4:$B$1576=C532)*OFFSET('銷貨數 (總數)(claude)'!$E$4:$E$1576,0,操作說明!$D$2-10,1573,6)),0)</f>
        <v>0</v>
      </c>
      <c r="I532" s="34">
        <f ca="1">IFERROR(SUMPRODUCT(('銷貨數 (總數)(claude)'!$B$4:$B$1576=C532)*OFFSET('銷貨數 (總數)(claude)'!$E$4:$E$1576,0,操作說明!$D$2-7,1573,3)),0)</f>
        <v>0</v>
      </c>
      <c r="J532" s="35" cm="1">
        <f t="array" aca="1" ref="J532" ca="1">IFERROR(ROUND(H532/MAX(1,SUMPRODUCT(('銷貨數 (總數)(claude)'!$B$4:$B$1576=C532)*(OFFSET('銷貨數 (總數)(claude)'!$E$4:$E$1576,0,操作說明!$D$2-10,1573,6)&gt;0))),1),0)</f>
        <v>0</v>
      </c>
      <c r="K532" s="36" t="str">
        <f t="shared" ca="1" si="32"/>
        <v>-</v>
      </c>
      <c r="L532" s="37" t="str">
        <f t="shared" ca="1" si="33"/>
        <v>滯銷(有庫無銷)</v>
      </c>
      <c r="M532" s="38" t="str">
        <f t="shared" ca="1" si="34"/>
        <v>⚠️ 近6M零銷售，請確認是否列入促銷或處分</v>
      </c>
      <c r="N532" s="113" t="str">
        <f t="shared" ca="1" si="35"/>
        <v>無法預估</v>
      </c>
    </row>
    <row r="533" spans="1:14" ht="18.75" customHeight="1">
      <c r="A533" s="19" t="str">
        <f>IFERROR(_xlfn.XLOOKUP(B533,事業別定義!A$2:A$9,事業別定義!B$2:B$9,IF(E533&gt;0,"周邊商品","")),IF(E533&gt;0,"周邊商品",""))</f>
        <v>周邊商品</v>
      </c>
      <c r="B533" s="20" t="str">
        <f>IFERROR(_xlfn.XLOOKUP(C533,'銷貨數(claude)'!E:E,'銷貨數(claude)'!A:A,"周邊商品"),"周邊商品")</f>
        <v>周邊商品</v>
      </c>
      <c r="C533" s="21" t="str">
        <f>'在庫(claude)'!A533</f>
        <v>20225PB01</v>
      </c>
      <c r="D533" s="22" t="str">
        <f>IFERROR(_xlfn.XLOOKUP(C533,'在庫(claude)'!A$5:A$695,'在庫(claude)'!B$5:B$695,""),"")</f>
        <v>學習版加贈小達人手錶</v>
      </c>
      <c r="E533" s="39">
        <f>IFERROR(SUMIF('在庫(claude)'!A$5:A$695,C533,'在庫(claude)'!D$5:D$695),0)</f>
        <v>434</v>
      </c>
      <c r="F533" s="39">
        <f>IFERROR(SUMIF('在庫(claude)'!A$5:A$695,C533,'在庫(claude)'!E$5:E$695),0)</f>
        <v>61063</v>
      </c>
      <c r="G533" s="39">
        <f ca="1">IFERROR(SUMPRODUCT(('銷貨數 (總數)(claude)'!$B$4:$B$1576=C533)*OFFSET('銷貨數 (總數)(claude)'!$E$4:$E$1576,0,操作說明!$D$2-16,1573,12)),0)</f>
        <v>0</v>
      </c>
      <c r="H533" s="40">
        <f ca="1">IFERROR(SUMPRODUCT(('銷貨數 (總數)(claude)'!$B$4:$B$1576=C533)*OFFSET('銷貨數 (總數)(claude)'!$E$4:$E$1576,0,操作說明!$D$2-10,1573,6)),0)</f>
        <v>0</v>
      </c>
      <c r="I533" s="39">
        <f ca="1">IFERROR(SUMPRODUCT(('銷貨數 (總數)(claude)'!$B$4:$B$1576=C533)*OFFSET('銷貨數 (總數)(claude)'!$E$4:$E$1576,0,操作說明!$D$2-7,1573,3)),0)</f>
        <v>0</v>
      </c>
      <c r="J533" s="40" cm="1">
        <f t="array" aca="1" ref="J533" ca="1">IFERROR(ROUND(H533/MAX(1,SUMPRODUCT(('銷貨數 (總數)(claude)'!$B$4:$B$1576=C533)*(OFFSET('銷貨數 (總數)(claude)'!$E$4:$E$1576,0,操作說明!$D$2-10,1573,6)&gt;0))),1),0)</f>
        <v>0</v>
      </c>
      <c r="K533" s="41" t="str">
        <f t="shared" ca="1" si="32"/>
        <v>-</v>
      </c>
      <c r="L533" s="37" t="str">
        <f t="shared" ca="1" si="33"/>
        <v>滯銷(有庫無銷)</v>
      </c>
      <c r="M533" s="42" t="str">
        <f t="shared" ca="1" si="34"/>
        <v>⚠️ 近6M零銷售，請確認是否列入促銷或處分</v>
      </c>
      <c r="N533" s="113" t="str">
        <f t="shared" ca="1" si="35"/>
        <v>無法預估</v>
      </c>
    </row>
    <row r="534" spans="1:14" ht="18.75" customHeight="1">
      <c r="A534" s="19" t="str">
        <f>IFERROR(_xlfn.XLOOKUP(B534,事業別定義!A$2:A$9,事業別定義!B$2:B$9,IF(E534&gt;0,"周邊商品","")),IF(E534&gt;0,"周邊商品",""))</f>
        <v>周邊商品</v>
      </c>
      <c r="B534" s="20" t="str">
        <f>IFERROR(_xlfn.XLOOKUP(C534,'銷貨數(claude)'!E:E,'銷貨數(claude)'!A:A,"周邊商品"),"周邊商品")</f>
        <v>周邊商品</v>
      </c>
      <c r="C534" s="21" t="str">
        <f>'在庫(claude)'!A534</f>
        <v>20225PB02</v>
      </c>
      <c r="D534" s="22" t="str">
        <f>IFERROR(_xlfn.XLOOKUP(C534,'在庫(claude)'!A$5:A$695,'在庫(claude)'!B$5:B$695,""),"")</f>
        <v>智高桌遊極地之王</v>
      </c>
      <c r="E534" s="34">
        <f>IFERROR(SUMIF('在庫(claude)'!A$5:A$695,C534,'在庫(claude)'!D$5:D$695),0)</f>
        <v>734</v>
      </c>
      <c r="F534" s="34">
        <f>IFERROR(SUMIF('在庫(claude)'!A$5:A$695,C534,'在庫(claude)'!E$5:E$695),0)</f>
        <v>61796</v>
      </c>
      <c r="G534" s="34">
        <f ca="1">IFERROR(SUMPRODUCT(('銷貨數 (總數)(claude)'!$B$4:$B$1576=C534)*OFFSET('銷貨數 (總數)(claude)'!$E$4:$E$1576,0,操作說明!$D$2-16,1573,12)),0)</f>
        <v>0</v>
      </c>
      <c r="H534" s="35">
        <f ca="1">IFERROR(SUMPRODUCT(('銷貨數 (總數)(claude)'!$B$4:$B$1576=C534)*OFFSET('銷貨數 (總數)(claude)'!$E$4:$E$1576,0,操作說明!$D$2-10,1573,6)),0)</f>
        <v>0</v>
      </c>
      <c r="I534" s="34">
        <f ca="1">IFERROR(SUMPRODUCT(('銷貨數 (總數)(claude)'!$B$4:$B$1576=C534)*OFFSET('銷貨數 (總數)(claude)'!$E$4:$E$1576,0,操作說明!$D$2-7,1573,3)),0)</f>
        <v>0</v>
      </c>
      <c r="J534" s="35" cm="1">
        <f t="array" aca="1" ref="J534" ca="1">IFERROR(ROUND(H534/MAX(1,SUMPRODUCT(('銷貨數 (總數)(claude)'!$B$4:$B$1576=C534)*(OFFSET('銷貨數 (總數)(claude)'!$E$4:$E$1576,0,操作說明!$D$2-10,1573,6)&gt;0))),1),0)</f>
        <v>0</v>
      </c>
      <c r="K534" s="36" t="str">
        <f t="shared" ca="1" si="32"/>
        <v>-</v>
      </c>
      <c r="L534" s="37" t="str">
        <f t="shared" ca="1" si="33"/>
        <v>滯銷(有庫無銷)</v>
      </c>
      <c r="M534" s="38" t="str">
        <f t="shared" ca="1" si="34"/>
        <v>⚠️ 近6M零銷售，請確認是否列入促銷或處分</v>
      </c>
      <c r="N534" s="113" t="str">
        <f t="shared" ca="1" si="35"/>
        <v>無法預估</v>
      </c>
    </row>
    <row r="535" spans="1:14" ht="18.75" customHeight="1">
      <c r="A535" s="19" t="str">
        <f>IFERROR(_xlfn.XLOOKUP(B535,事業別定義!A$2:A$9,事業別定義!B$2:B$9,IF(E535&gt;0,"周邊商品","")),IF(E535&gt;0,"周邊商品",""))</f>
        <v>周邊商品</v>
      </c>
      <c r="B535" s="20" t="str">
        <f>IFERROR(_xlfn.XLOOKUP(C535,'銷貨數(claude)'!E:E,'銷貨數(claude)'!A:A,"周邊商品"),"周邊商品")</f>
        <v>周邊商品</v>
      </c>
      <c r="C535" s="21" t="str">
        <f>'在庫(claude)'!A535</f>
        <v>2022FPB01</v>
      </c>
      <c r="D535" s="22" t="str">
        <f>IFERROR(_xlfn.XLOOKUP(C535,'在庫(claude)'!A$5:A$695,'在庫(claude)'!B$5:B$695,""),"")</f>
        <v>智高太陽系軌道探索組</v>
      </c>
      <c r="E535" s="39">
        <f>IFERROR(SUMIF('在庫(claude)'!A$5:A$695,C535,'在庫(claude)'!D$5:D$695),0)</f>
        <v>330</v>
      </c>
      <c r="F535" s="39">
        <f>IFERROR(SUMIF('在庫(claude)'!A$5:A$695,C535,'在庫(claude)'!E$5:E$695),0)</f>
        <v>54450</v>
      </c>
      <c r="G535" s="39">
        <f ca="1">IFERROR(SUMPRODUCT(('銷貨數 (總數)(claude)'!$B$4:$B$1576=C535)*OFFSET('銷貨數 (總數)(claude)'!$E$4:$E$1576,0,操作說明!$D$2-16,1573,12)),0)</f>
        <v>0</v>
      </c>
      <c r="H535" s="40">
        <f ca="1">IFERROR(SUMPRODUCT(('銷貨數 (總數)(claude)'!$B$4:$B$1576=C535)*OFFSET('銷貨數 (總數)(claude)'!$E$4:$E$1576,0,操作說明!$D$2-10,1573,6)),0)</f>
        <v>0</v>
      </c>
      <c r="I535" s="39">
        <f ca="1">IFERROR(SUMPRODUCT(('銷貨數 (總數)(claude)'!$B$4:$B$1576=C535)*OFFSET('銷貨數 (總數)(claude)'!$E$4:$E$1576,0,操作說明!$D$2-7,1573,3)),0)</f>
        <v>0</v>
      </c>
      <c r="J535" s="40" cm="1">
        <f t="array" aca="1" ref="J535" ca="1">IFERROR(ROUND(H535/MAX(1,SUMPRODUCT(('銷貨數 (總數)(claude)'!$B$4:$B$1576=C535)*(OFFSET('銷貨數 (總數)(claude)'!$E$4:$E$1576,0,操作說明!$D$2-10,1573,6)&gt;0))),1),0)</f>
        <v>0</v>
      </c>
      <c r="K535" s="41" t="str">
        <f t="shared" ca="1" si="32"/>
        <v>-</v>
      </c>
      <c r="L535" s="37" t="str">
        <f t="shared" ca="1" si="33"/>
        <v>滯銷(有庫無銷)</v>
      </c>
      <c r="M535" s="42" t="str">
        <f t="shared" ca="1" si="34"/>
        <v>⚠️ 近6M零銷售，請確認是否列入促銷或處分</v>
      </c>
      <c r="N535" s="113" t="str">
        <f t="shared" ca="1" si="35"/>
        <v>無法預估</v>
      </c>
    </row>
    <row r="536" spans="1:14" ht="18.75" customHeight="1">
      <c r="A536" s="19" t="str">
        <f>IFERROR(_xlfn.XLOOKUP(B536,事業別定義!A$2:A$9,事業別定義!B$2:B$9,IF(E536&gt;0,"周邊商品","")),IF(E536&gt;0,"周邊商品",""))</f>
        <v>周邊商品</v>
      </c>
      <c r="B536" s="20" t="str">
        <f>IFERROR(_xlfn.XLOOKUP(C536,'銷貨數(claude)'!E:E,'銷貨數(claude)'!A:A,"周邊商品"),"周邊商品")</f>
        <v>周邊商品</v>
      </c>
      <c r="C536" s="21" t="str">
        <f>'在庫(claude)'!A536</f>
        <v>2022FPB0D</v>
      </c>
      <c r="D536" s="22" t="str">
        <f>IFERROR(_xlfn.XLOOKUP(C536,'在庫(claude)'!A$5:A$695,'在庫(claude)'!B$5:B$695,""),"")</f>
        <v>進階版世界冒險組</v>
      </c>
      <c r="E536" s="34">
        <f>IFERROR(SUMIF('在庫(claude)'!A$5:A$695,C536,'在庫(claude)'!D$5:D$695),0)</f>
        <v>195</v>
      </c>
      <c r="F536" s="34">
        <f>IFERROR(SUMIF('在庫(claude)'!A$5:A$695,C536,'在庫(claude)'!E$5:E$695),0)</f>
        <v>10626</v>
      </c>
      <c r="G536" s="34">
        <f ca="1">IFERROR(SUMPRODUCT(('銷貨數 (總數)(claude)'!$B$4:$B$1576=C536)*OFFSET('銷貨數 (總數)(claude)'!$E$4:$E$1576,0,操作說明!$D$2-16,1573,12)),0)</f>
        <v>0</v>
      </c>
      <c r="H536" s="35">
        <f ca="1">IFERROR(SUMPRODUCT(('銷貨數 (總數)(claude)'!$B$4:$B$1576=C536)*OFFSET('銷貨數 (總數)(claude)'!$E$4:$E$1576,0,操作說明!$D$2-10,1573,6)),0)</f>
        <v>0</v>
      </c>
      <c r="I536" s="34">
        <f ca="1">IFERROR(SUMPRODUCT(('銷貨數 (總數)(claude)'!$B$4:$B$1576=C536)*OFFSET('銷貨數 (總數)(claude)'!$E$4:$E$1576,0,操作說明!$D$2-7,1573,3)),0)</f>
        <v>0</v>
      </c>
      <c r="J536" s="35" cm="1">
        <f t="array" aca="1" ref="J536" ca="1">IFERROR(ROUND(H536/MAX(1,SUMPRODUCT(('銷貨數 (總數)(claude)'!$B$4:$B$1576=C536)*(OFFSET('銷貨數 (總數)(claude)'!$E$4:$E$1576,0,操作說明!$D$2-10,1573,6)&gt;0))),1),0)</f>
        <v>0</v>
      </c>
      <c r="K536" s="36" t="str">
        <f t="shared" ca="1" si="32"/>
        <v>-</v>
      </c>
      <c r="L536" s="37" t="str">
        <f t="shared" ca="1" si="33"/>
        <v>滯銷(有庫無銷)</v>
      </c>
      <c r="M536" s="38" t="str">
        <f t="shared" ca="1" si="34"/>
        <v>⚠️ 近6M零銷售，請確認是否列入促銷或處分</v>
      </c>
      <c r="N536" s="113" t="str">
        <f t="shared" ca="1" si="35"/>
        <v>無法預估</v>
      </c>
    </row>
    <row r="537" spans="1:14" ht="18.75" customHeight="1">
      <c r="A537" s="19" t="str">
        <f>IFERROR(_xlfn.XLOOKUP(B537,事業別定義!A$2:A$9,事業別定義!B$2:B$9,IF(E537&gt;0,"周邊商品","")),IF(E537&gt;0,"周邊商品",""))</f>
        <v>周邊商品</v>
      </c>
      <c r="B537" s="20" t="str">
        <f>IFERROR(_xlfn.XLOOKUP(C537,'銷貨數(claude)'!E:E,'銷貨數(claude)'!A:A,"周邊商品"),"周邊商品")</f>
        <v>周邊商品</v>
      </c>
      <c r="C537" s="21" t="str">
        <f>'在庫(claude)'!A537</f>
        <v>2022GPS02</v>
      </c>
      <c r="D537" s="22" t="str">
        <f>IFERROR(_xlfn.XLOOKUP(C537,'在庫(claude)'!A$5:A$695,'在庫(claude)'!B$5:B$695,""),"")</f>
        <v>巧虎耶誕隨身袋</v>
      </c>
      <c r="E537" s="39">
        <f>IFERROR(SUMIF('在庫(claude)'!A$5:A$695,C537,'在庫(claude)'!D$5:D$695),0)</f>
        <v>33</v>
      </c>
      <c r="F537" s="39">
        <f>IFERROR(SUMIF('在庫(claude)'!A$5:A$695,C537,'在庫(claude)'!E$5:E$695),0)</f>
        <v>1171</v>
      </c>
      <c r="G537" s="39">
        <f ca="1">IFERROR(SUMPRODUCT(('銷貨數 (總數)(claude)'!$B$4:$B$1576=C537)*OFFSET('銷貨數 (總數)(claude)'!$E$4:$E$1576,0,操作說明!$D$2-16,1573,12)),0)</f>
        <v>0</v>
      </c>
      <c r="H537" s="40">
        <f ca="1">IFERROR(SUMPRODUCT(('銷貨數 (總數)(claude)'!$B$4:$B$1576=C537)*OFFSET('銷貨數 (總數)(claude)'!$E$4:$E$1576,0,操作說明!$D$2-10,1573,6)),0)</f>
        <v>0</v>
      </c>
      <c r="I537" s="39">
        <f ca="1">IFERROR(SUMPRODUCT(('銷貨數 (總數)(claude)'!$B$4:$B$1576=C537)*OFFSET('銷貨數 (總數)(claude)'!$E$4:$E$1576,0,操作說明!$D$2-7,1573,3)),0)</f>
        <v>0</v>
      </c>
      <c r="J537" s="40" cm="1">
        <f t="array" aca="1" ref="J537" ca="1">IFERROR(ROUND(H537/MAX(1,SUMPRODUCT(('銷貨數 (總數)(claude)'!$B$4:$B$1576=C537)*(OFFSET('銷貨數 (總數)(claude)'!$E$4:$E$1576,0,操作說明!$D$2-10,1573,6)&gt;0))),1),0)</f>
        <v>0</v>
      </c>
      <c r="K537" s="41" t="str">
        <f t="shared" ca="1" si="32"/>
        <v>-</v>
      </c>
      <c r="L537" s="37" t="str">
        <f t="shared" ca="1" si="33"/>
        <v>滯銷(有庫無銷)</v>
      </c>
      <c r="M537" s="42" t="str">
        <f t="shared" ca="1" si="34"/>
        <v>⚠️ 近6M零銷售，請確認是否列入促銷或處分</v>
      </c>
      <c r="N537" s="113" t="str">
        <f t="shared" ca="1" si="35"/>
        <v>無法預估</v>
      </c>
    </row>
    <row r="538" spans="1:14" ht="18.75" customHeight="1">
      <c r="A538" s="19" t="str">
        <f>IFERROR(_xlfn.XLOOKUP(B538,事業別定義!A$2:A$9,事業別定義!B$2:B$9,IF(E538&gt;0,"周邊商品","")),IF(E538&gt;0,"周邊商品",""))</f>
        <v>周邊商品</v>
      </c>
      <c r="B538" s="20" t="str">
        <f>IFERROR(_xlfn.XLOOKUP(C538,'銷貨數(claude)'!E:E,'銷貨數(claude)'!A:A,"周邊商品"),"周邊商品")</f>
        <v>周邊商品</v>
      </c>
      <c r="C538" s="21" t="str">
        <f>'在庫(claude)'!A538</f>
        <v>2022GPS03</v>
      </c>
      <c r="D538" s="22" t="str">
        <f>IFERROR(_xlfn.XLOOKUP(C538,'在庫(claude)'!A$5:A$695,'在庫(claude)'!B$5:B$695,""),"")</f>
        <v>巧虎紗布童巾</v>
      </c>
      <c r="E538" s="34">
        <f>IFERROR(SUMIF('在庫(claude)'!A$5:A$695,C538,'在庫(claude)'!D$5:D$695),0)</f>
        <v>4</v>
      </c>
      <c r="F538" s="34">
        <f>IFERROR(SUMIF('在庫(claude)'!A$5:A$695,C538,'在庫(claude)'!E$5:E$695),0)</f>
        <v>142</v>
      </c>
      <c r="G538" s="34">
        <f ca="1">IFERROR(SUMPRODUCT(('銷貨數 (總數)(claude)'!$B$4:$B$1576=C538)*OFFSET('銷貨數 (總數)(claude)'!$E$4:$E$1576,0,操作說明!$D$2-16,1573,12)),0)</f>
        <v>0</v>
      </c>
      <c r="H538" s="35">
        <f ca="1">IFERROR(SUMPRODUCT(('銷貨數 (總數)(claude)'!$B$4:$B$1576=C538)*OFFSET('銷貨數 (總數)(claude)'!$E$4:$E$1576,0,操作說明!$D$2-10,1573,6)),0)</f>
        <v>0</v>
      </c>
      <c r="I538" s="34">
        <f ca="1">IFERROR(SUMPRODUCT(('銷貨數 (總數)(claude)'!$B$4:$B$1576=C538)*OFFSET('銷貨數 (總數)(claude)'!$E$4:$E$1576,0,操作說明!$D$2-7,1573,3)),0)</f>
        <v>0</v>
      </c>
      <c r="J538" s="35" cm="1">
        <f t="array" aca="1" ref="J538" ca="1">IFERROR(ROUND(H538/MAX(1,SUMPRODUCT(('銷貨數 (總數)(claude)'!$B$4:$B$1576=C538)*(OFFSET('銷貨數 (總數)(claude)'!$E$4:$E$1576,0,操作說明!$D$2-10,1573,6)&gt;0))),1),0)</f>
        <v>0</v>
      </c>
      <c r="K538" s="36" t="str">
        <f t="shared" ca="1" si="32"/>
        <v>-</v>
      </c>
      <c r="L538" s="37" t="str">
        <f t="shared" ca="1" si="33"/>
        <v>滯銷(有庫無銷)</v>
      </c>
      <c r="M538" s="38" t="str">
        <f t="shared" ca="1" si="34"/>
        <v>⚠️ 近6M零銷售，請確認是否列入促銷或處分</v>
      </c>
      <c r="N538" s="113" t="str">
        <f t="shared" ca="1" si="35"/>
        <v>無法預估</v>
      </c>
    </row>
    <row r="539" spans="1:14" ht="18.75" customHeight="1">
      <c r="A539" s="19" t="str">
        <f>IFERROR(_xlfn.XLOOKUP(B539,事業別定義!A$2:A$9,事業別定義!B$2:B$9,IF(E539&gt;0,"周邊商品","")),IF(E539&gt;0,"周邊商品",""))</f>
        <v>周邊商品</v>
      </c>
      <c r="B539" s="20" t="str">
        <f>IFERROR(_xlfn.XLOOKUP(C539,'銷貨數(claude)'!E:E,'銷貨數(claude)'!A:A,"周邊商品"),"周邊商品")</f>
        <v>周邊商品</v>
      </c>
      <c r="C539" s="21" t="str">
        <f>'在庫(claude)'!A539</f>
        <v>2022GPS05</v>
      </c>
      <c r="D539" s="22" t="str">
        <f>IFERROR(_xlfn.XLOOKUP(C539,'在庫(claude)'!A$5:A$695,'在庫(claude)'!B$5:B$695,""),"")</f>
        <v>巧虎長條童巾</v>
      </c>
      <c r="E539" s="39">
        <f>IFERROR(SUMIF('在庫(claude)'!A$5:A$695,C539,'在庫(claude)'!D$5:D$695),0)</f>
        <v>13</v>
      </c>
      <c r="F539" s="39">
        <f>IFERROR(SUMIF('在庫(claude)'!A$5:A$695,C539,'在庫(claude)'!E$5:E$695),0)</f>
        <v>456</v>
      </c>
      <c r="G539" s="39">
        <f ca="1">IFERROR(SUMPRODUCT(('銷貨數 (總數)(claude)'!$B$4:$B$1576=C539)*OFFSET('銷貨數 (總數)(claude)'!$E$4:$E$1576,0,操作說明!$D$2-16,1573,12)),0)</f>
        <v>0</v>
      </c>
      <c r="H539" s="40">
        <f ca="1">IFERROR(SUMPRODUCT(('銷貨數 (總數)(claude)'!$B$4:$B$1576=C539)*OFFSET('銷貨數 (總數)(claude)'!$E$4:$E$1576,0,操作說明!$D$2-10,1573,6)),0)</f>
        <v>0</v>
      </c>
      <c r="I539" s="39">
        <f ca="1">IFERROR(SUMPRODUCT(('銷貨數 (總數)(claude)'!$B$4:$B$1576=C539)*OFFSET('銷貨數 (總數)(claude)'!$E$4:$E$1576,0,操作說明!$D$2-7,1573,3)),0)</f>
        <v>0</v>
      </c>
      <c r="J539" s="40" cm="1">
        <f t="array" aca="1" ref="J539" ca="1">IFERROR(ROUND(H539/MAX(1,SUMPRODUCT(('銷貨數 (總數)(claude)'!$B$4:$B$1576=C539)*(OFFSET('銷貨數 (總數)(claude)'!$E$4:$E$1576,0,操作說明!$D$2-10,1573,6)&gt;0))),1),0)</f>
        <v>0</v>
      </c>
      <c r="K539" s="41" t="str">
        <f t="shared" ca="1" si="32"/>
        <v>-</v>
      </c>
      <c r="L539" s="37" t="str">
        <f t="shared" ca="1" si="33"/>
        <v>滯銷(有庫無銷)</v>
      </c>
      <c r="M539" s="42" t="str">
        <f t="shared" ca="1" si="34"/>
        <v>⚠️ 近6M零銷售，請確認是否列入促銷或處分</v>
      </c>
      <c r="N539" s="113" t="str">
        <f t="shared" ca="1" si="35"/>
        <v>無法預估</v>
      </c>
    </row>
    <row r="540" spans="1:14" ht="18.75" customHeight="1">
      <c r="A540" s="19" t="str">
        <f>IFERROR(_xlfn.XLOOKUP(B540,事業別定義!A$2:A$9,事業別定義!B$2:B$9,IF(E540&gt;0,"周邊商品","")),IF(E540&gt;0,"周邊商品",""))</f>
        <v>周邊商品</v>
      </c>
      <c r="B540" s="20" t="str">
        <f>IFERROR(_xlfn.XLOOKUP(C540,'銷貨數(claude)'!E:E,'銷貨數(claude)'!A:A,"周邊商品"),"周邊商品")</f>
        <v>舞台劇</v>
      </c>
      <c r="C540" s="21" t="str">
        <f>'在庫(claude)'!A540</f>
        <v>2022KPG01</v>
      </c>
      <c r="D540" s="22" t="str">
        <f>IFERROR(_xlfn.XLOOKUP(C540,'在庫(claude)'!A$5:A$695,'在庫(claude)'!B$5:B$695,""),"")</f>
        <v>巧虎提袋</v>
      </c>
      <c r="E540" s="34">
        <f>IFERROR(SUMIF('在庫(claude)'!A$5:A$695,C540,'在庫(claude)'!D$5:D$695),0)</f>
        <v>12634</v>
      </c>
      <c r="F540" s="34">
        <f>IFERROR(SUMIF('在庫(claude)'!A$5:A$695,C540,'在庫(claude)'!E$5:E$695),0)</f>
        <v>42836</v>
      </c>
      <c r="G540" s="34">
        <f ca="1">IFERROR(SUMPRODUCT(('銷貨數 (總數)(claude)'!$B$4:$B$1576=C540)*OFFSET('銷貨數 (總數)(claude)'!$E$4:$E$1576,0,操作說明!$D$2-16,1573,12)),0)</f>
        <v>150</v>
      </c>
      <c r="H540" s="35">
        <f ca="1">IFERROR(SUMPRODUCT(('銷貨數 (總數)(claude)'!$B$4:$B$1576=C540)*OFFSET('銷貨數 (總數)(claude)'!$E$4:$E$1576,0,操作說明!$D$2-10,1573,6)),0)</f>
        <v>0</v>
      </c>
      <c r="I540" s="34">
        <f ca="1">IFERROR(SUMPRODUCT(('銷貨數 (總數)(claude)'!$B$4:$B$1576=C540)*OFFSET('銷貨數 (總數)(claude)'!$E$4:$E$1576,0,操作說明!$D$2-7,1573,3)),0)</f>
        <v>0</v>
      </c>
      <c r="J540" s="35" cm="1">
        <f t="array" aca="1" ref="J540" ca="1">IFERROR(ROUND(H540/MAX(1,SUMPRODUCT(('銷貨數 (總數)(claude)'!$B$4:$B$1576=C540)*(OFFSET('銷貨數 (總數)(claude)'!$E$4:$E$1576,0,操作說明!$D$2-10,1573,6)&gt;0))),1),0)</f>
        <v>0</v>
      </c>
      <c r="K540" s="36" t="str">
        <f t="shared" ca="1" si="32"/>
        <v>-</v>
      </c>
      <c r="L540" s="37" t="str">
        <f t="shared" ca="1" si="33"/>
        <v>滯銷(有庫無銷)</v>
      </c>
      <c r="M540" s="38" t="str">
        <f t="shared" ca="1" si="34"/>
        <v>⚠️ 近6M零銷售，請確認是否列入促銷或處分</v>
      </c>
      <c r="N540" s="113" t="str">
        <f t="shared" ca="1" si="35"/>
        <v>無法預估</v>
      </c>
    </row>
    <row r="541" spans="1:14" ht="18.75" customHeight="1">
      <c r="A541" s="19" t="str">
        <f>IFERROR(_xlfn.XLOOKUP(B541,事業別定義!A$2:A$9,事業別定義!B$2:B$9,IF(E541&gt;0,"周邊商品","")),IF(E541&gt;0,"周邊商品",""))</f>
        <v>周邊商品</v>
      </c>
      <c r="B541" s="20" t="str">
        <f>IFERROR(_xlfn.XLOOKUP(C541,'銷貨數(claude)'!E:E,'銷貨數(claude)'!A:A,"周邊商品"),"周邊商品")</f>
        <v>周邊商品</v>
      </c>
      <c r="C541" s="21" t="str">
        <f>'在庫(claude)'!A541</f>
        <v>2022KPG03</v>
      </c>
      <c r="D541" s="22" t="str">
        <f>IFERROR(_xlfn.XLOOKUP(C541,'在庫(claude)'!A$5:A$695,'在庫(claude)'!B$5:B$695,""),"")</f>
        <v>22年英語劇入場禮</v>
      </c>
      <c r="E541" s="39">
        <f>IFERROR(SUMIF('在庫(claude)'!A$5:A$695,C541,'在庫(claude)'!D$5:D$695),0)</f>
        <v>370</v>
      </c>
      <c r="F541" s="39">
        <f>IFERROR(SUMIF('在庫(claude)'!A$5:A$695,C541,'在庫(claude)'!E$5:E$695),0)</f>
        <v>1769</v>
      </c>
      <c r="G541" s="39">
        <f ca="1">IFERROR(SUMPRODUCT(('銷貨數 (總數)(claude)'!$B$4:$B$1576=C541)*OFFSET('銷貨數 (總數)(claude)'!$E$4:$E$1576,0,操作說明!$D$2-16,1573,12)),0)</f>
        <v>0</v>
      </c>
      <c r="H541" s="40">
        <f ca="1">IFERROR(SUMPRODUCT(('銷貨數 (總數)(claude)'!$B$4:$B$1576=C541)*OFFSET('銷貨數 (總數)(claude)'!$E$4:$E$1576,0,操作說明!$D$2-10,1573,6)),0)</f>
        <v>0</v>
      </c>
      <c r="I541" s="39">
        <f ca="1">IFERROR(SUMPRODUCT(('銷貨數 (總數)(claude)'!$B$4:$B$1576=C541)*OFFSET('銷貨數 (總數)(claude)'!$E$4:$E$1576,0,操作說明!$D$2-7,1573,3)),0)</f>
        <v>0</v>
      </c>
      <c r="J541" s="40" cm="1">
        <f t="array" aca="1" ref="J541" ca="1">IFERROR(ROUND(H541/MAX(1,SUMPRODUCT(('銷貨數 (總數)(claude)'!$B$4:$B$1576=C541)*(OFFSET('銷貨數 (總數)(claude)'!$E$4:$E$1576,0,操作說明!$D$2-10,1573,6)&gt;0))),1),0)</f>
        <v>0</v>
      </c>
      <c r="K541" s="41" t="str">
        <f t="shared" ca="1" si="32"/>
        <v>-</v>
      </c>
      <c r="L541" s="37" t="str">
        <f t="shared" ca="1" si="33"/>
        <v>滯銷(有庫無銷)</v>
      </c>
      <c r="M541" s="42" t="str">
        <f t="shared" ca="1" si="34"/>
        <v>⚠️ 近6M零銷售，請確認是否列入促銷或處分</v>
      </c>
      <c r="N541" s="113" t="str">
        <f t="shared" ca="1" si="35"/>
        <v>無法預估</v>
      </c>
    </row>
    <row r="542" spans="1:14" ht="18.75" customHeight="1">
      <c r="A542" s="19" t="str">
        <f>IFERROR(_xlfn.XLOOKUP(B542,事業別定義!A$2:A$9,事業別定義!B$2:B$9,IF(E542&gt;0,"周邊商品","")),IF(E542&gt;0,"周邊商品",""))</f>
        <v>周邊商品</v>
      </c>
      <c r="B542" s="20" t="str">
        <f>IFERROR(_xlfn.XLOOKUP(C542,'銷貨數(claude)'!E:E,'銷貨數(claude)'!A:A,"周邊商品"),"周邊商品")</f>
        <v>舞台劇</v>
      </c>
      <c r="C542" s="21" t="str">
        <f>'在庫(claude)'!A542</f>
        <v>2022KPG05</v>
      </c>
      <c r="D542" s="22" t="str">
        <f>IFERROR(_xlfn.XLOOKUP(C542,'在庫(claude)'!A$5:A$695,'在庫(claude)'!B$5:B$695,""),"")</f>
        <v>巧虎休閒小包</v>
      </c>
      <c r="E542" s="34">
        <f>IFERROR(SUMIF('在庫(claude)'!A$5:A$695,C542,'在庫(claude)'!D$5:D$695),0)</f>
        <v>356</v>
      </c>
      <c r="F542" s="34">
        <f>IFERROR(SUMIF('在庫(claude)'!A$5:A$695,C542,'在庫(claude)'!E$5:E$695),0)</f>
        <v>24028</v>
      </c>
      <c r="G542" s="34">
        <f ca="1">IFERROR(SUMPRODUCT(('銷貨數 (總數)(claude)'!$B$4:$B$1576=C542)*OFFSET('銷貨數 (總數)(claude)'!$E$4:$E$1576,0,操作說明!$D$2-16,1573,12)),0)</f>
        <v>300</v>
      </c>
      <c r="H542" s="35">
        <f ca="1">IFERROR(SUMPRODUCT(('銷貨數 (總數)(claude)'!$B$4:$B$1576=C542)*OFFSET('銷貨數 (總數)(claude)'!$E$4:$E$1576,0,操作說明!$D$2-10,1573,6)),0)</f>
        <v>0</v>
      </c>
      <c r="I542" s="34">
        <f ca="1">IFERROR(SUMPRODUCT(('銷貨數 (總數)(claude)'!$B$4:$B$1576=C542)*OFFSET('銷貨數 (總數)(claude)'!$E$4:$E$1576,0,操作說明!$D$2-7,1573,3)),0)</f>
        <v>0</v>
      </c>
      <c r="J542" s="35" cm="1">
        <f t="array" aca="1" ref="J542" ca="1">IFERROR(ROUND(H542/MAX(1,SUMPRODUCT(('銷貨數 (總數)(claude)'!$B$4:$B$1576=C542)*(OFFSET('銷貨數 (總數)(claude)'!$E$4:$E$1576,0,操作說明!$D$2-10,1573,6)&gt;0))),1),0)</f>
        <v>0</v>
      </c>
      <c r="K542" s="36" t="str">
        <f t="shared" ca="1" si="32"/>
        <v>-</v>
      </c>
      <c r="L542" s="37" t="str">
        <f t="shared" ca="1" si="33"/>
        <v>滯銷(有庫無銷)</v>
      </c>
      <c r="M542" s="38" t="str">
        <f t="shared" ca="1" si="34"/>
        <v>⚠️ 近6M零銷售，請確認是否列入促銷或處分</v>
      </c>
      <c r="N542" s="113" t="str">
        <f t="shared" ca="1" si="35"/>
        <v>無法預估</v>
      </c>
    </row>
    <row r="543" spans="1:14" ht="18.75" customHeight="1">
      <c r="A543" s="19" t="str">
        <f>IFERROR(_xlfn.XLOOKUP(B543,事業別定義!A$2:A$9,事業別定義!B$2:B$9,IF(E543&gt;0,"周邊商品","")),IF(E543&gt;0,"周邊商品",""))</f>
        <v>周邊商品</v>
      </c>
      <c r="B543" s="20" t="str">
        <f>IFERROR(_xlfn.XLOOKUP(C543,'銷貨數(claude)'!E:E,'銷貨數(claude)'!A:A,"周邊商品"),"周邊商品")</f>
        <v>周邊商品</v>
      </c>
      <c r="C543" s="21" t="str">
        <f>'在庫(claude)'!A543</f>
        <v>2022MPB01</v>
      </c>
      <c r="D543" s="22" t="str">
        <f>IFERROR(_xlfn.XLOOKUP(C543,'在庫(claude)'!A$5:A$695,'在庫(claude)'!B$5:B$695,""),"")</f>
        <v>巧虎列車</v>
      </c>
      <c r="E543" s="39">
        <f>IFERROR(SUMIF('在庫(claude)'!A$5:A$695,C543,'在庫(claude)'!D$5:D$695),0)</f>
        <v>108</v>
      </c>
      <c r="F543" s="39">
        <f>IFERROR(SUMIF('在庫(claude)'!A$5:A$695,C543,'在庫(claude)'!E$5:E$695),0)</f>
        <v>14513</v>
      </c>
      <c r="G543" s="39">
        <f ca="1">IFERROR(SUMPRODUCT(('銷貨數 (總數)(claude)'!$B$4:$B$1576=C543)*OFFSET('銷貨數 (總數)(claude)'!$E$4:$E$1576,0,操作說明!$D$2-16,1573,12)),0)</f>
        <v>0</v>
      </c>
      <c r="H543" s="40">
        <f ca="1">IFERROR(SUMPRODUCT(('銷貨數 (總數)(claude)'!$B$4:$B$1576=C543)*OFFSET('銷貨數 (總數)(claude)'!$E$4:$E$1576,0,操作說明!$D$2-10,1573,6)),0)</f>
        <v>0</v>
      </c>
      <c r="I543" s="39">
        <f ca="1">IFERROR(SUMPRODUCT(('銷貨數 (總數)(claude)'!$B$4:$B$1576=C543)*OFFSET('銷貨數 (總數)(claude)'!$E$4:$E$1576,0,操作說明!$D$2-7,1573,3)),0)</f>
        <v>0</v>
      </c>
      <c r="J543" s="40" cm="1">
        <f t="array" aca="1" ref="J543" ca="1">IFERROR(ROUND(H543/MAX(1,SUMPRODUCT(('銷貨數 (總數)(claude)'!$B$4:$B$1576=C543)*(OFFSET('銷貨數 (總數)(claude)'!$E$4:$E$1576,0,操作說明!$D$2-10,1573,6)&gt;0))),1),0)</f>
        <v>0</v>
      </c>
      <c r="K543" s="41" t="str">
        <f t="shared" ca="1" si="32"/>
        <v>-</v>
      </c>
      <c r="L543" s="37" t="str">
        <f t="shared" ca="1" si="33"/>
        <v>滯銷(有庫無銷)</v>
      </c>
      <c r="M543" s="42" t="str">
        <f t="shared" ca="1" si="34"/>
        <v>⚠️ 近6M零銷售，請確認是否列入促銷或處分</v>
      </c>
      <c r="N543" s="113" t="str">
        <f t="shared" ca="1" si="35"/>
        <v>無法預估</v>
      </c>
    </row>
    <row r="544" spans="1:14" ht="18.75" customHeight="1">
      <c r="A544" s="19" t="str">
        <f>IFERROR(_xlfn.XLOOKUP(B544,事業別定義!A$2:A$9,事業別定義!B$2:B$9,IF(E544&gt;0,"周邊商品","")),IF(E544&gt;0,"周邊商品",""))</f>
        <v>周邊商品</v>
      </c>
      <c r="B544" s="20" t="str">
        <f>IFERROR(_xlfn.XLOOKUP(C544,'銷貨數(claude)'!E:E,'銷貨數(claude)'!A:A,"周邊商品"),"周邊商品")</f>
        <v>周邊商品</v>
      </c>
      <c r="C544" s="21" t="str">
        <f>'在庫(claude)'!A544</f>
        <v>2022MPB02</v>
      </c>
      <c r="D544" s="22" t="str">
        <f>IFERROR(_xlfn.XLOOKUP(C544,'在庫(claude)'!A$5:A$695,'在庫(claude)'!B$5:B$695,""),"")</f>
        <v>SKATER巧虎分隔便當盒</v>
      </c>
      <c r="E544" s="34">
        <f>IFERROR(SUMIF('在庫(claude)'!A$5:A$695,C544,'在庫(claude)'!D$5:D$695),0)</f>
        <v>734</v>
      </c>
      <c r="F544" s="34">
        <f>IFERROR(SUMIF('在庫(claude)'!A$5:A$695,C544,'在庫(claude)'!E$5:E$695),0)</f>
        <v>120365</v>
      </c>
      <c r="G544" s="34">
        <f ca="1">IFERROR(SUMPRODUCT(('銷貨數 (總數)(claude)'!$B$4:$B$1576=C544)*OFFSET('銷貨數 (總數)(claude)'!$E$4:$E$1576,0,操作說明!$D$2-16,1573,12)),0)</f>
        <v>0</v>
      </c>
      <c r="H544" s="35">
        <f ca="1">IFERROR(SUMPRODUCT(('銷貨數 (總數)(claude)'!$B$4:$B$1576=C544)*OFFSET('銷貨數 (總數)(claude)'!$E$4:$E$1576,0,操作說明!$D$2-10,1573,6)),0)</f>
        <v>0</v>
      </c>
      <c r="I544" s="34">
        <f ca="1">IFERROR(SUMPRODUCT(('銷貨數 (總數)(claude)'!$B$4:$B$1576=C544)*OFFSET('銷貨數 (總數)(claude)'!$E$4:$E$1576,0,操作說明!$D$2-7,1573,3)),0)</f>
        <v>0</v>
      </c>
      <c r="J544" s="35" cm="1">
        <f t="array" aca="1" ref="J544" ca="1">IFERROR(ROUND(H544/MAX(1,SUMPRODUCT(('銷貨數 (總數)(claude)'!$B$4:$B$1576=C544)*(OFFSET('銷貨數 (總數)(claude)'!$E$4:$E$1576,0,操作說明!$D$2-10,1573,6)&gt;0))),1),0)</f>
        <v>0</v>
      </c>
      <c r="K544" s="36" t="str">
        <f t="shared" ca="1" si="32"/>
        <v>-</v>
      </c>
      <c r="L544" s="37" t="str">
        <f t="shared" ca="1" si="33"/>
        <v>滯銷(有庫無銷)</v>
      </c>
      <c r="M544" s="38" t="str">
        <f t="shared" ca="1" si="34"/>
        <v>⚠️ 近6M零銷售，請確認是否列入促銷或處分</v>
      </c>
      <c r="N544" s="113" t="str">
        <f t="shared" ca="1" si="35"/>
        <v>無法預估</v>
      </c>
    </row>
    <row r="545" spans="1:14" ht="18.75" customHeight="1">
      <c r="A545" s="19" t="str">
        <f>IFERROR(_xlfn.XLOOKUP(B545,事業別定義!A$2:A$9,事業別定義!B$2:B$9,IF(E545&gt;0,"周邊商品","")),IF(E545&gt;0,"周邊商品",""))</f>
        <v>周邊商品</v>
      </c>
      <c r="B545" s="20" t="str">
        <f>IFERROR(_xlfn.XLOOKUP(C545,'銷貨數(claude)'!E:E,'銷貨數(claude)'!A:A,"周邊商品"),"周邊商品")</f>
        <v>周邊商品</v>
      </c>
      <c r="C545" s="21" t="str">
        <f>'在庫(claude)'!A545</f>
        <v>2022MPB03</v>
      </c>
      <c r="D545" s="22" t="str">
        <f>IFERROR(_xlfn.XLOOKUP(C545,'在庫(claude)'!A$5:A$695,'在庫(claude)'!B$5:B$695,""),"")</f>
        <v>巧虎樂園汽車道路組</v>
      </c>
      <c r="E545" s="39">
        <f>IFERROR(SUMIF('在庫(claude)'!A$5:A$695,C545,'在庫(claude)'!D$5:D$695),0)</f>
        <v>122</v>
      </c>
      <c r="F545" s="39">
        <f>IFERROR(SUMIF('在庫(claude)'!A$5:A$695,C545,'在庫(claude)'!E$5:E$695),0)</f>
        <v>19694</v>
      </c>
      <c r="G545" s="39">
        <f ca="1">IFERROR(SUMPRODUCT(('銷貨數 (總數)(claude)'!$B$4:$B$1576=C545)*OFFSET('銷貨數 (總數)(claude)'!$E$4:$E$1576,0,操作說明!$D$2-16,1573,12)),0)</f>
        <v>0</v>
      </c>
      <c r="H545" s="40">
        <f ca="1">IFERROR(SUMPRODUCT(('銷貨數 (總數)(claude)'!$B$4:$B$1576=C545)*OFFSET('銷貨數 (總數)(claude)'!$E$4:$E$1576,0,操作說明!$D$2-10,1573,6)),0)</f>
        <v>0</v>
      </c>
      <c r="I545" s="39">
        <f ca="1">IFERROR(SUMPRODUCT(('銷貨數 (總數)(claude)'!$B$4:$B$1576=C545)*OFFSET('銷貨數 (總數)(claude)'!$E$4:$E$1576,0,操作說明!$D$2-7,1573,3)),0)</f>
        <v>0</v>
      </c>
      <c r="J545" s="40" cm="1">
        <f t="array" aca="1" ref="J545" ca="1">IFERROR(ROUND(H545/MAX(1,SUMPRODUCT(('銷貨數 (總數)(claude)'!$B$4:$B$1576=C545)*(OFFSET('銷貨數 (總數)(claude)'!$E$4:$E$1576,0,操作說明!$D$2-10,1573,6)&gt;0))),1),0)</f>
        <v>0</v>
      </c>
      <c r="K545" s="41" t="str">
        <f t="shared" ca="1" si="32"/>
        <v>-</v>
      </c>
      <c r="L545" s="37" t="str">
        <f t="shared" ca="1" si="33"/>
        <v>滯銷(有庫無銷)</v>
      </c>
      <c r="M545" s="42" t="str">
        <f t="shared" ca="1" si="34"/>
        <v>⚠️ 近6M零銷售，請確認是否列入促銷或處分</v>
      </c>
      <c r="N545" s="113" t="str">
        <f t="shared" ca="1" si="35"/>
        <v>無法預估</v>
      </c>
    </row>
    <row r="546" spans="1:14" ht="18.75" customHeight="1">
      <c r="A546" s="19" t="str">
        <f>IFERROR(_xlfn.XLOOKUP(B546,事業別定義!A$2:A$9,事業別定義!B$2:B$9,IF(E546&gt;0,"周邊商品","")),IF(E546&gt;0,"周邊商品",""))</f>
        <v>周邊商品</v>
      </c>
      <c r="B546" s="20" t="str">
        <f>IFERROR(_xlfn.XLOOKUP(C546,'銷貨數(claude)'!E:E,'銷貨數(claude)'!A:A,"周邊商品"),"周邊商品")</f>
        <v>周邊商品</v>
      </c>
      <c r="C546" s="21" t="str">
        <f>'在庫(claude)'!A546</f>
        <v>2022MPB04</v>
      </c>
      <c r="D546" s="22" t="str">
        <f>IFERROR(_xlfn.XLOOKUP(C546,'在庫(claude)'!A$5:A$695,'在庫(claude)'!B$5:B$695,""),"")</f>
        <v>MIDEER英語拼字遊戲組</v>
      </c>
      <c r="E546" s="34">
        <f>IFERROR(SUMIF('在庫(claude)'!A$5:A$695,C546,'在庫(claude)'!D$5:D$695),0)</f>
        <v>36</v>
      </c>
      <c r="F546" s="34">
        <f>IFERROR(SUMIF('在庫(claude)'!A$5:A$695,C546,'在庫(claude)'!E$5:E$695),0)</f>
        <v>5736</v>
      </c>
      <c r="G546" s="34">
        <f ca="1">IFERROR(SUMPRODUCT(('銷貨數 (總數)(claude)'!$B$4:$B$1576=C546)*OFFSET('銷貨數 (總數)(claude)'!$E$4:$E$1576,0,操作說明!$D$2-16,1573,12)),0)</f>
        <v>0</v>
      </c>
      <c r="H546" s="35">
        <f ca="1">IFERROR(SUMPRODUCT(('銷貨數 (總數)(claude)'!$B$4:$B$1576=C546)*OFFSET('銷貨數 (總數)(claude)'!$E$4:$E$1576,0,操作說明!$D$2-10,1573,6)),0)</f>
        <v>0</v>
      </c>
      <c r="I546" s="34">
        <f ca="1">IFERROR(SUMPRODUCT(('銷貨數 (總數)(claude)'!$B$4:$B$1576=C546)*OFFSET('銷貨數 (總數)(claude)'!$E$4:$E$1576,0,操作說明!$D$2-7,1573,3)),0)</f>
        <v>0</v>
      </c>
      <c r="J546" s="35" cm="1">
        <f t="array" aca="1" ref="J546" ca="1">IFERROR(ROUND(H546/MAX(1,SUMPRODUCT(('銷貨數 (總數)(claude)'!$B$4:$B$1576=C546)*(OFFSET('銷貨數 (總數)(claude)'!$E$4:$E$1576,0,操作說明!$D$2-10,1573,6)&gt;0))),1),0)</f>
        <v>0</v>
      </c>
      <c r="K546" s="36" t="str">
        <f t="shared" ca="1" si="32"/>
        <v>-</v>
      </c>
      <c r="L546" s="37" t="str">
        <f t="shared" ca="1" si="33"/>
        <v>滯銷(有庫無銷)</v>
      </c>
      <c r="M546" s="38" t="str">
        <f t="shared" ca="1" si="34"/>
        <v>⚠️ 近6M零銷售，請確認是否列入促銷或處分</v>
      </c>
      <c r="N546" s="113" t="str">
        <f t="shared" ca="1" si="35"/>
        <v>無法預估</v>
      </c>
    </row>
    <row r="547" spans="1:14" ht="18.75" customHeight="1">
      <c r="A547" s="19" t="str">
        <f>IFERROR(_xlfn.XLOOKUP(B547,事業別定義!A$2:A$9,事業別定義!B$2:B$9,IF(E547&gt;0,"周邊商品","")),IF(E547&gt;0,"周邊商品",""))</f>
        <v>周邊商品</v>
      </c>
      <c r="B547" s="20" t="str">
        <f>IFERROR(_xlfn.XLOOKUP(C547,'銷貨數(claude)'!E:E,'銷貨數(claude)'!A:A,"周邊商品"),"周邊商品")</f>
        <v>周邊商品</v>
      </c>
      <c r="C547" s="21" t="str">
        <f>'在庫(claude)'!A547</f>
        <v>2022MPB07</v>
      </c>
      <c r="D547" s="22" t="str">
        <f>IFERROR(_xlfn.XLOOKUP(C547,'在庫(claude)'!A$5:A$695,'在庫(claude)'!B$5:B$695,""),"")</f>
        <v>MILAN橡皮擦削筆器</v>
      </c>
      <c r="E547" s="39">
        <f>IFERROR(SUMIF('在庫(claude)'!A$5:A$695,C547,'在庫(claude)'!D$5:D$695),0)</f>
        <v>133</v>
      </c>
      <c r="F547" s="39">
        <f>IFERROR(SUMIF('在庫(claude)'!A$5:A$695,C547,'在庫(claude)'!E$5:E$695),0)</f>
        <v>9044</v>
      </c>
      <c r="G547" s="39">
        <f ca="1">IFERROR(SUMPRODUCT(('銷貨數 (總數)(claude)'!$B$4:$B$1576=C547)*OFFSET('銷貨數 (總數)(claude)'!$E$4:$E$1576,0,操作說明!$D$2-16,1573,12)),0)</f>
        <v>0</v>
      </c>
      <c r="H547" s="40">
        <f ca="1">IFERROR(SUMPRODUCT(('銷貨數 (總數)(claude)'!$B$4:$B$1576=C547)*OFFSET('銷貨數 (總數)(claude)'!$E$4:$E$1576,0,操作說明!$D$2-10,1573,6)),0)</f>
        <v>0</v>
      </c>
      <c r="I547" s="39">
        <f ca="1">IFERROR(SUMPRODUCT(('銷貨數 (總數)(claude)'!$B$4:$B$1576=C547)*OFFSET('銷貨數 (總數)(claude)'!$E$4:$E$1576,0,操作說明!$D$2-7,1573,3)),0)</f>
        <v>0</v>
      </c>
      <c r="J547" s="40" cm="1">
        <f t="array" aca="1" ref="J547" ca="1">IFERROR(ROUND(H547/MAX(1,SUMPRODUCT(('銷貨數 (總數)(claude)'!$B$4:$B$1576=C547)*(OFFSET('銷貨數 (總數)(claude)'!$E$4:$E$1576,0,操作說明!$D$2-10,1573,6)&gt;0))),1),0)</f>
        <v>0</v>
      </c>
      <c r="K547" s="41" t="str">
        <f t="shared" ca="1" si="32"/>
        <v>-</v>
      </c>
      <c r="L547" s="37" t="str">
        <f t="shared" ca="1" si="33"/>
        <v>滯銷(有庫無銷)</v>
      </c>
      <c r="M547" s="42" t="str">
        <f t="shared" ca="1" si="34"/>
        <v>⚠️ 近6M零銷售，請確認是否列入促銷或處分</v>
      </c>
      <c r="N547" s="113" t="str">
        <f t="shared" ca="1" si="35"/>
        <v>無法預估</v>
      </c>
    </row>
    <row r="548" spans="1:14" ht="18.75" customHeight="1">
      <c r="A548" s="19" t="str">
        <f>IFERROR(_xlfn.XLOOKUP(B548,事業別定義!A$2:A$9,事業別定義!B$2:B$9,IF(E548&gt;0,"周邊商品","")),IF(E548&gt;0,"周邊商品",""))</f>
        <v>周邊商品</v>
      </c>
      <c r="B548" s="20" t="str">
        <f>IFERROR(_xlfn.XLOOKUP(C548,'銷貨數(claude)'!E:E,'銷貨數(claude)'!A:A,"周邊商品"),"周邊商品")</f>
        <v>周邊商品</v>
      </c>
      <c r="C548" s="21" t="str">
        <f>'在庫(claude)'!A548</f>
        <v>2022MPB08</v>
      </c>
      <c r="D548" s="22" t="str">
        <f>IFERROR(_xlfn.XLOOKUP(C548,'在庫(claude)'!A$5:A$695,'在庫(claude)'!B$5:B$695,""),"")</f>
        <v>巧虎兒童醫療口罩(巧虎好朋友款)</v>
      </c>
      <c r="E548" s="34">
        <f>IFERROR(SUMIF('在庫(claude)'!A$5:A$695,C548,'在庫(claude)'!D$5:D$695),0)</f>
        <v>133</v>
      </c>
      <c r="F548" s="34">
        <f>IFERROR(SUMIF('在庫(claude)'!A$5:A$695,C548,'在庫(claude)'!E$5:E$695),0)</f>
        <v>14136</v>
      </c>
      <c r="G548" s="34">
        <f ca="1">IFERROR(SUMPRODUCT(('銷貨數 (總數)(claude)'!$B$4:$B$1576=C548)*OFFSET('銷貨數 (總數)(claude)'!$E$4:$E$1576,0,操作說明!$D$2-16,1573,12)),0)</f>
        <v>0</v>
      </c>
      <c r="H548" s="35">
        <f ca="1">IFERROR(SUMPRODUCT(('銷貨數 (總數)(claude)'!$B$4:$B$1576=C548)*OFFSET('銷貨數 (總數)(claude)'!$E$4:$E$1576,0,操作說明!$D$2-10,1573,6)),0)</f>
        <v>0</v>
      </c>
      <c r="I548" s="34">
        <f ca="1">IFERROR(SUMPRODUCT(('銷貨數 (總數)(claude)'!$B$4:$B$1576=C548)*OFFSET('銷貨數 (總數)(claude)'!$E$4:$E$1576,0,操作說明!$D$2-7,1573,3)),0)</f>
        <v>0</v>
      </c>
      <c r="J548" s="35" cm="1">
        <f t="array" aca="1" ref="J548" ca="1">IFERROR(ROUND(H548/MAX(1,SUMPRODUCT(('銷貨數 (總數)(claude)'!$B$4:$B$1576=C548)*(OFFSET('銷貨數 (總數)(claude)'!$E$4:$E$1576,0,操作說明!$D$2-10,1573,6)&gt;0))),1),0)</f>
        <v>0</v>
      </c>
      <c r="K548" s="36" t="str">
        <f t="shared" ca="1" si="32"/>
        <v>-</v>
      </c>
      <c r="L548" s="37" t="str">
        <f t="shared" ca="1" si="33"/>
        <v>滯銷(有庫無銷)</v>
      </c>
      <c r="M548" s="38" t="str">
        <f t="shared" ca="1" si="34"/>
        <v>⚠️ 近6M零銷售，請確認是否列入促銷或處分</v>
      </c>
      <c r="N548" s="115" t="str">
        <f t="shared" ca="1" si="35"/>
        <v>無法預估</v>
      </c>
    </row>
    <row r="549" spans="1:14" ht="18.75" customHeight="1">
      <c r="A549" s="19" t="str">
        <f>IFERROR(_xlfn.XLOOKUP(B549,事業別定義!A$2:A$9,事業別定義!B$2:B$9,IF(E549&gt;0,"周邊商品","")),IF(E549&gt;0,"周邊商品",""))</f>
        <v>周邊商品</v>
      </c>
      <c r="B549" s="20" t="str">
        <f>IFERROR(_xlfn.XLOOKUP(C549,'銷貨數(claude)'!E:E,'銷貨數(claude)'!A:A,"周邊商品"),"周邊商品")</f>
        <v>周邊商品</v>
      </c>
      <c r="C549" s="21" t="str">
        <f>'在庫(claude)'!A549</f>
        <v>2022MPB11</v>
      </c>
      <c r="D549" s="22" t="str">
        <f>IFERROR(_xlfn.XLOOKUP(C549,'在庫(claude)'!A$5:A$695,'在庫(claude)'!B$5:B$695,""),"")</f>
        <v>巧虎可愛貼紙屋</v>
      </c>
      <c r="E549" s="39">
        <f>IFERROR(SUMIF('在庫(claude)'!A$5:A$695,C549,'在庫(claude)'!D$5:D$695),0)</f>
        <v>166</v>
      </c>
      <c r="F549" s="39">
        <f>IFERROR(SUMIF('在庫(claude)'!A$5:A$695,C549,'在庫(claude)'!E$5:E$695),0)</f>
        <v>5393</v>
      </c>
      <c r="G549" s="39">
        <f ca="1">IFERROR(SUMPRODUCT(('銷貨數 (總數)(claude)'!$B$4:$B$1576=C549)*OFFSET('銷貨數 (總數)(claude)'!$E$4:$E$1576,0,操作說明!$D$2-16,1573,12)),0)</f>
        <v>0</v>
      </c>
      <c r="H549" s="40">
        <f ca="1">IFERROR(SUMPRODUCT(('銷貨數 (總數)(claude)'!$B$4:$B$1576=C549)*OFFSET('銷貨數 (總數)(claude)'!$E$4:$E$1576,0,操作說明!$D$2-10,1573,6)),0)</f>
        <v>0</v>
      </c>
      <c r="I549" s="39">
        <f ca="1">IFERROR(SUMPRODUCT(('銷貨數 (總數)(claude)'!$B$4:$B$1576=C549)*OFFSET('銷貨數 (總數)(claude)'!$E$4:$E$1576,0,操作說明!$D$2-7,1573,3)),0)</f>
        <v>0</v>
      </c>
      <c r="J549" s="40" cm="1">
        <f t="array" aca="1" ref="J549" ca="1">IFERROR(ROUND(H549/MAX(1,SUMPRODUCT(('銷貨數 (總數)(claude)'!$B$4:$B$1576=C549)*(OFFSET('銷貨數 (總數)(claude)'!$E$4:$E$1576,0,操作說明!$D$2-10,1573,6)&gt;0))),1),0)</f>
        <v>0</v>
      </c>
      <c r="K549" s="41" t="str">
        <f t="shared" ca="1" si="32"/>
        <v>-</v>
      </c>
      <c r="L549" s="37" t="str">
        <f t="shared" ca="1" si="33"/>
        <v>滯銷(有庫無銷)</v>
      </c>
      <c r="M549" s="42" t="str">
        <f t="shared" ca="1" si="34"/>
        <v>⚠️ 近6M零銷售，請確認是否列入促銷或處分</v>
      </c>
      <c r="N549" s="115" t="str">
        <f t="shared" ca="1" si="35"/>
        <v>無法預估</v>
      </c>
    </row>
    <row r="550" spans="1:14" ht="18.75" customHeight="1">
      <c r="A550" s="19" t="str">
        <f>IFERROR(_xlfn.XLOOKUP(B550,事業別定義!A$2:A$9,事業別定義!B$2:B$9,IF(E550&gt;0,"周邊商品","")),IF(E550&gt;0,"周邊商品",""))</f>
        <v>周邊商品</v>
      </c>
      <c r="B550" s="20" t="str">
        <f>IFERROR(_xlfn.XLOOKUP(C550,'銷貨數(claude)'!E:E,'銷貨數(claude)'!A:A,"周邊商品"),"周邊商品")</f>
        <v>周邊商品</v>
      </c>
      <c r="C550" s="21" t="str">
        <f>'在庫(claude)'!A550</f>
        <v>20230P014</v>
      </c>
      <c r="D550" s="22" t="str">
        <f>IFERROR(_xlfn.XLOOKUP(C550,'在庫(claude)'!A$5:A$695,'在庫(claude)'!B$5:B$695,""),"")</f>
        <v>資請-Aerogogo自動充氣休閒床</v>
      </c>
      <c r="E550" s="34">
        <f>IFERROR(SUMIF('在庫(claude)'!A$5:A$695,C550,'在庫(claude)'!D$5:D$695),0)</f>
        <v>1</v>
      </c>
      <c r="F550" s="34">
        <f>IFERROR(SUMIF('在庫(claude)'!A$5:A$695,C550,'在庫(claude)'!E$5:E$695),0)</f>
        <v>2619</v>
      </c>
      <c r="G550" s="34">
        <f ca="1">IFERROR(SUMPRODUCT(('銷貨數 (總數)(claude)'!$B$4:$B$1576=C550)*OFFSET('銷貨數 (總數)(claude)'!$E$4:$E$1576,0,操作說明!$D$2-16,1573,12)),0)</f>
        <v>0</v>
      </c>
      <c r="H550" s="35">
        <f ca="1">IFERROR(SUMPRODUCT(('銷貨數 (總數)(claude)'!$B$4:$B$1576=C550)*OFFSET('銷貨數 (總數)(claude)'!$E$4:$E$1576,0,操作說明!$D$2-10,1573,6)),0)</f>
        <v>0</v>
      </c>
      <c r="I550" s="34">
        <f ca="1">IFERROR(SUMPRODUCT(('銷貨數 (總數)(claude)'!$B$4:$B$1576=C550)*OFFSET('銷貨數 (總數)(claude)'!$E$4:$E$1576,0,操作說明!$D$2-7,1573,3)),0)</f>
        <v>0</v>
      </c>
      <c r="J550" s="35" cm="1">
        <f t="array" aca="1" ref="J550" ca="1">IFERROR(ROUND(H550/MAX(1,SUMPRODUCT(('銷貨數 (總數)(claude)'!$B$4:$B$1576=C550)*(OFFSET('銷貨數 (總數)(claude)'!$E$4:$E$1576,0,操作說明!$D$2-10,1573,6)&gt;0))),1),0)</f>
        <v>0</v>
      </c>
      <c r="K550" s="36" t="str">
        <f t="shared" ca="1" si="32"/>
        <v>-</v>
      </c>
      <c r="L550" s="37" t="str">
        <f t="shared" ca="1" si="33"/>
        <v>滯銷(有庫無銷)</v>
      </c>
      <c r="M550" s="38" t="str">
        <f t="shared" ca="1" si="34"/>
        <v>⚠️ 近6M零銷售，請確認是否列入促銷或處分</v>
      </c>
      <c r="N550" s="113" t="str">
        <f t="shared" ca="1" si="35"/>
        <v>無法預估</v>
      </c>
    </row>
    <row r="551" spans="1:14" ht="18.75" customHeight="1">
      <c r="A551" s="19" t="str">
        <f>IFERROR(_xlfn.XLOOKUP(B551,事業別定義!A$2:A$9,事業別定義!B$2:B$9,IF(E551&gt;0,"周邊商品","")),IF(E551&gt;0,"周邊商品",""))</f>
        <v>周邊商品</v>
      </c>
      <c r="B551" s="20" t="str">
        <f>IFERROR(_xlfn.XLOOKUP(C551,'銷貨數(claude)'!E:E,'銷貨數(claude)'!A:A,"周邊商品"),"周邊商品")</f>
        <v>周邊商品</v>
      </c>
      <c r="C551" s="21" t="str">
        <f>'在庫(claude)'!A551</f>
        <v>20230P015</v>
      </c>
      <c r="D551" s="22" t="str">
        <f>IFERROR(_xlfn.XLOOKUP(C551,'在庫(claude)'!A$5:A$695,'在庫(claude)'!B$5:B$695,""),"")</f>
        <v>資請-Tiger Family輕量書包</v>
      </c>
      <c r="E551" s="39">
        <f>IFERROR(SUMIF('在庫(claude)'!A$5:A$695,C551,'在庫(claude)'!D$5:D$695),0)</f>
        <v>1</v>
      </c>
      <c r="F551" s="39">
        <f>IFERROR(SUMIF('在庫(claude)'!A$5:A$695,C551,'在庫(claude)'!E$5:E$695),0)</f>
        <v>2904</v>
      </c>
      <c r="G551" s="39">
        <f ca="1">IFERROR(SUMPRODUCT(('銷貨數 (總數)(claude)'!$B$4:$B$1576=C551)*OFFSET('銷貨數 (總數)(claude)'!$E$4:$E$1576,0,操作說明!$D$2-16,1573,12)),0)</f>
        <v>0</v>
      </c>
      <c r="H551" s="40">
        <f ca="1">IFERROR(SUMPRODUCT(('銷貨數 (總數)(claude)'!$B$4:$B$1576=C551)*OFFSET('銷貨數 (總數)(claude)'!$E$4:$E$1576,0,操作說明!$D$2-10,1573,6)),0)</f>
        <v>0</v>
      </c>
      <c r="I551" s="39">
        <f ca="1">IFERROR(SUMPRODUCT(('銷貨數 (總數)(claude)'!$B$4:$B$1576=C551)*OFFSET('銷貨數 (總數)(claude)'!$E$4:$E$1576,0,操作說明!$D$2-7,1573,3)),0)</f>
        <v>0</v>
      </c>
      <c r="J551" s="40" cm="1">
        <f t="array" aca="1" ref="J551" ca="1">IFERROR(ROUND(H551/MAX(1,SUMPRODUCT(('銷貨數 (總數)(claude)'!$B$4:$B$1576=C551)*(OFFSET('銷貨數 (總數)(claude)'!$E$4:$E$1576,0,操作說明!$D$2-10,1573,6)&gt;0))),1),0)</f>
        <v>0</v>
      </c>
      <c r="K551" s="41" t="str">
        <f t="shared" ca="1" si="32"/>
        <v>-</v>
      </c>
      <c r="L551" s="37" t="str">
        <f t="shared" ca="1" si="33"/>
        <v>滯銷(有庫無銷)</v>
      </c>
      <c r="M551" s="42" t="str">
        <f t="shared" ca="1" si="34"/>
        <v>⚠️ 近6M零銷售，請確認是否列入促銷或處分</v>
      </c>
      <c r="N551" s="113" t="str">
        <f t="shared" ca="1" si="35"/>
        <v>無法預估</v>
      </c>
    </row>
    <row r="552" spans="1:14" ht="18.75" customHeight="1">
      <c r="A552" s="19" t="str">
        <f>IFERROR(_xlfn.XLOOKUP(B552,事業別定義!A$2:A$9,事業別定義!B$2:B$9,IF(E552&gt;0,"周邊商品","")),IF(E552&gt;0,"周邊商品",""))</f>
        <v>周邊商品</v>
      </c>
      <c r="B552" s="20" t="str">
        <f>IFERROR(_xlfn.XLOOKUP(C552,'銷貨數(claude)'!E:E,'銷貨數(claude)'!A:A,"周邊商品"),"周邊商品")</f>
        <v>周邊商品</v>
      </c>
      <c r="C552" s="21" t="str">
        <f>'在庫(claude)'!A552</f>
        <v>20230P030</v>
      </c>
      <c r="D552" s="22" t="str">
        <f>IFERROR(_xlfn.XLOOKUP(C552,'在庫(claude)'!A$5:A$695,'在庫(claude)'!B$5:B$695,""),"")</f>
        <v>資請-Giotto Bebe寶寶黏土</v>
      </c>
      <c r="E552" s="34">
        <f>IFERROR(SUMIF('在庫(claude)'!A$5:A$695,C552,'在庫(claude)'!D$5:D$695),0)</f>
        <v>14</v>
      </c>
      <c r="F552" s="34">
        <f>IFERROR(SUMIF('在庫(claude)'!A$5:A$695,C552,'在庫(claude)'!E$5:E$695),0)</f>
        <v>6933</v>
      </c>
      <c r="G552" s="34">
        <f ca="1">IFERROR(SUMPRODUCT(('銷貨數 (總數)(claude)'!$B$4:$B$1576=C552)*OFFSET('銷貨數 (總數)(claude)'!$E$4:$E$1576,0,操作說明!$D$2-16,1573,12)),0)</f>
        <v>0</v>
      </c>
      <c r="H552" s="35">
        <f ca="1">IFERROR(SUMPRODUCT(('銷貨數 (總數)(claude)'!$B$4:$B$1576=C552)*OFFSET('銷貨數 (總數)(claude)'!$E$4:$E$1576,0,操作說明!$D$2-10,1573,6)),0)</f>
        <v>0</v>
      </c>
      <c r="I552" s="34">
        <f ca="1">IFERROR(SUMPRODUCT(('銷貨數 (總數)(claude)'!$B$4:$B$1576=C552)*OFFSET('銷貨數 (總數)(claude)'!$E$4:$E$1576,0,操作說明!$D$2-7,1573,3)),0)</f>
        <v>0</v>
      </c>
      <c r="J552" s="35" cm="1">
        <f t="array" aca="1" ref="J552" ca="1">IFERROR(ROUND(H552/MAX(1,SUMPRODUCT(('銷貨數 (總數)(claude)'!$B$4:$B$1576=C552)*(OFFSET('銷貨數 (總數)(claude)'!$E$4:$E$1576,0,操作說明!$D$2-10,1573,6)&gt;0))),1),0)</f>
        <v>0</v>
      </c>
      <c r="K552" s="36" t="str">
        <f t="shared" ca="1" si="32"/>
        <v>-</v>
      </c>
      <c r="L552" s="37" t="str">
        <f t="shared" ca="1" si="33"/>
        <v>滯銷(有庫無銷)</v>
      </c>
      <c r="M552" s="38" t="str">
        <f t="shared" ca="1" si="34"/>
        <v>⚠️ 近6M零銷售，請確認是否列入促銷或處分</v>
      </c>
      <c r="N552" s="113" t="str">
        <f t="shared" ca="1" si="35"/>
        <v>無法預估</v>
      </c>
    </row>
    <row r="553" spans="1:14" ht="18.75" customHeight="1">
      <c r="A553" s="19" t="str">
        <f>IFERROR(_xlfn.XLOOKUP(B553,事業別定義!A$2:A$9,事業別定義!B$2:B$9,IF(E553&gt;0,"周邊商品","")),IF(E553&gt;0,"周邊商品",""))</f>
        <v>周邊商品</v>
      </c>
      <c r="B553" s="20" t="str">
        <f>IFERROR(_xlfn.XLOOKUP(C553,'銷貨數(claude)'!E:E,'銷貨數(claude)'!A:A,"周邊商品"),"周邊商品")</f>
        <v>周邊商品</v>
      </c>
      <c r="C553" s="21" t="str">
        <f>'在庫(claude)'!A553</f>
        <v>20230P031</v>
      </c>
      <c r="D553" s="22" t="str">
        <f>IFERROR(_xlfn.XLOOKUP(C553,'在庫(claude)'!A$5:A$695,'在庫(claude)'!B$5:B$695,""),"")</f>
        <v>資請-法國Janod兒童電子鋼琴</v>
      </c>
      <c r="E553" s="39">
        <f>IFERROR(SUMIF('在庫(claude)'!A$5:A$695,C553,'在庫(claude)'!D$5:D$695),0)</f>
        <v>1</v>
      </c>
      <c r="F553" s="39">
        <f>IFERROR(SUMIF('在庫(claude)'!A$5:A$695,C553,'在庫(claude)'!E$5:E$695),0)</f>
        <v>1952</v>
      </c>
      <c r="G553" s="39">
        <f ca="1">IFERROR(SUMPRODUCT(('銷貨數 (總數)(claude)'!$B$4:$B$1576=C553)*OFFSET('銷貨數 (總數)(claude)'!$E$4:$E$1576,0,操作說明!$D$2-16,1573,12)),0)</f>
        <v>0</v>
      </c>
      <c r="H553" s="40">
        <f ca="1">IFERROR(SUMPRODUCT(('銷貨數 (總數)(claude)'!$B$4:$B$1576=C553)*OFFSET('銷貨數 (總數)(claude)'!$E$4:$E$1576,0,操作說明!$D$2-10,1573,6)),0)</f>
        <v>0</v>
      </c>
      <c r="I553" s="39">
        <f ca="1">IFERROR(SUMPRODUCT(('銷貨數 (總數)(claude)'!$B$4:$B$1576=C553)*OFFSET('銷貨數 (總數)(claude)'!$E$4:$E$1576,0,操作說明!$D$2-7,1573,3)),0)</f>
        <v>0</v>
      </c>
      <c r="J553" s="40" cm="1">
        <f t="array" aca="1" ref="J553" ca="1">IFERROR(ROUND(H553/MAX(1,SUMPRODUCT(('銷貨數 (總數)(claude)'!$B$4:$B$1576=C553)*(OFFSET('銷貨數 (總數)(claude)'!$E$4:$E$1576,0,操作說明!$D$2-10,1573,6)&gt;0))),1),0)</f>
        <v>0</v>
      </c>
      <c r="K553" s="41" t="str">
        <f t="shared" ca="1" si="32"/>
        <v>-</v>
      </c>
      <c r="L553" s="37" t="str">
        <f t="shared" ca="1" si="33"/>
        <v>滯銷(有庫無銷)</v>
      </c>
      <c r="M553" s="42" t="str">
        <f t="shared" ca="1" si="34"/>
        <v>⚠️ 近6M零銷售，請確認是否列入促銷或處分</v>
      </c>
      <c r="N553" s="113" t="str">
        <f t="shared" ca="1" si="35"/>
        <v>無法預估</v>
      </c>
    </row>
    <row r="554" spans="1:14" ht="18.75" customHeight="1">
      <c r="A554" s="19" t="str">
        <f>IFERROR(_xlfn.XLOOKUP(B554,事業別定義!A$2:A$9,事業別定義!B$2:B$9,IF(E554&gt;0,"周邊商品","")),IF(E554&gt;0,"周邊商品",""))</f>
        <v>周邊商品</v>
      </c>
      <c r="B554" s="20" t="str">
        <f>IFERROR(_xlfn.XLOOKUP(C554,'銷貨數(claude)'!E:E,'銷貨數(claude)'!A:A,"周邊商品"),"周邊商品")</f>
        <v>周邊商品</v>
      </c>
      <c r="C554" s="21" t="str">
        <f>'在庫(claude)'!A554</f>
        <v>20230P032</v>
      </c>
      <c r="D554" s="22" t="str">
        <f>IFERROR(_xlfn.XLOOKUP(C554,'在庫(claude)'!A$5:A$695,'在庫(claude)'!B$5:B$695,""),"")</f>
        <v>資請-法國Janod智能方塊迷宮</v>
      </c>
      <c r="E554" s="34">
        <f>IFERROR(SUMIF('在庫(claude)'!A$5:A$695,C554,'在庫(claude)'!D$5:D$695),0)</f>
        <v>1</v>
      </c>
      <c r="F554" s="34">
        <f>IFERROR(SUMIF('在庫(claude)'!A$5:A$695,C554,'在庫(claude)'!E$5:E$695),0)</f>
        <v>1857</v>
      </c>
      <c r="G554" s="34">
        <f ca="1">IFERROR(SUMPRODUCT(('銷貨數 (總數)(claude)'!$B$4:$B$1576=C554)*OFFSET('銷貨數 (總數)(claude)'!$E$4:$E$1576,0,操作說明!$D$2-16,1573,12)),0)</f>
        <v>0</v>
      </c>
      <c r="H554" s="35">
        <f ca="1">IFERROR(SUMPRODUCT(('銷貨數 (總數)(claude)'!$B$4:$B$1576=C554)*OFFSET('銷貨數 (總數)(claude)'!$E$4:$E$1576,0,操作說明!$D$2-10,1573,6)),0)</f>
        <v>0</v>
      </c>
      <c r="I554" s="34">
        <f ca="1">IFERROR(SUMPRODUCT(('銷貨數 (總數)(claude)'!$B$4:$B$1576=C554)*OFFSET('銷貨數 (總數)(claude)'!$E$4:$E$1576,0,操作說明!$D$2-7,1573,3)),0)</f>
        <v>0</v>
      </c>
      <c r="J554" s="35" cm="1">
        <f t="array" aca="1" ref="J554" ca="1">IFERROR(ROUND(H554/MAX(1,SUMPRODUCT(('銷貨數 (總數)(claude)'!$B$4:$B$1576=C554)*(OFFSET('銷貨數 (總數)(claude)'!$E$4:$E$1576,0,操作說明!$D$2-10,1573,6)&gt;0))),1),0)</f>
        <v>0</v>
      </c>
      <c r="K554" s="36" t="str">
        <f t="shared" ca="1" si="32"/>
        <v>-</v>
      </c>
      <c r="L554" s="37" t="str">
        <f t="shared" ca="1" si="33"/>
        <v>滯銷(有庫無銷)</v>
      </c>
      <c r="M554" s="38" t="str">
        <f t="shared" ca="1" si="34"/>
        <v>⚠️ 近6M零銷售，請確認是否列入促銷或處分</v>
      </c>
      <c r="N554" s="113" t="str">
        <f t="shared" ca="1" si="35"/>
        <v>無法預估</v>
      </c>
    </row>
    <row r="555" spans="1:14" ht="18.75" customHeight="1">
      <c r="A555" s="19" t="str">
        <f>IFERROR(_xlfn.XLOOKUP(B555,事業別定義!A$2:A$9,事業別定義!B$2:B$9,IF(E555&gt;0,"周邊商品","")),IF(E555&gt;0,"周邊商品",""))</f>
        <v>周邊商品</v>
      </c>
      <c r="B555" s="20" t="str">
        <f>IFERROR(_xlfn.XLOOKUP(C555,'銷貨數(claude)'!E:E,'銷貨數(claude)'!A:A,"周邊商品"),"周邊商品")</f>
        <v>周邊商品</v>
      </c>
      <c r="C555" s="21" t="str">
        <f>'在庫(claude)'!A555</f>
        <v>20230PM02</v>
      </c>
      <c r="D555" s="22" t="str">
        <f>IFERROR(_xlfn.XLOOKUP(C555,'在庫(claude)'!A$5:A$695,'在庫(claude)'!B$5:B$695,""),"")</f>
        <v>巧虎推推樂大作戰</v>
      </c>
      <c r="E555" s="39">
        <f>IFERROR(SUMIF('在庫(claude)'!A$5:A$695,C555,'在庫(claude)'!D$5:D$695),0)</f>
        <v>2901</v>
      </c>
      <c r="F555" s="39">
        <f>IFERROR(SUMIF('在庫(claude)'!A$5:A$695,C555,'在庫(claude)'!E$5:E$695),0)</f>
        <v>184190</v>
      </c>
      <c r="G555" s="39">
        <f ca="1">IFERROR(SUMPRODUCT(('銷貨數 (總數)(claude)'!$B$4:$B$1576=C555)*OFFSET('銷貨數 (總數)(claude)'!$E$4:$E$1576,0,操作說明!$D$2-16,1573,12)),0)</f>
        <v>0</v>
      </c>
      <c r="H555" s="40">
        <f ca="1">IFERROR(SUMPRODUCT(('銷貨數 (總數)(claude)'!$B$4:$B$1576=C555)*OFFSET('銷貨數 (總數)(claude)'!$E$4:$E$1576,0,操作說明!$D$2-10,1573,6)),0)</f>
        <v>0</v>
      </c>
      <c r="I555" s="39">
        <f ca="1">IFERROR(SUMPRODUCT(('銷貨數 (總數)(claude)'!$B$4:$B$1576=C555)*OFFSET('銷貨數 (總數)(claude)'!$E$4:$E$1576,0,操作說明!$D$2-7,1573,3)),0)</f>
        <v>0</v>
      </c>
      <c r="J555" s="40" cm="1">
        <f t="array" aca="1" ref="J555" ca="1">IFERROR(ROUND(H555/MAX(1,SUMPRODUCT(('銷貨數 (總數)(claude)'!$B$4:$B$1576=C555)*(OFFSET('銷貨數 (總數)(claude)'!$E$4:$E$1576,0,操作說明!$D$2-10,1573,6)&gt;0))),1),0)</f>
        <v>0</v>
      </c>
      <c r="K555" s="41" t="str">
        <f t="shared" ca="1" si="32"/>
        <v>-</v>
      </c>
      <c r="L555" s="37" t="str">
        <f t="shared" ca="1" si="33"/>
        <v>滯銷(有庫無銷)</v>
      </c>
      <c r="M555" s="42" t="str">
        <f t="shared" ca="1" si="34"/>
        <v>⚠️ 近6M零銷售，請確認是否列入促銷或處分</v>
      </c>
      <c r="N555" s="113" t="str">
        <f t="shared" ca="1" si="35"/>
        <v>無法預估</v>
      </c>
    </row>
    <row r="556" spans="1:14" ht="18.75" customHeight="1">
      <c r="A556" s="19" t="str">
        <f>IFERROR(_xlfn.XLOOKUP(B556,事業別定義!A$2:A$9,事業別定義!B$2:B$9,IF(E556&gt;0,"周邊商品","")),IF(E556&gt;0,"周邊商品",""))</f>
        <v>周邊商品</v>
      </c>
      <c r="B556" s="20" t="str">
        <f>IFERROR(_xlfn.XLOOKUP(C556,'銷貨數(claude)'!E:E,'銷貨數(claude)'!A:A,"周邊商品"),"周邊商品")</f>
        <v>周邊商品</v>
      </c>
      <c r="C556" s="21" t="str">
        <f>'在庫(claude)'!A556</f>
        <v>20230PM03</v>
      </c>
      <c r="D556" s="22" t="str">
        <f>IFERROR(_xlfn.XLOOKUP(C556,'在庫(claude)'!A$5:A$695,'在庫(claude)'!B$5:B$695,""),"")</f>
        <v>巧虎平衡滾滾樂</v>
      </c>
      <c r="E556" s="34">
        <f>IFERROR(SUMIF('在庫(claude)'!A$5:A$695,C556,'在庫(claude)'!D$5:D$695),0)</f>
        <v>3084</v>
      </c>
      <c r="F556" s="34">
        <f>IFERROR(SUMIF('在庫(claude)'!A$5:A$695,C556,'在庫(claude)'!E$5:E$695),0)</f>
        <v>205285</v>
      </c>
      <c r="G556" s="34">
        <f ca="1">IFERROR(SUMPRODUCT(('銷貨數 (總數)(claude)'!$B$4:$B$1576=C556)*OFFSET('銷貨數 (總數)(claude)'!$E$4:$E$1576,0,操作說明!$D$2-16,1573,12)),0)</f>
        <v>0</v>
      </c>
      <c r="H556" s="35">
        <f ca="1">IFERROR(SUMPRODUCT(('銷貨數 (總數)(claude)'!$B$4:$B$1576=C556)*OFFSET('銷貨數 (總數)(claude)'!$E$4:$E$1576,0,操作說明!$D$2-10,1573,6)),0)</f>
        <v>0</v>
      </c>
      <c r="I556" s="34">
        <f ca="1">IFERROR(SUMPRODUCT(('銷貨數 (總數)(claude)'!$B$4:$B$1576=C556)*OFFSET('銷貨數 (總數)(claude)'!$E$4:$E$1576,0,操作說明!$D$2-7,1573,3)),0)</f>
        <v>0</v>
      </c>
      <c r="J556" s="35" cm="1">
        <f t="array" aca="1" ref="J556" ca="1">IFERROR(ROUND(H556/MAX(1,SUMPRODUCT(('銷貨數 (總數)(claude)'!$B$4:$B$1576=C556)*(OFFSET('銷貨數 (總數)(claude)'!$E$4:$E$1576,0,操作說明!$D$2-10,1573,6)&gt;0))),1),0)</f>
        <v>0</v>
      </c>
      <c r="K556" s="36" t="str">
        <f t="shared" ca="1" si="32"/>
        <v>-</v>
      </c>
      <c r="L556" s="37" t="str">
        <f t="shared" ca="1" si="33"/>
        <v>滯銷(有庫無銷)</v>
      </c>
      <c r="M556" s="38" t="str">
        <f t="shared" ca="1" si="34"/>
        <v>⚠️ 近6M零銷售，請確認是否列入促銷或處分</v>
      </c>
      <c r="N556" s="113" t="str">
        <f t="shared" ca="1" si="35"/>
        <v>無法預估</v>
      </c>
    </row>
    <row r="557" spans="1:14" ht="18.75" customHeight="1">
      <c r="A557" s="19" t="str">
        <f>IFERROR(_xlfn.XLOOKUP(B557,事業別定義!A$2:A$9,事業別定義!B$2:B$9,IF(E557&gt;0,"周邊商品","")),IF(E557&gt;0,"周邊商品",""))</f>
        <v>周邊商品</v>
      </c>
      <c r="B557" s="20" t="str">
        <f>IFERROR(_xlfn.XLOOKUP(C557,'銷貨數(claude)'!E:E,'銷貨數(claude)'!A:A,"周邊商品"),"周邊商品")</f>
        <v>周邊商品</v>
      </c>
      <c r="C557" s="21" t="str">
        <f>'在庫(claude)'!A557</f>
        <v>20230PM04</v>
      </c>
      <c r="D557" s="22" t="str">
        <f>IFERROR(_xlfn.XLOOKUP(C557,'在庫(claude)'!A$5:A$695,'在庫(claude)'!B$5:B$695,""),"")</f>
        <v>巧虎小小宇宙尋夢燈</v>
      </c>
      <c r="E557" s="39">
        <f>IFERROR(SUMIF('在庫(claude)'!A$5:A$695,C557,'在庫(claude)'!D$5:D$695),0)</f>
        <v>3009</v>
      </c>
      <c r="F557" s="39">
        <f>IFERROR(SUMIF('在庫(claude)'!A$5:A$695,C557,'在庫(claude)'!E$5:E$695),0)</f>
        <v>169726</v>
      </c>
      <c r="G557" s="39">
        <f ca="1">IFERROR(SUMPRODUCT(('銷貨數 (總數)(claude)'!$B$4:$B$1576=C557)*OFFSET('銷貨數 (總數)(claude)'!$E$4:$E$1576,0,操作說明!$D$2-16,1573,12)),0)</f>
        <v>0</v>
      </c>
      <c r="H557" s="40">
        <f ca="1">IFERROR(SUMPRODUCT(('銷貨數 (總數)(claude)'!$B$4:$B$1576=C557)*OFFSET('銷貨數 (總數)(claude)'!$E$4:$E$1576,0,操作說明!$D$2-10,1573,6)),0)</f>
        <v>0</v>
      </c>
      <c r="I557" s="39">
        <f ca="1">IFERROR(SUMPRODUCT(('銷貨數 (總數)(claude)'!$B$4:$B$1576=C557)*OFFSET('銷貨數 (總數)(claude)'!$E$4:$E$1576,0,操作說明!$D$2-7,1573,3)),0)</f>
        <v>0</v>
      </c>
      <c r="J557" s="40" cm="1">
        <f t="array" aca="1" ref="J557" ca="1">IFERROR(ROUND(H557/MAX(1,SUMPRODUCT(('銷貨數 (總數)(claude)'!$B$4:$B$1576=C557)*(OFFSET('銷貨數 (總數)(claude)'!$E$4:$E$1576,0,操作說明!$D$2-10,1573,6)&gt;0))),1),0)</f>
        <v>0</v>
      </c>
      <c r="K557" s="41" t="str">
        <f t="shared" ca="1" si="32"/>
        <v>-</v>
      </c>
      <c r="L557" s="37" t="str">
        <f t="shared" ca="1" si="33"/>
        <v>滯銷(有庫無銷)</v>
      </c>
      <c r="M557" s="42" t="str">
        <f t="shared" ca="1" si="34"/>
        <v>⚠️ 近6M零銷售，請確認是否列入促銷或處分</v>
      </c>
      <c r="N557" s="113" t="str">
        <f t="shared" ca="1" si="35"/>
        <v>無法預估</v>
      </c>
    </row>
    <row r="558" spans="1:14" ht="18.75" customHeight="1">
      <c r="A558" s="19" t="str">
        <f>IFERROR(_xlfn.XLOOKUP(B558,事業別定義!A$2:A$9,事業別定義!B$2:B$9,IF(E558&gt;0,"周邊商品","")),IF(E558&gt;0,"周邊商品",""))</f>
        <v>周邊商品</v>
      </c>
      <c r="B558" s="20" t="str">
        <f>IFERROR(_xlfn.XLOOKUP(C558,'銷貨數(claude)'!E:E,'銷貨數(claude)'!A:A,"周邊商品"),"周邊商品")</f>
        <v>周邊商品</v>
      </c>
      <c r="C558" s="21" t="str">
        <f>'在庫(claude)'!A558</f>
        <v>20230PP01</v>
      </c>
      <c r="D558" s="22" t="str">
        <f>IFERROR(_xlfn.XLOOKUP(C558,'在庫(claude)'!A$5:A$695,'在庫(claude)'!B$5:B$695,""),"")</f>
        <v>classic world木製甜蜜積木</v>
      </c>
      <c r="E558" s="34">
        <f>IFERROR(SUMIF('在庫(claude)'!A$5:A$695,C558,'在庫(claude)'!D$5:D$695),0)</f>
        <v>1678</v>
      </c>
      <c r="F558" s="34">
        <f>IFERROR(SUMIF('在庫(claude)'!A$5:A$695,C558,'在庫(claude)'!E$5:E$695),0)</f>
        <v>199792</v>
      </c>
      <c r="G558" s="34">
        <f ca="1">IFERROR(SUMPRODUCT(('銷貨數 (總數)(claude)'!$B$4:$B$1576=C558)*OFFSET('銷貨數 (總數)(claude)'!$E$4:$E$1576,0,操作說明!$D$2-16,1573,12)),0)</f>
        <v>0</v>
      </c>
      <c r="H558" s="35">
        <f ca="1">IFERROR(SUMPRODUCT(('銷貨數 (總數)(claude)'!$B$4:$B$1576=C558)*OFFSET('銷貨數 (總數)(claude)'!$E$4:$E$1576,0,操作說明!$D$2-10,1573,6)),0)</f>
        <v>0</v>
      </c>
      <c r="I558" s="34">
        <f ca="1">IFERROR(SUMPRODUCT(('銷貨數 (總數)(claude)'!$B$4:$B$1576=C558)*OFFSET('銷貨數 (總數)(claude)'!$E$4:$E$1576,0,操作說明!$D$2-7,1573,3)),0)</f>
        <v>0</v>
      </c>
      <c r="J558" s="35" cm="1">
        <f t="array" aca="1" ref="J558" ca="1">IFERROR(ROUND(H558/MAX(1,SUMPRODUCT(('銷貨數 (總數)(claude)'!$B$4:$B$1576=C558)*(OFFSET('銷貨數 (總數)(claude)'!$E$4:$E$1576,0,操作說明!$D$2-10,1573,6)&gt;0))),1),0)</f>
        <v>0</v>
      </c>
      <c r="K558" s="36" t="str">
        <f t="shared" ca="1" si="32"/>
        <v>-</v>
      </c>
      <c r="L558" s="37" t="str">
        <f t="shared" ca="1" si="33"/>
        <v>滯銷(有庫無銷)</v>
      </c>
      <c r="M558" s="38" t="str">
        <f t="shared" ca="1" si="34"/>
        <v>⚠️ 近6M零銷售，請確認是否列入促銷或處分</v>
      </c>
      <c r="N558" s="113" t="str">
        <f t="shared" ca="1" si="35"/>
        <v>無法預估</v>
      </c>
    </row>
    <row r="559" spans="1:14" ht="18.75" customHeight="1">
      <c r="A559" s="19" t="str">
        <f>IFERROR(_xlfn.XLOOKUP(B559,事業別定義!A$2:A$9,事業別定義!B$2:B$9,IF(E559&gt;0,"周邊商品","")),IF(E559&gt;0,"周邊商品",""))</f>
        <v>周邊商品</v>
      </c>
      <c r="B559" s="20" t="str">
        <f>IFERROR(_xlfn.XLOOKUP(C559,'銷貨數(claude)'!E:E,'銷貨數(claude)'!A:A,"周邊商品"),"周邊商品")</f>
        <v>周邊商品</v>
      </c>
      <c r="C559" s="21" t="str">
        <f>'在庫(claude)'!A559</f>
        <v>20230PP02</v>
      </c>
      <c r="D559" s="22" t="str">
        <f>IFERROR(_xlfn.XLOOKUP(C559,'在庫(claude)'!A$5:A$695,'在庫(claude)'!B$5:B$695,""),"")</f>
        <v>巧虎愛塗鴉多功能畫板</v>
      </c>
      <c r="E559" s="39">
        <f>IFERROR(SUMIF('在庫(claude)'!A$5:A$695,C559,'在庫(claude)'!D$5:D$695),0)</f>
        <v>301</v>
      </c>
      <c r="F559" s="39">
        <f>IFERROR(SUMIF('在庫(claude)'!A$5:A$695,C559,'在庫(claude)'!E$5:E$695),0)</f>
        <v>51015</v>
      </c>
      <c r="G559" s="39">
        <f ca="1">IFERROR(SUMPRODUCT(('銷貨數 (總數)(claude)'!$B$4:$B$1576=C559)*OFFSET('銷貨數 (總數)(claude)'!$E$4:$E$1576,0,操作說明!$D$2-16,1573,12)),0)</f>
        <v>0</v>
      </c>
      <c r="H559" s="40">
        <f ca="1">IFERROR(SUMPRODUCT(('銷貨數 (總數)(claude)'!$B$4:$B$1576=C559)*OFFSET('銷貨數 (總數)(claude)'!$E$4:$E$1576,0,操作說明!$D$2-10,1573,6)),0)</f>
        <v>0</v>
      </c>
      <c r="I559" s="39">
        <f ca="1">IFERROR(SUMPRODUCT(('銷貨數 (總數)(claude)'!$B$4:$B$1576=C559)*OFFSET('銷貨數 (總數)(claude)'!$E$4:$E$1576,0,操作說明!$D$2-7,1573,3)),0)</f>
        <v>0</v>
      </c>
      <c r="J559" s="40" cm="1">
        <f t="array" aca="1" ref="J559" ca="1">IFERROR(ROUND(H559/MAX(1,SUMPRODUCT(('銷貨數 (總數)(claude)'!$B$4:$B$1576=C559)*(OFFSET('銷貨數 (總數)(claude)'!$E$4:$E$1576,0,操作說明!$D$2-10,1573,6)&gt;0))),1),0)</f>
        <v>0</v>
      </c>
      <c r="K559" s="41" t="str">
        <f t="shared" ca="1" si="32"/>
        <v>-</v>
      </c>
      <c r="L559" s="37" t="str">
        <f t="shared" ca="1" si="33"/>
        <v>滯銷(有庫無銷)</v>
      </c>
      <c r="M559" s="42" t="str">
        <f t="shared" ca="1" si="34"/>
        <v>⚠️ 近6M零銷售，請確認是否列入促銷或處分</v>
      </c>
      <c r="N559" s="113" t="str">
        <f t="shared" ca="1" si="35"/>
        <v>無法預估</v>
      </c>
    </row>
    <row r="560" spans="1:14" ht="18.75" customHeight="1">
      <c r="A560" s="19" t="str">
        <f>IFERROR(_xlfn.XLOOKUP(B560,事業別定義!A$2:A$9,事業別定義!B$2:B$9,IF(E560&gt;0,"周邊商品","")),IF(E560&gt;0,"周邊商品",""))</f>
        <v>周邊商品</v>
      </c>
      <c r="B560" s="20" t="str">
        <f>IFERROR(_xlfn.XLOOKUP(C560,'銷貨數(claude)'!E:E,'銷貨數(claude)'!A:A,"周邊商品"),"周邊商品")</f>
        <v>周邊商品</v>
      </c>
      <c r="C560" s="21" t="str">
        <f>'在庫(claude)'!A560</f>
        <v>20230PP04</v>
      </c>
      <c r="D560" s="22" t="str">
        <f>IFERROR(_xlfn.XLOOKUP(C560,'在庫(claude)'!A$5:A$695,'在庫(claude)'!B$5:B$695,""),"")</f>
        <v>JarMelo幼兒圓頭可水洗彩色筆</v>
      </c>
      <c r="E560" s="34">
        <f>IFERROR(SUMIF('在庫(claude)'!A$5:A$695,C560,'在庫(claude)'!D$5:D$695),0)</f>
        <v>916</v>
      </c>
      <c r="F560" s="34">
        <f>IFERROR(SUMIF('在庫(claude)'!A$5:A$695,C560,'在庫(claude)'!E$5:E$695),0)</f>
        <v>104702</v>
      </c>
      <c r="G560" s="34">
        <f ca="1">IFERROR(SUMPRODUCT(('銷貨數 (總數)(claude)'!$B$4:$B$1576=C560)*OFFSET('銷貨數 (總數)(claude)'!$E$4:$E$1576,0,操作說明!$D$2-16,1573,12)),0)</f>
        <v>0</v>
      </c>
      <c r="H560" s="35">
        <f ca="1">IFERROR(SUMPRODUCT(('銷貨數 (總數)(claude)'!$B$4:$B$1576=C560)*OFFSET('銷貨數 (總數)(claude)'!$E$4:$E$1576,0,操作說明!$D$2-10,1573,6)),0)</f>
        <v>0</v>
      </c>
      <c r="I560" s="34">
        <f ca="1">IFERROR(SUMPRODUCT(('銷貨數 (總數)(claude)'!$B$4:$B$1576=C560)*OFFSET('銷貨數 (總數)(claude)'!$E$4:$E$1576,0,操作說明!$D$2-7,1573,3)),0)</f>
        <v>0</v>
      </c>
      <c r="J560" s="35" cm="1">
        <f t="array" aca="1" ref="J560" ca="1">IFERROR(ROUND(H560/MAX(1,SUMPRODUCT(('銷貨數 (總數)(claude)'!$B$4:$B$1576=C560)*(OFFSET('銷貨數 (總數)(claude)'!$E$4:$E$1576,0,操作說明!$D$2-10,1573,6)&gt;0))),1),0)</f>
        <v>0</v>
      </c>
      <c r="K560" s="36" t="str">
        <f t="shared" ca="1" si="32"/>
        <v>-</v>
      </c>
      <c r="L560" s="37" t="str">
        <f t="shared" ca="1" si="33"/>
        <v>滯銷(有庫無銷)</v>
      </c>
      <c r="M560" s="38" t="str">
        <f t="shared" ca="1" si="34"/>
        <v>⚠️ 近6M零銷售，請確認是否列入促銷或處分</v>
      </c>
      <c r="N560" s="113" t="str">
        <f t="shared" ca="1" si="35"/>
        <v>無法預估</v>
      </c>
    </row>
    <row r="561" spans="1:14" ht="18.75" customHeight="1">
      <c r="A561" s="19" t="str">
        <f>IFERROR(_xlfn.XLOOKUP(B561,事業別定義!A$2:A$9,事業別定義!B$2:B$9,IF(E561&gt;0,"周邊商品","")),IF(E561&gt;0,"周邊商品",""))</f>
        <v>周邊商品</v>
      </c>
      <c r="B561" s="20" t="str">
        <f>IFERROR(_xlfn.XLOOKUP(C561,'銷貨數(claude)'!E:E,'銷貨數(claude)'!A:A,"周邊商品"),"周邊商品")</f>
        <v>周邊商品</v>
      </c>
      <c r="C561" s="21" t="str">
        <f>'在庫(claude)'!A561</f>
        <v>20230PQ01</v>
      </c>
      <c r="D561" s="22" t="str">
        <f>IFERROR(_xlfn.XLOOKUP(C561,'在庫(claude)'!A$5:A$695,'在庫(claude)'!B$5:B$695,""),"")</f>
        <v>巧虎環保收納包</v>
      </c>
      <c r="E561" s="39">
        <f>IFERROR(SUMIF('在庫(claude)'!A$5:A$695,C561,'在庫(claude)'!D$5:D$695),0)</f>
        <v>2595</v>
      </c>
      <c r="F561" s="39">
        <f>IFERROR(SUMIF('在庫(claude)'!A$5:A$695,C561,'在庫(claude)'!E$5:E$695),0)</f>
        <v>108440</v>
      </c>
      <c r="G561" s="39">
        <f ca="1">IFERROR(SUMPRODUCT(('銷貨數 (總數)(claude)'!$B$4:$B$1576=C561)*OFFSET('銷貨數 (總數)(claude)'!$E$4:$E$1576,0,操作說明!$D$2-16,1573,12)),0)</f>
        <v>0</v>
      </c>
      <c r="H561" s="40">
        <f ca="1">IFERROR(SUMPRODUCT(('銷貨數 (總數)(claude)'!$B$4:$B$1576=C561)*OFFSET('銷貨數 (總數)(claude)'!$E$4:$E$1576,0,操作說明!$D$2-10,1573,6)),0)</f>
        <v>0</v>
      </c>
      <c r="I561" s="39">
        <f ca="1">IFERROR(SUMPRODUCT(('銷貨數 (總數)(claude)'!$B$4:$B$1576=C561)*OFFSET('銷貨數 (總數)(claude)'!$E$4:$E$1576,0,操作說明!$D$2-7,1573,3)),0)</f>
        <v>0</v>
      </c>
      <c r="J561" s="40" cm="1">
        <f t="array" aca="1" ref="J561" ca="1">IFERROR(ROUND(H561/MAX(1,SUMPRODUCT(('銷貨數 (總數)(claude)'!$B$4:$B$1576=C561)*(OFFSET('銷貨數 (總數)(claude)'!$E$4:$E$1576,0,操作說明!$D$2-10,1573,6)&gt;0))),1),0)</f>
        <v>0</v>
      </c>
      <c r="K561" s="41" t="str">
        <f t="shared" ca="1" si="32"/>
        <v>-</v>
      </c>
      <c r="L561" s="37" t="str">
        <f t="shared" ca="1" si="33"/>
        <v>滯銷(有庫無銷)</v>
      </c>
      <c r="M561" s="42" t="str">
        <f t="shared" ca="1" si="34"/>
        <v>⚠️ 近6M零銷售，請確認是否列入促銷或處分</v>
      </c>
      <c r="N561" s="113" t="str">
        <f t="shared" ca="1" si="35"/>
        <v>無法預估</v>
      </c>
    </row>
    <row r="562" spans="1:14" ht="18.75" customHeight="1">
      <c r="A562" s="19" t="str">
        <f>IFERROR(_xlfn.XLOOKUP(B562,事業別定義!A$2:A$9,事業別定義!B$2:B$9,IF(E562&gt;0,"周邊商品","")),IF(E562&gt;0,"周邊商品",""))</f>
        <v>周邊商品</v>
      </c>
      <c r="B562" s="20" t="str">
        <f>IFERROR(_xlfn.XLOOKUP(C562,'銷貨數(claude)'!E:E,'銷貨數(claude)'!A:A,"周邊商品"),"周邊商品")</f>
        <v>周邊商品</v>
      </c>
      <c r="C562" s="21" t="str">
        <f>'在庫(claude)'!A562</f>
        <v>20230PQ02</v>
      </c>
      <c r="D562" s="22" t="str">
        <f>IFERROR(_xlfn.XLOOKUP(C562,'在庫(claude)'!A$5:A$695,'在庫(claude)'!B$5:B$695,""),"")</f>
        <v>可樂球自動鉛筆</v>
      </c>
      <c r="E562" s="34">
        <f>IFERROR(SUMIF('在庫(claude)'!A$5:A$695,C562,'在庫(claude)'!D$5:D$695),0)</f>
        <v>65</v>
      </c>
      <c r="F562" s="34">
        <f>IFERROR(SUMIF('在庫(claude)'!A$5:A$695,C562,'在庫(claude)'!E$5:E$695),0)</f>
        <v>2180</v>
      </c>
      <c r="G562" s="34">
        <f ca="1">IFERROR(SUMPRODUCT(('銷貨數 (總數)(claude)'!$B$4:$B$1576=C562)*OFFSET('銷貨數 (總數)(claude)'!$E$4:$E$1576,0,操作說明!$D$2-16,1573,12)),0)</f>
        <v>0</v>
      </c>
      <c r="H562" s="35">
        <f ca="1">IFERROR(SUMPRODUCT(('銷貨數 (總數)(claude)'!$B$4:$B$1576=C562)*OFFSET('銷貨數 (總數)(claude)'!$E$4:$E$1576,0,操作說明!$D$2-10,1573,6)),0)</f>
        <v>0</v>
      </c>
      <c r="I562" s="34">
        <f ca="1">IFERROR(SUMPRODUCT(('銷貨數 (總數)(claude)'!$B$4:$B$1576=C562)*OFFSET('銷貨數 (總數)(claude)'!$E$4:$E$1576,0,操作說明!$D$2-7,1573,3)),0)</f>
        <v>0</v>
      </c>
      <c r="J562" s="35" cm="1">
        <f t="array" aca="1" ref="J562" ca="1">IFERROR(ROUND(H562/MAX(1,SUMPRODUCT(('銷貨數 (總數)(claude)'!$B$4:$B$1576=C562)*(OFFSET('銷貨數 (總數)(claude)'!$E$4:$E$1576,0,操作說明!$D$2-10,1573,6)&gt;0))),1),0)</f>
        <v>0</v>
      </c>
      <c r="K562" s="36" t="str">
        <f t="shared" ca="1" si="32"/>
        <v>-</v>
      </c>
      <c r="L562" s="37" t="str">
        <f t="shared" ca="1" si="33"/>
        <v>滯銷(有庫無銷)</v>
      </c>
      <c r="M562" s="38" t="str">
        <f t="shared" ca="1" si="34"/>
        <v>⚠️ 近6M零銷售，請確認是否列入促銷或處分</v>
      </c>
      <c r="N562" s="113" t="str">
        <f t="shared" ca="1" si="35"/>
        <v>無法預估</v>
      </c>
    </row>
    <row r="563" spans="1:14" ht="18.75" customHeight="1">
      <c r="A563" s="19" t="str">
        <f>IFERROR(_xlfn.XLOOKUP(B563,事業別定義!A$2:A$9,事業別定義!B$2:B$9,IF(E563&gt;0,"周邊商品","")),IF(E563&gt;0,"周邊商品",""))</f>
        <v>周邊商品</v>
      </c>
      <c r="B563" s="20" t="str">
        <f>IFERROR(_xlfn.XLOOKUP(C563,'銷貨數(claude)'!E:E,'銷貨數(claude)'!A:A,"周邊商品"),"周邊商品")</f>
        <v>周邊商品</v>
      </c>
      <c r="C563" s="21" t="str">
        <f>'在庫(claude)'!A563</f>
        <v>20231PA0F</v>
      </c>
      <c r="D563" s="22" t="str">
        <f>IFERROR(_xlfn.XLOOKUP(C563,'在庫(claude)'!A$5:A$695,'在庫(claude)'!B$5:B$695,""),"")</f>
        <v>DoReMi巧虎小樂手</v>
      </c>
      <c r="E563" s="39">
        <f>IFERROR(SUMIF('在庫(claude)'!A$5:A$695,C563,'在庫(claude)'!D$5:D$695),0)</f>
        <v>2</v>
      </c>
      <c r="F563" s="39">
        <f>IFERROR(SUMIF('在庫(claude)'!A$5:A$695,C563,'在庫(claude)'!E$5:E$695),0)</f>
        <v>302</v>
      </c>
      <c r="G563" s="39">
        <f ca="1">IFERROR(SUMPRODUCT(('銷貨數 (總數)(claude)'!$B$4:$B$1576=C563)*OFFSET('銷貨數 (總數)(claude)'!$E$4:$E$1576,0,操作說明!$D$2-16,1573,12)),0)</f>
        <v>0</v>
      </c>
      <c r="H563" s="40">
        <f ca="1">IFERROR(SUMPRODUCT(('銷貨數 (總數)(claude)'!$B$4:$B$1576=C563)*OFFSET('銷貨數 (總數)(claude)'!$E$4:$E$1576,0,操作說明!$D$2-10,1573,6)),0)</f>
        <v>0</v>
      </c>
      <c r="I563" s="39">
        <f ca="1">IFERROR(SUMPRODUCT(('銷貨數 (總數)(claude)'!$B$4:$B$1576=C563)*OFFSET('銷貨數 (總數)(claude)'!$E$4:$E$1576,0,操作說明!$D$2-7,1573,3)),0)</f>
        <v>0</v>
      </c>
      <c r="J563" s="40" cm="1">
        <f t="array" aca="1" ref="J563" ca="1">IFERROR(ROUND(H563/MAX(1,SUMPRODUCT(('銷貨數 (總數)(claude)'!$B$4:$B$1576=C563)*(OFFSET('銷貨數 (總數)(claude)'!$E$4:$E$1576,0,操作說明!$D$2-10,1573,6)&gt;0))),1),0)</f>
        <v>0</v>
      </c>
      <c r="K563" s="41" t="str">
        <f t="shared" ca="1" si="32"/>
        <v>-</v>
      </c>
      <c r="L563" s="37" t="str">
        <f t="shared" ca="1" si="33"/>
        <v>滯銷(有庫無銷)</v>
      </c>
      <c r="M563" s="42" t="str">
        <f t="shared" ca="1" si="34"/>
        <v>⚠️ 近6M零銷售，請確認是否列入促銷或處分</v>
      </c>
      <c r="N563" s="113" t="str">
        <f t="shared" ca="1" si="35"/>
        <v>無法預估</v>
      </c>
    </row>
    <row r="564" spans="1:14" ht="18.75" customHeight="1">
      <c r="A564" s="19" t="str">
        <f>IFERROR(_xlfn.XLOOKUP(B564,事業別定義!A$2:A$9,事業別定義!B$2:B$9,IF(E564&gt;0,"周邊商品","")),IF(E564&gt;0,"周邊商品",""))</f>
        <v>周邊商品</v>
      </c>
      <c r="B564" s="20" t="str">
        <f>IFERROR(_xlfn.XLOOKUP(C564,'銷貨數(claude)'!E:E,'銷貨數(claude)'!A:A,"周邊商品"),"周邊商品")</f>
        <v>周邊商品</v>
      </c>
      <c r="C564" s="21" t="str">
        <f>'在庫(claude)'!A564</f>
        <v>20231PB02</v>
      </c>
      <c r="D564" s="22" t="str">
        <f>IFERROR(_xlfn.XLOOKUP(C564,'在庫(claude)'!A$5:A$695,'在庫(claude)'!B$5:B$695,""),"")</f>
        <v>生活語彙100圖鑑</v>
      </c>
      <c r="E564" s="34">
        <f>IFERROR(SUMIF('在庫(claude)'!A$5:A$695,C564,'在庫(claude)'!D$5:D$695),0)</f>
        <v>278</v>
      </c>
      <c r="F564" s="34">
        <f>IFERROR(SUMIF('在庫(claude)'!A$5:A$695,C564,'在庫(claude)'!E$5:E$695),0)</f>
        <v>17367</v>
      </c>
      <c r="G564" s="34">
        <f ca="1">IFERROR(SUMPRODUCT(('銷貨數 (總數)(claude)'!$B$4:$B$1576=C564)*OFFSET('銷貨數 (總數)(claude)'!$E$4:$E$1576,0,操作說明!$D$2-16,1573,12)),0)</f>
        <v>0</v>
      </c>
      <c r="H564" s="35">
        <f ca="1">IFERROR(SUMPRODUCT(('銷貨數 (總數)(claude)'!$B$4:$B$1576=C564)*OFFSET('銷貨數 (總數)(claude)'!$E$4:$E$1576,0,操作說明!$D$2-10,1573,6)),0)</f>
        <v>0</v>
      </c>
      <c r="I564" s="34">
        <f ca="1">IFERROR(SUMPRODUCT(('銷貨數 (總數)(claude)'!$B$4:$B$1576=C564)*OFFSET('銷貨數 (總數)(claude)'!$E$4:$E$1576,0,操作說明!$D$2-7,1573,3)),0)</f>
        <v>0</v>
      </c>
      <c r="J564" s="35" cm="1">
        <f t="array" aca="1" ref="J564" ca="1">IFERROR(ROUND(H564/MAX(1,SUMPRODUCT(('銷貨數 (總數)(claude)'!$B$4:$B$1576=C564)*(OFFSET('銷貨數 (總數)(claude)'!$E$4:$E$1576,0,操作說明!$D$2-10,1573,6)&gt;0))),1),0)</f>
        <v>0</v>
      </c>
      <c r="K564" s="36" t="str">
        <f t="shared" ca="1" si="32"/>
        <v>-</v>
      </c>
      <c r="L564" s="37" t="str">
        <f t="shared" ca="1" si="33"/>
        <v>滯銷(有庫無銷)</v>
      </c>
      <c r="M564" s="38" t="str">
        <f t="shared" ca="1" si="34"/>
        <v>⚠️ 近6M零銷售，請確認是否列入促銷或處分</v>
      </c>
      <c r="N564" s="113" t="str">
        <f t="shared" ca="1" si="35"/>
        <v>無法預估</v>
      </c>
    </row>
    <row r="565" spans="1:14" ht="18.75" customHeight="1">
      <c r="A565" s="19" t="str">
        <f>IFERROR(_xlfn.XLOOKUP(B565,事業別定義!A$2:A$9,事業別定義!B$2:B$9,IF(E565&gt;0,"周邊商品","")),IF(E565&gt;0,"周邊商品",""))</f>
        <v>周邊商品</v>
      </c>
      <c r="B565" s="20" t="str">
        <f>IFERROR(_xlfn.XLOOKUP(C565,'銷貨數(claude)'!E:E,'銷貨數(claude)'!A:A,"周邊商品"),"周邊商品")</f>
        <v>周邊商品</v>
      </c>
      <c r="C565" s="21" t="str">
        <f>'在庫(claude)'!A565</f>
        <v>20231PB03</v>
      </c>
      <c r="D565" s="22" t="str">
        <f>IFERROR(_xlfn.XLOOKUP(C565,'在庫(claude)'!A$5:A$695,'在庫(claude)'!B$5:B$695,""),"")</f>
        <v>巧虎趣味遊戲墊</v>
      </c>
      <c r="E565" s="39">
        <f>IFERROR(SUMIF('在庫(claude)'!A$5:A$695,C565,'在庫(claude)'!D$5:D$695),0)</f>
        <v>30</v>
      </c>
      <c r="F565" s="39">
        <f>IFERROR(SUMIF('在庫(claude)'!A$5:A$695,C565,'在庫(claude)'!E$5:E$695),0)</f>
        <v>2811</v>
      </c>
      <c r="G565" s="39">
        <f ca="1">IFERROR(SUMPRODUCT(('銷貨數 (總數)(claude)'!$B$4:$B$1576=C565)*OFFSET('銷貨數 (總數)(claude)'!$E$4:$E$1576,0,操作說明!$D$2-16,1573,12)),0)</f>
        <v>0</v>
      </c>
      <c r="H565" s="40">
        <f ca="1">IFERROR(SUMPRODUCT(('銷貨數 (總數)(claude)'!$B$4:$B$1576=C565)*OFFSET('銷貨數 (總數)(claude)'!$E$4:$E$1576,0,操作說明!$D$2-10,1573,6)),0)</f>
        <v>0</v>
      </c>
      <c r="I565" s="39">
        <f ca="1">IFERROR(SUMPRODUCT(('銷貨數 (總數)(claude)'!$B$4:$B$1576=C565)*OFFSET('銷貨數 (總數)(claude)'!$E$4:$E$1576,0,操作說明!$D$2-7,1573,3)),0)</f>
        <v>0</v>
      </c>
      <c r="J565" s="40" cm="1">
        <f t="array" aca="1" ref="J565" ca="1">IFERROR(ROUND(H565/MAX(1,SUMPRODUCT(('銷貨數 (總數)(claude)'!$B$4:$B$1576=C565)*(OFFSET('銷貨數 (總數)(claude)'!$E$4:$E$1576,0,操作說明!$D$2-10,1573,6)&gt;0))),1),0)</f>
        <v>0</v>
      </c>
      <c r="K565" s="41" t="str">
        <f t="shared" ca="1" si="32"/>
        <v>-</v>
      </c>
      <c r="L565" s="37" t="str">
        <f t="shared" ca="1" si="33"/>
        <v>滯銷(有庫無銷)</v>
      </c>
      <c r="M565" s="42" t="str">
        <f t="shared" ca="1" si="34"/>
        <v>⚠️ 近6M零銷售，請確認是否列入促銷或處分</v>
      </c>
      <c r="N565" s="113" t="str">
        <f t="shared" ca="1" si="35"/>
        <v>無法預估</v>
      </c>
    </row>
    <row r="566" spans="1:14" ht="18.75" customHeight="1">
      <c r="A566" s="19" t="str">
        <f>IFERROR(_xlfn.XLOOKUP(B566,事業別定義!A$2:A$9,事業別定義!B$2:B$9,IF(E566&gt;0,"周邊商品","")),IF(E566&gt;0,"周邊商品",""))</f>
        <v>周邊商品</v>
      </c>
      <c r="B566" s="20" t="str">
        <f>IFERROR(_xlfn.XLOOKUP(C566,'銷貨數(claude)'!E:E,'銷貨數(claude)'!A:A,"周邊商品"),"周邊商品")</f>
        <v>周邊商品</v>
      </c>
      <c r="C566" s="21" t="str">
        <f>'在庫(claude)'!A566</f>
        <v>20231PB04</v>
      </c>
      <c r="D566" s="22" t="str">
        <f>IFERROR(_xlfn.XLOOKUP(C566,'在庫(claude)'!A$5:A$695,'在庫(claude)'!B$5:B$695,""),"")</f>
        <v>巧虎森林奇遇記</v>
      </c>
      <c r="E566" s="34">
        <f>IFERROR(SUMIF('在庫(claude)'!A$5:A$695,C566,'在庫(claude)'!D$5:D$695),0)</f>
        <v>3060</v>
      </c>
      <c r="F566" s="34">
        <f>IFERROR(SUMIF('在庫(claude)'!A$5:A$695,C566,'在庫(claude)'!E$5:E$695),0)</f>
        <v>160632</v>
      </c>
      <c r="G566" s="34">
        <f ca="1">IFERROR(SUMPRODUCT(('銷貨數 (總數)(claude)'!$B$4:$B$1576=C566)*OFFSET('銷貨數 (總數)(claude)'!$E$4:$E$1576,0,操作說明!$D$2-16,1573,12)),0)</f>
        <v>0</v>
      </c>
      <c r="H566" s="35">
        <f ca="1">IFERROR(SUMPRODUCT(('銷貨數 (總數)(claude)'!$B$4:$B$1576=C566)*OFFSET('銷貨數 (總數)(claude)'!$E$4:$E$1576,0,操作說明!$D$2-10,1573,6)),0)</f>
        <v>0</v>
      </c>
      <c r="I566" s="34">
        <f ca="1">IFERROR(SUMPRODUCT(('銷貨數 (總數)(claude)'!$B$4:$B$1576=C566)*OFFSET('銷貨數 (總數)(claude)'!$E$4:$E$1576,0,操作說明!$D$2-7,1573,3)),0)</f>
        <v>0</v>
      </c>
      <c r="J566" s="35" cm="1">
        <f t="array" aca="1" ref="J566" ca="1">IFERROR(ROUND(H566/MAX(1,SUMPRODUCT(('銷貨數 (總數)(claude)'!$B$4:$B$1576=C566)*(OFFSET('銷貨數 (總數)(claude)'!$E$4:$E$1576,0,操作說明!$D$2-10,1573,6)&gt;0))),1),0)</f>
        <v>0</v>
      </c>
      <c r="K566" s="36" t="str">
        <f t="shared" ca="1" si="32"/>
        <v>-</v>
      </c>
      <c r="L566" s="37" t="str">
        <f t="shared" ca="1" si="33"/>
        <v>滯銷(有庫無銷)</v>
      </c>
      <c r="M566" s="38" t="str">
        <f t="shared" ca="1" si="34"/>
        <v>⚠️ 近6M零銷售，請確認是否列入促銷或處分</v>
      </c>
      <c r="N566" s="113" t="str">
        <f t="shared" ca="1" si="35"/>
        <v>無法預估</v>
      </c>
    </row>
    <row r="567" spans="1:14" ht="18.75" customHeight="1">
      <c r="A567" s="19" t="str">
        <f>IFERROR(_xlfn.XLOOKUP(B567,事業別定義!A$2:A$9,事業別定義!B$2:B$9,IF(E567&gt;0,"周邊商品","")),IF(E567&gt;0,"周邊商品",""))</f>
        <v>周邊商品</v>
      </c>
      <c r="B567" s="20" t="str">
        <f>IFERROR(_xlfn.XLOOKUP(C567,'銷貨數(claude)'!E:E,'銷貨數(claude)'!A:A,"周邊商品"),"周邊商品")</f>
        <v>周邊商品</v>
      </c>
      <c r="C567" s="21" t="str">
        <f>'在庫(claude)'!A567</f>
        <v>20231PB06</v>
      </c>
      <c r="D567" s="22" t="str">
        <f>IFERROR(_xlfn.XLOOKUP(C567,'在庫(claude)'!A$5:A$695,'在庫(claude)'!B$5:B$695,""),"")</f>
        <v>巧虎兩用式多功能水壺</v>
      </c>
      <c r="E567" s="39">
        <f>IFERROR(SUMIF('在庫(claude)'!A$5:A$695,C567,'在庫(claude)'!D$5:D$695),0)</f>
        <v>4</v>
      </c>
      <c r="F567" s="39">
        <f>IFERROR(SUMIF('在庫(claude)'!A$5:A$695,C567,'在庫(claude)'!E$5:E$695),0)</f>
        <v>416</v>
      </c>
      <c r="G567" s="39">
        <f ca="1">IFERROR(SUMPRODUCT(('銷貨數 (總數)(claude)'!$B$4:$B$1576=C567)*OFFSET('銷貨數 (總數)(claude)'!$E$4:$E$1576,0,操作說明!$D$2-16,1573,12)),0)</f>
        <v>0</v>
      </c>
      <c r="H567" s="40">
        <f ca="1">IFERROR(SUMPRODUCT(('銷貨數 (總數)(claude)'!$B$4:$B$1576=C567)*OFFSET('銷貨數 (總數)(claude)'!$E$4:$E$1576,0,操作說明!$D$2-10,1573,6)),0)</f>
        <v>0</v>
      </c>
      <c r="I567" s="39">
        <f ca="1">IFERROR(SUMPRODUCT(('銷貨數 (總數)(claude)'!$B$4:$B$1576=C567)*OFFSET('銷貨數 (總數)(claude)'!$E$4:$E$1576,0,操作說明!$D$2-7,1573,3)),0)</f>
        <v>0</v>
      </c>
      <c r="J567" s="40" cm="1">
        <f t="array" aca="1" ref="J567" ca="1">IFERROR(ROUND(H567/MAX(1,SUMPRODUCT(('銷貨數 (總數)(claude)'!$B$4:$B$1576=C567)*(OFFSET('銷貨數 (總數)(claude)'!$E$4:$E$1576,0,操作說明!$D$2-10,1573,6)&gt;0))),1),0)</f>
        <v>0</v>
      </c>
      <c r="K567" s="41" t="str">
        <f t="shared" ca="1" si="32"/>
        <v>-</v>
      </c>
      <c r="L567" s="37" t="str">
        <f t="shared" ca="1" si="33"/>
        <v>滯銷(有庫無銷)</v>
      </c>
      <c r="M567" s="42" t="str">
        <f t="shared" ca="1" si="34"/>
        <v>⚠️ 近6M零銷售，請確認是否列入促銷或處分</v>
      </c>
      <c r="N567" s="113" t="str">
        <f t="shared" ca="1" si="35"/>
        <v>無法預估</v>
      </c>
    </row>
    <row r="568" spans="1:14" ht="18.75" customHeight="1">
      <c r="A568" s="19" t="str">
        <f>IFERROR(_xlfn.XLOOKUP(B568,事業別定義!A$2:A$9,事業別定義!B$2:B$9,IF(E568&gt;0,"周邊商品","")),IF(E568&gt;0,"周邊商品",""))</f>
        <v>周邊商品</v>
      </c>
      <c r="B568" s="20" t="str">
        <f>IFERROR(_xlfn.XLOOKUP(C568,'銷貨數(claude)'!E:E,'銷貨數(claude)'!A:A,"周邊商品"),"周邊商品")</f>
        <v>周邊商品</v>
      </c>
      <c r="C568" s="21" t="str">
        <f>'在庫(claude)'!A568</f>
        <v>20231PB0A</v>
      </c>
      <c r="D568" s="22" t="str">
        <f>IFERROR(_xlfn.XLOOKUP(C568,'在庫(claude)'!A$5:A$695,'在庫(claude)'!B$5:B$695,""),"")</f>
        <v>寶寶版加贈IC巧虎收音機</v>
      </c>
      <c r="E568" s="34">
        <f>IFERROR(SUMIF('在庫(claude)'!A$5:A$695,C568,'在庫(claude)'!D$5:D$695),0)</f>
        <v>276</v>
      </c>
      <c r="F568" s="34">
        <f>IFERROR(SUMIF('在庫(claude)'!A$5:A$695,C568,'在庫(claude)'!E$5:E$695),0)</f>
        <v>38366</v>
      </c>
      <c r="G568" s="34">
        <f ca="1">IFERROR(SUMPRODUCT(('銷貨數 (總數)(claude)'!$B$4:$B$1576=C568)*OFFSET('銷貨數 (總數)(claude)'!$E$4:$E$1576,0,操作說明!$D$2-16,1573,12)),0)</f>
        <v>0</v>
      </c>
      <c r="H568" s="35">
        <f ca="1">IFERROR(SUMPRODUCT(('銷貨數 (總數)(claude)'!$B$4:$B$1576=C568)*OFFSET('銷貨數 (總數)(claude)'!$E$4:$E$1576,0,操作說明!$D$2-10,1573,6)),0)</f>
        <v>0</v>
      </c>
      <c r="I568" s="34">
        <f ca="1">IFERROR(SUMPRODUCT(('銷貨數 (總數)(claude)'!$B$4:$B$1576=C568)*OFFSET('銷貨數 (總數)(claude)'!$E$4:$E$1576,0,操作說明!$D$2-7,1573,3)),0)</f>
        <v>0</v>
      </c>
      <c r="J568" s="35" cm="1">
        <f t="array" aca="1" ref="J568" ca="1">IFERROR(ROUND(H568/MAX(1,SUMPRODUCT(('銷貨數 (總數)(claude)'!$B$4:$B$1576=C568)*(OFFSET('銷貨數 (總數)(claude)'!$E$4:$E$1576,0,操作說明!$D$2-10,1573,6)&gt;0))),1),0)</f>
        <v>0</v>
      </c>
      <c r="K568" s="36" t="str">
        <f t="shared" ca="1" si="32"/>
        <v>-</v>
      </c>
      <c r="L568" s="37" t="str">
        <f t="shared" ca="1" si="33"/>
        <v>滯銷(有庫無銷)</v>
      </c>
      <c r="M568" s="38" t="str">
        <f t="shared" ca="1" si="34"/>
        <v>⚠️ 近6M零銷售，請確認是否列入促銷或處分</v>
      </c>
      <c r="N568" s="113" t="str">
        <f t="shared" ca="1" si="35"/>
        <v>無法預估</v>
      </c>
    </row>
    <row r="569" spans="1:14" ht="18.75" customHeight="1">
      <c r="A569" s="19" t="str">
        <f>IFERROR(_xlfn.XLOOKUP(B569,事業別定義!A$2:A$9,事業別定義!B$2:B$9,IF(E569&gt;0,"周邊商品","")),IF(E569&gt;0,"周邊商品",""))</f>
        <v>周邊商品</v>
      </c>
      <c r="B569" s="20" t="str">
        <f>IFERROR(_xlfn.XLOOKUP(C569,'銷貨數(claude)'!E:E,'銷貨數(claude)'!A:A,"周邊商品"),"周邊商品")</f>
        <v>周邊商品</v>
      </c>
      <c r="C569" s="21" t="str">
        <f>'在庫(claude)'!A569</f>
        <v>20231PB0F</v>
      </c>
      <c r="D569" s="22" t="str">
        <f>IFERROR(_xlfn.XLOOKUP(C569,'在庫(claude)'!A$5:A$695,'在庫(claude)'!B$5:B$695,""),"")</f>
        <v>寶寶版點心分享遊戲組</v>
      </c>
      <c r="E569" s="39">
        <f>IFERROR(SUMIF('在庫(claude)'!A$5:A$695,C569,'在庫(claude)'!D$5:D$695),0)</f>
        <v>4</v>
      </c>
      <c r="F569" s="39">
        <f>IFERROR(SUMIF('在庫(claude)'!A$5:A$695,C569,'在庫(claude)'!E$5:E$695),0)</f>
        <v>452</v>
      </c>
      <c r="G569" s="39">
        <f ca="1">IFERROR(SUMPRODUCT(('銷貨數 (總數)(claude)'!$B$4:$B$1576=C569)*OFFSET('銷貨數 (總數)(claude)'!$E$4:$E$1576,0,操作說明!$D$2-16,1573,12)),0)</f>
        <v>0</v>
      </c>
      <c r="H569" s="40">
        <f ca="1">IFERROR(SUMPRODUCT(('銷貨數 (總數)(claude)'!$B$4:$B$1576=C569)*OFFSET('銷貨數 (總數)(claude)'!$E$4:$E$1576,0,操作說明!$D$2-10,1573,6)),0)</f>
        <v>0</v>
      </c>
      <c r="I569" s="39">
        <f ca="1">IFERROR(SUMPRODUCT(('銷貨數 (總數)(claude)'!$B$4:$B$1576=C569)*OFFSET('銷貨數 (總數)(claude)'!$E$4:$E$1576,0,操作說明!$D$2-7,1573,3)),0)</f>
        <v>0</v>
      </c>
      <c r="J569" s="40" cm="1">
        <f t="array" aca="1" ref="J569" ca="1">IFERROR(ROUND(H569/MAX(1,SUMPRODUCT(('銷貨數 (總數)(claude)'!$B$4:$B$1576=C569)*(OFFSET('銷貨數 (總數)(claude)'!$E$4:$E$1576,0,操作說明!$D$2-10,1573,6)&gt;0))),1),0)</f>
        <v>0</v>
      </c>
      <c r="K569" s="41" t="str">
        <f t="shared" ca="1" si="32"/>
        <v>-</v>
      </c>
      <c r="L569" s="37" t="str">
        <f t="shared" ca="1" si="33"/>
        <v>滯銷(有庫無銷)</v>
      </c>
      <c r="M569" s="42" t="str">
        <f t="shared" ca="1" si="34"/>
        <v>⚠️ 近6M零銷售，請確認是否列入促銷或處分</v>
      </c>
      <c r="N569" s="113" t="str">
        <f t="shared" ca="1" si="35"/>
        <v>無法預估</v>
      </c>
    </row>
    <row r="570" spans="1:14" ht="18.75" customHeight="1">
      <c r="A570" s="19" t="str">
        <f>IFERROR(_xlfn.XLOOKUP(B570,事業別定義!A$2:A$9,事業別定義!B$2:B$9,IF(E570&gt;0,"周邊商品","")),IF(E570&gt;0,"周邊商品",""))</f>
        <v>周邊商品</v>
      </c>
      <c r="B570" s="20" t="str">
        <f>IFERROR(_xlfn.XLOOKUP(C570,'銷貨數(claude)'!E:E,'銷貨數(claude)'!A:A,"周邊商品"),"周邊商品")</f>
        <v>巧連智商品</v>
      </c>
      <c r="C570" s="21" t="str">
        <f>'在庫(claude)'!A570</f>
        <v>20232PB01</v>
      </c>
      <c r="D570" s="22" t="str">
        <f>IFERROR(_xlfn.XLOOKUP(C570,'在庫(claude)'!A$5:A$695,'在庫(claude)'!B$5:B$695,""),"")</f>
        <v>點點火箭車-動物園遊戲底圖</v>
      </c>
      <c r="E570" s="34">
        <f>IFERROR(SUMIF('在庫(claude)'!A$5:A$695,C570,'在庫(claude)'!D$5:D$695),0)</f>
        <v>63</v>
      </c>
      <c r="F570" s="34">
        <f>IFERROR(SUMIF('在庫(claude)'!A$5:A$695,C570,'在庫(claude)'!E$5:E$695),0)</f>
        <v>408</v>
      </c>
      <c r="G570" s="34">
        <f ca="1">IFERROR(SUMPRODUCT(('銷貨數 (總數)(claude)'!$B$4:$B$1576=C570)*OFFSET('銷貨數 (總數)(claude)'!$E$4:$E$1576,0,操作說明!$D$2-16,1573,12)),0)</f>
        <v>4</v>
      </c>
      <c r="H570" s="35">
        <f ca="1">IFERROR(SUMPRODUCT(('銷貨數 (總數)(claude)'!$B$4:$B$1576=C570)*OFFSET('銷貨數 (總數)(claude)'!$E$4:$E$1576,0,操作說明!$D$2-10,1573,6)),0)</f>
        <v>0</v>
      </c>
      <c r="I570" s="34">
        <f ca="1">IFERROR(SUMPRODUCT(('銷貨數 (總數)(claude)'!$B$4:$B$1576=C570)*OFFSET('銷貨數 (總數)(claude)'!$E$4:$E$1576,0,操作說明!$D$2-7,1573,3)),0)</f>
        <v>0</v>
      </c>
      <c r="J570" s="35" cm="1">
        <f t="array" aca="1" ref="J570" ca="1">IFERROR(ROUND(H570/MAX(1,SUMPRODUCT(('銷貨數 (總數)(claude)'!$B$4:$B$1576=C570)*(OFFSET('銷貨數 (總數)(claude)'!$E$4:$E$1576,0,操作說明!$D$2-10,1573,6)&gt;0))),1),0)</f>
        <v>0</v>
      </c>
      <c r="K570" s="36" t="str">
        <f t="shared" ca="1" si="32"/>
        <v>-</v>
      </c>
      <c r="L570" s="37" t="str">
        <f t="shared" ca="1" si="33"/>
        <v>滯銷(有庫無銷)</v>
      </c>
      <c r="M570" s="38" t="str">
        <f t="shared" ca="1" si="34"/>
        <v>⚠️ 近6M零銷售，請確認是否列入促銷或處分</v>
      </c>
      <c r="N570" s="113" t="str">
        <f t="shared" ca="1" si="35"/>
        <v>無法預估</v>
      </c>
    </row>
    <row r="571" spans="1:14" ht="18.75" customHeight="1">
      <c r="A571" s="19" t="str">
        <f>IFERROR(_xlfn.XLOOKUP(B571,事業別定義!A$2:A$9,事業別定義!B$2:B$9,IF(E571&gt;0,"周邊商品","")),IF(E571&gt;0,"周邊商品",""))</f>
        <v>周邊商品</v>
      </c>
      <c r="B571" s="20" t="str">
        <f>IFERROR(_xlfn.XLOOKUP(C571,'銷貨數(claude)'!E:E,'銷貨數(claude)'!A:A,"周邊商品"),"周邊商品")</f>
        <v>巧連智商品</v>
      </c>
      <c r="C571" s="21" t="str">
        <f>'在庫(claude)'!A571</f>
        <v>20232PB0B</v>
      </c>
      <c r="D571" s="22" t="str">
        <f>IFERROR(_xlfn.XLOOKUP(C571,'在庫(claude)'!A$5:A$695,'在庫(claude)'!B$5:B$695,""),"")</f>
        <v>幼幼版新規加贈2401點點書</v>
      </c>
      <c r="E571" s="39">
        <f>IFERROR(SUMIF('在庫(claude)'!A$5:A$695,C571,'在庫(claude)'!D$5:D$695),0)</f>
        <v>274</v>
      </c>
      <c r="F571" s="39">
        <f>IFERROR(SUMIF('在庫(claude)'!A$5:A$695,C571,'在庫(claude)'!E$5:E$695),0)</f>
        <v>12173</v>
      </c>
      <c r="G571" s="39">
        <f ca="1">IFERROR(SUMPRODUCT(('銷貨數 (總數)(claude)'!$B$4:$B$1576=C571)*OFFSET('銷貨數 (總數)(claude)'!$E$4:$E$1576,0,操作說明!$D$2-16,1573,12)),0)</f>
        <v>23</v>
      </c>
      <c r="H571" s="40">
        <f ca="1">IFERROR(SUMPRODUCT(('銷貨數 (總數)(claude)'!$B$4:$B$1576=C571)*OFFSET('銷貨數 (總數)(claude)'!$E$4:$E$1576,0,操作說明!$D$2-10,1573,6)),0)</f>
        <v>0</v>
      </c>
      <c r="I571" s="39">
        <f ca="1">IFERROR(SUMPRODUCT(('銷貨數 (總數)(claude)'!$B$4:$B$1576=C571)*OFFSET('銷貨數 (總數)(claude)'!$E$4:$E$1576,0,操作說明!$D$2-7,1573,3)),0)</f>
        <v>0</v>
      </c>
      <c r="J571" s="40" cm="1">
        <f t="array" aca="1" ref="J571" ca="1">IFERROR(ROUND(H571/MAX(1,SUMPRODUCT(('銷貨數 (總數)(claude)'!$B$4:$B$1576=C571)*(OFFSET('銷貨數 (總數)(claude)'!$E$4:$E$1576,0,操作說明!$D$2-10,1573,6)&gt;0))),1),0)</f>
        <v>0</v>
      </c>
      <c r="K571" s="41" t="str">
        <f t="shared" ca="1" si="32"/>
        <v>-</v>
      </c>
      <c r="L571" s="37" t="str">
        <f t="shared" ca="1" si="33"/>
        <v>滯銷(有庫無銷)</v>
      </c>
      <c r="M571" s="42" t="str">
        <f t="shared" ca="1" si="34"/>
        <v>⚠️ 近6M零銷售，請確認是否列入促銷或處分</v>
      </c>
      <c r="N571" s="113" t="str">
        <f t="shared" ca="1" si="35"/>
        <v>無法預估</v>
      </c>
    </row>
    <row r="572" spans="1:14" ht="18.75" customHeight="1">
      <c r="A572" s="19" t="str">
        <f>IFERROR(_xlfn.XLOOKUP(B572,事業別定義!A$2:A$9,事業別定義!B$2:B$9,IF(E572&gt;0,"周邊商品","")),IF(E572&gt;0,"周邊商品",""))</f>
        <v>周邊商品</v>
      </c>
      <c r="B572" s="20" t="str">
        <f>IFERROR(_xlfn.XLOOKUP(C572,'銷貨數(claude)'!E:E,'銷貨數(claude)'!A:A,"周邊商品"),"周邊商品")</f>
        <v>周邊商品</v>
      </c>
      <c r="C572" s="21" t="str">
        <f>'在庫(claude)'!A572</f>
        <v>20232PB0G</v>
      </c>
      <c r="D572" s="22" t="str">
        <f>IFERROR(_xlfn.XLOOKUP(C572,'在庫(claude)'!A$5:A$695,'在庫(claude)'!B$5:B$695,""),"")</f>
        <v>幼幼版認知顏色冰淇淋組</v>
      </c>
      <c r="E572" s="34">
        <f>IFERROR(SUMIF('在庫(claude)'!A$5:A$695,C572,'在庫(claude)'!D$5:D$695),0)</f>
        <v>1097</v>
      </c>
      <c r="F572" s="34">
        <f>IFERROR(SUMIF('在庫(claude)'!A$5:A$695,C572,'在庫(claude)'!E$5:E$695),0)</f>
        <v>142895</v>
      </c>
      <c r="G572" s="34">
        <f ca="1">IFERROR(SUMPRODUCT(('銷貨數 (總數)(claude)'!$B$4:$B$1576=C572)*OFFSET('銷貨數 (總數)(claude)'!$E$4:$E$1576,0,操作說明!$D$2-16,1573,12)),0)</f>
        <v>0</v>
      </c>
      <c r="H572" s="35">
        <f ca="1">IFERROR(SUMPRODUCT(('銷貨數 (總數)(claude)'!$B$4:$B$1576=C572)*OFFSET('銷貨數 (總數)(claude)'!$E$4:$E$1576,0,操作說明!$D$2-10,1573,6)),0)</f>
        <v>0</v>
      </c>
      <c r="I572" s="34">
        <f ca="1">IFERROR(SUMPRODUCT(('銷貨數 (總數)(claude)'!$B$4:$B$1576=C572)*OFFSET('銷貨數 (總數)(claude)'!$E$4:$E$1576,0,操作說明!$D$2-7,1573,3)),0)</f>
        <v>0</v>
      </c>
      <c r="J572" s="35" cm="1">
        <f t="array" aca="1" ref="J572" ca="1">IFERROR(ROUND(H572/MAX(1,SUMPRODUCT(('銷貨數 (總數)(claude)'!$B$4:$B$1576=C572)*(OFFSET('銷貨數 (總數)(claude)'!$E$4:$E$1576,0,操作說明!$D$2-10,1573,6)&gt;0))),1),0)</f>
        <v>0</v>
      </c>
      <c r="K572" s="36" t="str">
        <f t="shared" ca="1" si="32"/>
        <v>-</v>
      </c>
      <c r="L572" s="37" t="str">
        <f t="shared" ca="1" si="33"/>
        <v>滯銷(有庫無銷)</v>
      </c>
      <c r="M572" s="38" t="str">
        <f t="shared" ca="1" si="34"/>
        <v>⚠️ 近6M零銷售，請確認是否列入促銷或處分</v>
      </c>
      <c r="N572" s="113" t="str">
        <f t="shared" ca="1" si="35"/>
        <v>無法預估</v>
      </c>
    </row>
    <row r="573" spans="1:14" ht="18.75" customHeight="1">
      <c r="A573" s="19" t="str">
        <f>IFERROR(_xlfn.XLOOKUP(B573,事業別定義!A$2:A$9,事業別定義!B$2:B$9,IF(E573&gt;0,"周邊商品","")),IF(E573&gt;0,"周邊商品",""))</f>
        <v>周邊商品</v>
      </c>
      <c r="B573" s="20" t="str">
        <f>IFERROR(_xlfn.XLOOKUP(C573,'銷貨數(claude)'!E:E,'銷貨數(claude)'!A:A,"周邊商品"),"周邊商品")</f>
        <v>周邊商品</v>
      </c>
      <c r="C573" s="21" t="str">
        <f>'在庫(claude)'!A573</f>
        <v>20232PB0J</v>
      </c>
      <c r="D573" s="22" t="str">
        <f>IFERROR(_xlfn.XLOOKUP(C573,'在庫(claude)'!A$5:A$695,'在庫(claude)'!B$5:B$695,""),"")</f>
        <v>(點點火箭車)巧虎的音樂書</v>
      </c>
      <c r="E573" s="39">
        <f>IFERROR(SUMIF('在庫(claude)'!A$5:A$695,C573,'在庫(claude)'!D$5:D$695),0)</f>
        <v>51</v>
      </c>
      <c r="F573" s="39">
        <f>IFERROR(SUMIF('在庫(claude)'!A$5:A$695,C573,'在庫(claude)'!E$5:E$695),0)</f>
        <v>1383</v>
      </c>
      <c r="G573" s="39">
        <f ca="1">IFERROR(SUMPRODUCT(('銷貨數 (總數)(claude)'!$B$4:$B$1576=C573)*OFFSET('銷貨數 (總數)(claude)'!$E$4:$E$1576,0,操作說明!$D$2-16,1573,12)),0)</f>
        <v>0</v>
      </c>
      <c r="H573" s="40">
        <f ca="1">IFERROR(SUMPRODUCT(('銷貨數 (總數)(claude)'!$B$4:$B$1576=C573)*OFFSET('銷貨數 (總數)(claude)'!$E$4:$E$1576,0,操作說明!$D$2-10,1573,6)),0)</f>
        <v>0</v>
      </c>
      <c r="I573" s="39">
        <f ca="1">IFERROR(SUMPRODUCT(('銷貨數 (總數)(claude)'!$B$4:$B$1576=C573)*OFFSET('銷貨數 (總數)(claude)'!$E$4:$E$1576,0,操作說明!$D$2-7,1573,3)),0)</f>
        <v>0</v>
      </c>
      <c r="J573" s="40" cm="1">
        <f t="array" aca="1" ref="J573" ca="1">IFERROR(ROUND(H573/MAX(1,SUMPRODUCT(('銷貨數 (總數)(claude)'!$B$4:$B$1576=C573)*(OFFSET('銷貨數 (總數)(claude)'!$E$4:$E$1576,0,操作說明!$D$2-10,1573,6)&gt;0))),1),0)</f>
        <v>0</v>
      </c>
      <c r="K573" s="41" t="str">
        <f t="shared" ca="1" si="32"/>
        <v>-</v>
      </c>
      <c r="L573" s="37" t="str">
        <f t="shared" ca="1" si="33"/>
        <v>滯銷(有庫無銷)</v>
      </c>
      <c r="M573" s="42" t="str">
        <f t="shared" ca="1" si="34"/>
        <v>⚠️ 近6M零銷售，請確認是否列入促銷或處分</v>
      </c>
      <c r="N573" s="113" t="str">
        <f t="shared" ca="1" si="35"/>
        <v>無法預估</v>
      </c>
    </row>
    <row r="574" spans="1:14" ht="18.75" customHeight="1">
      <c r="A574" s="19" t="str">
        <f>IFERROR(_xlfn.XLOOKUP(B574,事業別定義!A$2:A$9,事業別定義!B$2:B$9,IF(E574&gt;0,"周邊商品","")),IF(E574&gt;0,"周邊商品",""))</f>
        <v>周邊商品</v>
      </c>
      <c r="B574" s="20" t="str">
        <f>IFERROR(_xlfn.XLOOKUP(C574,'銷貨數(claude)'!E:E,'銷貨數(claude)'!A:A,"周邊商品"),"周邊商品")</f>
        <v>周邊商品</v>
      </c>
      <c r="C574" s="21" t="str">
        <f>'在庫(claude)'!A574</f>
        <v>20232PM01</v>
      </c>
      <c r="D574" s="22" t="str">
        <f>IFERROR(_xlfn.XLOOKUP(C574,'在庫(claude)'!A$5:A$695,'在庫(claude)'!B$5:B$695,""),"")</f>
        <v>貓頭鷹鬆餅店數字遊戲組</v>
      </c>
      <c r="E574" s="34">
        <f>IFERROR(SUMIF('在庫(claude)'!A$5:A$695,C574,'在庫(claude)'!D$5:D$695),0)</f>
        <v>817</v>
      </c>
      <c r="F574" s="34">
        <f>IFERROR(SUMIF('在庫(claude)'!A$5:A$695,C574,'在庫(claude)'!E$5:E$695),0)</f>
        <v>20226</v>
      </c>
      <c r="G574" s="34">
        <f ca="1">IFERROR(SUMPRODUCT(('銷貨數 (總數)(claude)'!$B$4:$B$1576=C574)*OFFSET('銷貨數 (總數)(claude)'!$E$4:$E$1576,0,操作說明!$D$2-16,1573,12)),0)</f>
        <v>0</v>
      </c>
      <c r="H574" s="35">
        <f ca="1">IFERROR(SUMPRODUCT(('銷貨數 (總數)(claude)'!$B$4:$B$1576=C574)*OFFSET('銷貨數 (總數)(claude)'!$E$4:$E$1576,0,操作說明!$D$2-10,1573,6)),0)</f>
        <v>0</v>
      </c>
      <c r="I574" s="34">
        <f ca="1">IFERROR(SUMPRODUCT(('銷貨數 (總數)(claude)'!$B$4:$B$1576=C574)*OFFSET('銷貨數 (總數)(claude)'!$E$4:$E$1576,0,操作說明!$D$2-7,1573,3)),0)</f>
        <v>0</v>
      </c>
      <c r="J574" s="35" cm="1">
        <f t="array" aca="1" ref="J574" ca="1">IFERROR(ROUND(H574/MAX(1,SUMPRODUCT(('銷貨數 (總數)(claude)'!$B$4:$B$1576=C574)*(OFFSET('銷貨數 (總數)(claude)'!$E$4:$E$1576,0,操作說明!$D$2-10,1573,6)&gt;0))),1),0)</f>
        <v>0</v>
      </c>
      <c r="K574" s="36" t="str">
        <f t="shared" ca="1" si="32"/>
        <v>-</v>
      </c>
      <c r="L574" s="37" t="str">
        <f t="shared" ca="1" si="33"/>
        <v>滯銷(有庫無銷)</v>
      </c>
      <c r="M574" s="38" t="str">
        <f t="shared" ca="1" si="34"/>
        <v>⚠️ 近6M零銷售，請確認是否列入促銷或處分</v>
      </c>
      <c r="N574" s="113" t="str">
        <f t="shared" ca="1" si="35"/>
        <v>無法預估</v>
      </c>
    </row>
    <row r="575" spans="1:14" ht="18.75" customHeight="1">
      <c r="A575" s="19" t="str">
        <f>IFERROR(_xlfn.XLOOKUP(B575,事業別定義!A$2:A$9,事業別定義!B$2:B$9,IF(E575&gt;0,"周邊商品","")),IF(E575&gt;0,"周邊商品",""))</f>
        <v>周邊商品</v>
      </c>
      <c r="B575" s="20" t="str">
        <f>IFERROR(_xlfn.XLOOKUP(C575,'銷貨數(claude)'!E:E,'銷貨數(claude)'!A:A,"周邊商品"),"周邊商品")</f>
        <v>周邊商品</v>
      </c>
      <c r="C575" s="21" t="str">
        <f>'在庫(claude)'!A575</f>
        <v>20233PB01</v>
      </c>
      <c r="D575" s="22" t="str">
        <f>IFERROR(_xlfn.XLOOKUP(C575,'在庫(claude)'!A$5:A$695,'在庫(claude)'!B$5:B$695,""),"")</f>
        <v>智高龍年積木</v>
      </c>
      <c r="E575" s="39">
        <f>IFERROR(SUMIF('在庫(claude)'!A$5:A$695,C575,'在庫(claude)'!D$5:D$695),0)</f>
        <v>500</v>
      </c>
      <c r="F575" s="39">
        <f>IFERROR(SUMIF('在庫(claude)'!A$5:A$695,C575,'在庫(claude)'!E$5:E$695),0)</f>
        <v>47759</v>
      </c>
      <c r="G575" s="39">
        <f ca="1">IFERROR(SUMPRODUCT(('銷貨數 (總數)(claude)'!$B$4:$B$1576=C575)*OFFSET('銷貨數 (總數)(claude)'!$E$4:$E$1576,0,操作說明!$D$2-16,1573,12)),0)</f>
        <v>0</v>
      </c>
      <c r="H575" s="40">
        <f ca="1">IFERROR(SUMPRODUCT(('銷貨數 (總數)(claude)'!$B$4:$B$1576=C575)*OFFSET('銷貨數 (總數)(claude)'!$E$4:$E$1576,0,操作說明!$D$2-10,1573,6)),0)</f>
        <v>0</v>
      </c>
      <c r="I575" s="39">
        <f ca="1">IFERROR(SUMPRODUCT(('銷貨數 (總數)(claude)'!$B$4:$B$1576=C575)*OFFSET('銷貨數 (總數)(claude)'!$E$4:$E$1576,0,操作說明!$D$2-7,1573,3)),0)</f>
        <v>0</v>
      </c>
      <c r="J575" s="40" cm="1">
        <f t="array" aca="1" ref="J575" ca="1">IFERROR(ROUND(H575/MAX(1,SUMPRODUCT(('銷貨數 (總數)(claude)'!$B$4:$B$1576=C575)*(OFFSET('銷貨數 (總數)(claude)'!$E$4:$E$1576,0,操作說明!$D$2-10,1573,6)&gt;0))),1),0)</f>
        <v>0</v>
      </c>
      <c r="K575" s="41" t="str">
        <f t="shared" ca="1" si="32"/>
        <v>-</v>
      </c>
      <c r="L575" s="37" t="str">
        <f t="shared" ca="1" si="33"/>
        <v>滯銷(有庫無銷)</v>
      </c>
      <c r="M575" s="42" t="str">
        <f t="shared" ca="1" si="34"/>
        <v>⚠️ 近6M零銷售，請確認是否列入促銷或處分</v>
      </c>
      <c r="N575" s="113" t="str">
        <f t="shared" ca="1" si="35"/>
        <v>無法預估</v>
      </c>
    </row>
    <row r="576" spans="1:14" ht="18.75" customHeight="1">
      <c r="A576" s="19" t="str">
        <f>IFERROR(_xlfn.XLOOKUP(B576,事業別定義!A$2:A$9,事業別定義!B$2:B$9,IF(E576&gt;0,"周邊商品","")),IF(E576&gt;0,"周邊商品",""))</f>
        <v>周邊商品</v>
      </c>
      <c r="B576" s="20" t="str">
        <f>IFERROR(_xlfn.XLOOKUP(C576,'銷貨數(claude)'!E:E,'銷貨數(claude)'!A:A,"周邊商品"),"周邊商品")</f>
        <v>周邊商品</v>
      </c>
      <c r="C576" s="21" t="str">
        <f>'在庫(claude)'!A576</f>
        <v>20233PB02</v>
      </c>
      <c r="D576" s="22" t="str">
        <f>IFERROR(_xlfn.XLOOKUP(C576,'在庫(claude)'!A$5:A$695,'在庫(claude)'!B$5:B$695,""),"")</f>
        <v>智高自走積木-野生動物探險趣</v>
      </c>
      <c r="E576" s="34">
        <f>IFERROR(SUMIF('在庫(claude)'!A$5:A$695,C576,'在庫(claude)'!D$5:D$695),0)</f>
        <v>1187</v>
      </c>
      <c r="F576" s="34">
        <f>IFERROR(SUMIF('在庫(claude)'!A$5:A$695,C576,'在庫(claude)'!E$5:E$695),0)</f>
        <v>127651</v>
      </c>
      <c r="G576" s="34">
        <f ca="1">IFERROR(SUMPRODUCT(('銷貨數 (總數)(claude)'!$B$4:$B$1576=C576)*OFFSET('銷貨數 (總數)(claude)'!$E$4:$E$1576,0,操作說明!$D$2-16,1573,12)),0)</f>
        <v>0</v>
      </c>
      <c r="H576" s="35">
        <f ca="1">IFERROR(SUMPRODUCT(('銷貨數 (總數)(claude)'!$B$4:$B$1576=C576)*OFFSET('銷貨數 (總數)(claude)'!$E$4:$E$1576,0,操作說明!$D$2-10,1573,6)),0)</f>
        <v>0</v>
      </c>
      <c r="I576" s="34">
        <f ca="1">IFERROR(SUMPRODUCT(('銷貨數 (總數)(claude)'!$B$4:$B$1576=C576)*OFFSET('銷貨數 (總數)(claude)'!$E$4:$E$1576,0,操作說明!$D$2-7,1573,3)),0)</f>
        <v>0</v>
      </c>
      <c r="J576" s="35" cm="1">
        <f t="array" aca="1" ref="J576" ca="1">IFERROR(ROUND(H576/MAX(1,SUMPRODUCT(('銷貨數 (總數)(claude)'!$B$4:$B$1576=C576)*(OFFSET('銷貨數 (總數)(claude)'!$E$4:$E$1576,0,操作說明!$D$2-10,1573,6)&gt;0))),1),0)</f>
        <v>0</v>
      </c>
      <c r="K576" s="36" t="str">
        <f t="shared" ca="1" si="32"/>
        <v>-</v>
      </c>
      <c r="L576" s="37" t="str">
        <f t="shared" ca="1" si="33"/>
        <v>滯銷(有庫無銷)</v>
      </c>
      <c r="M576" s="38" t="str">
        <f t="shared" ca="1" si="34"/>
        <v>⚠️ 近6M零銷售，請確認是否列入促銷或處分</v>
      </c>
      <c r="N576" s="113" t="str">
        <f t="shared" ca="1" si="35"/>
        <v>無法預估</v>
      </c>
    </row>
    <row r="577" spans="1:14" ht="18.75" customHeight="1">
      <c r="A577" s="19" t="str">
        <f>IFERROR(_xlfn.XLOOKUP(B577,事業別定義!A$2:A$9,事業別定義!B$2:B$9,IF(E577&gt;0,"周邊商品","")),IF(E577&gt;0,"周邊商品",""))</f>
        <v>周邊商品</v>
      </c>
      <c r="B577" s="20" t="str">
        <f>IFERROR(_xlfn.XLOOKUP(C577,'銷貨數(claude)'!E:E,'銷貨數(claude)'!A:A,"周邊商品"),"周邊商品")</f>
        <v>巧連智商品</v>
      </c>
      <c r="C577" s="21" t="str">
        <f>'在庫(claude)'!A577</f>
        <v>20233PB0M</v>
      </c>
      <c r="D577" s="22" t="str">
        <f>IFERROR(_xlfn.XLOOKUP(C577,'在庫(claude)'!A$5:A$695,'在庫(claude)'!B$5:B$695,""),"")</f>
        <v>快樂版加贈找朋友邏輯遊戲組</v>
      </c>
      <c r="E577" s="39">
        <f>IFERROR(SUMIF('在庫(claude)'!A$5:A$695,C577,'在庫(claude)'!D$5:D$695),0)</f>
        <v>151</v>
      </c>
      <c r="F577" s="39">
        <f>IFERROR(SUMIF('在庫(claude)'!A$5:A$695,C577,'在庫(claude)'!E$5:E$695),0)</f>
        <v>11537</v>
      </c>
      <c r="G577" s="39">
        <f ca="1">IFERROR(SUMPRODUCT(('銷貨數 (總數)(claude)'!$B$4:$B$1576=C577)*OFFSET('銷貨數 (總數)(claude)'!$E$4:$E$1576,0,操作說明!$D$2-16,1573,12)),0)</f>
        <v>2</v>
      </c>
      <c r="H577" s="40">
        <f ca="1">IFERROR(SUMPRODUCT(('銷貨數 (總數)(claude)'!$B$4:$B$1576=C577)*OFFSET('銷貨數 (總數)(claude)'!$E$4:$E$1576,0,操作說明!$D$2-10,1573,6)),0)</f>
        <v>0</v>
      </c>
      <c r="I577" s="39">
        <f ca="1">IFERROR(SUMPRODUCT(('銷貨數 (總數)(claude)'!$B$4:$B$1576=C577)*OFFSET('銷貨數 (總數)(claude)'!$E$4:$E$1576,0,操作說明!$D$2-7,1573,3)),0)</f>
        <v>0</v>
      </c>
      <c r="J577" s="40" cm="1">
        <f t="array" aca="1" ref="J577" ca="1">IFERROR(ROUND(H577/MAX(1,SUMPRODUCT(('銷貨數 (總數)(claude)'!$B$4:$B$1576=C577)*(OFFSET('銷貨數 (總數)(claude)'!$E$4:$E$1576,0,操作說明!$D$2-10,1573,6)&gt;0))),1),0)</f>
        <v>0</v>
      </c>
      <c r="K577" s="41" t="str">
        <f t="shared" ca="1" si="32"/>
        <v>-</v>
      </c>
      <c r="L577" s="37" t="str">
        <f t="shared" ca="1" si="33"/>
        <v>滯銷(有庫無銷)</v>
      </c>
      <c r="M577" s="42" t="str">
        <f t="shared" ca="1" si="34"/>
        <v>⚠️ 近6M零銷售，請確認是否列入促銷或處分</v>
      </c>
      <c r="N577" s="113" t="str">
        <f t="shared" ca="1" si="35"/>
        <v>無法預估</v>
      </c>
    </row>
    <row r="578" spans="1:14" ht="18.75" customHeight="1">
      <c r="A578" s="19" t="str">
        <f>IFERROR(_xlfn.XLOOKUP(B578,事業別定義!A$2:A$9,事業別定義!B$2:B$9,IF(E578&gt;0,"周邊商品","")),IF(E578&gt;0,"周邊商品",""))</f>
        <v>周邊商品</v>
      </c>
      <c r="B578" s="20" t="str">
        <f>IFERROR(_xlfn.XLOOKUP(C578,'銷貨數(claude)'!E:E,'銷貨數(claude)'!A:A,"周邊商品"),"周邊商品")</f>
        <v>巧連智商品</v>
      </c>
      <c r="C578" s="21" t="str">
        <f>'在庫(claude)'!A578</f>
        <v>20233PB0M-L</v>
      </c>
      <c r="D578" s="22" t="str">
        <f>IFERROR(_xlfn.XLOOKUP(C578,'在庫(claude)'!A$5:A$695,'在庫(claude)'!B$5:B$695,""),"")</f>
        <v>快樂版加贈找朋友遊戲海報</v>
      </c>
      <c r="E578" s="34">
        <f>IFERROR(SUMIF('在庫(claude)'!A$5:A$695,C578,'在庫(claude)'!D$5:D$695),0)</f>
        <v>132</v>
      </c>
      <c r="F578" s="34">
        <f>IFERROR(SUMIF('在庫(claude)'!A$5:A$695,C578,'在庫(claude)'!E$5:E$695),0)</f>
        <v>2223</v>
      </c>
      <c r="G578" s="34">
        <f ca="1">IFERROR(SUMPRODUCT(('銷貨數 (總數)(claude)'!$B$4:$B$1576=C578)*OFFSET('銷貨數 (總數)(claude)'!$E$4:$E$1576,0,操作說明!$D$2-16,1573,12)),0)</f>
        <v>2</v>
      </c>
      <c r="H578" s="35">
        <f ca="1">IFERROR(SUMPRODUCT(('銷貨數 (總數)(claude)'!$B$4:$B$1576=C578)*OFFSET('銷貨數 (總數)(claude)'!$E$4:$E$1576,0,操作說明!$D$2-10,1573,6)),0)</f>
        <v>0</v>
      </c>
      <c r="I578" s="34">
        <f ca="1">IFERROR(SUMPRODUCT(('銷貨數 (總數)(claude)'!$B$4:$B$1576=C578)*OFFSET('銷貨數 (總數)(claude)'!$E$4:$E$1576,0,操作說明!$D$2-7,1573,3)),0)</f>
        <v>0</v>
      </c>
      <c r="J578" s="35" cm="1">
        <f t="array" aca="1" ref="J578" ca="1">IFERROR(ROUND(H578/MAX(1,SUMPRODUCT(('銷貨數 (總數)(claude)'!$B$4:$B$1576=C578)*(OFFSET('銷貨數 (總數)(claude)'!$E$4:$E$1576,0,操作說明!$D$2-10,1573,6)&gt;0))),1),0)</f>
        <v>0</v>
      </c>
      <c r="K578" s="36" t="str">
        <f t="shared" ca="1" si="32"/>
        <v>-</v>
      </c>
      <c r="L578" s="37" t="str">
        <f t="shared" ca="1" si="33"/>
        <v>滯銷(有庫無銷)</v>
      </c>
      <c r="M578" s="38" t="str">
        <f t="shared" ca="1" si="34"/>
        <v>⚠️ 近6M零銷售，請確認是否列入促銷或處分</v>
      </c>
      <c r="N578" s="113" t="str">
        <f t="shared" ca="1" si="35"/>
        <v>無法預估</v>
      </c>
    </row>
    <row r="579" spans="1:14" ht="18.75" customHeight="1">
      <c r="A579" s="19" t="str">
        <f>IFERROR(_xlfn.XLOOKUP(B579,事業別定義!A$2:A$9,事業別定義!B$2:B$9,IF(E579&gt;0,"周邊商品","")),IF(E579&gt;0,"周邊商品",""))</f>
        <v>周邊商品</v>
      </c>
      <c r="B579" s="20" t="str">
        <f>IFERROR(_xlfn.XLOOKUP(C579,'銷貨數(claude)'!E:E,'銷貨數(claude)'!A:A,"周邊商品"),"周邊商品")</f>
        <v>周邊商品</v>
      </c>
      <c r="C579" s="21" t="str">
        <f>'在庫(claude)'!A579</f>
        <v>2023FPB01</v>
      </c>
      <c r="D579" s="22" t="str">
        <f>IFERROR(_xlfn.XLOOKUP(C579,'在庫(claude)'!A$5:A$695,'在庫(claude)'!B$5:B$695,""),"")</f>
        <v>機智水果加加樂</v>
      </c>
      <c r="E579" s="39">
        <f>IFERROR(SUMIF('在庫(claude)'!A$5:A$695,C579,'在庫(claude)'!D$5:D$695),0)</f>
        <v>1367</v>
      </c>
      <c r="F579" s="39">
        <f>IFERROR(SUMIF('在庫(claude)'!A$5:A$695,C579,'在庫(claude)'!E$5:E$695),0)</f>
        <v>92710</v>
      </c>
      <c r="G579" s="39">
        <f ca="1">IFERROR(SUMPRODUCT(('銷貨數 (總數)(claude)'!$B$4:$B$1576=C579)*OFFSET('銷貨數 (總數)(claude)'!$E$4:$E$1576,0,操作說明!$D$2-16,1573,12)),0)</f>
        <v>0</v>
      </c>
      <c r="H579" s="40">
        <f ca="1">IFERROR(SUMPRODUCT(('銷貨數 (總數)(claude)'!$B$4:$B$1576=C579)*OFFSET('銷貨數 (總數)(claude)'!$E$4:$E$1576,0,操作說明!$D$2-10,1573,6)),0)</f>
        <v>0</v>
      </c>
      <c r="I579" s="39">
        <f ca="1">IFERROR(SUMPRODUCT(('銷貨數 (總數)(claude)'!$B$4:$B$1576=C579)*OFFSET('銷貨數 (總數)(claude)'!$E$4:$E$1576,0,操作說明!$D$2-7,1573,3)),0)</f>
        <v>0</v>
      </c>
      <c r="J579" s="40" cm="1">
        <f t="array" aca="1" ref="J579" ca="1">IFERROR(ROUND(H579/MAX(1,SUMPRODUCT(('銷貨數 (總數)(claude)'!$B$4:$B$1576=C579)*(OFFSET('銷貨數 (總數)(claude)'!$E$4:$E$1576,0,操作說明!$D$2-10,1573,6)&gt;0))),1),0)</f>
        <v>0</v>
      </c>
      <c r="K579" s="41" t="str">
        <f t="shared" ca="1" si="32"/>
        <v>-</v>
      </c>
      <c r="L579" s="37" t="str">
        <f t="shared" ca="1" si="33"/>
        <v>滯銷(有庫無銷)</v>
      </c>
      <c r="M579" s="42" t="str">
        <f t="shared" ca="1" si="34"/>
        <v>⚠️ 近6M零銷售，請確認是否列入促銷或處分</v>
      </c>
      <c r="N579" s="113" t="str">
        <f t="shared" ca="1" si="35"/>
        <v>無法預估</v>
      </c>
    </row>
    <row r="580" spans="1:14" ht="18.75" customHeight="1">
      <c r="A580" s="19" t="str">
        <f>IFERROR(_xlfn.XLOOKUP(B580,事業別定義!A$2:A$9,事業別定義!B$2:B$9,IF(E580&gt;0,"周邊商品","")),IF(E580&gt;0,"周邊商品",""))</f>
        <v>周邊商品</v>
      </c>
      <c r="B580" s="20" t="str">
        <f>IFERROR(_xlfn.XLOOKUP(C580,'銷貨數(claude)'!E:E,'銷貨數(claude)'!A:A,"周邊商品"),"周邊商品")</f>
        <v>周邊商品</v>
      </c>
      <c r="C580" s="21" t="str">
        <f>'在庫(claude)'!A580</f>
        <v>2023GPS02</v>
      </c>
      <c r="D580" s="22" t="str">
        <f>IFERROR(_xlfn.XLOOKUP(C580,'在庫(claude)'!A$5:A$695,'在庫(claude)'!B$5:B$695,""),"")</f>
        <v>富樂夢繪畫文具組</v>
      </c>
      <c r="E580" s="34">
        <f>IFERROR(SUMIF('在庫(claude)'!A$5:A$695,C580,'在庫(claude)'!D$5:D$695),0)</f>
        <v>2</v>
      </c>
      <c r="F580" s="34">
        <f>IFERROR(SUMIF('在庫(claude)'!A$5:A$695,C580,'在庫(claude)'!E$5:E$695),0)</f>
        <v>303</v>
      </c>
      <c r="G580" s="34">
        <f ca="1">IFERROR(SUMPRODUCT(('銷貨數 (總數)(claude)'!$B$4:$B$1576=C580)*OFFSET('銷貨數 (總數)(claude)'!$E$4:$E$1576,0,操作說明!$D$2-16,1573,12)),0)</f>
        <v>0</v>
      </c>
      <c r="H580" s="35">
        <f ca="1">IFERROR(SUMPRODUCT(('銷貨數 (總數)(claude)'!$B$4:$B$1576=C580)*OFFSET('銷貨數 (總數)(claude)'!$E$4:$E$1576,0,操作說明!$D$2-10,1573,6)),0)</f>
        <v>0</v>
      </c>
      <c r="I580" s="34">
        <f ca="1">IFERROR(SUMPRODUCT(('銷貨數 (總數)(claude)'!$B$4:$B$1576=C580)*OFFSET('銷貨數 (總數)(claude)'!$E$4:$E$1576,0,操作說明!$D$2-7,1573,3)),0)</f>
        <v>0</v>
      </c>
      <c r="J580" s="35" cm="1">
        <f t="array" aca="1" ref="J580" ca="1">IFERROR(ROUND(H580/MAX(1,SUMPRODUCT(('銷貨數 (總數)(claude)'!$B$4:$B$1576=C580)*(OFFSET('銷貨數 (總數)(claude)'!$E$4:$E$1576,0,操作說明!$D$2-10,1573,6)&gt;0))),1),0)</f>
        <v>0</v>
      </c>
      <c r="K580" s="36" t="str">
        <f t="shared" ca="1" si="32"/>
        <v>-</v>
      </c>
      <c r="L580" s="37" t="str">
        <f t="shared" ca="1" si="33"/>
        <v>滯銷(有庫無銷)</v>
      </c>
      <c r="M580" s="38" t="str">
        <f t="shared" ca="1" si="34"/>
        <v>⚠️ 近6M零銷售，請確認是否列入促銷或處分</v>
      </c>
      <c r="N580" s="113" t="str">
        <f t="shared" ca="1" si="35"/>
        <v>無法預估</v>
      </c>
    </row>
    <row r="581" spans="1:14" ht="18.75" customHeight="1">
      <c r="A581" s="19" t="str">
        <f>IFERROR(_xlfn.XLOOKUP(B581,事業別定義!A$2:A$9,事業別定義!B$2:B$9,IF(E581&gt;0,"周邊商品","")),IF(E581&gt;0,"周邊商品",""))</f>
        <v>周邊商品</v>
      </c>
      <c r="B581" s="20" t="str">
        <f>IFERROR(_xlfn.XLOOKUP(C581,'銷貨數(claude)'!E:E,'銷貨數(claude)'!A:A,"周邊商品"),"周邊商品")</f>
        <v>周邊商品</v>
      </c>
      <c r="C581" s="21" t="str">
        <f>'在庫(claude)'!A581</f>
        <v>2023GPS05</v>
      </c>
      <c r="D581" s="22" t="str">
        <f>IFERROR(_xlfn.XLOOKUP(C581,'在庫(claude)'!A$5:A$695,'在庫(claude)'!B$5:B$695,""),"")</f>
        <v>Beckmann-文具袋Tiger</v>
      </c>
      <c r="E581" s="39">
        <f>IFERROR(SUMIF('在庫(claude)'!A$5:A$695,C581,'在庫(claude)'!D$5:D$695),0)</f>
        <v>7</v>
      </c>
      <c r="F581" s="39">
        <f>IFERROR(SUMIF('在庫(claude)'!A$5:A$695,C581,'在庫(claude)'!E$5:E$695),0)</f>
        <v>1333</v>
      </c>
      <c r="G581" s="39">
        <f ca="1">IFERROR(SUMPRODUCT(('銷貨數 (總數)(claude)'!$B$4:$B$1576=C581)*OFFSET('銷貨數 (總數)(claude)'!$E$4:$E$1576,0,操作說明!$D$2-16,1573,12)),0)</f>
        <v>0</v>
      </c>
      <c r="H581" s="40">
        <f ca="1">IFERROR(SUMPRODUCT(('銷貨數 (總數)(claude)'!$B$4:$B$1576=C581)*OFFSET('銷貨數 (總數)(claude)'!$E$4:$E$1576,0,操作說明!$D$2-10,1573,6)),0)</f>
        <v>0</v>
      </c>
      <c r="I581" s="39">
        <f ca="1">IFERROR(SUMPRODUCT(('銷貨數 (總數)(claude)'!$B$4:$B$1576=C581)*OFFSET('銷貨數 (總數)(claude)'!$E$4:$E$1576,0,操作說明!$D$2-7,1573,3)),0)</f>
        <v>0</v>
      </c>
      <c r="J581" s="40" cm="1">
        <f t="array" aca="1" ref="J581" ca="1">IFERROR(ROUND(H581/MAX(1,SUMPRODUCT(('銷貨數 (總數)(claude)'!$B$4:$B$1576=C581)*(OFFSET('銷貨數 (總數)(claude)'!$E$4:$E$1576,0,操作說明!$D$2-10,1573,6)&gt;0))),1),0)</f>
        <v>0</v>
      </c>
      <c r="K581" s="41" t="str">
        <f t="shared" ref="K581:K644" ca="1" si="36">IFERROR(IF(J581=0,"-",ROUND(E581/J581,1)),"-")</f>
        <v>-</v>
      </c>
      <c r="L581" s="37" t="str">
        <f t="shared" ref="L581:L644" ca="1" si="37">IFERROR(IF(E581=0,"無庫存",IF(J581=0,"滯銷(有庫無銷)",IF(E581/J581&lt;=3,"健康",IF(E581/J581&lt;=6,"偏高",IF(E581/J581&lt;=12,"警示","滯銷風險"))))),"無庫存")</f>
        <v>滯銷(有庫無銷)</v>
      </c>
      <c r="M581" s="42" t="str">
        <f t="shared" ref="M581:M644" ca="1" si="38">IFERROR(IF(E581=0,"",IF(J581=0,"⚠️ 近6M零銷售，請確認是否列入促銷或處分",IF(E581/J581&gt;24,"🔴 超過2年消化量，建議促銷/庫存處分",IF(E581/J581&gt;12,"🔴 消化月數超過12個月，滯銷風險高",IF(E581/J581&gt;6,"🟠 消化月數6-12個月，持續觀察",IF(E581/J581&gt;3,"🟡 消化月數3-6個月，偏高注意","✅ 庫存健康")))))),"")</f>
        <v>⚠️ 近6M零銷售，請確認是否列入促銷或處分</v>
      </c>
      <c r="N581" s="113" t="str">
        <f t="shared" ref="N581:N644" ca="1" si="39">IFERROR(IF(E581=0,"已售完",IF(J581=0,"無法預估",TEXT(EDATE(TODAY(),ROUND(E581/J581,0)),"YYYY/MM"))),"無法預估")</f>
        <v>無法預估</v>
      </c>
    </row>
    <row r="582" spans="1:14" ht="18.75" customHeight="1">
      <c r="A582" s="19" t="str">
        <f>IFERROR(_xlfn.XLOOKUP(B582,事業別定義!A$2:A$9,事業別定義!B$2:B$9,IF(E582&gt;0,"周邊商品","")),IF(E582&gt;0,"周邊商品",""))</f>
        <v>周邊商品</v>
      </c>
      <c r="B582" s="20" t="str">
        <f>IFERROR(_xlfn.XLOOKUP(C582,'銷貨數(claude)'!E:E,'銷貨數(claude)'!A:A,"周邊商品"),"周邊商品")</f>
        <v>周邊商品</v>
      </c>
      <c r="C582" s="21" t="str">
        <f>'在庫(claude)'!A582</f>
        <v>2023GPS06</v>
      </c>
      <c r="D582" s="22" t="str">
        <f>IFERROR(_xlfn.XLOOKUP(C582,'在庫(claude)'!A$5:A$695,'在庫(claude)'!B$5:B$695,""),"")</f>
        <v>Beckmann-文具袋花瓣</v>
      </c>
      <c r="E582" s="34">
        <f>IFERROR(SUMIF('在庫(claude)'!A$5:A$695,C582,'在庫(claude)'!D$5:D$695),0)</f>
        <v>10</v>
      </c>
      <c r="F582" s="34">
        <f>IFERROR(SUMIF('在庫(claude)'!A$5:A$695,C582,'在庫(claude)'!E$5:E$695),0)</f>
        <v>1905</v>
      </c>
      <c r="G582" s="34">
        <f ca="1">IFERROR(SUMPRODUCT(('銷貨數 (總數)(claude)'!$B$4:$B$1576=C582)*OFFSET('銷貨數 (總數)(claude)'!$E$4:$E$1576,0,操作說明!$D$2-16,1573,12)),0)</f>
        <v>0</v>
      </c>
      <c r="H582" s="35">
        <f ca="1">IFERROR(SUMPRODUCT(('銷貨數 (總數)(claude)'!$B$4:$B$1576=C582)*OFFSET('銷貨數 (總數)(claude)'!$E$4:$E$1576,0,操作說明!$D$2-10,1573,6)),0)</f>
        <v>0</v>
      </c>
      <c r="I582" s="34">
        <f ca="1">IFERROR(SUMPRODUCT(('銷貨數 (總數)(claude)'!$B$4:$B$1576=C582)*OFFSET('銷貨數 (總數)(claude)'!$E$4:$E$1576,0,操作說明!$D$2-7,1573,3)),0)</f>
        <v>0</v>
      </c>
      <c r="J582" s="35" cm="1">
        <f t="array" aca="1" ref="J582" ca="1">IFERROR(ROUND(H582/MAX(1,SUMPRODUCT(('銷貨數 (總數)(claude)'!$B$4:$B$1576=C582)*(OFFSET('銷貨數 (總數)(claude)'!$E$4:$E$1576,0,操作說明!$D$2-10,1573,6)&gt;0))),1),0)</f>
        <v>0</v>
      </c>
      <c r="K582" s="36" t="str">
        <f t="shared" ca="1" si="36"/>
        <v>-</v>
      </c>
      <c r="L582" s="37" t="str">
        <f t="shared" ca="1" si="37"/>
        <v>滯銷(有庫無銷)</v>
      </c>
      <c r="M582" s="38" t="str">
        <f t="shared" ca="1" si="38"/>
        <v>⚠️ 近6M零銷售，請確認是否列入促銷或處分</v>
      </c>
      <c r="N582" s="113" t="str">
        <f t="shared" ca="1" si="39"/>
        <v>無法預估</v>
      </c>
    </row>
    <row r="583" spans="1:14" ht="18.75" customHeight="1">
      <c r="A583" s="19" t="str">
        <f>IFERROR(_xlfn.XLOOKUP(B583,事業別定義!A$2:A$9,事業別定義!B$2:B$9,IF(E583&gt;0,"周邊商品","")),IF(E583&gt;0,"周邊商品",""))</f>
        <v>周邊商品</v>
      </c>
      <c r="B583" s="20" t="str">
        <f>IFERROR(_xlfn.XLOOKUP(C583,'銷貨數(claude)'!E:E,'銷貨數(claude)'!A:A,"周邊商品"),"周邊商品")</f>
        <v>周邊商品</v>
      </c>
      <c r="C583" s="21" t="str">
        <f>'在庫(claude)'!A583</f>
        <v>2023GPS07</v>
      </c>
      <c r="D583" s="22" t="str">
        <f>IFERROR(_xlfn.XLOOKUP(C583,'在庫(claude)'!A$5:A$695,'在庫(claude)'!B$5:B$695,""),"")</f>
        <v>冰原小英雄桌遊</v>
      </c>
      <c r="E583" s="39">
        <f>IFERROR(SUMIF('在庫(claude)'!A$5:A$695,C583,'在庫(claude)'!D$5:D$695),0)</f>
        <v>195</v>
      </c>
      <c r="F583" s="39">
        <f>IFERROR(SUMIF('在庫(claude)'!A$5:A$695,C583,'在庫(claude)'!E$5:E$695),0)</f>
        <v>37145</v>
      </c>
      <c r="G583" s="39">
        <f ca="1">IFERROR(SUMPRODUCT(('銷貨數 (總數)(claude)'!$B$4:$B$1576=C583)*OFFSET('銷貨數 (總數)(claude)'!$E$4:$E$1576,0,操作說明!$D$2-16,1573,12)),0)</f>
        <v>0</v>
      </c>
      <c r="H583" s="40">
        <f ca="1">IFERROR(SUMPRODUCT(('銷貨數 (總數)(claude)'!$B$4:$B$1576=C583)*OFFSET('銷貨數 (總數)(claude)'!$E$4:$E$1576,0,操作說明!$D$2-10,1573,6)),0)</f>
        <v>0</v>
      </c>
      <c r="I583" s="39">
        <f ca="1">IFERROR(SUMPRODUCT(('銷貨數 (總數)(claude)'!$B$4:$B$1576=C583)*OFFSET('銷貨數 (總數)(claude)'!$E$4:$E$1576,0,操作說明!$D$2-7,1573,3)),0)</f>
        <v>0</v>
      </c>
      <c r="J583" s="40" cm="1">
        <f t="array" aca="1" ref="J583" ca="1">IFERROR(ROUND(H583/MAX(1,SUMPRODUCT(('銷貨數 (總數)(claude)'!$B$4:$B$1576=C583)*(OFFSET('銷貨數 (總數)(claude)'!$E$4:$E$1576,0,操作說明!$D$2-10,1573,6)&gt;0))),1),0)</f>
        <v>0</v>
      </c>
      <c r="K583" s="41" t="str">
        <f t="shared" ca="1" si="36"/>
        <v>-</v>
      </c>
      <c r="L583" s="37" t="str">
        <f t="shared" ca="1" si="37"/>
        <v>滯銷(有庫無銷)</v>
      </c>
      <c r="M583" s="42" t="str">
        <f t="shared" ca="1" si="38"/>
        <v>⚠️ 近6M零銷售，請確認是否列入促銷或處分</v>
      </c>
      <c r="N583" s="113" t="str">
        <f t="shared" ca="1" si="39"/>
        <v>無法預估</v>
      </c>
    </row>
    <row r="584" spans="1:14" ht="18.75" customHeight="1">
      <c r="A584" s="19" t="str">
        <f>IFERROR(_xlfn.XLOOKUP(B584,事業別定義!A$2:A$9,事業別定義!B$2:B$9,IF(E584&gt;0,"周邊商品","")),IF(E584&gt;0,"周邊商品",""))</f>
        <v>周邊商品</v>
      </c>
      <c r="B584" s="20" t="str">
        <f>IFERROR(_xlfn.XLOOKUP(C584,'銷貨數(claude)'!E:E,'銷貨數(claude)'!A:A,"周邊商品"),"周邊商品")</f>
        <v>周邊商品</v>
      </c>
      <c r="C584" s="21" t="str">
        <f>'在庫(claude)'!A584</f>
        <v>2023KPG01</v>
      </c>
      <c r="D584" s="22" t="str">
        <f>IFERROR(_xlfn.XLOOKUP(C584,'在庫(claude)'!A$5:A$695,'在庫(claude)'!B$5:B$695,""),"")</f>
        <v>2023夏季互動禮</v>
      </c>
      <c r="E584" s="34">
        <f>IFERROR(SUMIF('在庫(claude)'!A$5:A$695,C584,'在庫(claude)'!D$5:D$695),0)</f>
        <v>199</v>
      </c>
      <c r="F584" s="34">
        <f>IFERROR(SUMIF('在庫(claude)'!A$5:A$695,C584,'在庫(claude)'!E$5:E$695),0)</f>
        <v>1898</v>
      </c>
      <c r="G584" s="34">
        <f ca="1">IFERROR(SUMPRODUCT(('銷貨數 (總數)(claude)'!$B$4:$B$1576=C584)*OFFSET('銷貨數 (總數)(claude)'!$E$4:$E$1576,0,操作說明!$D$2-16,1573,12)),0)</f>
        <v>0</v>
      </c>
      <c r="H584" s="35">
        <f ca="1">IFERROR(SUMPRODUCT(('銷貨數 (總數)(claude)'!$B$4:$B$1576=C584)*OFFSET('銷貨數 (總數)(claude)'!$E$4:$E$1576,0,操作說明!$D$2-10,1573,6)),0)</f>
        <v>0</v>
      </c>
      <c r="I584" s="34">
        <f ca="1">IFERROR(SUMPRODUCT(('銷貨數 (總數)(claude)'!$B$4:$B$1576=C584)*OFFSET('銷貨數 (總數)(claude)'!$E$4:$E$1576,0,操作說明!$D$2-7,1573,3)),0)</f>
        <v>0</v>
      </c>
      <c r="J584" s="35" cm="1">
        <f t="array" aca="1" ref="J584" ca="1">IFERROR(ROUND(H584/MAX(1,SUMPRODUCT(('銷貨數 (總數)(claude)'!$B$4:$B$1576=C584)*(OFFSET('銷貨數 (總數)(claude)'!$E$4:$E$1576,0,操作說明!$D$2-10,1573,6)&gt;0))),1),0)</f>
        <v>0</v>
      </c>
      <c r="K584" s="36" t="str">
        <f t="shared" ca="1" si="36"/>
        <v>-</v>
      </c>
      <c r="L584" s="37" t="str">
        <f t="shared" ca="1" si="37"/>
        <v>滯銷(有庫無銷)</v>
      </c>
      <c r="M584" s="38" t="str">
        <f t="shared" ca="1" si="38"/>
        <v>⚠️ 近6M零銷售，請確認是否列入促銷或處分</v>
      </c>
      <c r="N584" s="113" t="str">
        <f t="shared" ca="1" si="39"/>
        <v>無法預估</v>
      </c>
    </row>
    <row r="585" spans="1:14" ht="18.75" customHeight="1">
      <c r="A585" s="19" t="str">
        <f>IFERROR(_xlfn.XLOOKUP(B585,事業別定義!A$2:A$9,事業別定義!B$2:B$9,IF(E585&gt;0,"周邊商品","")),IF(E585&gt;0,"周邊商品",""))</f>
        <v>學習商品</v>
      </c>
      <c r="B585" s="20" t="str">
        <f>IFERROR(_xlfn.XLOOKUP(C585,'銷貨數(claude)'!E:E,'銷貨數(claude)'!A:A,"周邊商品"),"周邊商品")</f>
        <v>學習商品</v>
      </c>
      <c r="C585" s="21" t="str">
        <f>'在庫(claude)'!A585</f>
        <v>2023MPB01</v>
      </c>
      <c r="D585" s="22" t="str">
        <f>IFERROR(_xlfn.XLOOKUP(C585,'在庫(claude)'!A$5:A$695,'在庫(claude)'!B$5:B$695,""),"")</f>
        <v>巧虎DIY英語城堡</v>
      </c>
      <c r="E585" s="39">
        <f>IFERROR(SUMIF('在庫(claude)'!A$5:A$695,C585,'在庫(claude)'!D$5:D$695),0)</f>
        <v>1244</v>
      </c>
      <c r="F585" s="39">
        <f>IFERROR(SUMIF('在庫(claude)'!A$5:A$695,C585,'在庫(claude)'!E$5:E$695),0)</f>
        <v>133723</v>
      </c>
      <c r="G585" s="39">
        <f ca="1">IFERROR(SUMPRODUCT(('銷貨數 (總數)(claude)'!$B$4:$B$1576=C585)*OFFSET('銷貨數 (總數)(claude)'!$E$4:$E$1576,0,操作說明!$D$2-16,1573,12)),0)</f>
        <v>200</v>
      </c>
      <c r="H585" s="40">
        <f ca="1">IFERROR(SUMPRODUCT(('銷貨數 (總數)(claude)'!$B$4:$B$1576=C585)*OFFSET('銷貨數 (總數)(claude)'!$E$4:$E$1576,0,操作說明!$D$2-10,1573,6)),0)</f>
        <v>0</v>
      </c>
      <c r="I585" s="39">
        <f ca="1">IFERROR(SUMPRODUCT(('銷貨數 (總數)(claude)'!$B$4:$B$1576=C585)*OFFSET('銷貨數 (總數)(claude)'!$E$4:$E$1576,0,操作說明!$D$2-7,1573,3)),0)</f>
        <v>0</v>
      </c>
      <c r="J585" s="40" cm="1">
        <f t="array" aca="1" ref="J585" ca="1">IFERROR(ROUND(H585/MAX(1,SUMPRODUCT(('銷貨數 (總數)(claude)'!$B$4:$B$1576=C585)*(OFFSET('銷貨數 (總數)(claude)'!$E$4:$E$1576,0,操作說明!$D$2-10,1573,6)&gt;0))),1),0)</f>
        <v>0</v>
      </c>
      <c r="K585" s="41" t="str">
        <f t="shared" ca="1" si="36"/>
        <v>-</v>
      </c>
      <c r="L585" s="37" t="str">
        <f t="shared" ca="1" si="37"/>
        <v>滯銷(有庫無銷)</v>
      </c>
      <c r="M585" s="42" t="str">
        <f t="shared" ca="1" si="38"/>
        <v>⚠️ 近6M零銷售，請確認是否列入促銷或處分</v>
      </c>
      <c r="N585" s="113" t="str">
        <f t="shared" ca="1" si="39"/>
        <v>無法預估</v>
      </c>
    </row>
    <row r="586" spans="1:14" ht="18.75" customHeight="1">
      <c r="A586" s="19" t="str">
        <f>IFERROR(_xlfn.XLOOKUP(B586,事業別定義!A$2:A$9,事業別定義!B$2:B$9,IF(E586&gt;0,"周邊商品","")),IF(E586&gt;0,"周邊商品",""))</f>
        <v>周邊商品</v>
      </c>
      <c r="B586" s="20" t="str">
        <f>IFERROR(_xlfn.XLOOKUP(C586,'銷貨數(claude)'!E:E,'銷貨數(claude)'!A:A,"周邊商品"),"周邊商品")</f>
        <v>周邊商品</v>
      </c>
      <c r="C586" s="21" t="str">
        <f>'在庫(claude)'!A586</f>
        <v>2023MPB02</v>
      </c>
      <c r="D586" s="22" t="str">
        <f>IFERROR(_xlfn.XLOOKUP(C586,'在庫(claude)'!A$5:A$695,'在庫(claude)'!B$5:B$695,""),"")</f>
        <v>ABC積木海報組</v>
      </c>
      <c r="E586" s="34">
        <f>IFERROR(SUMIF('在庫(claude)'!A$5:A$695,C586,'在庫(claude)'!D$5:D$695),0)</f>
        <v>600</v>
      </c>
      <c r="F586" s="34">
        <f>IFERROR(SUMIF('在庫(claude)'!A$5:A$695,C586,'在庫(claude)'!E$5:E$695),0)</f>
        <v>81000</v>
      </c>
      <c r="G586" s="34">
        <f ca="1">IFERROR(SUMPRODUCT(('銷貨數 (總數)(claude)'!$B$4:$B$1576=C586)*OFFSET('銷貨數 (總數)(claude)'!$E$4:$E$1576,0,操作說明!$D$2-16,1573,12)),0)</f>
        <v>0</v>
      </c>
      <c r="H586" s="35">
        <f ca="1">IFERROR(SUMPRODUCT(('銷貨數 (總數)(claude)'!$B$4:$B$1576=C586)*OFFSET('銷貨數 (總數)(claude)'!$E$4:$E$1576,0,操作說明!$D$2-10,1573,6)),0)</f>
        <v>0</v>
      </c>
      <c r="I586" s="34">
        <f ca="1">IFERROR(SUMPRODUCT(('銷貨數 (總數)(claude)'!$B$4:$B$1576=C586)*OFFSET('銷貨數 (總數)(claude)'!$E$4:$E$1576,0,操作說明!$D$2-7,1573,3)),0)</f>
        <v>0</v>
      </c>
      <c r="J586" s="35" cm="1">
        <f t="array" aca="1" ref="J586" ca="1">IFERROR(ROUND(H586/MAX(1,SUMPRODUCT(('銷貨數 (總數)(claude)'!$B$4:$B$1576=C586)*(OFFSET('銷貨數 (總數)(claude)'!$E$4:$E$1576,0,操作說明!$D$2-10,1573,6)&gt;0))),1),0)</f>
        <v>0</v>
      </c>
      <c r="K586" s="36" t="str">
        <f t="shared" ca="1" si="36"/>
        <v>-</v>
      </c>
      <c r="L586" s="37" t="str">
        <f t="shared" ca="1" si="37"/>
        <v>滯銷(有庫無銷)</v>
      </c>
      <c r="M586" s="38" t="str">
        <f t="shared" ca="1" si="38"/>
        <v>⚠️ 近6M零銷售，請確認是否列入促銷或處分</v>
      </c>
      <c r="N586" s="113" t="str">
        <f t="shared" ca="1" si="39"/>
        <v>無法預估</v>
      </c>
    </row>
    <row r="587" spans="1:14" ht="18.75" customHeight="1">
      <c r="A587" s="19" t="str">
        <f>IFERROR(_xlfn.XLOOKUP(B587,事業別定義!A$2:A$9,事業別定義!B$2:B$9,IF(E587&gt;0,"周邊商品","")),IF(E587&gt;0,"周邊商品",""))</f>
        <v>周邊商品</v>
      </c>
      <c r="B587" s="20" t="str">
        <f>IFERROR(_xlfn.XLOOKUP(C587,'銷貨數(claude)'!E:E,'銷貨數(claude)'!A:A,"周邊商品"),"周邊商品")</f>
        <v>周邊商品</v>
      </c>
      <c r="C587" s="21" t="str">
        <f>'在庫(claude)'!A587</f>
        <v>2023MPB03</v>
      </c>
      <c r="D587" s="22" t="str">
        <f>IFERROR(_xlfn.XLOOKUP(C587,'在庫(claude)'!A$5:A$695,'在庫(claude)'!B$5:B$695,""),"")</f>
        <v>巧虎貨船平衡木</v>
      </c>
      <c r="E587" s="39">
        <f>IFERROR(SUMIF('在庫(claude)'!A$5:A$695,C587,'在庫(claude)'!D$5:D$695),0)</f>
        <v>5435</v>
      </c>
      <c r="F587" s="39">
        <f>IFERROR(SUMIF('在庫(claude)'!A$5:A$695,C587,'在庫(claude)'!E$5:E$695),0)</f>
        <v>319908</v>
      </c>
      <c r="G587" s="39">
        <f ca="1">IFERROR(SUMPRODUCT(('銷貨數 (總數)(claude)'!$B$4:$B$1576=C587)*OFFSET('銷貨數 (總數)(claude)'!$E$4:$E$1576,0,操作說明!$D$2-16,1573,12)),0)</f>
        <v>0</v>
      </c>
      <c r="H587" s="40">
        <f ca="1">IFERROR(SUMPRODUCT(('銷貨數 (總數)(claude)'!$B$4:$B$1576=C587)*OFFSET('銷貨數 (總數)(claude)'!$E$4:$E$1576,0,操作說明!$D$2-10,1573,6)),0)</f>
        <v>0</v>
      </c>
      <c r="I587" s="39">
        <f ca="1">IFERROR(SUMPRODUCT(('銷貨數 (總數)(claude)'!$B$4:$B$1576=C587)*OFFSET('銷貨數 (總數)(claude)'!$E$4:$E$1576,0,操作說明!$D$2-7,1573,3)),0)</f>
        <v>0</v>
      </c>
      <c r="J587" s="40" cm="1">
        <f t="array" aca="1" ref="J587" ca="1">IFERROR(ROUND(H587/MAX(1,SUMPRODUCT(('銷貨數 (總數)(claude)'!$B$4:$B$1576=C587)*(OFFSET('銷貨數 (總數)(claude)'!$E$4:$E$1576,0,操作說明!$D$2-10,1573,6)&gt;0))),1),0)</f>
        <v>0</v>
      </c>
      <c r="K587" s="41" t="str">
        <f t="shared" ca="1" si="36"/>
        <v>-</v>
      </c>
      <c r="L587" s="37" t="str">
        <f t="shared" ca="1" si="37"/>
        <v>滯銷(有庫無銷)</v>
      </c>
      <c r="M587" s="42" t="str">
        <f t="shared" ca="1" si="38"/>
        <v>⚠️ 近6M零銷售，請確認是否列入促銷或處分</v>
      </c>
      <c r="N587" s="113" t="str">
        <f t="shared" ca="1" si="39"/>
        <v>無法預估</v>
      </c>
    </row>
    <row r="588" spans="1:14" ht="18.75" customHeight="1">
      <c r="A588" s="19" t="str">
        <f>IFERROR(_xlfn.XLOOKUP(B588,事業別定義!A$2:A$9,事業別定義!B$2:B$9,IF(E588&gt;0,"周邊商品","")),IF(E588&gt;0,"周邊商品",""))</f>
        <v>周邊商品</v>
      </c>
      <c r="B588" s="20" t="str">
        <f>IFERROR(_xlfn.XLOOKUP(C588,'銷貨數(claude)'!E:E,'銷貨數(claude)'!A:A,"周邊商品"),"周邊商品")</f>
        <v>周邊商品</v>
      </c>
      <c r="C588" s="21" t="str">
        <f>'在庫(claude)'!A588</f>
        <v>2023TPB01</v>
      </c>
      <c r="D588" s="22" t="str">
        <f>IFERROR(_xlfn.XLOOKUP(C588,'在庫(claude)'!A$5:A$695,'在庫(claude)'!B$5:B$695,""),"")</f>
        <v>電銷加贈-巧虎童巾</v>
      </c>
      <c r="E588" s="34">
        <f>IFERROR(SUMIF('在庫(claude)'!A$5:A$695,C588,'在庫(claude)'!D$5:D$695),0)</f>
        <v>3</v>
      </c>
      <c r="F588" s="34">
        <f>IFERROR(SUMIF('在庫(claude)'!A$5:A$695,C588,'在庫(claude)'!E$5:E$695),0)</f>
        <v>51</v>
      </c>
      <c r="G588" s="34">
        <f ca="1">IFERROR(SUMPRODUCT(('銷貨數 (總數)(claude)'!$B$4:$B$1576=C588)*OFFSET('銷貨數 (總數)(claude)'!$E$4:$E$1576,0,操作說明!$D$2-16,1573,12)),0)</f>
        <v>0</v>
      </c>
      <c r="H588" s="35">
        <f ca="1">IFERROR(SUMPRODUCT(('銷貨數 (總數)(claude)'!$B$4:$B$1576=C588)*OFFSET('銷貨數 (總數)(claude)'!$E$4:$E$1576,0,操作說明!$D$2-10,1573,6)),0)</f>
        <v>0</v>
      </c>
      <c r="I588" s="34">
        <f ca="1">IFERROR(SUMPRODUCT(('銷貨數 (總數)(claude)'!$B$4:$B$1576=C588)*OFFSET('銷貨數 (總數)(claude)'!$E$4:$E$1576,0,操作說明!$D$2-7,1573,3)),0)</f>
        <v>0</v>
      </c>
      <c r="J588" s="35" cm="1">
        <f t="array" aca="1" ref="J588" ca="1">IFERROR(ROUND(H588/MAX(1,SUMPRODUCT(('銷貨數 (總數)(claude)'!$B$4:$B$1576=C588)*(OFFSET('銷貨數 (總數)(claude)'!$E$4:$E$1576,0,操作說明!$D$2-10,1573,6)&gt;0))),1),0)</f>
        <v>0</v>
      </c>
      <c r="K588" s="36" t="str">
        <f t="shared" ca="1" si="36"/>
        <v>-</v>
      </c>
      <c r="L588" s="37" t="str">
        <f t="shared" ca="1" si="37"/>
        <v>滯銷(有庫無銷)</v>
      </c>
      <c r="M588" s="38" t="str">
        <f t="shared" ca="1" si="38"/>
        <v>⚠️ 近6M零銷售，請確認是否列入促銷或處分</v>
      </c>
      <c r="N588" s="113" t="str">
        <f t="shared" ca="1" si="39"/>
        <v>無法預估</v>
      </c>
    </row>
    <row r="589" spans="1:14" ht="18.75" customHeight="1">
      <c r="A589" s="19" t="str">
        <f>IFERROR(_xlfn.XLOOKUP(B589,事業別定義!A$2:A$9,事業別定義!B$2:B$9,IF(E589&gt;0,"周邊商品","")),IF(E589&gt;0,"周邊商品",""))</f>
        <v>周邊商品</v>
      </c>
      <c r="B589" s="20" t="str">
        <f>IFERROR(_xlfn.XLOOKUP(C589,'銷貨數(claude)'!E:E,'銷貨數(claude)'!A:A,"周邊商品"),"周邊商品")</f>
        <v>周邊商品</v>
      </c>
      <c r="C589" s="21" t="str">
        <f>'在庫(claude)'!A589</f>
        <v>2023TPM01</v>
      </c>
      <c r="D589" s="22" t="str">
        <f>IFERROR(_xlfn.XLOOKUP(C589,'在庫(claude)'!A$5:A$695,'在庫(claude)'!B$5:B$695,""),"")</f>
        <v>巧虎一起玩貼紙簿</v>
      </c>
      <c r="E589" s="39">
        <f>IFERROR(SUMIF('在庫(claude)'!A$5:A$695,C589,'在庫(claude)'!D$5:D$695),0)</f>
        <v>149</v>
      </c>
      <c r="F589" s="39">
        <f>IFERROR(SUMIF('在庫(claude)'!A$5:A$695,C589,'在庫(claude)'!E$5:E$695),0)</f>
        <v>6147</v>
      </c>
      <c r="G589" s="39">
        <f ca="1">IFERROR(SUMPRODUCT(('銷貨數 (總數)(claude)'!$B$4:$B$1576=C589)*OFFSET('銷貨數 (總數)(claude)'!$E$4:$E$1576,0,操作說明!$D$2-16,1573,12)),0)</f>
        <v>0</v>
      </c>
      <c r="H589" s="40">
        <f ca="1">IFERROR(SUMPRODUCT(('銷貨數 (總數)(claude)'!$B$4:$B$1576=C589)*OFFSET('銷貨數 (總數)(claude)'!$E$4:$E$1576,0,操作說明!$D$2-10,1573,6)),0)</f>
        <v>0</v>
      </c>
      <c r="I589" s="39">
        <f ca="1">IFERROR(SUMPRODUCT(('銷貨數 (總數)(claude)'!$B$4:$B$1576=C589)*OFFSET('銷貨數 (總數)(claude)'!$E$4:$E$1576,0,操作說明!$D$2-7,1573,3)),0)</f>
        <v>0</v>
      </c>
      <c r="J589" s="40" cm="1">
        <f t="array" aca="1" ref="J589" ca="1">IFERROR(ROUND(H589/MAX(1,SUMPRODUCT(('銷貨數 (總數)(claude)'!$B$4:$B$1576=C589)*(OFFSET('銷貨數 (總數)(claude)'!$E$4:$E$1576,0,操作說明!$D$2-10,1573,6)&gt;0))),1),0)</f>
        <v>0</v>
      </c>
      <c r="K589" s="41" t="str">
        <f t="shared" ca="1" si="36"/>
        <v>-</v>
      </c>
      <c r="L589" s="37" t="str">
        <f t="shared" ca="1" si="37"/>
        <v>滯銷(有庫無銷)</v>
      </c>
      <c r="M589" s="42" t="str">
        <f t="shared" ca="1" si="38"/>
        <v>⚠️ 近6M零銷售，請確認是否列入促銷或處分</v>
      </c>
      <c r="N589" s="115" t="str">
        <f t="shared" ca="1" si="39"/>
        <v>無法預估</v>
      </c>
    </row>
    <row r="590" spans="1:14" ht="18.75" customHeight="1">
      <c r="A590" s="19" t="str">
        <f>IFERROR(_xlfn.XLOOKUP(B590,事業別定義!A$2:A$9,事業別定義!B$2:B$9,IF(E590&gt;0,"周邊商品","")),IF(E590&gt;0,"周邊商品",""))</f>
        <v>周邊商品</v>
      </c>
      <c r="B590" s="20" t="str">
        <f>IFERROR(_xlfn.XLOOKUP(C590,'銷貨數(claude)'!E:E,'銷貨數(claude)'!A:A,"周邊商品"),"周邊商品")</f>
        <v>周邊商品</v>
      </c>
      <c r="C590" s="21" t="str">
        <f>'在庫(claude)'!A590</f>
        <v>20240PP06</v>
      </c>
      <c r="D590" s="22" t="str">
        <f>IFERROR(_xlfn.XLOOKUP(C590,'在庫(claude)'!A$5:A$695,'在庫(claude)'!B$5:B$695,""),"")</f>
        <v>幼兒形狀配對益智盒</v>
      </c>
      <c r="E590" s="34">
        <f>IFERROR(SUMIF('在庫(claude)'!A$5:A$695,C590,'在庫(claude)'!D$5:D$695),0)</f>
        <v>1636</v>
      </c>
      <c r="F590" s="34">
        <f>IFERROR(SUMIF('在庫(claude)'!A$5:A$695,C590,'在庫(claude)'!E$5:E$695),0)</f>
        <v>194791</v>
      </c>
      <c r="G590" s="34">
        <f ca="1">IFERROR(SUMPRODUCT(('銷貨數 (總數)(claude)'!$B$4:$B$1576=C590)*OFFSET('銷貨數 (總數)(claude)'!$E$4:$E$1576,0,操作說明!$D$2-16,1573,12)),0)</f>
        <v>0</v>
      </c>
      <c r="H590" s="35">
        <f ca="1">IFERROR(SUMPRODUCT(('銷貨數 (總數)(claude)'!$B$4:$B$1576=C590)*OFFSET('銷貨數 (總數)(claude)'!$E$4:$E$1576,0,操作說明!$D$2-10,1573,6)),0)</f>
        <v>0</v>
      </c>
      <c r="I590" s="34">
        <f ca="1">IFERROR(SUMPRODUCT(('銷貨數 (總數)(claude)'!$B$4:$B$1576=C590)*OFFSET('銷貨數 (總數)(claude)'!$E$4:$E$1576,0,操作說明!$D$2-7,1573,3)),0)</f>
        <v>0</v>
      </c>
      <c r="J590" s="35" cm="1">
        <f t="array" aca="1" ref="J590" ca="1">IFERROR(ROUND(H590/MAX(1,SUMPRODUCT(('銷貨數 (總數)(claude)'!$B$4:$B$1576=C590)*(OFFSET('銷貨數 (總數)(claude)'!$E$4:$E$1576,0,操作說明!$D$2-10,1573,6)&gt;0))),1),0)</f>
        <v>0</v>
      </c>
      <c r="K590" s="36" t="str">
        <f t="shared" ca="1" si="36"/>
        <v>-</v>
      </c>
      <c r="L590" s="37" t="str">
        <f t="shared" ca="1" si="37"/>
        <v>滯銷(有庫無銷)</v>
      </c>
      <c r="M590" s="38" t="str">
        <f t="shared" ca="1" si="38"/>
        <v>⚠️ 近6M零銷售，請確認是否列入促銷或處分</v>
      </c>
      <c r="N590" s="113" t="str">
        <f t="shared" ca="1" si="39"/>
        <v>無法預估</v>
      </c>
    </row>
    <row r="591" spans="1:14" ht="18.75" customHeight="1">
      <c r="A591" s="19" t="str">
        <f>IFERROR(_xlfn.XLOOKUP(B591,事業別定義!A$2:A$9,事業別定義!B$2:B$9,IF(E591&gt;0,"周邊商品","")),IF(E591&gt;0,"周邊商品",""))</f>
        <v>周邊商品</v>
      </c>
      <c r="B591" s="20" t="str">
        <f>IFERROR(_xlfn.XLOOKUP(C591,'銷貨數(claude)'!E:E,'銷貨數(claude)'!A:A,"周邊商品"),"周邊商品")</f>
        <v>周邊商品</v>
      </c>
      <c r="C591" s="21" t="str">
        <f>'在庫(claude)'!A591</f>
        <v>20241PA0F</v>
      </c>
      <c r="D591" s="22" t="str">
        <f>IFERROR(_xlfn.XLOOKUP(C591,'在庫(claude)'!A$5:A$695,'在庫(claude)'!B$5:B$695,""),"")</f>
        <v>巧虎i互動語彙機</v>
      </c>
      <c r="E591" s="39">
        <f>IFERROR(SUMIF('在庫(claude)'!A$5:A$695,C591,'在庫(claude)'!D$5:D$695),0)</f>
        <v>6712</v>
      </c>
      <c r="F591" s="39">
        <f>IFERROR(SUMIF('在庫(claude)'!A$5:A$695,C591,'在庫(claude)'!E$5:E$695),0)</f>
        <v>850178</v>
      </c>
      <c r="G591" s="39">
        <f ca="1">IFERROR(SUMPRODUCT(('銷貨數 (總數)(claude)'!$B$4:$B$1576=C591)*OFFSET('銷貨數 (總數)(claude)'!$E$4:$E$1576,0,操作說明!$D$2-16,1573,12)),0)</f>
        <v>0</v>
      </c>
      <c r="H591" s="40">
        <f ca="1">IFERROR(SUMPRODUCT(('銷貨數 (總數)(claude)'!$B$4:$B$1576=C591)*OFFSET('銷貨數 (總數)(claude)'!$E$4:$E$1576,0,操作說明!$D$2-10,1573,6)),0)</f>
        <v>0</v>
      </c>
      <c r="I591" s="39">
        <f ca="1">IFERROR(SUMPRODUCT(('銷貨數 (總數)(claude)'!$B$4:$B$1576=C591)*OFFSET('銷貨數 (總數)(claude)'!$E$4:$E$1576,0,操作說明!$D$2-7,1573,3)),0)</f>
        <v>0</v>
      </c>
      <c r="J591" s="40" cm="1">
        <f t="array" aca="1" ref="J591" ca="1">IFERROR(ROUND(H591/MAX(1,SUMPRODUCT(('銷貨數 (總數)(claude)'!$B$4:$B$1576=C591)*(OFFSET('銷貨數 (總數)(claude)'!$E$4:$E$1576,0,操作說明!$D$2-10,1573,6)&gt;0))),1),0)</f>
        <v>0</v>
      </c>
      <c r="K591" s="41" t="str">
        <f t="shared" ca="1" si="36"/>
        <v>-</v>
      </c>
      <c r="L591" s="37" t="str">
        <f t="shared" ca="1" si="37"/>
        <v>滯銷(有庫無銷)</v>
      </c>
      <c r="M591" s="42" t="str">
        <f t="shared" ca="1" si="38"/>
        <v>⚠️ 近6M零銷售，請確認是否列入促銷或處分</v>
      </c>
      <c r="N591" s="113" t="str">
        <f t="shared" ca="1" si="39"/>
        <v>無法預估</v>
      </c>
    </row>
    <row r="592" spans="1:14" ht="18.75" customHeight="1">
      <c r="A592" s="19" t="str">
        <f>IFERROR(_xlfn.XLOOKUP(B592,事業別定義!A$2:A$9,事業別定義!B$2:B$9,IF(E592&gt;0,"周邊商品","")),IF(E592&gt;0,"周邊商品",""))</f>
        <v>周邊商品</v>
      </c>
      <c r="B592" s="20" t="str">
        <f>IFERROR(_xlfn.XLOOKUP(C592,'銷貨數(claude)'!E:E,'銷貨數(claude)'!A:A,"周邊商品"),"周邊商品")</f>
        <v>周邊商品</v>
      </c>
      <c r="C592" s="21" t="str">
        <f>'在庫(claude)'!A592</f>
        <v>20241PR02</v>
      </c>
      <c r="D592" s="22" t="str">
        <f>IFERROR(_xlfn.XLOOKUP(C592,'在庫(claude)'!A$5:A$695,'在庫(claude)'!B$5:B$695,""),"")</f>
        <v>巧虎彩虹雲寶寶襪</v>
      </c>
      <c r="E592" s="34">
        <f>IFERROR(SUMIF('在庫(claude)'!A$5:A$695,C592,'在庫(claude)'!D$5:D$695),0)</f>
        <v>8041</v>
      </c>
      <c r="F592" s="34">
        <f>IFERROR(SUMIF('在庫(claude)'!A$5:A$695,C592,'在庫(claude)'!E$5:E$695),0)</f>
        <v>127382</v>
      </c>
      <c r="G592" s="34">
        <f ca="1">IFERROR(SUMPRODUCT(('銷貨數 (總數)(claude)'!$B$4:$B$1576=C592)*OFFSET('銷貨數 (總數)(claude)'!$E$4:$E$1576,0,操作說明!$D$2-16,1573,12)),0)</f>
        <v>0</v>
      </c>
      <c r="H592" s="35">
        <f ca="1">IFERROR(SUMPRODUCT(('銷貨數 (總數)(claude)'!$B$4:$B$1576=C592)*OFFSET('銷貨數 (總數)(claude)'!$E$4:$E$1576,0,操作說明!$D$2-10,1573,6)),0)</f>
        <v>0</v>
      </c>
      <c r="I592" s="34">
        <f ca="1">IFERROR(SUMPRODUCT(('銷貨數 (總數)(claude)'!$B$4:$B$1576=C592)*OFFSET('銷貨數 (總數)(claude)'!$E$4:$E$1576,0,操作說明!$D$2-7,1573,3)),0)</f>
        <v>0</v>
      </c>
      <c r="J592" s="35" cm="1">
        <f t="array" aca="1" ref="J592" ca="1">IFERROR(ROUND(H592/MAX(1,SUMPRODUCT(('銷貨數 (總數)(claude)'!$B$4:$B$1576=C592)*(OFFSET('銷貨數 (總數)(claude)'!$E$4:$E$1576,0,操作說明!$D$2-10,1573,6)&gt;0))),1),0)</f>
        <v>0</v>
      </c>
      <c r="K592" s="36" t="str">
        <f t="shared" ca="1" si="36"/>
        <v>-</v>
      </c>
      <c r="L592" s="37" t="str">
        <f t="shared" ca="1" si="37"/>
        <v>滯銷(有庫無銷)</v>
      </c>
      <c r="M592" s="38" t="str">
        <f t="shared" ca="1" si="38"/>
        <v>⚠️ 近6M零銷售，請確認是否列入促銷或處分</v>
      </c>
      <c r="N592" s="113" t="str">
        <f t="shared" ca="1" si="39"/>
        <v>無法預估</v>
      </c>
    </row>
    <row r="593" spans="1:14" ht="18.75" customHeight="1">
      <c r="A593" s="19" t="str">
        <f>IFERROR(_xlfn.XLOOKUP(B593,事業別定義!A$2:A$9,事業別定義!B$2:B$9,IF(E593&gt;0,"周邊商品","")),IF(E593&gt;0,"周邊商品",""))</f>
        <v>周邊商品</v>
      </c>
      <c r="B593" s="20" t="str">
        <f>IFERROR(_xlfn.XLOOKUP(C593,'銷貨數(claude)'!E:E,'銷貨數(claude)'!A:A,"周邊商品"),"周邊商品")</f>
        <v>周邊商品</v>
      </c>
      <c r="C593" s="21" t="str">
        <f>'在庫(claude)'!A593</f>
        <v>20241PR03</v>
      </c>
      <c r="D593" s="22" t="str">
        <f>IFERROR(_xlfn.XLOOKUP(C593,'在庫(claude)'!A$5:A$695,'在庫(claude)'!B$5:B$695,""),"")</f>
        <v>巧虎搖搖認知骰</v>
      </c>
      <c r="E593" s="39">
        <f>IFERROR(SUMIF('在庫(claude)'!A$5:A$695,C593,'在庫(claude)'!D$5:D$695),0)</f>
        <v>2669</v>
      </c>
      <c r="F593" s="39">
        <f>IFERROR(SUMIF('在庫(claude)'!A$5:A$695,C593,'在庫(claude)'!E$5:E$695),0)</f>
        <v>83580</v>
      </c>
      <c r="G593" s="39">
        <f ca="1">IFERROR(SUMPRODUCT(('銷貨數 (總數)(claude)'!$B$4:$B$1576=C593)*OFFSET('銷貨數 (總數)(claude)'!$E$4:$E$1576,0,操作說明!$D$2-16,1573,12)),0)</f>
        <v>0</v>
      </c>
      <c r="H593" s="40">
        <f ca="1">IFERROR(SUMPRODUCT(('銷貨數 (總數)(claude)'!$B$4:$B$1576=C593)*OFFSET('銷貨數 (總數)(claude)'!$E$4:$E$1576,0,操作說明!$D$2-10,1573,6)),0)</f>
        <v>0</v>
      </c>
      <c r="I593" s="39">
        <f ca="1">IFERROR(SUMPRODUCT(('銷貨數 (總數)(claude)'!$B$4:$B$1576=C593)*OFFSET('銷貨數 (總數)(claude)'!$E$4:$E$1576,0,操作說明!$D$2-7,1573,3)),0)</f>
        <v>0</v>
      </c>
      <c r="J593" s="40" cm="1">
        <f t="array" aca="1" ref="J593" ca="1">IFERROR(ROUND(H593/MAX(1,SUMPRODUCT(('銷貨數 (總數)(claude)'!$B$4:$B$1576=C593)*(OFFSET('銷貨數 (總數)(claude)'!$E$4:$E$1576,0,操作說明!$D$2-10,1573,6)&gt;0))),1),0)</f>
        <v>0</v>
      </c>
      <c r="K593" s="41" t="str">
        <f t="shared" ca="1" si="36"/>
        <v>-</v>
      </c>
      <c r="L593" s="37" t="str">
        <f t="shared" ca="1" si="37"/>
        <v>滯銷(有庫無銷)</v>
      </c>
      <c r="M593" s="42" t="str">
        <f t="shared" ca="1" si="38"/>
        <v>⚠️ 近6M零銷售，請確認是否列入促銷或處分</v>
      </c>
      <c r="N593" s="113" t="str">
        <f t="shared" ca="1" si="39"/>
        <v>無法預估</v>
      </c>
    </row>
    <row r="594" spans="1:14" ht="18.75" customHeight="1">
      <c r="A594" s="19" t="str">
        <f>IFERROR(_xlfn.XLOOKUP(B594,事業別定義!A$2:A$9,事業別定義!B$2:B$9,IF(E594&gt;0,"周邊商品","")),IF(E594&gt;0,"周邊商品",""))</f>
        <v>周邊商品</v>
      </c>
      <c r="B594" s="20" t="str">
        <f>IFERROR(_xlfn.XLOOKUP(C594,'銷貨數(claude)'!E:E,'銷貨數(claude)'!A:A,"周邊商品"),"周邊商品")</f>
        <v>周邊商品</v>
      </c>
      <c r="C594" s="21" t="str">
        <f>'在庫(claude)'!A594</f>
        <v>20244PB01</v>
      </c>
      <c r="D594" s="22" t="str">
        <f>IFERROR(_xlfn.XLOOKUP(C594,'在庫(claude)'!A$5:A$695,'在庫(claude)'!B$5:B$695,""),"")</f>
        <v>智高桌遊-果凍派對</v>
      </c>
      <c r="E594" s="34">
        <f>IFERROR(SUMIF('在庫(claude)'!A$5:A$695,C594,'在庫(claude)'!D$5:D$695),0)</f>
        <v>1343</v>
      </c>
      <c r="F594" s="34">
        <f>IFERROR(SUMIF('在庫(claude)'!A$5:A$695,C594,'在庫(claude)'!E$5:E$695),0)</f>
        <v>107440</v>
      </c>
      <c r="G594" s="34">
        <f ca="1">IFERROR(SUMPRODUCT(('銷貨數 (總數)(claude)'!$B$4:$B$1576=C594)*OFFSET('銷貨數 (總數)(claude)'!$E$4:$E$1576,0,操作說明!$D$2-16,1573,12)),0)</f>
        <v>0</v>
      </c>
      <c r="H594" s="35">
        <f ca="1">IFERROR(SUMPRODUCT(('銷貨數 (總數)(claude)'!$B$4:$B$1576=C594)*OFFSET('銷貨數 (總數)(claude)'!$E$4:$E$1576,0,操作說明!$D$2-10,1573,6)),0)</f>
        <v>0</v>
      </c>
      <c r="I594" s="34">
        <f ca="1">IFERROR(SUMPRODUCT(('銷貨數 (總數)(claude)'!$B$4:$B$1576=C594)*OFFSET('銷貨數 (總數)(claude)'!$E$4:$E$1576,0,操作說明!$D$2-7,1573,3)),0)</f>
        <v>0</v>
      </c>
      <c r="J594" s="35" cm="1">
        <f t="array" aca="1" ref="J594" ca="1">IFERROR(ROUND(H594/MAX(1,SUMPRODUCT(('銷貨數 (總數)(claude)'!$B$4:$B$1576=C594)*(OFFSET('銷貨數 (總數)(claude)'!$E$4:$E$1576,0,操作說明!$D$2-10,1573,6)&gt;0))),1),0)</f>
        <v>0</v>
      </c>
      <c r="K594" s="36" t="str">
        <f t="shared" ca="1" si="36"/>
        <v>-</v>
      </c>
      <c r="L594" s="37" t="str">
        <f t="shared" ca="1" si="37"/>
        <v>滯銷(有庫無銷)</v>
      </c>
      <c r="M594" s="38" t="str">
        <f t="shared" ca="1" si="38"/>
        <v>⚠️ 近6M零銷售，請確認是否列入促銷或處分</v>
      </c>
      <c r="N594" s="113" t="str">
        <f t="shared" ca="1" si="39"/>
        <v>無法預估</v>
      </c>
    </row>
    <row r="595" spans="1:14" ht="18.75" customHeight="1">
      <c r="A595" s="19" t="str">
        <f>IFERROR(_xlfn.XLOOKUP(B595,事業別定義!A$2:A$9,事業別定義!B$2:B$9,IF(E595&gt;0,"周邊商品","")),IF(E595&gt;0,"周邊商品",""))</f>
        <v>周邊商品</v>
      </c>
      <c r="B595" s="20" t="str">
        <f>IFERROR(_xlfn.XLOOKUP(C595,'銷貨數(claude)'!E:E,'銷貨數(claude)'!A:A,"周邊商品"),"周邊商品")</f>
        <v>周邊商品</v>
      </c>
      <c r="C595" s="21" t="str">
        <f>'在庫(claude)'!A595</f>
        <v>2024GPS05</v>
      </c>
      <c r="D595" s="22" t="str">
        <f>IFERROR(_xlfn.XLOOKUP(C595,'在庫(claude)'!A$5:A$695,'在庫(claude)'!B$5:B$695,""),"")</f>
        <v>彈力學習筷環保收納袋</v>
      </c>
      <c r="E595" s="39">
        <f>IFERROR(SUMIF('在庫(claude)'!A$5:A$695,C595,'在庫(claude)'!D$5:D$695),0)</f>
        <v>13</v>
      </c>
      <c r="F595" s="39">
        <f>IFERROR(SUMIF('在庫(claude)'!A$5:A$695,C595,'在庫(claude)'!E$5:E$695),0)</f>
        <v>0</v>
      </c>
      <c r="G595" s="39">
        <f ca="1">IFERROR(SUMPRODUCT(('銷貨數 (總數)(claude)'!$B$4:$B$1576=C595)*OFFSET('銷貨數 (總數)(claude)'!$E$4:$E$1576,0,操作說明!$D$2-16,1573,12)),0)</f>
        <v>0</v>
      </c>
      <c r="H595" s="40">
        <f ca="1">IFERROR(SUMPRODUCT(('銷貨數 (總數)(claude)'!$B$4:$B$1576=C595)*OFFSET('銷貨數 (總數)(claude)'!$E$4:$E$1576,0,操作說明!$D$2-10,1573,6)),0)</f>
        <v>0</v>
      </c>
      <c r="I595" s="39">
        <f ca="1">IFERROR(SUMPRODUCT(('銷貨數 (總數)(claude)'!$B$4:$B$1576=C595)*OFFSET('銷貨數 (總數)(claude)'!$E$4:$E$1576,0,操作說明!$D$2-7,1573,3)),0)</f>
        <v>0</v>
      </c>
      <c r="J595" s="40" cm="1">
        <f t="array" aca="1" ref="J595" ca="1">IFERROR(ROUND(H595/MAX(1,SUMPRODUCT(('銷貨數 (總數)(claude)'!$B$4:$B$1576=C595)*(OFFSET('銷貨數 (總數)(claude)'!$E$4:$E$1576,0,操作說明!$D$2-10,1573,6)&gt;0))),1),0)</f>
        <v>0</v>
      </c>
      <c r="K595" s="41" t="str">
        <f t="shared" ca="1" si="36"/>
        <v>-</v>
      </c>
      <c r="L595" s="37" t="str">
        <f t="shared" ca="1" si="37"/>
        <v>滯銷(有庫無銷)</v>
      </c>
      <c r="M595" s="42" t="str">
        <f t="shared" ca="1" si="38"/>
        <v>⚠️ 近6M零銷售，請確認是否列入促銷或處分</v>
      </c>
      <c r="N595" s="113" t="str">
        <f t="shared" ca="1" si="39"/>
        <v>無法預估</v>
      </c>
    </row>
    <row r="596" spans="1:14" ht="18.75" customHeight="1">
      <c r="A596" s="19" t="str">
        <f>IFERROR(_xlfn.XLOOKUP(B596,事業別定義!A$2:A$9,事業別定義!B$2:B$9,IF(E596&gt;0,"周邊商品","")),IF(E596&gt;0,"周邊商品",""))</f>
        <v>周邊商品</v>
      </c>
      <c r="B596" s="20" t="str">
        <f>IFERROR(_xlfn.XLOOKUP(C596,'銷貨數(claude)'!E:E,'銷貨數(claude)'!A:A,"周邊商品"),"周邊商品")</f>
        <v>周邊商品</v>
      </c>
      <c r="C596" s="21" t="str">
        <f>'在庫(claude)'!A596</f>
        <v>2024KPG01</v>
      </c>
      <c r="D596" s="22" t="str">
        <f>IFERROR(_xlfn.XLOOKUP(C596,'在庫(claude)'!A$5:A$695,'在庫(claude)'!B$5:B$695,""),"")</f>
        <v>2024年夏季互動禮</v>
      </c>
      <c r="E596" s="34">
        <f>IFERROR(SUMIF('在庫(claude)'!A$5:A$695,C596,'在庫(claude)'!D$5:D$695),0)</f>
        <v>1946</v>
      </c>
      <c r="F596" s="34">
        <f>IFERROR(SUMIF('在庫(claude)'!A$5:A$695,C596,'在庫(claude)'!E$5:E$695),0)</f>
        <v>23776</v>
      </c>
      <c r="G596" s="34">
        <f ca="1">IFERROR(SUMPRODUCT(('銷貨數 (總數)(claude)'!$B$4:$B$1576=C596)*OFFSET('銷貨數 (總數)(claude)'!$E$4:$E$1576,0,操作說明!$D$2-16,1573,12)),0)</f>
        <v>0</v>
      </c>
      <c r="H596" s="35">
        <f ca="1">IFERROR(SUMPRODUCT(('銷貨數 (總數)(claude)'!$B$4:$B$1576=C596)*OFFSET('銷貨數 (總數)(claude)'!$E$4:$E$1576,0,操作說明!$D$2-10,1573,6)),0)</f>
        <v>0</v>
      </c>
      <c r="I596" s="34">
        <f ca="1">IFERROR(SUMPRODUCT(('銷貨數 (總數)(claude)'!$B$4:$B$1576=C596)*OFFSET('銷貨數 (總數)(claude)'!$E$4:$E$1576,0,操作說明!$D$2-7,1573,3)),0)</f>
        <v>0</v>
      </c>
      <c r="J596" s="35" cm="1">
        <f t="array" aca="1" ref="J596" ca="1">IFERROR(ROUND(H596/MAX(1,SUMPRODUCT(('銷貨數 (總數)(claude)'!$B$4:$B$1576=C596)*(OFFSET('銷貨數 (總數)(claude)'!$E$4:$E$1576,0,操作說明!$D$2-10,1573,6)&gt;0))),1),0)</f>
        <v>0</v>
      </c>
      <c r="K596" s="36" t="str">
        <f t="shared" ca="1" si="36"/>
        <v>-</v>
      </c>
      <c r="L596" s="37" t="str">
        <f t="shared" ca="1" si="37"/>
        <v>滯銷(有庫無銷)</v>
      </c>
      <c r="M596" s="38" t="str">
        <f t="shared" ca="1" si="38"/>
        <v>⚠️ 近6M零銷售，請確認是否列入促銷或處分</v>
      </c>
      <c r="N596" s="113" t="str">
        <f t="shared" ca="1" si="39"/>
        <v>無法預估</v>
      </c>
    </row>
    <row r="597" spans="1:14" ht="18.75" customHeight="1">
      <c r="A597" s="19" t="str">
        <f>IFERROR(_xlfn.XLOOKUP(B597,事業別定義!A$2:A$9,事業別定義!B$2:B$9,IF(E597&gt;0,"周邊商品","")),IF(E597&gt;0,"周邊商品",""))</f>
        <v>周邊商品</v>
      </c>
      <c r="B597" s="20" t="str">
        <f>IFERROR(_xlfn.XLOOKUP(C597,'銷貨數(claude)'!E:E,'銷貨數(claude)'!A:A,"周邊商品"),"周邊商品")</f>
        <v>周邊商品</v>
      </c>
      <c r="C597" s="21" t="str">
        <f>'在庫(claude)'!A597</f>
        <v>2024KPG02</v>
      </c>
      <c r="D597" s="22" t="str">
        <f>IFERROR(_xlfn.XLOOKUP(C597,'在庫(claude)'!A$5:A$695,'在庫(claude)'!B$5:B$695,""),"")</f>
        <v>2024年英語互動禮</v>
      </c>
      <c r="E597" s="39">
        <f>IFERROR(SUMIF('在庫(claude)'!A$5:A$695,C597,'在庫(claude)'!D$5:D$695),0)</f>
        <v>348</v>
      </c>
      <c r="F597" s="39">
        <f>IFERROR(SUMIF('在庫(claude)'!A$5:A$695,C597,'在庫(claude)'!E$5:E$695),0)</f>
        <v>1859</v>
      </c>
      <c r="G597" s="39">
        <f ca="1">IFERROR(SUMPRODUCT(('銷貨數 (總數)(claude)'!$B$4:$B$1576=C597)*OFFSET('銷貨數 (總數)(claude)'!$E$4:$E$1576,0,操作說明!$D$2-16,1573,12)),0)</f>
        <v>0</v>
      </c>
      <c r="H597" s="40">
        <f ca="1">IFERROR(SUMPRODUCT(('銷貨數 (總數)(claude)'!$B$4:$B$1576=C597)*OFFSET('銷貨數 (總數)(claude)'!$E$4:$E$1576,0,操作說明!$D$2-10,1573,6)),0)</f>
        <v>0</v>
      </c>
      <c r="I597" s="39">
        <f ca="1">IFERROR(SUMPRODUCT(('銷貨數 (總數)(claude)'!$B$4:$B$1576=C597)*OFFSET('銷貨數 (總數)(claude)'!$E$4:$E$1576,0,操作說明!$D$2-7,1573,3)),0)</f>
        <v>0</v>
      </c>
      <c r="J597" s="40" cm="1">
        <f t="array" aca="1" ref="J597" ca="1">IFERROR(ROUND(H597/MAX(1,SUMPRODUCT(('銷貨數 (總數)(claude)'!$B$4:$B$1576=C597)*(OFFSET('銷貨數 (總數)(claude)'!$E$4:$E$1576,0,操作說明!$D$2-10,1573,6)&gt;0))),1),0)</f>
        <v>0</v>
      </c>
      <c r="K597" s="41" t="str">
        <f t="shared" ca="1" si="36"/>
        <v>-</v>
      </c>
      <c r="L597" s="37" t="str">
        <f t="shared" ca="1" si="37"/>
        <v>滯銷(有庫無銷)</v>
      </c>
      <c r="M597" s="42" t="str">
        <f t="shared" ca="1" si="38"/>
        <v>⚠️ 近6M零銷售，請確認是否列入促銷或處分</v>
      </c>
      <c r="N597" s="113" t="str">
        <f t="shared" ca="1" si="39"/>
        <v>無法預估</v>
      </c>
    </row>
    <row r="598" spans="1:14" ht="18.75" customHeight="1">
      <c r="A598" s="19" t="str">
        <f>IFERROR(_xlfn.XLOOKUP(B598,事業別定義!A$2:A$9,事業別定義!B$2:B$9,IF(E598&gt;0,"周邊商品","")),IF(E598&gt;0,"周邊商品",""))</f>
        <v>周邊商品</v>
      </c>
      <c r="B598" s="20" t="str">
        <f>IFERROR(_xlfn.XLOOKUP(C598,'銷貨數(claude)'!E:E,'銷貨數(claude)'!A:A,"周邊商品"),"周邊商品")</f>
        <v>周邊商品</v>
      </c>
      <c r="C598" s="21" t="str">
        <f>'在庫(claude)'!A598</f>
        <v>2024KPG03</v>
      </c>
      <c r="D598" s="22" t="str">
        <f>IFERROR(_xlfn.XLOOKUP(C598,'在庫(claude)'!A$5:A$695,'在庫(claude)'!B$5:B$695,""),"")</f>
        <v>2025春季互動禮花朵戒指</v>
      </c>
      <c r="E598" s="34">
        <f>IFERROR(SUMIF('在庫(claude)'!A$5:A$695,C598,'在庫(claude)'!D$5:D$695),0)</f>
        <v>5173</v>
      </c>
      <c r="F598" s="34">
        <f>IFERROR(SUMIF('在庫(claude)'!A$5:A$695,C598,'在庫(claude)'!E$5:E$695),0)</f>
        <v>48502</v>
      </c>
      <c r="G598" s="34">
        <f ca="1">IFERROR(SUMPRODUCT(('銷貨數 (總數)(claude)'!$B$4:$B$1576=C598)*OFFSET('銷貨數 (總數)(claude)'!$E$4:$E$1576,0,操作說明!$D$2-16,1573,12)),0)</f>
        <v>0</v>
      </c>
      <c r="H598" s="35">
        <f ca="1">IFERROR(SUMPRODUCT(('銷貨數 (總數)(claude)'!$B$4:$B$1576=C598)*OFFSET('銷貨數 (總數)(claude)'!$E$4:$E$1576,0,操作說明!$D$2-10,1573,6)),0)</f>
        <v>0</v>
      </c>
      <c r="I598" s="34">
        <f ca="1">IFERROR(SUMPRODUCT(('銷貨數 (總數)(claude)'!$B$4:$B$1576=C598)*OFFSET('銷貨數 (總數)(claude)'!$E$4:$E$1576,0,操作說明!$D$2-7,1573,3)),0)</f>
        <v>0</v>
      </c>
      <c r="J598" s="35" cm="1">
        <f t="array" aca="1" ref="J598" ca="1">IFERROR(ROUND(H598/MAX(1,SUMPRODUCT(('銷貨數 (總數)(claude)'!$B$4:$B$1576=C598)*(OFFSET('銷貨數 (總數)(claude)'!$E$4:$E$1576,0,操作說明!$D$2-10,1573,6)&gt;0))),1),0)</f>
        <v>0</v>
      </c>
      <c r="K598" s="36" t="str">
        <f t="shared" ca="1" si="36"/>
        <v>-</v>
      </c>
      <c r="L598" s="37" t="str">
        <f t="shared" ca="1" si="37"/>
        <v>滯銷(有庫無銷)</v>
      </c>
      <c r="M598" s="38" t="str">
        <f t="shared" ca="1" si="38"/>
        <v>⚠️ 近6M零銷售，請確認是否列入促銷或處分</v>
      </c>
      <c r="N598" s="113" t="str">
        <f t="shared" ca="1" si="39"/>
        <v>無法預估</v>
      </c>
    </row>
    <row r="599" spans="1:14" ht="18.75" customHeight="1">
      <c r="A599" s="19" t="str">
        <f>IFERROR(_xlfn.XLOOKUP(B599,事業別定義!A$2:A$9,事業別定義!B$2:B$9,IF(E599&gt;0,"周邊商品","")),IF(E599&gt;0,"周邊商品",""))</f>
        <v>周邊商品</v>
      </c>
      <c r="B599" s="20" t="str">
        <f>IFERROR(_xlfn.XLOOKUP(C599,'銷貨數(claude)'!E:E,'銷貨數(claude)'!A:A,"周邊商品"),"周邊商品")</f>
        <v>周邊商品</v>
      </c>
      <c r="C599" s="21" t="str">
        <f>'在庫(claude)'!A599</f>
        <v>2024MPB01</v>
      </c>
      <c r="D599" s="22" t="str">
        <f>IFERROR(_xlfn.XLOOKUP(C599,'在庫(claude)'!A$5:A$695,'在庫(claude)'!B$5:B$695,""),"")</f>
        <v>Classic World英文造型字母海報組</v>
      </c>
      <c r="E599" s="39">
        <f>IFERROR(SUMIF('在庫(claude)'!A$5:A$695,C599,'在庫(claude)'!D$5:D$695),0)</f>
        <v>273</v>
      </c>
      <c r="F599" s="39">
        <f>IFERROR(SUMIF('在庫(claude)'!A$5:A$695,C599,'在庫(claude)'!E$5:E$695),0)</f>
        <v>37780</v>
      </c>
      <c r="G599" s="39">
        <f ca="1">IFERROR(SUMPRODUCT(('銷貨數 (總數)(claude)'!$B$4:$B$1576=C599)*OFFSET('銷貨數 (總數)(claude)'!$E$4:$E$1576,0,操作說明!$D$2-16,1573,12)),0)</f>
        <v>0</v>
      </c>
      <c r="H599" s="40">
        <f ca="1">IFERROR(SUMPRODUCT(('銷貨數 (總數)(claude)'!$B$4:$B$1576=C599)*OFFSET('銷貨數 (總數)(claude)'!$E$4:$E$1576,0,操作說明!$D$2-10,1573,6)),0)</f>
        <v>0</v>
      </c>
      <c r="I599" s="39">
        <f ca="1">IFERROR(SUMPRODUCT(('銷貨數 (總數)(claude)'!$B$4:$B$1576=C599)*OFFSET('銷貨數 (總數)(claude)'!$E$4:$E$1576,0,操作說明!$D$2-7,1573,3)),0)</f>
        <v>0</v>
      </c>
      <c r="J599" s="40" cm="1">
        <f t="array" aca="1" ref="J599" ca="1">IFERROR(ROUND(H599/MAX(1,SUMPRODUCT(('銷貨數 (總數)(claude)'!$B$4:$B$1576=C599)*(OFFSET('銷貨數 (總數)(claude)'!$E$4:$E$1576,0,操作說明!$D$2-10,1573,6)&gt;0))),1),0)</f>
        <v>0</v>
      </c>
      <c r="K599" s="41" t="str">
        <f t="shared" ca="1" si="36"/>
        <v>-</v>
      </c>
      <c r="L599" s="37" t="str">
        <f t="shared" ca="1" si="37"/>
        <v>滯銷(有庫無銷)</v>
      </c>
      <c r="M599" s="42" t="str">
        <f t="shared" ca="1" si="38"/>
        <v>⚠️ 近6M零銷售，請確認是否列入促銷或處分</v>
      </c>
      <c r="N599" s="113" t="str">
        <f t="shared" ca="1" si="39"/>
        <v>無法預估</v>
      </c>
    </row>
    <row r="600" spans="1:14" ht="18.75" customHeight="1">
      <c r="A600" s="19" t="str">
        <f>IFERROR(_xlfn.XLOOKUP(B600,事業別定義!A$2:A$9,事業別定義!B$2:B$9,IF(E600&gt;0,"周邊商品","")),IF(E600&gt;0,"周邊商品",""))</f>
        <v>周邊商品</v>
      </c>
      <c r="B600" s="20" t="str">
        <f>IFERROR(_xlfn.XLOOKUP(C600,'銷貨數(claude)'!E:E,'銷貨數(claude)'!A:A,"周邊商品"),"周邊商品")</f>
        <v>周邊商品</v>
      </c>
      <c r="C600" s="21" t="str">
        <f>'在庫(claude)'!A600</f>
        <v>2024MPB02</v>
      </c>
      <c r="D600" s="22" t="str">
        <f>IFERROR(_xlfn.XLOOKUP(C600,'在庫(claude)'!A$5:A$695,'在庫(claude)'!B$5:B$695,""),"")</f>
        <v>趣淨洗手慕斯大補充包</v>
      </c>
      <c r="E600" s="34">
        <f>IFERROR(SUMIF('在庫(claude)'!A$5:A$695,C600,'在庫(claude)'!D$5:D$695),0)</f>
        <v>80</v>
      </c>
      <c r="F600" s="34">
        <f>IFERROR(SUMIF('在庫(claude)'!A$5:A$695,C600,'在庫(claude)'!E$5:E$695),0)</f>
        <v>4759</v>
      </c>
      <c r="G600" s="34">
        <f ca="1">IFERROR(SUMPRODUCT(('銷貨數 (總數)(claude)'!$B$4:$B$1576=C600)*OFFSET('銷貨數 (總數)(claude)'!$E$4:$E$1576,0,操作說明!$D$2-16,1573,12)),0)</f>
        <v>0</v>
      </c>
      <c r="H600" s="35">
        <f ca="1">IFERROR(SUMPRODUCT(('銷貨數 (總數)(claude)'!$B$4:$B$1576=C600)*OFFSET('銷貨數 (總數)(claude)'!$E$4:$E$1576,0,操作說明!$D$2-10,1573,6)),0)</f>
        <v>0</v>
      </c>
      <c r="I600" s="34">
        <f ca="1">IFERROR(SUMPRODUCT(('銷貨數 (總數)(claude)'!$B$4:$B$1576=C600)*OFFSET('銷貨數 (總數)(claude)'!$E$4:$E$1576,0,操作說明!$D$2-7,1573,3)),0)</f>
        <v>0</v>
      </c>
      <c r="J600" s="35" cm="1">
        <f t="array" aca="1" ref="J600" ca="1">IFERROR(ROUND(H600/MAX(1,SUMPRODUCT(('銷貨數 (總數)(claude)'!$B$4:$B$1576=C600)*(OFFSET('銷貨數 (總數)(claude)'!$E$4:$E$1576,0,操作說明!$D$2-10,1573,6)&gt;0))),1),0)</f>
        <v>0</v>
      </c>
      <c r="K600" s="36" t="str">
        <f t="shared" ca="1" si="36"/>
        <v>-</v>
      </c>
      <c r="L600" s="37" t="str">
        <f t="shared" ca="1" si="37"/>
        <v>滯銷(有庫無銷)</v>
      </c>
      <c r="M600" s="38" t="str">
        <f t="shared" ca="1" si="38"/>
        <v>⚠️ 近6M零銷售，請確認是否列入促銷或處分</v>
      </c>
      <c r="N600" s="113" t="str">
        <f t="shared" ca="1" si="39"/>
        <v>無法預估</v>
      </c>
    </row>
    <row r="601" spans="1:14" ht="18.75" customHeight="1">
      <c r="A601" s="19" t="str">
        <f>IFERROR(_xlfn.XLOOKUP(B601,事業別定義!A$2:A$9,事業別定義!B$2:B$9,IF(E601&gt;0,"周邊商品","")),IF(E601&gt;0,"周邊商品",""))</f>
        <v>周邊商品</v>
      </c>
      <c r="B601" s="20" t="str">
        <f>IFERROR(_xlfn.XLOOKUP(C601,'銷貨數(claude)'!E:E,'銷貨數(claude)'!A:A,"周邊商品"),"周邊商品")</f>
        <v>周邊商品</v>
      </c>
      <c r="C601" s="21" t="str">
        <f>'在庫(claude)'!A601</f>
        <v>20251PB02</v>
      </c>
      <c r="D601" s="22" t="str">
        <f>IFERROR(_xlfn.XLOOKUP(C601,'在庫(claude)'!A$5:A$695,'在庫(claude)'!B$5:B$695,""),"")</f>
        <v>巧虎轉轉遊戲盒</v>
      </c>
      <c r="E601" s="39">
        <f>IFERROR(SUMIF('在庫(claude)'!A$5:A$695,C601,'在庫(claude)'!D$5:D$695),0)</f>
        <v>1527</v>
      </c>
      <c r="F601" s="39">
        <f>IFERROR(SUMIF('在庫(claude)'!A$5:A$695,C601,'在庫(claude)'!E$5:E$695),0)</f>
        <v>50198</v>
      </c>
      <c r="G601" s="39">
        <f ca="1">IFERROR(SUMPRODUCT(('銷貨數 (總數)(claude)'!$B$4:$B$1576=C601)*OFFSET('銷貨數 (總數)(claude)'!$E$4:$E$1576,0,操作說明!$D$2-16,1573,12)),0)</f>
        <v>0</v>
      </c>
      <c r="H601" s="40">
        <f ca="1">IFERROR(SUMPRODUCT(('銷貨數 (總數)(claude)'!$B$4:$B$1576=C601)*OFFSET('銷貨數 (總數)(claude)'!$E$4:$E$1576,0,操作說明!$D$2-10,1573,6)),0)</f>
        <v>0</v>
      </c>
      <c r="I601" s="39">
        <f ca="1">IFERROR(SUMPRODUCT(('銷貨數 (總數)(claude)'!$B$4:$B$1576=C601)*OFFSET('銷貨數 (總數)(claude)'!$E$4:$E$1576,0,操作說明!$D$2-7,1573,3)),0)</f>
        <v>0</v>
      </c>
      <c r="J601" s="40" cm="1">
        <f t="array" aca="1" ref="J601" ca="1">IFERROR(ROUND(H601/MAX(1,SUMPRODUCT(('銷貨數 (總數)(claude)'!$B$4:$B$1576=C601)*(OFFSET('銷貨數 (總數)(claude)'!$E$4:$E$1576,0,操作說明!$D$2-10,1573,6)&gt;0))),1),0)</f>
        <v>0</v>
      </c>
      <c r="K601" s="41" t="str">
        <f t="shared" ca="1" si="36"/>
        <v>-</v>
      </c>
      <c r="L601" s="37" t="str">
        <f t="shared" ca="1" si="37"/>
        <v>滯銷(有庫無銷)</v>
      </c>
      <c r="M601" s="42" t="str">
        <f t="shared" ca="1" si="38"/>
        <v>⚠️ 近6M零銷售，請確認是否列入促銷或處分</v>
      </c>
      <c r="N601" s="113" t="str">
        <f t="shared" ca="1" si="39"/>
        <v>無法預估</v>
      </c>
    </row>
    <row r="602" spans="1:14" ht="18.75" customHeight="1">
      <c r="A602" s="19" t="str">
        <f>IFERROR(_xlfn.XLOOKUP(B602,事業別定義!A$2:A$9,事業別定義!B$2:B$9,IF(E602&gt;0,"周邊商品","")),IF(E602&gt;0,"周邊商品",""))</f>
        <v>周邊商品</v>
      </c>
      <c r="B602" s="20" t="str">
        <f>IFERROR(_xlfn.XLOOKUP(C602,'銷貨數(claude)'!E:E,'銷貨數(claude)'!A:A,"周邊商品"),"周邊商品")</f>
        <v>周邊商品</v>
      </c>
      <c r="C602" s="21" t="str">
        <f>'在庫(claude)'!A602</f>
        <v>20252PB01</v>
      </c>
      <c r="D602" s="22" t="str">
        <f>IFERROR(_xlfn.XLOOKUP(C602,'在庫(claude)'!A$5:A$695,'在庫(claude)'!B$5:B$695,""),"")</f>
        <v>幼幼版顏色認知冰淇淋組</v>
      </c>
      <c r="E602" s="34">
        <f>IFERROR(SUMIF('在庫(claude)'!A$5:A$695,C602,'在庫(claude)'!D$5:D$695),0)</f>
        <v>81</v>
      </c>
      <c r="F602" s="34">
        <f>IFERROR(SUMIF('在庫(claude)'!A$5:A$695,C602,'在庫(claude)'!E$5:E$695),0)</f>
        <v>10375</v>
      </c>
      <c r="G602" s="34">
        <f ca="1">IFERROR(SUMPRODUCT(('銷貨數 (總數)(claude)'!$B$4:$B$1576=C602)*OFFSET('銷貨數 (總數)(claude)'!$E$4:$E$1576,0,操作說明!$D$2-16,1573,12)),0)</f>
        <v>0</v>
      </c>
      <c r="H602" s="35">
        <f ca="1">IFERROR(SUMPRODUCT(('銷貨數 (總數)(claude)'!$B$4:$B$1576=C602)*OFFSET('銷貨數 (總數)(claude)'!$E$4:$E$1576,0,操作說明!$D$2-10,1573,6)),0)</f>
        <v>0</v>
      </c>
      <c r="I602" s="34">
        <f ca="1">IFERROR(SUMPRODUCT(('銷貨數 (總數)(claude)'!$B$4:$B$1576=C602)*OFFSET('銷貨數 (總數)(claude)'!$E$4:$E$1576,0,操作說明!$D$2-7,1573,3)),0)</f>
        <v>0</v>
      </c>
      <c r="J602" s="35" cm="1">
        <f t="array" aca="1" ref="J602" ca="1">IFERROR(ROUND(H602/MAX(1,SUMPRODUCT(('銷貨數 (總數)(claude)'!$B$4:$B$1576=C602)*(OFFSET('銷貨數 (總數)(claude)'!$E$4:$E$1576,0,操作說明!$D$2-10,1573,6)&gt;0))),1),0)</f>
        <v>0</v>
      </c>
      <c r="K602" s="36" t="str">
        <f t="shared" ca="1" si="36"/>
        <v>-</v>
      </c>
      <c r="L602" s="37" t="str">
        <f t="shared" ca="1" si="37"/>
        <v>滯銷(有庫無銷)</v>
      </c>
      <c r="M602" s="38" t="str">
        <f t="shared" ca="1" si="38"/>
        <v>⚠️ 近6M零銷售，請確認是否列入促銷或處分</v>
      </c>
      <c r="N602" s="113" t="str">
        <f t="shared" ca="1" si="39"/>
        <v>無法預估</v>
      </c>
    </row>
    <row r="603" spans="1:14" ht="18.75" customHeight="1">
      <c r="A603" s="19" t="str">
        <f>IFERROR(_xlfn.XLOOKUP(B603,事業別定義!A$2:A$9,事業別定義!B$2:B$9,IF(E603&gt;0,"周邊商品","")),IF(E603&gt;0,"周邊商品",""))</f>
        <v>周邊商品</v>
      </c>
      <c r="B603" s="20" t="str">
        <f>IFERROR(_xlfn.XLOOKUP(C603,'銷貨數(claude)'!E:E,'銷貨數(claude)'!A:A,"周邊商品"),"周邊商品")</f>
        <v>周邊商品</v>
      </c>
      <c r="C603" s="21" t="str">
        <f>'在庫(claude)'!A603</f>
        <v>2025GPS01</v>
      </c>
      <c r="D603" s="22" t="str">
        <f>IFERROR(_xlfn.XLOOKUP(C603,'在庫(claude)'!A$5:A$695,'在庫(claude)'!B$5:B$695,""),"")</f>
        <v>雙筆彩繪組</v>
      </c>
      <c r="E603" s="39">
        <f>IFERROR(SUMIF('在庫(claude)'!A$5:A$695,C603,'在庫(claude)'!D$5:D$695),0)</f>
        <v>66</v>
      </c>
      <c r="F603" s="39">
        <f>IFERROR(SUMIF('在庫(claude)'!A$5:A$695,C603,'在庫(claude)'!E$5:E$695),0)</f>
        <v>2844</v>
      </c>
      <c r="G603" s="39">
        <f ca="1">IFERROR(SUMPRODUCT(('銷貨數 (總數)(claude)'!$B$4:$B$1576=C603)*OFFSET('銷貨數 (總數)(claude)'!$E$4:$E$1576,0,操作說明!$D$2-16,1573,12)),0)</f>
        <v>0</v>
      </c>
      <c r="H603" s="40">
        <f ca="1">IFERROR(SUMPRODUCT(('銷貨數 (總數)(claude)'!$B$4:$B$1576=C603)*OFFSET('銷貨數 (總數)(claude)'!$E$4:$E$1576,0,操作說明!$D$2-10,1573,6)),0)</f>
        <v>0</v>
      </c>
      <c r="I603" s="39">
        <f ca="1">IFERROR(SUMPRODUCT(('銷貨數 (總數)(claude)'!$B$4:$B$1576=C603)*OFFSET('銷貨數 (總數)(claude)'!$E$4:$E$1576,0,操作說明!$D$2-7,1573,3)),0)</f>
        <v>0</v>
      </c>
      <c r="J603" s="40" cm="1">
        <f t="array" aca="1" ref="J603" ca="1">IFERROR(ROUND(H603/MAX(1,SUMPRODUCT(('銷貨數 (總數)(claude)'!$B$4:$B$1576=C603)*(OFFSET('銷貨數 (總數)(claude)'!$E$4:$E$1576,0,操作說明!$D$2-10,1573,6)&gt;0))),1),0)</f>
        <v>0</v>
      </c>
      <c r="K603" s="41" t="str">
        <f t="shared" ca="1" si="36"/>
        <v>-</v>
      </c>
      <c r="L603" s="37" t="str">
        <f t="shared" ca="1" si="37"/>
        <v>滯銷(有庫無銷)</v>
      </c>
      <c r="M603" s="42" t="str">
        <f t="shared" ca="1" si="38"/>
        <v>⚠️ 近6M零銷售，請確認是否列入促銷或處分</v>
      </c>
      <c r="N603" s="113" t="str">
        <f t="shared" ca="1" si="39"/>
        <v>無法預估</v>
      </c>
    </row>
    <row r="604" spans="1:14" ht="18.75" customHeight="1">
      <c r="A604" s="19" t="str">
        <f>IFERROR(_xlfn.XLOOKUP(B604,事業別定義!A$2:A$9,事業別定義!B$2:B$9,IF(E604&gt;0,"周邊商品","")),IF(E604&gt;0,"周邊商品",""))</f>
        <v>周邊商品</v>
      </c>
      <c r="B604" s="20" t="str">
        <f>IFERROR(_xlfn.XLOOKUP(C604,'銷貨數(claude)'!E:E,'銷貨數(claude)'!A:A,"周邊商品"),"周邊商品")</f>
        <v>周邊商品</v>
      </c>
      <c r="C604" s="21" t="str">
        <f>'在庫(claude)'!A604</f>
        <v>2025HPB01</v>
      </c>
      <c r="D604" s="22" t="str">
        <f>IFERROR(_xlfn.XLOOKUP(C604,'在庫(claude)'!A$5:A$695,'在庫(claude)'!B$5:B$695,""),"")</f>
        <v>巧虎小方巾</v>
      </c>
      <c r="E604" s="34">
        <f>IFERROR(SUMIF('在庫(claude)'!A$5:A$695,C604,'在庫(claude)'!D$5:D$695),0)</f>
        <v>1178</v>
      </c>
      <c r="F604" s="34">
        <f>IFERROR(SUMIF('在庫(claude)'!A$5:A$695,C604,'在庫(claude)'!E$5:E$695),0)</f>
        <v>67090</v>
      </c>
      <c r="G604" s="34">
        <f ca="1">IFERROR(SUMPRODUCT(('銷貨數 (總數)(claude)'!$B$4:$B$1576=C604)*OFFSET('銷貨數 (總數)(claude)'!$E$4:$E$1576,0,操作說明!$D$2-16,1573,12)),0)</f>
        <v>0</v>
      </c>
      <c r="H604" s="35">
        <f ca="1">IFERROR(SUMPRODUCT(('銷貨數 (總數)(claude)'!$B$4:$B$1576=C604)*OFFSET('銷貨數 (總數)(claude)'!$E$4:$E$1576,0,操作說明!$D$2-10,1573,6)),0)</f>
        <v>0</v>
      </c>
      <c r="I604" s="34">
        <f ca="1">IFERROR(SUMPRODUCT(('銷貨數 (總數)(claude)'!$B$4:$B$1576=C604)*OFFSET('銷貨數 (總數)(claude)'!$E$4:$E$1576,0,操作說明!$D$2-7,1573,3)),0)</f>
        <v>0</v>
      </c>
      <c r="J604" s="35" cm="1">
        <f t="array" aca="1" ref="J604" ca="1">IFERROR(ROUND(H604/MAX(1,SUMPRODUCT(('銷貨數 (總數)(claude)'!$B$4:$B$1576=C604)*(OFFSET('銷貨數 (總數)(claude)'!$E$4:$E$1576,0,操作說明!$D$2-10,1573,6)&gt;0))),1),0)</f>
        <v>0</v>
      </c>
      <c r="K604" s="36" t="str">
        <f t="shared" ca="1" si="36"/>
        <v>-</v>
      </c>
      <c r="L604" s="37" t="str">
        <f t="shared" ca="1" si="37"/>
        <v>滯銷(有庫無銷)</v>
      </c>
      <c r="M604" s="38" t="str">
        <f t="shared" ca="1" si="38"/>
        <v>⚠️ 近6M零銷售，請確認是否列入促銷或處分</v>
      </c>
      <c r="N604" s="113" t="str">
        <f t="shared" ca="1" si="39"/>
        <v>無法預估</v>
      </c>
    </row>
    <row r="605" spans="1:14" ht="18.75" customHeight="1">
      <c r="A605" s="19" t="str">
        <f>IFERROR(_xlfn.XLOOKUP(B605,事業別定義!A$2:A$9,事業別定義!B$2:B$9,IF(E605&gt;0,"周邊商品","")),IF(E605&gt;0,"周邊商品",""))</f>
        <v>周邊商品</v>
      </c>
      <c r="B605" s="20" t="str">
        <f>IFERROR(_xlfn.XLOOKUP(C605,'銷貨數(claude)'!E:E,'銷貨數(claude)'!A:A,"周邊商品"),"周邊商品")</f>
        <v>周邊商品</v>
      </c>
      <c r="C605" s="21" t="str">
        <f>'在庫(claude)'!A605</f>
        <v>2025HPB02</v>
      </c>
      <c r="D605" s="22" t="str">
        <f>IFERROR(_xlfn.XLOOKUP(C605,'在庫(claude)'!A$5:A$695,'在庫(claude)'!B$5:B$695,""),"")</f>
        <v>好暖巧虎圍巾</v>
      </c>
      <c r="E605" s="39">
        <f>IFERROR(SUMIF('在庫(claude)'!A$5:A$695,C605,'在庫(claude)'!D$5:D$695),0)</f>
        <v>789</v>
      </c>
      <c r="F605" s="39">
        <f>IFERROR(SUMIF('在庫(claude)'!A$5:A$695,C605,'在庫(claude)'!E$5:E$695),0)</f>
        <v>39628</v>
      </c>
      <c r="G605" s="39">
        <f ca="1">IFERROR(SUMPRODUCT(('銷貨數 (總數)(claude)'!$B$4:$B$1576=C605)*OFFSET('銷貨數 (總數)(claude)'!$E$4:$E$1576,0,操作說明!$D$2-16,1573,12)),0)</f>
        <v>0</v>
      </c>
      <c r="H605" s="40">
        <f ca="1">IFERROR(SUMPRODUCT(('銷貨數 (總數)(claude)'!$B$4:$B$1576=C605)*OFFSET('銷貨數 (總數)(claude)'!$E$4:$E$1576,0,操作說明!$D$2-10,1573,6)),0)</f>
        <v>0</v>
      </c>
      <c r="I605" s="39">
        <f ca="1">IFERROR(SUMPRODUCT(('銷貨數 (總數)(claude)'!$B$4:$B$1576=C605)*OFFSET('銷貨數 (總數)(claude)'!$E$4:$E$1576,0,操作說明!$D$2-7,1573,3)),0)</f>
        <v>0</v>
      </c>
      <c r="J605" s="40" cm="1">
        <f t="array" aca="1" ref="J605" ca="1">IFERROR(ROUND(H605/MAX(1,SUMPRODUCT(('銷貨數 (總數)(claude)'!$B$4:$B$1576=C605)*(OFFSET('銷貨數 (總數)(claude)'!$E$4:$E$1576,0,操作說明!$D$2-10,1573,6)&gt;0))),1),0)</f>
        <v>0</v>
      </c>
      <c r="K605" s="41" t="str">
        <f t="shared" ca="1" si="36"/>
        <v>-</v>
      </c>
      <c r="L605" s="37" t="str">
        <f t="shared" ca="1" si="37"/>
        <v>滯銷(有庫無銷)</v>
      </c>
      <c r="M605" s="42" t="str">
        <f t="shared" ca="1" si="38"/>
        <v>⚠️ 近6M零銷售，請確認是否列入促銷或處分</v>
      </c>
      <c r="N605" s="113" t="str">
        <f t="shared" ca="1" si="39"/>
        <v>無法預估</v>
      </c>
    </row>
    <row r="606" spans="1:14" ht="18.75" customHeight="1">
      <c r="A606" s="19" t="str">
        <f>IFERROR(_xlfn.XLOOKUP(B606,事業別定義!A$2:A$9,事業別定義!B$2:B$9,IF(E606&gt;0,"周邊商品","")),IF(E606&gt;0,"周邊商品",""))</f>
        <v>周邊商品</v>
      </c>
      <c r="B606" s="20" t="str">
        <f>IFERROR(_xlfn.XLOOKUP(C606,'銷貨數(claude)'!E:E,'銷貨數(claude)'!A:A,"周邊商品"),"周邊商品")</f>
        <v>周邊商品</v>
      </c>
      <c r="C606" s="21" t="str">
        <f>'在庫(claude)'!A606</f>
        <v>2025HPB03</v>
      </c>
      <c r="D606" s="22" t="str">
        <f>IFERROR(_xlfn.XLOOKUP(C606,'在庫(claude)'!A$5:A$695,'在庫(claude)'!B$5:B$695,""),"")</f>
        <v>巧虎擦手巾</v>
      </c>
      <c r="E606" s="34">
        <f>IFERROR(SUMIF('在庫(claude)'!A$5:A$695,C606,'在庫(claude)'!D$5:D$695),0)</f>
        <v>1</v>
      </c>
      <c r="F606" s="34">
        <f>IFERROR(SUMIF('在庫(claude)'!A$5:A$695,C606,'在庫(claude)'!E$5:E$695),0)</f>
        <v>0</v>
      </c>
      <c r="G606" s="34">
        <f ca="1">IFERROR(SUMPRODUCT(('銷貨數 (總數)(claude)'!$B$4:$B$1576=C606)*OFFSET('銷貨數 (總數)(claude)'!$E$4:$E$1576,0,操作說明!$D$2-16,1573,12)),0)</f>
        <v>0</v>
      </c>
      <c r="H606" s="35">
        <f ca="1">IFERROR(SUMPRODUCT(('銷貨數 (總數)(claude)'!$B$4:$B$1576=C606)*OFFSET('銷貨數 (總數)(claude)'!$E$4:$E$1576,0,操作說明!$D$2-10,1573,6)),0)</f>
        <v>0</v>
      </c>
      <c r="I606" s="34">
        <f ca="1">IFERROR(SUMPRODUCT(('銷貨數 (總數)(claude)'!$B$4:$B$1576=C606)*OFFSET('銷貨數 (總數)(claude)'!$E$4:$E$1576,0,操作說明!$D$2-7,1573,3)),0)</f>
        <v>0</v>
      </c>
      <c r="J606" s="35" cm="1">
        <f t="array" aca="1" ref="J606" ca="1">IFERROR(ROUND(H606/MAX(1,SUMPRODUCT(('銷貨數 (總數)(claude)'!$B$4:$B$1576=C606)*(OFFSET('銷貨數 (總數)(claude)'!$E$4:$E$1576,0,操作說明!$D$2-10,1573,6)&gt;0))),1),0)</f>
        <v>0</v>
      </c>
      <c r="K606" s="36" t="str">
        <f t="shared" ca="1" si="36"/>
        <v>-</v>
      </c>
      <c r="L606" s="37" t="str">
        <f t="shared" ca="1" si="37"/>
        <v>滯銷(有庫無銷)</v>
      </c>
      <c r="M606" s="38" t="str">
        <f t="shared" ca="1" si="38"/>
        <v>⚠️ 近6M零銷售，請確認是否列入促銷或處分</v>
      </c>
      <c r="N606" s="113" t="str">
        <f t="shared" ca="1" si="39"/>
        <v>無法預估</v>
      </c>
    </row>
    <row r="607" spans="1:14" ht="18.75" customHeight="1">
      <c r="A607" s="19" t="str">
        <f>IFERROR(_xlfn.XLOOKUP(B607,事業別定義!A$2:A$9,事業別定義!B$2:B$9,IF(E607&gt;0,"周邊商品","")),IF(E607&gt;0,"周邊商品",""))</f>
        <v>周邊商品</v>
      </c>
      <c r="B607" s="20" t="str">
        <f>IFERROR(_xlfn.XLOOKUP(C607,'銷貨數(claude)'!E:E,'銷貨數(claude)'!A:A,"周邊商品"),"周邊商品")</f>
        <v>周邊商品</v>
      </c>
      <c r="C607" s="21" t="str">
        <f>'在庫(claude)'!A607</f>
        <v>2025KPG01</v>
      </c>
      <c r="D607" s="22" t="str">
        <f>IFERROR(_xlfn.XLOOKUP(C607,'在庫(claude)'!A$5:A$695,'在庫(claude)'!B$5:B$695,""),"")</f>
        <v>2025夏季互動禮</v>
      </c>
      <c r="E607" s="39">
        <f>IFERROR(SUMIF('在庫(claude)'!A$5:A$695,C607,'在庫(claude)'!D$5:D$695),0)</f>
        <v>4371</v>
      </c>
      <c r="F607" s="39">
        <f>IFERROR(SUMIF('在庫(claude)'!A$5:A$695,C607,'在庫(claude)'!E$5:E$695),0)</f>
        <v>63459</v>
      </c>
      <c r="G607" s="39">
        <f ca="1">IFERROR(SUMPRODUCT(('銷貨數 (總數)(claude)'!$B$4:$B$1576=C607)*OFFSET('銷貨數 (總數)(claude)'!$E$4:$E$1576,0,操作說明!$D$2-16,1573,12)),0)</f>
        <v>0</v>
      </c>
      <c r="H607" s="40">
        <f ca="1">IFERROR(SUMPRODUCT(('銷貨數 (總數)(claude)'!$B$4:$B$1576=C607)*OFFSET('銷貨數 (總數)(claude)'!$E$4:$E$1576,0,操作說明!$D$2-10,1573,6)),0)</f>
        <v>0</v>
      </c>
      <c r="I607" s="39">
        <f ca="1">IFERROR(SUMPRODUCT(('銷貨數 (總數)(claude)'!$B$4:$B$1576=C607)*OFFSET('銷貨數 (總數)(claude)'!$E$4:$E$1576,0,操作說明!$D$2-7,1573,3)),0)</f>
        <v>0</v>
      </c>
      <c r="J607" s="40" cm="1">
        <f t="array" aca="1" ref="J607" ca="1">IFERROR(ROUND(H607/MAX(1,SUMPRODUCT(('銷貨數 (總數)(claude)'!$B$4:$B$1576=C607)*(OFFSET('銷貨數 (總數)(claude)'!$E$4:$E$1576,0,操作說明!$D$2-10,1573,6)&gt;0))),1),0)</f>
        <v>0</v>
      </c>
      <c r="K607" s="41" t="str">
        <f t="shared" ca="1" si="36"/>
        <v>-</v>
      </c>
      <c r="L607" s="37" t="str">
        <f t="shared" ca="1" si="37"/>
        <v>滯銷(有庫無銷)</v>
      </c>
      <c r="M607" s="42" t="str">
        <f t="shared" ca="1" si="38"/>
        <v>⚠️ 近6M零銷售，請確認是否列入促銷或處分</v>
      </c>
      <c r="N607" s="113" t="str">
        <f t="shared" ca="1" si="39"/>
        <v>無法預估</v>
      </c>
    </row>
    <row r="608" spans="1:14" ht="18.75" customHeight="1">
      <c r="A608" s="19" t="str">
        <f>IFERROR(_xlfn.XLOOKUP(B608,事業別定義!A$2:A$9,事業別定義!B$2:B$9,IF(E608&gt;0,"周邊商品","")),IF(E608&gt;0,"周邊商品",""))</f>
        <v>周邊商品</v>
      </c>
      <c r="B608" s="20" t="str">
        <f>IFERROR(_xlfn.XLOOKUP(C608,'銷貨數(claude)'!E:E,'銷貨數(claude)'!A:A,"周邊商品"),"周邊商品")</f>
        <v>周邊商品</v>
      </c>
      <c r="C608" s="21" t="str">
        <f>'在庫(claude)'!A608</f>
        <v>2025KPG02</v>
      </c>
      <c r="D608" s="22" t="str">
        <f>IFERROR(_xlfn.XLOOKUP(C608,'在庫(claude)'!A$5:A$695,'在庫(claude)'!B$5:B$695,""),"")</f>
        <v>2025英語劇互動禮 星星魔杖</v>
      </c>
      <c r="E608" s="34">
        <f>IFERROR(SUMIF('在庫(claude)'!A$5:A$695,C608,'在庫(claude)'!D$5:D$695),0)</f>
        <v>41</v>
      </c>
      <c r="F608" s="34">
        <f>IFERROR(SUMIF('在庫(claude)'!A$5:A$695,C608,'在庫(claude)'!E$5:E$695),0)</f>
        <v>328</v>
      </c>
      <c r="G608" s="34">
        <f ca="1">IFERROR(SUMPRODUCT(('銷貨數 (總數)(claude)'!$B$4:$B$1576=C608)*OFFSET('銷貨數 (總數)(claude)'!$E$4:$E$1576,0,操作說明!$D$2-16,1573,12)),0)</f>
        <v>0</v>
      </c>
      <c r="H608" s="35">
        <f ca="1">IFERROR(SUMPRODUCT(('銷貨數 (總數)(claude)'!$B$4:$B$1576=C608)*OFFSET('銷貨數 (總數)(claude)'!$E$4:$E$1576,0,操作說明!$D$2-10,1573,6)),0)</f>
        <v>0</v>
      </c>
      <c r="I608" s="34">
        <f ca="1">IFERROR(SUMPRODUCT(('銷貨數 (總數)(claude)'!$B$4:$B$1576=C608)*OFFSET('銷貨數 (總數)(claude)'!$E$4:$E$1576,0,操作說明!$D$2-7,1573,3)),0)</f>
        <v>0</v>
      </c>
      <c r="J608" s="35" cm="1">
        <f t="array" aca="1" ref="J608" ca="1">IFERROR(ROUND(H608/MAX(1,SUMPRODUCT(('銷貨數 (總數)(claude)'!$B$4:$B$1576=C608)*(OFFSET('銷貨數 (總數)(claude)'!$E$4:$E$1576,0,操作說明!$D$2-10,1573,6)&gt;0))),1),0)</f>
        <v>0</v>
      </c>
      <c r="K608" s="36" t="str">
        <f t="shared" ca="1" si="36"/>
        <v>-</v>
      </c>
      <c r="L608" s="37" t="str">
        <f t="shared" ca="1" si="37"/>
        <v>滯銷(有庫無銷)</v>
      </c>
      <c r="M608" s="38" t="str">
        <f t="shared" ca="1" si="38"/>
        <v>⚠️ 近6M零銷售，請確認是否列入促銷或處分</v>
      </c>
      <c r="N608" s="113" t="str">
        <f t="shared" ca="1" si="39"/>
        <v>無法預估</v>
      </c>
    </row>
    <row r="609" spans="1:14" ht="18.75" customHeight="1">
      <c r="A609" s="19" t="str">
        <f>IFERROR(_xlfn.XLOOKUP(B609,事業別定義!A$2:A$9,事業別定義!B$2:B$9,IF(E609&gt;0,"周邊商品","")),IF(E609&gt;0,"周邊商品",""))</f>
        <v>周邊商品</v>
      </c>
      <c r="B609" s="20" t="str">
        <f>IFERROR(_xlfn.XLOOKUP(C609,'銷貨數(claude)'!E:E,'銷貨數(claude)'!A:A,"周邊商品"),"周邊商品")</f>
        <v>周邊商品</v>
      </c>
      <c r="C609" s="21" t="str">
        <f>'在庫(claude)'!A609</f>
        <v>2025KPG03</v>
      </c>
      <c r="D609" s="22" t="str">
        <f>IFERROR(_xlfn.XLOOKUP(C609,'在庫(claude)'!A$5:A$695,'在庫(claude)'!B$5:B$695,""),"")</f>
        <v>2026年春季互動禮-響叮噹魔法棒</v>
      </c>
      <c r="E609" s="39">
        <f>IFERROR(SUMIF('在庫(claude)'!A$5:A$695,C609,'在庫(claude)'!D$5:D$695),0)</f>
        <v>1235</v>
      </c>
      <c r="F609" s="39">
        <f>IFERROR(SUMIF('在庫(claude)'!A$5:A$695,C609,'在庫(claude)'!E$5:E$695),0)</f>
        <v>9259</v>
      </c>
      <c r="G609" s="39">
        <f ca="1">IFERROR(SUMPRODUCT(('銷貨數 (總數)(claude)'!$B$4:$B$1576=C609)*OFFSET('銷貨數 (總數)(claude)'!$E$4:$E$1576,0,操作說明!$D$2-16,1573,12)),0)</f>
        <v>0</v>
      </c>
      <c r="H609" s="40">
        <f ca="1">IFERROR(SUMPRODUCT(('銷貨數 (總數)(claude)'!$B$4:$B$1576=C609)*OFFSET('銷貨數 (總數)(claude)'!$E$4:$E$1576,0,操作說明!$D$2-10,1573,6)),0)</f>
        <v>0</v>
      </c>
      <c r="I609" s="39">
        <f ca="1">IFERROR(SUMPRODUCT(('銷貨數 (總數)(claude)'!$B$4:$B$1576=C609)*OFFSET('銷貨數 (總數)(claude)'!$E$4:$E$1576,0,操作說明!$D$2-7,1573,3)),0)</f>
        <v>0</v>
      </c>
      <c r="J609" s="40" cm="1">
        <f t="array" aca="1" ref="J609" ca="1">IFERROR(ROUND(H609/MAX(1,SUMPRODUCT(('銷貨數 (總數)(claude)'!$B$4:$B$1576=C609)*(OFFSET('銷貨數 (總數)(claude)'!$E$4:$E$1576,0,操作說明!$D$2-10,1573,6)&gt;0))),1),0)</f>
        <v>0</v>
      </c>
      <c r="K609" s="41" t="str">
        <f t="shared" ca="1" si="36"/>
        <v>-</v>
      </c>
      <c r="L609" s="37" t="str">
        <f t="shared" ca="1" si="37"/>
        <v>滯銷(有庫無銷)</v>
      </c>
      <c r="M609" s="42" t="str">
        <f t="shared" ca="1" si="38"/>
        <v>⚠️ 近6M零銷售，請確認是否列入促銷或處分</v>
      </c>
      <c r="N609" s="113" t="str">
        <f t="shared" ca="1" si="39"/>
        <v>無法預估</v>
      </c>
    </row>
    <row r="610" spans="1:14" ht="18.75" customHeight="1">
      <c r="A610" s="19" t="str">
        <f>IFERROR(_xlfn.XLOOKUP(B610,事業別定義!A$2:A$9,事業別定義!B$2:B$9,IF(E610&gt;0,"周邊商品","")),IF(E610&gt;0,"周邊商品",""))</f>
        <v>周邊商品</v>
      </c>
      <c r="B610" s="20" t="str">
        <f>IFERROR(_xlfn.XLOOKUP(C610,'銷貨數(claude)'!E:E,'銷貨數(claude)'!A:A,"周邊商品"),"周邊商品")</f>
        <v>周邊商品</v>
      </c>
      <c r="C610" s="21" t="str">
        <f>'在庫(claude)'!A610</f>
        <v>20261PB01</v>
      </c>
      <c r="D610" s="22" t="str">
        <f>IFERROR(_xlfn.XLOOKUP(C610,'在庫(claude)'!A$5:A$695,'在庫(claude)'!B$5:B$695,""),"")</f>
        <v>2026趣淨洗手慕斯</v>
      </c>
      <c r="E610" s="34">
        <f>IFERROR(SUMIF('在庫(claude)'!A$5:A$695,C610,'在庫(claude)'!D$5:D$695),0)</f>
        <v>131</v>
      </c>
      <c r="F610" s="34">
        <f>IFERROR(SUMIF('在庫(claude)'!A$5:A$695,C610,'在庫(claude)'!E$5:E$695),0)</f>
        <v>0</v>
      </c>
      <c r="G610" s="34">
        <f ca="1">IFERROR(SUMPRODUCT(('銷貨數 (總數)(claude)'!$B$4:$B$1576=C610)*OFFSET('銷貨數 (總數)(claude)'!$E$4:$E$1576,0,操作說明!$D$2-16,1573,12)),0)</f>
        <v>0</v>
      </c>
      <c r="H610" s="35">
        <f ca="1">IFERROR(SUMPRODUCT(('銷貨數 (總數)(claude)'!$B$4:$B$1576=C610)*OFFSET('銷貨數 (總數)(claude)'!$E$4:$E$1576,0,操作說明!$D$2-10,1573,6)),0)</f>
        <v>0</v>
      </c>
      <c r="I610" s="34">
        <f ca="1">IFERROR(SUMPRODUCT(('銷貨數 (總數)(claude)'!$B$4:$B$1576=C610)*OFFSET('銷貨數 (總數)(claude)'!$E$4:$E$1576,0,操作說明!$D$2-7,1573,3)),0)</f>
        <v>0</v>
      </c>
      <c r="J610" s="35" cm="1">
        <f t="array" aca="1" ref="J610" ca="1">IFERROR(ROUND(H610/MAX(1,SUMPRODUCT(('銷貨數 (總數)(claude)'!$B$4:$B$1576=C610)*(OFFSET('銷貨數 (總數)(claude)'!$E$4:$E$1576,0,操作說明!$D$2-10,1573,6)&gt;0))),1),0)</f>
        <v>0</v>
      </c>
      <c r="K610" s="36" t="str">
        <f t="shared" ca="1" si="36"/>
        <v>-</v>
      </c>
      <c r="L610" s="37" t="str">
        <f t="shared" ca="1" si="37"/>
        <v>滯銷(有庫無銷)</v>
      </c>
      <c r="M610" s="38" t="str">
        <f t="shared" ca="1" si="38"/>
        <v>⚠️ 近6M零銷售，請確認是否列入促銷或處分</v>
      </c>
      <c r="N610" s="113" t="str">
        <f t="shared" ca="1" si="39"/>
        <v>無法預估</v>
      </c>
    </row>
    <row r="611" spans="1:14" ht="18.75" customHeight="1">
      <c r="A611" s="19" t="str">
        <f>IFERROR(_xlfn.XLOOKUP(B611,事業別定義!A$2:A$9,事業別定義!B$2:B$9,IF(E611&gt;0,"周邊商品","")),IF(E611&gt;0,"周邊商品",""))</f>
        <v>周邊商品</v>
      </c>
      <c r="B611" s="20" t="str">
        <f>IFERROR(_xlfn.XLOOKUP(C611,'銷貨數(claude)'!E:E,'銷貨數(claude)'!A:A,"周邊商品"),"周邊商品")</f>
        <v>周邊商品</v>
      </c>
      <c r="C611" s="21" t="str">
        <f>'在庫(claude)'!A611</f>
        <v>20261PB01-L</v>
      </c>
      <c r="D611" s="22" t="str">
        <f>IFERROR(_xlfn.XLOOKUP(C611,'在庫(claude)'!A$5:A$695,'在庫(claude)'!B$5:B$695,""),"")</f>
        <v>2026趣淨禮物信</v>
      </c>
      <c r="E611" s="39">
        <f>IFERROR(SUMIF('在庫(claude)'!A$5:A$695,C611,'在庫(claude)'!D$5:D$695),0)</f>
        <v>235</v>
      </c>
      <c r="F611" s="39">
        <f>IFERROR(SUMIF('在庫(claude)'!A$5:A$695,C611,'在庫(claude)'!E$5:E$695),0)</f>
        <v>0</v>
      </c>
      <c r="G611" s="39">
        <f ca="1">IFERROR(SUMPRODUCT(('銷貨數 (總數)(claude)'!$B$4:$B$1576=C611)*OFFSET('銷貨數 (總數)(claude)'!$E$4:$E$1576,0,操作說明!$D$2-16,1573,12)),0)</f>
        <v>0</v>
      </c>
      <c r="H611" s="40">
        <f ca="1">IFERROR(SUMPRODUCT(('銷貨數 (總數)(claude)'!$B$4:$B$1576=C611)*OFFSET('銷貨數 (總數)(claude)'!$E$4:$E$1576,0,操作說明!$D$2-10,1573,6)),0)</f>
        <v>0</v>
      </c>
      <c r="I611" s="39">
        <f ca="1">IFERROR(SUMPRODUCT(('銷貨數 (總數)(claude)'!$B$4:$B$1576=C611)*OFFSET('銷貨數 (總數)(claude)'!$E$4:$E$1576,0,操作說明!$D$2-7,1573,3)),0)</f>
        <v>0</v>
      </c>
      <c r="J611" s="40" cm="1">
        <f t="array" aca="1" ref="J611" ca="1">IFERROR(ROUND(H611/MAX(1,SUMPRODUCT(('銷貨數 (總數)(claude)'!$B$4:$B$1576=C611)*(OFFSET('銷貨數 (總數)(claude)'!$E$4:$E$1576,0,操作說明!$D$2-10,1573,6)&gt;0))),1),0)</f>
        <v>0</v>
      </c>
      <c r="K611" s="41" t="str">
        <f t="shared" ca="1" si="36"/>
        <v>-</v>
      </c>
      <c r="L611" s="37" t="str">
        <f t="shared" ca="1" si="37"/>
        <v>滯銷(有庫無銷)</v>
      </c>
      <c r="M611" s="42" t="str">
        <f t="shared" ca="1" si="38"/>
        <v>⚠️ 近6M零銷售，請確認是否列入促銷或處分</v>
      </c>
      <c r="N611" s="113" t="str">
        <f t="shared" ca="1" si="39"/>
        <v>無法預估</v>
      </c>
    </row>
    <row r="612" spans="1:14" ht="18.75" customHeight="1">
      <c r="A612" s="19" t="str">
        <f>IFERROR(_xlfn.XLOOKUP(B612,事業別定義!A$2:A$9,事業別定義!B$2:B$9,IF(E612&gt;0,"周邊商品","")),IF(E612&gt;0,"周邊商品",""))</f>
        <v>周邊商品</v>
      </c>
      <c r="B612" s="20" t="str">
        <f>IFERROR(_xlfn.XLOOKUP(C612,'銷貨數(claude)'!E:E,'銷貨數(claude)'!A:A,"周邊商品"),"周邊商品")</f>
        <v>周邊商品</v>
      </c>
      <c r="C612" s="21" t="str">
        <f>'在庫(claude)'!A612</f>
        <v>3125HP009</v>
      </c>
      <c r="D612" s="22" t="str">
        <f>IFERROR(_xlfn.XLOOKUP(C612,'在庫(claude)'!A$5:A$695,'在庫(claude)'!B$5:B$695,""),"")</f>
        <v>贈品-巧虎真可愛拼圖</v>
      </c>
      <c r="E612" s="34">
        <f>IFERROR(SUMIF('在庫(claude)'!A$5:A$695,C612,'在庫(claude)'!D$5:D$695),0)</f>
        <v>-1</v>
      </c>
      <c r="F612" s="34">
        <f>IFERROR(SUMIF('在庫(claude)'!A$5:A$695,C612,'在庫(claude)'!E$5:E$695),0)</f>
        <v>0</v>
      </c>
      <c r="G612" s="34">
        <f ca="1">IFERROR(SUMPRODUCT(('銷貨數 (總數)(claude)'!$B$4:$B$1576=C612)*OFFSET('銷貨數 (總數)(claude)'!$E$4:$E$1576,0,操作說明!$D$2-16,1573,12)),0)</f>
        <v>0</v>
      </c>
      <c r="H612" s="35">
        <f ca="1">IFERROR(SUMPRODUCT(('銷貨數 (總數)(claude)'!$B$4:$B$1576=C612)*OFFSET('銷貨數 (總數)(claude)'!$E$4:$E$1576,0,操作說明!$D$2-10,1573,6)),0)</f>
        <v>0</v>
      </c>
      <c r="I612" s="34">
        <f ca="1">IFERROR(SUMPRODUCT(('銷貨數 (總數)(claude)'!$B$4:$B$1576=C612)*OFFSET('銷貨數 (總數)(claude)'!$E$4:$E$1576,0,操作說明!$D$2-7,1573,3)),0)</f>
        <v>0</v>
      </c>
      <c r="J612" s="35" cm="1">
        <f t="array" aca="1" ref="J612" ca="1">IFERROR(ROUND(H612/MAX(1,SUMPRODUCT(('銷貨數 (總數)(claude)'!$B$4:$B$1576=C612)*(OFFSET('銷貨數 (總數)(claude)'!$E$4:$E$1576,0,操作說明!$D$2-10,1573,6)&gt;0))),1),0)</f>
        <v>0</v>
      </c>
      <c r="K612" s="36" t="str">
        <f t="shared" ca="1" si="36"/>
        <v>-</v>
      </c>
      <c r="L612" s="37" t="str">
        <f t="shared" ca="1" si="37"/>
        <v>滯銷(有庫無銷)</v>
      </c>
      <c r="M612" s="38" t="str">
        <f t="shared" ca="1" si="38"/>
        <v>⚠️ 近6M零銷售，請確認是否列入促銷或處分</v>
      </c>
      <c r="N612" s="113" t="str">
        <f t="shared" ca="1" si="39"/>
        <v>無法預估</v>
      </c>
    </row>
    <row r="613" spans="1:14" ht="18.75" customHeight="1">
      <c r="A613" s="19" t="str">
        <f>IFERROR(_xlfn.XLOOKUP(B613,事業別定義!A$2:A$9,事業別定義!B$2:B$9,IF(E613&gt;0,"周邊商品","")),IF(E613&gt;0,"周邊商品",""))</f>
        <v>周邊商品</v>
      </c>
      <c r="B613" s="20" t="str">
        <f>IFERROR(_xlfn.XLOOKUP(C613,'銷貨數(claude)'!E:E,'銷貨數(claude)'!A:A,"周邊商品"),"周邊商品")</f>
        <v>周邊商品</v>
      </c>
      <c r="C613" s="21" t="str">
        <f>'在庫(claude)'!A613</f>
        <v>20100S015</v>
      </c>
      <c r="D613" s="22" t="str">
        <f>IFERROR(_xlfn.XLOOKUP(C613,'在庫(claude)'!A$5:A$695,'在庫(claude)'!B$5:B$695,""),"")</f>
        <v>塑膠小白信封</v>
      </c>
      <c r="E613" s="39">
        <f>IFERROR(SUMIF('在庫(claude)'!A$5:A$695,C613,'在庫(claude)'!D$5:D$695),0)</f>
        <v>14350</v>
      </c>
      <c r="F613" s="39">
        <f>IFERROR(SUMIF('在庫(claude)'!A$5:A$695,C613,'在庫(claude)'!E$5:E$695),0)</f>
        <v>10119</v>
      </c>
      <c r="G613" s="39">
        <f ca="1">IFERROR(SUMPRODUCT(('銷貨數 (總數)(claude)'!$B$4:$B$1576=C613)*OFFSET('銷貨數 (總數)(claude)'!$E$4:$E$1576,0,操作說明!$D$2-16,1573,12)),0)</f>
        <v>0</v>
      </c>
      <c r="H613" s="40">
        <f ca="1">IFERROR(SUMPRODUCT(('銷貨數 (總數)(claude)'!$B$4:$B$1576=C613)*OFFSET('銷貨數 (總數)(claude)'!$E$4:$E$1576,0,操作說明!$D$2-10,1573,6)),0)</f>
        <v>0</v>
      </c>
      <c r="I613" s="39">
        <f ca="1">IFERROR(SUMPRODUCT(('銷貨數 (總數)(claude)'!$B$4:$B$1576=C613)*OFFSET('銷貨數 (總數)(claude)'!$E$4:$E$1576,0,操作說明!$D$2-7,1573,3)),0)</f>
        <v>0</v>
      </c>
      <c r="J613" s="40" cm="1">
        <f t="array" aca="1" ref="J613" ca="1">IFERROR(ROUND(H613/MAX(1,SUMPRODUCT(('銷貨數 (總數)(claude)'!$B$4:$B$1576=C613)*(OFFSET('銷貨數 (總數)(claude)'!$E$4:$E$1576,0,操作說明!$D$2-10,1573,6)&gt;0))),1),0)</f>
        <v>0</v>
      </c>
      <c r="K613" s="41" t="str">
        <f t="shared" ca="1" si="36"/>
        <v>-</v>
      </c>
      <c r="L613" s="37" t="str">
        <f t="shared" ca="1" si="37"/>
        <v>滯銷(有庫無銷)</v>
      </c>
      <c r="M613" s="42" t="str">
        <f t="shared" ca="1" si="38"/>
        <v>⚠️ 近6M零銷售，請確認是否列入促銷或處分</v>
      </c>
      <c r="N613" s="113" t="str">
        <f t="shared" ca="1" si="39"/>
        <v>無法預估</v>
      </c>
    </row>
    <row r="614" spans="1:14" ht="18.75" customHeight="1">
      <c r="A614" s="19" t="str">
        <f>IFERROR(_xlfn.XLOOKUP(B614,事業別定義!A$2:A$9,事業別定義!B$2:B$9,IF(E614&gt;0,"周邊商品","")),IF(E614&gt;0,"周邊商品",""))</f>
        <v>周邊商品</v>
      </c>
      <c r="B614" s="20" t="str">
        <f>IFERROR(_xlfn.XLOOKUP(C614,'銷貨數(claude)'!E:E,'銷貨數(claude)'!A:A,"周邊商品"),"周邊商品")</f>
        <v>周邊商品</v>
      </c>
      <c r="C614" s="21" t="str">
        <f>'在庫(claude)'!A614</f>
        <v>20100S016</v>
      </c>
      <c r="D614" s="22" t="str">
        <f>IFERROR(_xlfn.XLOOKUP(C614,'在庫(claude)'!A$5:A$695,'在庫(claude)'!B$5:B$695,""),"")</f>
        <v>塑膠中白信封</v>
      </c>
      <c r="E614" s="34">
        <f>IFERROR(SUMIF('在庫(claude)'!A$5:A$695,C614,'在庫(claude)'!D$5:D$695),0)</f>
        <v>7750</v>
      </c>
      <c r="F614" s="34">
        <f>IFERROR(SUMIF('在庫(claude)'!A$5:A$695,C614,'在庫(claude)'!E$5:E$695),0)</f>
        <v>7820</v>
      </c>
      <c r="G614" s="34">
        <f ca="1">IFERROR(SUMPRODUCT(('銷貨數 (總數)(claude)'!$B$4:$B$1576=C614)*OFFSET('銷貨數 (總數)(claude)'!$E$4:$E$1576,0,操作說明!$D$2-16,1573,12)),0)</f>
        <v>0</v>
      </c>
      <c r="H614" s="35">
        <f ca="1">IFERROR(SUMPRODUCT(('銷貨數 (總數)(claude)'!$B$4:$B$1576=C614)*OFFSET('銷貨數 (總數)(claude)'!$E$4:$E$1576,0,操作說明!$D$2-10,1573,6)),0)</f>
        <v>0</v>
      </c>
      <c r="I614" s="34">
        <f ca="1">IFERROR(SUMPRODUCT(('銷貨數 (總數)(claude)'!$B$4:$B$1576=C614)*OFFSET('銷貨數 (總數)(claude)'!$E$4:$E$1576,0,操作說明!$D$2-7,1573,3)),0)</f>
        <v>0</v>
      </c>
      <c r="J614" s="35" cm="1">
        <f t="array" aca="1" ref="J614" ca="1">IFERROR(ROUND(H614/MAX(1,SUMPRODUCT(('銷貨數 (總數)(claude)'!$B$4:$B$1576=C614)*(OFFSET('銷貨數 (總數)(claude)'!$E$4:$E$1576,0,操作說明!$D$2-10,1573,6)&gt;0))),1),0)</f>
        <v>0</v>
      </c>
      <c r="K614" s="36" t="str">
        <f t="shared" ca="1" si="36"/>
        <v>-</v>
      </c>
      <c r="L614" s="37" t="str">
        <f t="shared" ca="1" si="37"/>
        <v>滯銷(有庫無銷)</v>
      </c>
      <c r="M614" s="38" t="str">
        <f t="shared" ca="1" si="38"/>
        <v>⚠️ 近6M零銷售，請確認是否列入促銷或處分</v>
      </c>
      <c r="N614" s="113" t="str">
        <f t="shared" ca="1" si="39"/>
        <v>無法預估</v>
      </c>
    </row>
    <row r="615" spans="1:14" ht="18.75" customHeight="1">
      <c r="A615" s="19" t="str">
        <f>IFERROR(_xlfn.XLOOKUP(B615,事業別定義!A$2:A$9,事業別定義!B$2:B$9,IF(E615&gt;0,"周邊商品","")),IF(E615&gt;0,"周邊商品",""))</f>
        <v>周邊商品</v>
      </c>
      <c r="B615" s="20" t="str">
        <f>IFERROR(_xlfn.XLOOKUP(C615,'銷貨數(claude)'!E:E,'銷貨數(claude)'!A:A,"周邊商品"),"周邊商品")</f>
        <v>周邊商品</v>
      </c>
      <c r="C615" s="21" t="str">
        <f>'在庫(claude)'!A615</f>
        <v>20100S017</v>
      </c>
      <c r="D615" s="22" t="str">
        <f>IFERROR(_xlfn.XLOOKUP(C615,'在庫(claude)'!A$5:A$695,'在庫(claude)'!B$5:B$695,""),"")</f>
        <v>塑膠大白信封</v>
      </c>
      <c r="E615" s="39">
        <f>IFERROR(SUMIF('在庫(claude)'!A$5:A$695,C615,'在庫(claude)'!D$5:D$695),0)</f>
        <v>5870</v>
      </c>
      <c r="F615" s="39">
        <f>IFERROR(SUMIF('在庫(claude)'!A$5:A$695,C615,'在庫(claude)'!E$5:E$695),0)</f>
        <v>11007</v>
      </c>
      <c r="G615" s="39">
        <f ca="1">IFERROR(SUMPRODUCT(('銷貨數 (總數)(claude)'!$B$4:$B$1576=C615)*OFFSET('銷貨數 (總數)(claude)'!$E$4:$E$1576,0,操作說明!$D$2-16,1573,12)),0)</f>
        <v>0</v>
      </c>
      <c r="H615" s="40">
        <f ca="1">IFERROR(SUMPRODUCT(('銷貨數 (總數)(claude)'!$B$4:$B$1576=C615)*OFFSET('銷貨數 (總數)(claude)'!$E$4:$E$1576,0,操作說明!$D$2-10,1573,6)),0)</f>
        <v>0</v>
      </c>
      <c r="I615" s="39">
        <f ca="1">IFERROR(SUMPRODUCT(('銷貨數 (總數)(claude)'!$B$4:$B$1576=C615)*OFFSET('銷貨數 (總數)(claude)'!$E$4:$E$1576,0,操作說明!$D$2-7,1573,3)),0)</f>
        <v>0</v>
      </c>
      <c r="J615" s="40" cm="1">
        <f t="array" aca="1" ref="J615" ca="1">IFERROR(ROUND(H615/MAX(1,SUMPRODUCT(('銷貨數 (總數)(claude)'!$B$4:$B$1576=C615)*(OFFSET('銷貨數 (總數)(claude)'!$E$4:$E$1576,0,操作說明!$D$2-10,1573,6)&gt;0))),1),0)</f>
        <v>0</v>
      </c>
      <c r="K615" s="41" t="str">
        <f t="shared" ca="1" si="36"/>
        <v>-</v>
      </c>
      <c r="L615" s="37" t="str">
        <f t="shared" ca="1" si="37"/>
        <v>滯銷(有庫無銷)</v>
      </c>
      <c r="M615" s="42" t="str">
        <f t="shared" ca="1" si="38"/>
        <v>⚠️ 近6M零銷售，請確認是否列入促銷或處分</v>
      </c>
      <c r="N615" s="113" t="str">
        <f t="shared" ca="1" si="39"/>
        <v>無法預估</v>
      </c>
    </row>
    <row r="616" spans="1:14" ht="18.75" customHeight="1">
      <c r="A616" s="19" t="str">
        <f>IFERROR(_xlfn.XLOOKUP(B616,事業別定義!A$2:A$9,事業別定義!B$2:B$9,IF(E616&gt;0,"周邊商品","")),IF(E616&gt;0,"周邊商品",""))</f>
        <v>周邊商品</v>
      </c>
      <c r="B616" s="20" t="str">
        <f>IFERROR(_xlfn.XLOOKUP(C616,'銷貨數(claude)'!E:E,'銷貨數(claude)'!A:A,"周邊商品"),"周邊商品")</f>
        <v>周邊商品</v>
      </c>
      <c r="C616" s="21" t="str">
        <f>'在庫(claude)'!A616</f>
        <v>2010GSA02</v>
      </c>
      <c r="D616" s="22" t="str">
        <f>IFERROR(_xlfn.XLOOKUP(C616,'在庫(claude)'!A$5:A$695,'在庫(claude)'!B$5:B$695,""),"")</f>
        <v>瓦楞紙箱310*230*240</v>
      </c>
      <c r="E616" s="34">
        <f>IFERROR(SUMIF('在庫(claude)'!A$5:A$695,C616,'在庫(claude)'!D$5:D$695),0)</f>
        <v>361</v>
      </c>
      <c r="F616" s="34">
        <f>IFERROR(SUMIF('在庫(claude)'!A$5:A$695,C616,'在庫(claude)'!E$5:E$695),0)</f>
        <v>6137</v>
      </c>
      <c r="G616" s="34">
        <f ca="1">IFERROR(SUMPRODUCT(('銷貨數 (總數)(claude)'!$B$4:$B$1576=C616)*OFFSET('銷貨數 (總數)(claude)'!$E$4:$E$1576,0,操作說明!$D$2-16,1573,12)),0)</f>
        <v>0</v>
      </c>
      <c r="H616" s="35">
        <f ca="1">IFERROR(SUMPRODUCT(('銷貨數 (總數)(claude)'!$B$4:$B$1576=C616)*OFFSET('銷貨數 (總數)(claude)'!$E$4:$E$1576,0,操作說明!$D$2-10,1573,6)),0)</f>
        <v>0</v>
      </c>
      <c r="I616" s="34">
        <f ca="1">IFERROR(SUMPRODUCT(('銷貨數 (總數)(claude)'!$B$4:$B$1576=C616)*OFFSET('銷貨數 (總數)(claude)'!$E$4:$E$1576,0,操作說明!$D$2-7,1573,3)),0)</f>
        <v>0</v>
      </c>
      <c r="J616" s="35" cm="1">
        <f t="array" aca="1" ref="J616" ca="1">IFERROR(ROUND(H616/MAX(1,SUMPRODUCT(('銷貨數 (總數)(claude)'!$B$4:$B$1576=C616)*(OFFSET('銷貨數 (總數)(claude)'!$E$4:$E$1576,0,操作說明!$D$2-10,1573,6)&gt;0))),1),0)</f>
        <v>0</v>
      </c>
      <c r="K616" s="36" t="str">
        <f t="shared" ca="1" si="36"/>
        <v>-</v>
      </c>
      <c r="L616" s="37" t="str">
        <f t="shared" ca="1" si="37"/>
        <v>滯銷(有庫無銷)</v>
      </c>
      <c r="M616" s="38" t="str">
        <f t="shared" ca="1" si="38"/>
        <v>⚠️ 近6M零銷售，請確認是否列入促銷或處分</v>
      </c>
      <c r="N616" s="113" t="str">
        <f t="shared" ca="1" si="39"/>
        <v>無法預估</v>
      </c>
    </row>
    <row r="617" spans="1:14" ht="18.75" customHeight="1">
      <c r="A617" s="19" t="str">
        <f>IFERROR(_xlfn.XLOOKUP(B617,事業別定義!A$2:A$9,事業別定義!B$2:B$9,IF(E617&gt;0,"周邊商品","")),IF(E617&gt;0,"周邊商品",""))</f>
        <v>周邊商品</v>
      </c>
      <c r="B617" s="20" t="str">
        <f>IFERROR(_xlfn.XLOOKUP(C617,'銷貨數(claude)'!E:E,'銷貨數(claude)'!A:A,"周邊商品"),"周邊商品")</f>
        <v>周邊商品</v>
      </c>
      <c r="C617" s="21" t="str">
        <f>'在庫(claude)'!A617</f>
        <v>2010GSA03</v>
      </c>
      <c r="D617" s="22" t="str">
        <f>IFERROR(_xlfn.XLOOKUP(C617,'在庫(claude)'!A$5:A$695,'在庫(claude)'!B$5:B$695,""),"")</f>
        <v>瓦楞紙箱250*200*220</v>
      </c>
      <c r="E617" s="39">
        <f>IFERROR(SUMIF('在庫(claude)'!A$5:A$695,C617,'在庫(claude)'!D$5:D$695),0)</f>
        <v>1094</v>
      </c>
      <c r="F617" s="39">
        <f>IFERROR(SUMIF('在庫(claude)'!A$5:A$695,C617,'在庫(claude)'!E$5:E$695),0)</f>
        <v>17068</v>
      </c>
      <c r="G617" s="39">
        <f ca="1">IFERROR(SUMPRODUCT(('銷貨數 (總數)(claude)'!$B$4:$B$1576=C617)*OFFSET('銷貨數 (總數)(claude)'!$E$4:$E$1576,0,操作說明!$D$2-16,1573,12)),0)</f>
        <v>0</v>
      </c>
      <c r="H617" s="40">
        <f ca="1">IFERROR(SUMPRODUCT(('銷貨數 (總數)(claude)'!$B$4:$B$1576=C617)*OFFSET('銷貨數 (總數)(claude)'!$E$4:$E$1576,0,操作說明!$D$2-10,1573,6)),0)</f>
        <v>0</v>
      </c>
      <c r="I617" s="39">
        <f ca="1">IFERROR(SUMPRODUCT(('銷貨數 (總數)(claude)'!$B$4:$B$1576=C617)*OFFSET('銷貨數 (總數)(claude)'!$E$4:$E$1576,0,操作說明!$D$2-7,1573,3)),0)</f>
        <v>0</v>
      </c>
      <c r="J617" s="40" cm="1">
        <f t="array" aca="1" ref="J617" ca="1">IFERROR(ROUND(H617/MAX(1,SUMPRODUCT(('銷貨數 (總數)(claude)'!$B$4:$B$1576=C617)*(OFFSET('銷貨數 (總數)(claude)'!$E$4:$E$1576,0,操作說明!$D$2-10,1573,6)&gt;0))),1),0)</f>
        <v>0</v>
      </c>
      <c r="K617" s="41" t="str">
        <f t="shared" ca="1" si="36"/>
        <v>-</v>
      </c>
      <c r="L617" s="37" t="str">
        <f t="shared" ca="1" si="37"/>
        <v>滯銷(有庫無銷)</v>
      </c>
      <c r="M617" s="42" t="str">
        <f t="shared" ca="1" si="38"/>
        <v>⚠️ 近6M零銷售，請確認是否列入促銷或處分</v>
      </c>
      <c r="N617" s="113" t="str">
        <f t="shared" ca="1" si="39"/>
        <v>無法預估</v>
      </c>
    </row>
    <row r="618" spans="1:14" ht="18.75" customHeight="1">
      <c r="A618" s="19" t="str">
        <f>IFERROR(_xlfn.XLOOKUP(B618,事業別定義!A$2:A$9,事業別定義!B$2:B$9,IF(E618&gt;0,"周邊商品","")),IF(E618&gt;0,"周邊商品",""))</f>
        <v>周邊商品</v>
      </c>
      <c r="B618" s="20" t="str">
        <f>IFERROR(_xlfn.XLOOKUP(C618,'銷貨數(claude)'!E:E,'銷貨數(claude)'!A:A,"周邊商品"),"周邊商品")</f>
        <v>周邊商品</v>
      </c>
      <c r="C618" s="21" t="str">
        <f>'在庫(claude)'!A618</f>
        <v>2010GSA06</v>
      </c>
      <c r="D618" s="22" t="str">
        <f>IFERROR(_xlfn.XLOOKUP(C618,'在庫(claude)'!A$5:A$695,'在庫(claude)'!B$5:B$695,""),"")</f>
        <v>瓦楞紙箱360*290*430</v>
      </c>
      <c r="E618" s="34">
        <f>IFERROR(SUMIF('在庫(claude)'!A$5:A$695,C618,'在庫(claude)'!D$5:D$695),0)</f>
        <v>1383</v>
      </c>
      <c r="F618" s="34">
        <f>IFERROR(SUMIF('在庫(claude)'!A$5:A$695,C618,'在庫(claude)'!E$5:E$695),0)</f>
        <v>36833</v>
      </c>
      <c r="G618" s="34">
        <f ca="1">IFERROR(SUMPRODUCT(('銷貨數 (總數)(claude)'!$B$4:$B$1576=C618)*OFFSET('銷貨數 (總數)(claude)'!$E$4:$E$1576,0,操作說明!$D$2-16,1573,12)),0)</f>
        <v>0</v>
      </c>
      <c r="H618" s="35">
        <f ca="1">IFERROR(SUMPRODUCT(('銷貨數 (總數)(claude)'!$B$4:$B$1576=C618)*OFFSET('銷貨數 (總數)(claude)'!$E$4:$E$1576,0,操作說明!$D$2-10,1573,6)),0)</f>
        <v>0</v>
      </c>
      <c r="I618" s="34">
        <f ca="1">IFERROR(SUMPRODUCT(('銷貨數 (總數)(claude)'!$B$4:$B$1576=C618)*OFFSET('銷貨數 (總數)(claude)'!$E$4:$E$1576,0,操作說明!$D$2-7,1573,3)),0)</f>
        <v>0</v>
      </c>
      <c r="J618" s="35" cm="1">
        <f t="array" aca="1" ref="J618" ca="1">IFERROR(ROUND(H618/MAX(1,SUMPRODUCT(('銷貨數 (總數)(claude)'!$B$4:$B$1576=C618)*(OFFSET('銷貨數 (總數)(claude)'!$E$4:$E$1576,0,操作說明!$D$2-10,1573,6)&gt;0))),1),0)</f>
        <v>0</v>
      </c>
      <c r="K618" s="36" t="str">
        <f t="shared" ca="1" si="36"/>
        <v>-</v>
      </c>
      <c r="L618" s="37" t="str">
        <f t="shared" ca="1" si="37"/>
        <v>滯銷(有庫無銷)</v>
      </c>
      <c r="M618" s="38" t="str">
        <f t="shared" ca="1" si="38"/>
        <v>⚠️ 近6M零銷售，請確認是否列入促銷或處分</v>
      </c>
      <c r="N618" s="113" t="str">
        <f t="shared" ca="1" si="39"/>
        <v>無法預估</v>
      </c>
    </row>
    <row r="619" spans="1:14" ht="18.75" customHeight="1">
      <c r="A619" s="19" t="str">
        <f>IFERROR(_xlfn.XLOOKUP(B619,事業別定義!A$2:A$9,事業別定義!B$2:B$9,IF(E619&gt;0,"周邊商品","")),IF(E619&gt;0,"周邊商品",""))</f>
        <v>周邊商品</v>
      </c>
      <c r="B619" s="20" t="str">
        <f>IFERROR(_xlfn.XLOOKUP(C619,'銷貨數(claude)'!E:E,'銷貨數(claude)'!A:A,"周邊商品"),"周邊商品")</f>
        <v>周邊商品</v>
      </c>
      <c r="C619" s="21" t="str">
        <f>'在庫(claude)'!A619</f>
        <v>2010GSA08</v>
      </c>
      <c r="D619" s="22" t="str">
        <f>IFERROR(_xlfn.XLOOKUP(C619,'在庫(claude)'!A$5:A$695,'在庫(claude)'!B$5:B$695,""),"")</f>
        <v>週邊瓦楞紙箱390*310*270</v>
      </c>
      <c r="E619" s="39">
        <f>IFERROR(SUMIF('在庫(claude)'!A$5:A$695,C619,'在庫(claude)'!D$5:D$695),0)</f>
        <v>1594</v>
      </c>
      <c r="F619" s="39">
        <f>IFERROR(SUMIF('在庫(claude)'!A$5:A$695,C619,'在庫(claude)'!E$5:E$695),0)</f>
        <v>39520</v>
      </c>
      <c r="G619" s="39">
        <f ca="1">IFERROR(SUMPRODUCT(('銷貨數 (總數)(claude)'!$B$4:$B$1576=C619)*OFFSET('銷貨數 (總數)(claude)'!$E$4:$E$1576,0,操作說明!$D$2-16,1573,12)),0)</f>
        <v>0</v>
      </c>
      <c r="H619" s="40">
        <f ca="1">IFERROR(SUMPRODUCT(('銷貨數 (總數)(claude)'!$B$4:$B$1576=C619)*OFFSET('銷貨數 (總數)(claude)'!$E$4:$E$1576,0,操作說明!$D$2-10,1573,6)),0)</f>
        <v>0</v>
      </c>
      <c r="I619" s="39">
        <f ca="1">IFERROR(SUMPRODUCT(('銷貨數 (總數)(claude)'!$B$4:$B$1576=C619)*OFFSET('銷貨數 (總數)(claude)'!$E$4:$E$1576,0,操作說明!$D$2-7,1573,3)),0)</f>
        <v>0</v>
      </c>
      <c r="J619" s="40" cm="1">
        <f t="array" aca="1" ref="J619" ca="1">IFERROR(ROUND(H619/MAX(1,SUMPRODUCT(('銷貨數 (總數)(claude)'!$B$4:$B$1576=C619)*(OFFSET('銷貨數 (總數)(claude)'!$E$4:$E$1576,0,操作說明!$D$2-10,1573,6)&gt;0))),1),0)</f>
        <v>0</v>
      </c>
      <c r="K619" s="41" t="str">
        <f t="shared" ca="1" si="36"/>
        <v>-</v>
      </c>
      <c r="L619" s="37" t="str">
        <f t="shared" ca="1" si="37"/>
        <v>滯銷(有庫無銷)</v>
      </c>
      <c r="M619" s="42" t="str">
        <f t="shared" ca="1" si="38"/>
        <v>⚠️ 近6M零銷售，請確認是否列入促銷或處分</v>
      </c>
      <c r="N619" s="113" t="str">
        <f t="shared" ca="1" si="39"/>
        <v>無法預估</v>
      </c>
    </row>
    <row r="620" spans="1:14" ht="18.75" customHeight="1">
      <c r="A620" s="19" t="str">
        <f>IFERROR(_xlfn.XLOOKUP(B620,事業別定義!A$2:A$9,事業別定義!B$2:B$9,IF(E620&gt;0,"周邊商品","")),IF(E620&gt;0,"周邊商品",""))</f>
        <v>周邊商品</v>
      </c>
      <c r="B620" s="20" t="str">
        <f>IFERROR(_xlfn.XLOOKUP(C620,'銷貨數(claude)'!E:E,'銷貨數(claude)'!A:A,"周邊商品"),"周邊商品")</f>
        <v>周邊商品</v>
      </c>
      <c r="C620" s="21" t="str">
        <f>'在庫(claude)'!A620</f>
        <v>2010GSC01</v>
      </c>
      <c r="D620" s="22" t="str">
        <f>IFERROR(_xlfn.XLOOKUP(C620,'在庫(claude)'!A$5:A$695,'在庫(claude)'!B$5:B$695,""),"")</f>
        <v>立體信封(退件專用)</v>
      </c>
      <c r="E620" s="34">
        <f>IFERROR(SUMIF('在庫(claude)'!A$5:A$695,C620,'在庫(claude)'!D$5:D$695),0)</f>
        <v>200</v>
      </c>
      <c r="F620" s="34">
        <f>IFERROR(SUMIF('在庫(claude)'!A$5:A$695,C620,'在庫(claude)'!E$5:E$695),0)</f>
        <v>2951</v>
      </c>
      <c r="G620" s="34">
        <f ca="1">IFERROR(SUMPRODUCT(('銷貨數 (總數)(claude)'!$B$4:$B$1576=C620)*OFFSET('銷貨數 (總數)(claude)'!$E$4:$E$1576,0,操作說明!$D$2-16,1573,12)),0)</f>
        <v>0</v>
      </c>
      <c r="H620" s="35">
        <f ca="1">IFERROR(SUMPRODUCT(('銷貨數 (總數)(claude)'!$B$4:$B$1576=C620)*OFFSET('銷貨數 (總數)(claude)'!$E$4:$E$1576,0,操作說明!$D$2-10,1573,6)),0)</f>
        <v>0</v>
      </c>
      <c r="I620" s="34">
        <f ca="1">IFERROR(SUMPRODUCT(('銷貨數 (總數)(claude)'!$B$4:$B$1576=C620)*OFFSET('銷貨數 (總數)(claude)'!$E$4:$E$1576,0,操作說明!$D$2-7,1573,3)),0)</f>
        <v>0</v>
      </c>
      <c r="J620" s="35" cm="1">
        <f t="array" aca="1" ref="J620" ca="1">IFERROR(ROUND(H620/MAX(1,SUMPRODUCT(('銷貨數 (總數)(claude)'!$B$4:$B$1576=C620)*(OFFSET('銷貨數 (總數)(claude)'!$E$4:$E$1576,0,操作說明!$D$2-10,1573,6)&gt;0))),1),0)</f>
        <v>0</v>
      </c>
      <c r="K620" s="36" t="str">
        <f t="shared" ca="1" si="36"/>
        <v>-</v>
      </c>
      <c r="L620" s="37" t="str">
        <f t="shared" ca="1" si="37"/>
        <v>滯銷(有庫無銷)</v>
      </c>
      <c r="M620" s="38" t="str">
        <f t="shared" ca="1" si="38"/>
        <v>⚠️ 近6M零銷售，請確認是否列入促銷或處分</v>
      </c>
      <c r="N620" s="113" t="str">
        <f t="shared" ca="1" si="39"/>
        <v>無法預估</v>
      </c>
    </row>
    <row r="621" spans="1:14" ht="18.75" customHeight="1">
      <c r="A621" s="19" t="str">
        <f>IFERROR(_xlfn.XLOOKUP(B621,事業別定義!A$2:A$9,事業別定義!B$2:B$9,IF(E621&gt;0,"周邊商品","")),IF(E621&gt;0,"周邊商品",""))</f>
        <v>周邊商品</v>
      </c>
      <c r="B621" s="20" t="str">
        <f>IFERROR(_xlfn.XLOOKUP(C621,'銷貨數(claude)'!E:E,'銷貨數(claude)'!A:A,"周邊商品"),"周邊商品")</f>
        <v>周邊商品</v>
      </c>
      <c r="C621" s="21" t="str">
        <f>'在庫(claude)'!A621</f>
        <v>2010GSC03</v>
      </c>
      <c r="D621" s="22" t="str">
        <f>IFERROR(_xlfn.XLOOKUP(C621,'在庫(claude)'!A$5:A$695,'在庫(claude)'!B$5:B$695,""),"")</f>
        <v>中白信封(退件專用)</v>
      </c>
      <c r="E621" s="39">
        <f>IFERROR(SUMIF('在庫(claude)'!A$5:A$695,C621,'在庫(claude)'!D$5:D$695),0)</f>
        <v>400</v>
      </c>
      <c r="F621" s="39">
        <f>IFERROR(SUMIF('在庫(claude)'!A$5:A$695,C621,'在庫(claude)'!E$5:E$695),0)</f>
        <v>2649</v>
      </c>
      <c r="G621" s="39">
        <f ca="1">IFERROR(SUMPRODUCT(('銷貨數 (總數)(claude)'!$B$4:$B$1576=C621)*OFFSET('銷貨數 (總數)(claude)'!$E$4:$E$1576,0,操作說明!$D$2-16,1573,12)),0)</f>
        <v>0</v>
      </c>
      <c r="H621" s="40">
        <f ca="1">IFERROR(SUMPRODUCT(('銷貨數 (總數)(claude)'!$B$4:$B$1576=C621)*OFFSET('銷貨數 (總數)(claude)'!$E$4:$E$1576,0,操作說明!$D$2-10,1573,6)),0)</f>
        <v>0</v>
      </c>
      <c r="I621" s="39">
        <f ca="1">IFERROR(SUMPRODUCT(('銷貨數 (總數)(claude)'!$B$4:$B$1576=C621)*OFFSET('銷貨數 (總數)(claude)'!$E$4:$E$1576,0,操作說明!$D$2-7,1573,3)),0)</f>
        <v>0</v>
      </c>
      <c r="J621" s="40" cm="1">
        <f t="array" aca="1" ref="J621" ca="1">IFERROR(ROUND(H621/MAX(1,SUMPRODUCT(('銷貨數 (總數)(claude)'!$B$4:$B$1576=C621)*(OFFSET('銷貨數 (總數)(claude)'!$E$4:$E$1576,0,操作說明!$D$2-10,1573,6)&gt;0))),1),0)</f>
        <v>0</v>
      </c>
      <c r="K621" s="41" t="str">
        <f t="shared" ca="1" si="36"/>
        <v>-</v>
      </c>
      <c r="L621" s="37" t="str">
        <f t="shared" ca="1" si="37"/>
        <v>滯銷(有庫無銷)</v>
      </c>
      <c r="M621" s="42" t="str">
        <f t="shared" ca="1" si="38"/>
        <v>⚠️ 近6M零銷售，請確認是否列入促銷或處分</v>
      </c>
      <c r="N621" s="113" t="str">
        <f t="shared" ca="1" si="39"/>
        <v>無法預估</v>
      </c>
    </row>
    <row r="622" spans="1:14" ht="18.75" customHeight="1">
      <c r="A622" s="19" t="str">
        <f>IFERROR(_xlfn.XLOOKUP(B622,事業別定義!A$2:A$9,事業別定義!B$2:B$9,IF(E622&gt;0,"周邊商品","")),IF(E622&gt;0,"周邊商品",""))</f>
        <v>共通</v>
      </c>
      <c r="B622" s="20" t="str">
        <f>IFERROR(_xlfn.XLOOKUP(C622,'銷貨數(claude)'!E:E,'銷貨數(claude)'!A:A,"周邊商品"),"周邊商品")</f>
        <v>共通</v>
      </c>
      <c r="C622" s="21" t="str">
        <f>'在庫(claude)'!A622</f>
        <v>2016KS001</v>
      </c>
      <c r="D622" s="22" t="str">
        <f>IFERROR(_xlfn.XLOOKUP(C622,'在庫(claude)'!A$5:A$695,'在庫(claude)'!B$5:B$695,""),"")</f>
        <v>巧虎提袋(大)</v>
      </c>
      <c r="E622" s="34">
        <f>IFERROR(SUMIF('在庫(claude)'!A$5:A$695,C622,'在庫(claude)'!D$5:D$695),0)</f>
        <v>7789</v>
      </c>
      <c r="F622" s="34">
        <f>IFERROR(SUMIF('在庫(claude)'!A$5:A$695,C622,'在庫(claude)'!E$5:E$695),0)</f>
        <v>23607</v>
      </c>
      <c r="G622" s="34">
        <f ca="1">IFERROR(SUMPRODUCT(('銷貨數 (總數)(claude)'!$B$4:$B$1576=C622)*OFFSET('銷貨數 (總數)(claude)'!$E$4:$E$1576,0,操作說明!$D$2-16,1573,12)),0)</f>
        <v>570</v>
      </c>
      <c r="H622" s="35">
        <f ca="1">IFERROR(SUMPRODUCT(('銷貨數 (總數)(claude)'!$B$4:$B$1576=C622)*OFFSET('銷貨數 (總數)(claude)'!$E$4:$E$1576,0,操作說明!$D$2-10,1573,6)),0)</f>
        <v>570</v>
      </c>
      <c r="I622" s="34">
        <f ca="1">IFERROR(SUMPRODUCT(('銷貨數 (總數)(claude)'!$B$4:$B$1576=C622)*OFFSET('銷貨數 (總數)(claude)'!$E$4:$E$1576,0,操作說明!$D$2-7,1573,3)),0)</f>
        <v>370</v>
      </c>
      <c r="J622" s="35" cm="1">
        <f t="array" aca="1" ref="J622" ca="1">IFERROR(ROUND(H622/MAX(1,SUMPRODUCT(('銷貨數 (總數)(claude)'!$B$4:$B$1576=C622)*(OFFSET('銷貨數 (總數)(claude)'!$E$4:$E$1576,0,操作說明!$D$2-10,1573,6)&gt;0))),1),0)</f>
        <v>142.5</v>
      </c>
      <c r="K622" s="36">
        <f t="shared" ca="1" si="36"/>
        <v>54.7</v>
      </c>
      <c r="L622" s="37" t="str">
        <f t="shared" ca="1" si="37"/>
        <v>滯銷風險</v>
      </c>
      <c r="M622" s="38" t="str">
        <f t="shared" ca="1" si="38"/>
        <v>🔴 超過2年消化量，建議促銷/庫存處分</v>
      </c>
      <c r="N622" s="113" t="str">
        <f t="shared" ca="1" si="39"/>
        <v>2030/12</v>
      </c>
    </row>
    <row r="623" spans="1:14" ht="18.75" customHeight="1">
      <c r="A623" s="19" t="str">
        <f>IFERROR(_xlfn.XLOOKUP(B623,事業別定義!A$2:A$9,事業別定義!B$2:B$9,IF(E623&gt;0,"周邊商品","")),IF(E623&gt;0,"周邊商品",""))</f>
        <v>共通</v>
      </c>
      <c r="B623" s="20" t="str">
        <f>IFERROR(_xlfn.XLOOKUP(C623,'銷貨數(claude)'!E:E,'銷貨數(claude)'!A:A,"周邊商品"),"周邊商品")</f>
        <v>共通</v>
      </c>
      <c r="C623" s="21" t="str">
        <f>'在庫(claude)'!A623</f>
        <v>2016KS002</v>
      </c>
      <c r="D623" s="22" t="str">
        <f>IFERROR(_xlfn.XLOOKUP(C623,'在庫(claude)'!A$5:A$695,'在庫(claude)'!B$5:B$695,""),"")</f>
        <v>巧虎提袋(小)</v>
      </c>
      <c r="E623" s="39">
        <f>IFERROR(SUMIF('在庫(claude)'!A$5:A$695,C623,'在庫(claude)'!D$5:D$695),0)</f>
        <v>3025</v>
      </c>
      <c r="F623" s="39">
        <f>IFERROR(SUMIF('在庫(claude)'!A$5:A$695,C623,'在庫(claude)'!E$5:E$695),0)</f>
        <v>7747</v>
      </c>
      <c r="G623" s="39">
        <f ca="1">IFERROR(SUMPRODUCT(('銷貨數 (總數)(claude)'!$B$4:$B$1576=C623)*OFFSET('銷貨數 (總數)(claude)'!$E$4:$E$1576,0,操作說明!$D$2-16,1573,12)),0)</f>
        <v>92</v>
      </c>
      <c r="H623" s="40">
        <f ca="1">IFERROR(SUMPRODUCT(('銷貨數 (總數)(claude)'!$B$4:$B$1576=C623)*OFFSET('銷貨數 (總數)(claude)'!$E$4:$E$1576,0,操作說明!$D$2-10,1573,6)),0)</f>
        <v>92</v>
      </c>
      <c r="I623" s="39">
        <f ca="1">IFERROR(SUMPRODUCT(('銷貨數 (總數)(claude)'!$B$4:$B$1576=C623)*OFFSET('銷貨數 (總數)(claude)'!$E$4:$E$1576,0,操作說明!$D$2-7,1573,3)),0)</f>
        <v>92</v>
      </c>
      <c r="J623" s="40" cm="1">
        <f t="array" aca="1" ref="J623" ca="1">IFERROR(ROUND(H623/MAX(1,SUMPRODUCT(('銷貨數 (總數)(claude)'!$B$4:$B$1576=C623)*(OFFSET('銷貨數 (總數)(claude)'!$E$4:$E$1576,0,操作說明!$D$2-10,1573,6)&gt;0))),1),0)</f>
        <v>30.7</v>
      </c>
      <c r="K623" s="41">
        <f t="shared" ca="1" si="36"/>
        <v>98.5</v>
      </c>
      <c r="L623" s="37" t="str">
        <f t="shared" ca="1" si="37"/>
        <v>滯銷風險</v>
      </c>
      <c r="M623" s="42" t="str">
        <f t="shared" ca="1" si="38"/>
        <v>🔴 超過2年消化量，建議促銷/庫存處分</v>
      </c>
      <c r="N623" s="113" t="str">
        <f t="shared" ca="1" si="39"/>
        <v>2034/08</v>
      </c>
    </row>
    <row r="624" spans="1:14" ht="18.75" customHeight="1">
      <c r="A624" s="19" t="str">
        <f>IFERROR(_xlfn.XLOOKUP(B624,事業別定義!A$2:A$9,事業別定義!B$2:B$9,IF(E624&gt;0,"周邊商品","")),IF(E624&gt;0,"周邊商品",""))</f>
        <v>周邊商品</v>
      </c>
      <c r="B624" s="20" t="str">
        <f>IFERROR(_xlfn.XLOOKUP(C624,'銷貨數(claude)'!E:E,'銷貨數(claude)'!A:A,"周邊商品"),"周邊商品")</f>
        <v>周邊商品</v>
      </c>
      <c r="C624" s="21" t="str">
        <f>'在庫(claude)'!A624</f>
        <v>2020GSA09</v>
      </c>
      <c r="D624" s="22" t="str">
        <f>IFERROR(_xlfn.XLOOKUP(C624,'在庫(claude)'!A$5:A$695,'在庫(claude)'!B$5:B$695,""),"")</f>
        <v>瓦楞紙箱630*270*470</v>
      </c>
      <c r="E624" s="34">
        <f>IFERROR(SUMIF('在庫(claude)'!A$5:A$695,C624,'在庫(claude)'!D$5:D$695),0)</f>
        <v>1228</v>
      </c>
      <c r="F624" s="34">
        <f>IFERROR(SUMIF('在庫(claude)'!A$5:A$695,C624,'在庫(claude)'!E$5:E$695),0)</f>
        <v>48982</v>
      </c>
      <c r="G624" s="34">
        <f ca="1">IFERROR(SUMPRODUCT(('銷貨數 (總數)(claude)'!$B$4:$B$1576=C624)*OFFSET('銷貨數 (總數)(claude)'!$E$4:$E$1576,0,操作說明!$D$2-16,1573,12)),0)</f>
        <v>0</v>
      </c>
      <c r="H624" s="35">
        <f ca="1">IFERROR(SUMPRODUCT(('銷貨數 (總數)(claude)'!$B$4:$B$1576=C624)*OFFSET('銷貨數 (總數)(claude)'!$E$4:$E$1576,0,操作說明!$D$2-10,1573,6)),0)</f>
        <v>0</v>
      </c>
      <c r="I624" s="34">
        <f ca="1">IFERROR(SUMPRODUCT(('銷貨數 (總數)(claude)'!$B$4:$B$1576=C624)*OFFSET('銷貨數 (總數)(claude)'!$E$4:$E$1576,0,操作說明!$D$2-7,1573,3)),0)</f>
        <v>0</v>
      </c>
      <c r="J624" s="35" cm="1">
        <f t="array" aca="1" ref="J624" ca="1">IFERROR(ROUND(H624/MAX(1,SUMPRODUCT(('銷貨數 (總數)(claude)'!$B$4:$B$1576=C624)*(OFFSET('銷貨數 (總數)(claude)'!$E$4:$E$1576,0,操作說明!$D$2-10,1573,6)&gt;0))),1),0)</f>
        <v>0</v>
      </c>
      <c r="K624" s="36" t="str">
        <f t="shared" ca="1" si="36"/>
        <v>-</v>
      </c>
      <c r="L624" s="37" t="str">
        <f t="shared" ca="1" si="37"/>
        <v>滯銷(有庫無銷)</v>
      </c>
      <c r="M624" s="38" t="str">
        <f t="shared" ca="1" si="38"/>
        <v>⚠️ 近6M零銷售，請確認是否列入促銷或處分</v>
      </c>
      <c r="N624" s="113" t="str">
        <f t="shared" ca="1" si="39"/>
        <v>無法預估</v>
      </c>
    </row>
    <row r="625" spans="1:14" ht="18.75" customHeight="1">
      <c r="A625" s="19" t="str">
        <f>IFERROR(_xlfn.XLOOKUP(B625,事業別定義!A$2:A$9,事業別定義!B$2:B$9,IF(E625&gt;0,"周邊商品","")),IF(E625&gt;0,"周邊商品",""))</f>
        <v>周邊商品</v>
      </c>
      <c r="B625" s="20" t="str">
        <f>IFERROR(_xlfn.XLOOKUP(C625,'銷貨數(claude)'!E:E,'銷貨數(claude)'!A:A,"周邊商品"),"周邊商品")</f>
        <v>周邊商品</v>
      </c>
      <c r="C625" s="21" t="str">
        <f>'在庫(claude)'!A625</f>
        <v>2020GSA15</v>
      </c>
      <c r="D625" s="22" t="str">
        <f>IFERROR(_xlfn.XLOOKUP(C625,'在庫(claude)'!A$5:A$695,'在庫(claude)'!B$5:B$695,""),"")</f>
        <v>經銷紙箱685*475*430</v>
      </c>
      <c r="E625" s="39">
        <f>IFERROR(SUMIF('在庫(claude)'!A$5:A$695,C625,'在庫(claude)'!D$5:D$695),0)</f>
        <v>210</v>
      </c>
      <c r="F625" s="39">
        <f>IFERROR(SUMIF('在庫(claude)'!A$5:A$695,C625,'在庫(claude)'!E$5:E$695),0)</f>
        <v>10466</v>
      </c>
      <c r="G625" s="39">
        <f ca="1">IFERROR(SUMPRODUCT(('銷貨數 (總數)(claude)'!$B$4:$B$1576=C625)*OFFSET('銷貨數 (總數)(claude)'!$E$4:$E$1576,0,操作說明!$D$2-16,1573,12)),0)</f>
        <v>0</v>
      </c>
      <c r="H625" s="40">
        <f ca="1">IFERROR(SUMPRODUCT(('銷貨數 (總數)(claude)'!$B$4:$B$1576=C625)*OFFSET('銷貨數 (總數)(claude)'!$E$4:$E$1576,0,操作說明!$D$2-10,1573,6)),0)</f>
        <v>0</v>
      </c>
      <c r="I625" s="39">
        <f ca="1">IFERROR(SUMPRODUCT(('銷貨數 (總數)(claude)'!$B$4:$B$1576=C625)*OFFSET('銷貨數 (總數)(claude)'!$E$4:$E$1576,0,操作說明!$D$2-7,1573,3)),0)</f>
        <v>0</v>
      </c>
      <c r="J625" s="40" cm="1">
        <f t="array" aca="1" ref="J625" ca="1">IFERROR(ROUND(H625/MAX(1,SUMPRODUCT(('銷貨數 (總數)(claude)'!$B$4:$B$1576=C625)*(OFFSET('銷貨數 (總數)(claude)'!$E$4:$E$1576,0,操作說明!$D$2-10,1573,6)&gt;0))),1),0)</f>
        <v>0</v>
      </c>
      <c r="K625" s="41" t="str">
        <f t="shared" ca="1" si="36"/>
        <v>-</v>
      </c>
      <c r="L625" s="37" t="str">
        <f t="shared" ca="1" si="37"/>
        <v>滯銷(有庫無銷)</v>
      </c>
      <c r="M625" s="42" t="str">
        <f t="shared" ca="1" si="38"/>
        <v>⚠️ 近6M零銷售，請確認是否列入促銷或處分</v>
      </c>
      <c r="N625" s="113" t="str">
        <f t="shared" ca="1" si="39"/>
        <v>無法預估</v>
      </c>
    </row>
    <row r="626" spans="1:14" ht="18.75" customHeight="1">
      <c r="A626" s="19" t="str">
        <f>IFERROR(_xlfn.XLOOKUP(B626,事業別定義!A$2:A$9,事業別定義!B$2:B$9,IF(E626&gt;0,"周邊商品","")),IF(E626&gt;0,"周邊商品",""))</f>
        <v>周邊商品</v>
      </c>
      <c r="B626" s="20" t="str">
        <f>IFERROR(_xlfn.XLOOKUP(C626,'銷貨數(claude)'!E:E,'銷貨數(claude)'!A:A,"周邊商品"),"周邊商品")</f>
        <v>周邊商品</v>
      </c>
      <c r="C626" s="21" t="str">
        <f>'在庫(claude)'!A626</f>
        <v>2020GSA16</v>
      </c>
      <c r="D626" s="22" t="str">
        <f>IFERROR(_xlfn.XLOOKUP(C626,'在庫(claude)'!A$5:A$695,'在庫(claude)'!B$5:B$695,""),"")</f>
        <v>週邊瓦楞紙箱575*475*430</v>
      </c>
      <c r="E626" s="34">
        <f>IFERROR(SUMIF('在庫(claude)'!A$5:A$695,C626,'在庫(claude)'!D$5:D$695),0)</f>
        <v>184</v>
      </c>
      <c r="F626" s="34">
        <f>IFERROR(SUMIF('在庫(claude)'!A$5:A$695,C626,'在庫(claude)'!E$5:E$695),0)</f>
        <v>8314</v>
      </c>
      <c r="G626" s="34">
        <f ca="1">IFERROR(SUMPRODUCT(('銷貨數 (總數)(claude)'!$B$4:$B$1576=C626)*OFFSET('銷貨數 (總數)(claude)'!$E$4:$E$1576,0,操作說明!$D$2-16,1573,12)),0)</f>
        <v>0</v>
      </c>
      <c r="H626" s="35">
        <f ca="1">IFERROR(SUMPRODUCT(('銷貨數 (總數)(claude)'!$B$4:$B$1576=C626)*OFFSET('銷貨數 (總數)(claude)'!$E$4:$E$1576,0,操作說明!$D$2-10,1573,6)),0)</f>
        <v>0</v>
      </c>
      <c r="I626" s="34">
        <f ca="1">IFERROR(SUMPRODUCT(('銷貨數 (總數)(claude)'!$B$4:$B$1576=C626)*OFFSET('銷貨數 (總數)(claude)'!$E$4:$E$1576,0,操作說明!$D$2-7,1573,3)),0)</f>
        <v>0</v>
      </c>
      <c r="J626" s="35" cm="1">
        <f t="array" aca="1" ref="J626" ca="1">IFERROR(ROUND(H626/MAX(1,SUMPRODUCT(('銷貨數 (總數)(claude)'!$B$4:$B$1576=C626)*(OFFSET('銷貨數 (總數)(claude)'!$E$4:$E$1576,0,操作說明!$D$2-10,1573,6)&gt;0))),1),0)</f>
        <v>0</v>
      </c>
      <c r="K626" s="36" t="str">
        <f t="shared" ca="1" si="36"/>
        <v>-</v>
      </c>
      <c r="L626" s="37" t="str">
        <f t="shared" ca="1" si="37"/>
        <v>滯銷(有庫無銷)</v>
      </c>
      <c r="M626" s="38" t="str">
        <f t="shared" ca="1" si="38"/>
        <v>⚠️ 近6M零銷售，請確認是否列入促銷或處分</v>
      </c>
      <c r="N626" s="113" t="str">
        <f t="shared" ca="1" si="39"/>
        <v>無法預估</v>
      </c>
    </row>
    <row r="627" spans="1:14" ht="18.75" customHeight="1">
      <c r="A627" s="19" t="str">
        <f>IFERROR(_xlfn.XLOOKUP(B627,事業別定義!A$2:A$9,事業別定義!B$2:B$9,IF(E627&gt;0,"周邊商品","")),IF(E627&gt;0,"周邊商品",""))</f>
        <v>周邊商品</v>
      </c>
      <c r="B627" s="20" t="str">
        <f>IFERROR(_xlfn.XLOOKUP(C627,'銷貨數(claude)'!E:E,'銷貨數(claude)'!A:A,"周邊商品"),"周邊商品")</f>
        <v>周邊商品</v>
      </c>
      <c r="C627" s="21" t="str">
        <f>'在庫(claude)'!A627</f>
        <v>20213PB01-書</v>
      </c>
      <c r="D627" s="22" t="str">
        <f>IFERROR(_xlfn.XLOOKUP(C627,'在庫(claude)'!A$5:A$695,'在庫(claude)'!B$5:B$695,""),"")</f>
        <v>邏輯創意巧拼組_小書</v>
      </c>
      <c r="E627" s="39">
        <f>IFERROR(SUMIF('在庫(claude)'!A$5:A$695,C627,'在庫(claude)'!D$5:D$695),0)</f>
        <v>3</v>
      </c>
      <c r="F627" s="39">
        <f>IFERROR(SUMIF('在庫(claude)'!A$5:A$695,C627,'在庫(claude)'!E$5:E$695),0)</f>
        <v>0</v>
      </c>
      <c r="G627" s="39">
        <f ca="1">IFERROR(SUMPRODUCT(('銷貨數 (總數)(claude)'!$B$4:$B$1576=C627)*OFFSET('銷貨數 (總數)(claude)'!$E$4:$E$1576,0,操作說明!$D$2-16,1573,12)),0)</f>
        <v>0</v>
      </c>
      <c r="H627" s="40">
        <f ca="1">IFERROR(SUMPRODUCT(('銷貨數 (總數)(claude)'!$B$4:$B$1576=C627)*OFFSET('銷貨數 (總數)(claude)'!$E$4:$E$1576,0,操作說明!$D$2-10,1573,6)),0)</f>
        <v>0</v>
      </c>
      <c r="I627" s="39">
        <f ca="1">IFERROR(SUMPRODUCT(('銷貨數 (總數)(claude)'!$B$4:$B$1576=C627)*OFFSET('銷貨數 (總數)(claude)'!$E$4:$E$1576,0,操作說明!$D$2-7,1573,3)),0)</f>
        <v>0</v>
      </c>
      <c r="J627" s="40" cm="1">
        <f t="array" aca="1" ref="J627" ca="1">IFERROR(ROUND(H627/MAX(1,SUMPRODUCT(('銷貨數 (總數)(claude)'!$B$4:$B$1576=C627)*(OFFSET('銷貨數 (總數)(claude)'!$E$4:$E$1576,0,操作說明!$D$2-10,1573,6)&gt;0))),1),0)</f>
        <v>0</v>
      </c>
      <c r="K627" s="41" t="str">
        <f t="shared" ca="1" si="36"/>
        <v>-</v>
      </c>
      <c r="L627" s="37" t="str">
        <f t="shared" ca="1" si="37"/>
        <v>滯銷(有庫無銷)</v>
      </c>
      <c r="M627" s="42" t="str">
        <f t="shared" ca="1" si="38"/>
        <v>⚠️ 近6M零銷售，請確認是否列入促銷或處分</v>
      </c>
      <c r="N627" s="115" t="str">
        <f t="shared" ca="1" si="39"/>
        <v>無法預估</v>
      </c>
    </row>
    <row r="628" spans="1:14" ht="18.75" customHeight="1">
      <c r="A628" s="19" t="str">
        <f>IFERROR(_xlfn.XLOOKUP(B628,事業別定義!A$2:A$9,事業別定義!B$2:B$9,IF(E628&gt;0,"周邊商品","")),IF(E628&gt;0,"周邊商品",""))</f>
        <v>周邊商品</v>
      </c>
      <c r="B628" s="20" t="str">
        <f>IFERROR(_xlfn.XLOOKUP(C628,'銷貨數(claude)'!E:E,'銷貨數(claude)'!A:A,"周邊商品"),"周邊商品")</f>
        <v>周邊商品</v>
      </c>
      <c r="C628" s="21" t="str">
        <f>'在庫(claude)'!A628</f>
        <v>2021FCV01-1</v>
      </c>
      <c r="D628" s="22" t="str">
        <f>IFERROR(_xlfn.XLOOKUP(C628,'在庫(claude)'!A$5:A$695,'在庫(claude)'!B$5:B$695,""),"")</f>
        <v>世界拼圖(大)</v>
      </c>
      <c r="E628" s="34">
        <f>IFERROR(SUMIF('在庫(claude)'!A$5:A$695,C628,'在庫(claude)'!D$5:D$695),0)</f>
        <v>162</v>
      </c>
      <c r="F628" s="34">
        <f>IFERROR(SUMIF('在庫(claude)'!A$5:A$695,C628,'在庫(claude)'!E$5:E$695),0)</f>
        <v>0</v>
      </c>
      <c r="G628" s="34">
        <f ca="1">IFERROR(SUMPRODUCT(('銷貨數 (總數)(claude)'!$B$4:$B$1576=C628)*OFFSET('銷貨數 (總數)(claude)'!$E$4:$E$1576,0,操作說明!$D$2-16,1573,12)),0)</f>
        <v>0</v>
      </c>
      <c r="H628" s="35">
        <f ca="1">IFERROR(SUMPRODUCT(('銷貨數 (總數)(claude)'!$B$4:$B$1576=C628)*OFFSET('銷貨數 (總數)(claude)'!$E$4:$E$1576,0,操作說明!$D$2-10,1573,6)),0)</f>
        <v>0</v>
      </c>
      <c r="I628" s="34">
        <f ca="1">IFERROR(SUMPRODUCT(('銷貨數 (總數)(claude)'!$B$4:$B$1576=C628)*OFFSET('銷貨數 (總數)(claude)'!$E$4:$E$1576,0,操作說明!$D$2-7,1573,3)),0)</f>
        <v>0</v>
      </c>
      <c r="J628" s="35" cm="1">
        <f t="array" aca="1" ref="J628" ca="1">IFERROR(ROUND(H628/MAX(1,SUMPRODUCT(('銷貨數 (總數)(claude)'!$B$4:$B$1576=C628)*(OFFSET('銷貨數 (總數)(claude)'!$E$4:$E$1576,0,操作說明!$D$2-10,1573,6)&gt;0))),1),0)</f>
        <v>0</v>
      </c>
      <c r="K628" s="36" t="str">
        <f t="shared" ca="1" si="36"/>
        <v>-</v>
      </c>
      <c r="L628" s="37" t="str">
        <f t="shared" ca="1" si="37"/>
        <v>滯銷(有庫無銷)</v>
      </c>
      <c r="M628" s="38" t="str">
        <f t="shared" ca="1" si="38"/>
        <v>⚠️ 近6M零銷售，請確認是否列入促銷或處分</v>
      </c>
      <c r="N628" s="115" t="str">
        <f t="shared" ca="1" si="39"/>
        <v>無法預估</v>
      </c>
    </row>
    <row r="629" spans="1:14" ht="18.75" customHeight="1">
      <c r="A629" s="19" t="str">
        <f>IFERROR(_xlfn.XLOOKUP(B629,事業別定義!A$2:A$9,事業別定義!B$2:B$9,IF(E629&gt;0,"周邊商品","")),IF(E629&gt;0,"周邊商品",""))</f>
        <v>周邊商品</v>
      </c>
      <c r="B629" s="20" t="str">
        <f>IFERROR(_xlfn.XLOOKUP(C629,'銷貨數(claude)'!E:E,'銷貨數(claude)'!A:A,"周邊商品"),"周邊商品")</f>
        <v>周邊商品</v>
      </c>
      <c r="C629" s="21" t="str">
        <f>'在庫(claude)'!A629</f>
        <v>2024KDS0M</v>
      </c>
      <c r="D629" s="22" t="str">
        <f>IFERROR(_xlfn.XLOOKUP(C629,'在庫(claude)'!A$5:A$695,'在庫(claude)'!B$5:B$695,""),"")</f>
        <v>2025年春季會員DM</v>
      </c>
      <c r="E629" s="39">
        <f>IFERROR(SUMIF('在庫(claude)'!A$5:A$695,C629,'在庫(claude)'!D$5:D$695),0)</f>
        <v>1276</v>
      </c>
      <c r="F629" s="39">
        <f>IFERROR(SUMIF('在庫(claude)'!A$5:A$695,C629,'在庫(claude)'!E$5:E$695),0)</f>
        <v>1449</v>
      </c>
      <c r="G629" s="39">
        <f ca="1">IFERROR(SUMPRODUCT(('銷貨數 (總數)(claude)'!$B$4:$B$1576=C629)*OFFSET('銷貨數 (總數)(claude)'!$E$4:$E$1576,0,操作說明!$D$2-16,1573,12)),0)</f>
        <v>0</v>
      </c>
      <c r="H629" s="40">
        <f ca="1">IFERROR(SUMPRODUCT(('銷貨數 (總數)(claude)'!$B$4:$B$1576=C629)*OFFSET('銷貨數 (總數)(claude)'!$E$4:$E$1576,0,操作說明!$D$2-10,1573,6)),0)</f>
        <v>0</v>
      </c>
      <c r="I629" s="39">
        <f ca="1">IFERROR(SUMPRODUCT(('銷貨數 (總數)(claude)'!$B$4:$B$1576=C629)*OFFSET('銷貨數 (總數)(claude)'!$E$4:$E$1576,0,操作說明!$D$2-7,1573,3)),0)</f>
        <v>0</v>
      </c>
      <c r="J629" s="40" cm="1">
        <f t="array" aca="1" ref="J629" ca="1">IFERROR(ROUND(H629/MAX(1,SUMPRODUCT(('銷貨數 (總數)(claude)'!$B$4:$B$1576=C629)*(OFFSET('銷貨數 (總數)(claude)'!$E$4:$E$1576,0,操作說明!$D$2-10,1573,6)&gt;0))),1),0)</f>
        <v>0</v>
      </c>
      <c r="K629" s="41" t="str">
        <f t="shared" ca="1" si="36"/>
        <v>-</v>
      </c>
      <c r="L629" s="37" t="str">
        <f t="shared" ca="1" si="37"/>
        <v>滯銷(有庫無銷)</v>
      </c>
      <c r="M629" s="42" t="str">
        <f t="shared" ca="1" si="38"/>
        <v>⚠️ 近6M零銷售，請確認是否列入促銷或處分</v>
      </c>
      <c r="N629" s="113" t="str">
        <f t="shared" ca="1" si="39"/>
        <v>無法預估</v>
      </c>
    </row>
    <row r="630" spans="1:14" ht="18.75" customHeight="1">
      <c r="A630" s="19" t="str">
        <f>IFERROR(_xlfn.XLOOKUP(B630,事業別定義!A$2:A$9,事業別定義!B$2:B$9,IF(E630&gt;0,"周邊商品","")),IF(E630&gt;0,"周邊商品",""))</f>
        <v>周邊商品</v>
      </c>
      <c r="B630" s="20" t="str">
        <f>IFERROR(_xlfn.XLOOKUP(C630,'銷貨數(claude)'!E:E,'銷貨數(claude)'!A:A,"周邊商品"),"周邊商品")</f>
        <v>周邊商品</v>
      </c>
      <c r="C630" s="21" t="str">
        <f>'在庫(claude)'!A630</f>
        <v>Z00000001</v>
      </c>
      <c r="D630" s="22" t="str">
        <f>IFERROR(_xlfn.XLOOKUP(C630,'在庫(claude)'!A$5:A$695,'在庫(claude)'!B$5:B$695,""),"")</f>
        <v>製令單使用虛擬品號</v>
      </c>
      <c r="E630" s="34">
        <f>IFERROR(SUMIF('在庫(claude)'!A$5:A$695,C630,'在庫(claude)'!D$5:D$695),0)</f>
        <v>79028736</v>
      </c>
      <c r="F630" s="34">
        <f>IFERROR(SUMIF('在庫(claude)'!A$5:A$695,C630,'在庫(claude)'!E$5:E$695),0)</f>
        <v>0</v>
      </c>
      <c r="G630" s="34">
        <f ca="1">IFERROR(SUMPRODUCT(('銷貨數 (總數)(claude)'!$B$4:$B$1576=C630)*OFFSET('銷貨數 (總數)(claude)'!$E$4:$E$1576,0,操作說明!$D$2-16,1573,12)),0)</f>
        <v>0</v>
      </c>
      <c r="H630" s="35">
        <f ca="1">IFERROR(SUMPRODUCT(('銷貨數 (總數)(claude)'!$B$4:$B$1576=C630)*OFFSET('銷貨數 (總數)(claude)'!$E$4:$E$1576,0,操作說明!$D$2-10,1573,6)),0)</f>
        <v>0</v>
      </c>
      <c r="I630" s="34">
        <f ca="1">IFERROR(SUMPRODUCT(('銷貨數 (總數)(claude)'!$B$4:$B$1576=C630)*OFFSET('銷貨數 (總數)(claude)'!$E$4:$E$1576,0,操作說明!$D$2-7,1573,3)),0)</f>
        <v>0</v>
      </c>
      <c r="J630" s="35" cm="1">
        <f t="array" aca="1" ref="J630" ca="1">IFERROR(ROUND(H630/MAX(1,SUMPRODUCT(('銷貨數 (總數)(claude)'!$B$4:$B$1576=C630)*(OFFSET('銷貨數 (總數)(claude)'!$E$4:$E$1576,0,操作說明!$D$2-10,1573,6)&gt;0))),1),0)</f>
        <v>0</v>
      </c>
      <c r="K630" s="36" t="str">
        <f t="shared" ca="1" si="36"/>
        <v>-</v>
      </c>
      <c r="L630" s="37" t="str">
        <f t="shared" ca="1" si="37"/>
        <v>滯銷(有庫無銷)</v>
      </c>
      <c r="M630" s="38" t="str">
        <f t="shared" ca="1" si="38"/>
        <v>⚠️ 近6M零銷售，請確認是否列入促銷或處分</v>
      </c>
      <c r="N630" s="113" t="str">
        <f t="shared" ca="1" si="39"/>
        <v>無法預估</v>
      </c>
    </row>
    <row r="631" spans="1:14" ht="18.75" customHeight="1">
      <c r="A631" s="19" t="str">
        <f>IFERROR(_xlfn.XLOOKUP(B631,事業別定義!A$2:A$9,事業別定義!B$2:B$9,IF(E631&gt;0,"周邊商品","")),IF(E631&gt;0,"周邊商品",""))</f>
        <v>周邊商品</v>
      </c>
      <c r="B631" s="20" t="str">
        <f>IFERROR(_xlfn.XLOOKUP(C631,'銷貨數(claude)'!E:E,'銷貨數(claude)'!A:A,"周邊商品"),"周邊商品")</f>
        <v>周邊商品</v>
      </c>
      <c r="C631" s="21" t="str">
        <f>'在庫(claude)'!A631</f>
        <v>20220EA00</v>
      </c>
      <c r="D631" s="22" t="str">
        <f>IFERROR(_xlfn.XLOOKUP(C631,'在庫(claude)'!A$5:A$695,'在庫(claude)'!B$5:B$695,""),"")</f>
        <v>巧虎包裝紙(幾何)</v>
      </c>
      <c r="E631" s="39">
        <f>IFERROR(SUMIF('在庫(claude)'!A$5:A$695,C631,'在庫(claude)'!D$5:D$695),0)</f>
        <v>3480</v>
      </c>
      <c r="F631" s="39">
        <f>IFERROR(SUMIF('在庫(claude)'!A$5:A$695,C631,'在庫(claude)'!E$5:E$695),0)</f>
        <v>28567</v>
      </c>
      <c r="G631" s="39">
        <f ca="1">IFERROR(SUMPRODUCT(('銷貨數 (總數)(claude)'!$B$4:$B$1576=C631)*OFFSET('銷貨數 (總數)(claude)'!$E$4:$E$1576,0,操作說明!$D$2-16,1573,12)),0)</f>
        <v>132</v>
      </c>
      <c r="H631" s="40">
        <f ca="1">IFERROR(SUMPRODUCT(('銷貨數 (總數)(claude)'!$B$4:$B$1576=C631)*OFFSET('銷貨數 (總數)(claude)'!$E$4:$E$1576,0,操作說明!$D$2-10,1573,6)),0)</f>
        <v>64</v>
      </c>
      <c r="I631" s="39">
        <f ca="1">IFERROR(SUMPRODUCT(('銷貨數 (總數)(claude)'!$B$4:$B$1576=C631)*OFFSET('銷貨數 (總數)(claude)'!$E$4:$E$1576,0,操作說明!$D$2-7,1573,3)),0)</f>
        <v>22</v>
      </c>
      <c r="J631" s="40" cm="1">
        <f t="array" aca="1" ref="J631" ca="1">IFERROR(ROUND(H631/MAX(1,SUMPRODUCT(('銷貨數 (總數)(claude)'!$B$4:$B$1576=C631)*(OFFSET('銷貨數 (總數)(claude)'!$E$4:$E$1576,0,操作說明!$D$2-10,1573,6)&gt;0))),1),0)</f>
        <v>10.7</v>
      </c>
      <c r="K631" s="41">
        <f t="shared" ca="1" si="36"/>
        <v>325.2</v>
      </c>
      <c r="L631" s="37" t="str">
        <f t="shared" ca="1" si="37"/>
        <v>滯銷風險</v>
      </c>
      <c r="M631" s="42" t="str">
        <f t="shared" ca="1" si="38"/>
        <v>🔴 超過2年消化量，建議促銷/庫存處分</v>
      </c>
      <c r="N631" s="113" t="str">
        <f t="shared" ca="1" si="39"/>
        <v>2053/06</v>
      </c>
    </row>
    <row r="632" spans="1:14" ht="18.75" customHeight="1">
      <c r="A632" s="19" t="str">
        <f>IFERROR(_xlfn.XLOOKUP(B632,事業別定義!A$2:A$9,事業別定義!B$2:B$9,IF(E632&gt;0,"周邊商品","")),IF(E632&gt;0,"周邊商品",""))</f>
        <v>周邊商品</v>
      </c>
      <c r="B632" s="20" t="str">
        <f>IFERROR(_xlfn.XLOOKUP(C632,'銷貨數(claude)'!E:E,'銷貨數(claude)'!A:A,"周邊商品"),"周邊商品")</f>
        <v>周邊商品</v>
      </c>
      <c r="C632" s="21" t="str">
        <f>'在庫(claude)'!A632</f>
        <v>20220EB00</v>
      </c>
      <c r="D632" s="22" t="str">
        <f>IFERROR(_xlfn.XLOOKUP(C632,'在庫(claude)'!A$5:A$695,'在庫(claude)'!B$5:B$695,""),"")</f>
        <v>巧虎包裝紙(水果)</v>
      </c>
      <c r="E632" s="34">
        <f>IFERROR(SUMIF('在庫(claude)'!A$5:A$695,C632,'在庫(claude)'!D$5:D$695),0)</f>
        <v>2665</v>
      </c>
      <c r="F632" s="34">
        <f>IFERROR(SUMIF('在庫(claude)'!A$5:A$695,C632,'在庫(claude)'!E$5:E$695),0)</f>
        <v>21704</v>
      </c>
      <c r="G632" s="34">
        <f ca="1">IFERROR(SUMPRODUCT(('銷貨數 (總數)(claude)'!$B$4:$B$1576=C632)*OFFSET('銷貨數 (總數)(claude)'!$E$4:$E$1576,0,操作說明!$D$2-16,1573,12)),0)</f>
        <v>102</v>
      </c>
      <c r="H632" s="35">
        <f ca="1">IFERROR(SUMPRODUCT(('銷貨數 (總數)(claude)'!$B$4:$B$1576=C632)*OFFSET('銷貨數 (總數)(claude)'!$E$4:$E$1576,0,操作說明!$D$2-10,1573,6)),0)</f>
        <v>61</v>
      </c>
      <c r="I632" s="34">
        <f ca="1">IFERROR(SUMPRODUCT(('銷貨數 (總數)(claude)'!$B$4:$B$1576=C632)*OFFSET('銷貨數 (總數)(claude)'!$E$4:$E$1576,0,操作說明!$D$2-7,1573,3)),0)</f>
        <v>26</v>
      </c>
      <c r="J632" s="35" cm="1">
        <f t="array" aca="1" ref="J632" ca="1">IFERROR(ROUND(H632/MAX(1,SUMPRODUCT(('銷貨數 (總數)(claude)'!$B$4:$B$1576=C632)*(OFFSET('銷貨數 (總數)(claude)'!$E$4:$E$1576,0,操作說明!$D$2-10,1573,6)&gt;0))),1),0)</f>
        <v>10.199999999999999</v>
      </c>
      <c r="K632" s="36">
        <f t="shared" ca="1" si="36"/>
        <v>261.3</v>
      </c>
      <c r="L632" s="37" t="str">
        <f t="shared" ca="1" si="37"/>
        <v>滯銷風險</v>
      </c>
      <c r="M632" s="38" t="str">
        <f t="shared" ca="1" si="38"/>
        <v>🔴 超過2年消化量，建議促銷/庫存處分</v>
      </c>
      <c r="N632" s="113" t="str">
        <f t="shared" ca="1" si="39"/>
        <v>2048/02</v>
      </c>
    </row>
    <row r="633" spans="1:14" ht="18.75" customHeight="1">
      <c r="A633" s="19" t="str">
        <f>IFERROR(_xlfn.XLOOKUP(B633,事業別定義!A$2:A$9,事業別定義!B$2:B$9,IF(E633&gt;0,"周邊商品","")),IF(E633&gt;0,"周邊商品",""))</f>
        <v>周邊商品</v>
      </c>
      <c r="B633" s="20" t="str">
        <f>IFERROR(_xlfn.XLOOKUP(C633,'銷貨數(claude)'!E:E,'銷貨數(claude)'!A:A,"周邊商品"),"周邊商品")</f>
        <v>周邊商品</v>
      </c>
      <c r="C633" s="21" t="str">
        <f>'在庫(claude)'!A633</f>
        <v>20220EC00</v>
      </c>
      <c r="D633" s="22" t="str">
        <f>IFERROR(_xlfn.XLOOKUP(C633,'在庫(claude)'!A$5:A$695,'在庫(claude)'!B$5:B$695,""),"")</f>
        <v>巧虎鋁箔包防壓盒</v>
      </c>
      <c r="E633" s="39">
        <f>IFERROR(SUMIF('在庫(claude)'!A$5:A$695,C633,'在庫(claude)'!D$5:D$695),0)</f>
        <v>125</v>
      </c>
      <c r="F633" s="39">
        <f>IFERROR(SUMIF('在庫(claude)'!A$5:A$695,C633,'在庫(claude)'!E$5:E$695),0)</f>
        <v>13198</v>
      </c>
      <c r="G633" s="39">
        <f ca="1">IFERROR(SUMPRODUCT(('銷貨數 (總數)(claude)'!$B$4:$B$1576=C633)*OFFSET('銷貨數 (總數)(claude)'!$E$4:$E$1576,0,操作說明!$D$2-16,1573,12)),0)</f>
        <v>88</v>
      </c>
      <c r="H633" s="40">
        <f ca="1">IFERROR(SUMPRODUCT(('銷貨數 (總數)(claude)'!$B$4:$B$1576=C633)*OFFSET('銷貨數 (總數)(claude)'!$E$4:$E$1576,0,操作說明!$D$2-10,1573,6)),0)</f>
        <v>51</v>
      </c>
      <c r="I633" s="39">
        <f ca="1">IFERROR(SUMPRODUCT(('銷貨數 (總數)(claude)'!$B$4:$B$1576=C633)*OFFSET('銷貨數 (總數)(claude)'!$E$4:$E$1576,0,操作說明!$D$2-7,1573,3)),0)</f>
        <v>19</v>
      </c>
      <c r="J633" s="40" cm="1">
        <f t="array" aca="1" ref="J633" ca="1">IFERROR(ROUND(H633/MAX(1,SUMPRODUCT(('銷貨數 (總數)(claude)'!$B$4:$B$1576=C633)*(OFFSET('銷貨數 (總數)(claude)'!$E$4:$E$1576,0,操作說明!$D$2-10,1573,6)&gt;0))),1),0)</f>
        <v>8.5</v>
      </c>
      <c r="K633" s="41">
        <f t="shared" ca="1" si="36"/>
        <v>14.7</v>
      </c>
      <c r="L633" s="37" t="str">
        <f t="shared" ca="1" si="37"/>
        <v>滯銷風險</v>
      </c>
      <c r="M633" s="42" t="str">
        <f t="shared" ca="1" si="38"/>
        <v>🔴 消化月數超過12個月，滯銷風險高</v>
      </c>
      <c r="N633" s="113" t="str">
        <f t="shared" ca="1" si="39"/>
        <v>2027/08</v>
      </c>
    </row>
    <row r="634" spans="1:14" ht="18.75" customHeight="1">
      <c r="A634" s="19" t="str">
        <f>IFERROR(_xlfn.XLOOKUP(B634,事業別定義!A$2:A$9,事業別定義!B$2:B$9,IF(E634&gt;0,"周邊商品","")),IF(E634&gt;0,"周邊商品",""))</f>
        <v>周邊商品</v>
      </c>
      <c r="B634" s="20" t="str">
        <f>IFERROR(_xlfn.XLOOKUP(C634,'銷貨數(claude)'!E:E,'銷貨數(claude)'!A:A,"周邊商品"),"周邊商品")</f>
        <v>周邊商品</v>
      </c>
      <c r="C634" s="21" t="str">
        <f>'在庫(claude)'!A634</f>
        <v>20220EG00</v>
      </c>
      <c r="D634" s="22" t="str">
        <f>IFERROR(_xlfn.XLOOKUP(C634,'在庫(claude)'!A$5:A$695,'在庫(claude)'!B$5:B$695,""),"")</f>
        <v>15吋桃樂比雙人枕</v>
      </c>
      <c r="E634" s="34">
        <f>IFERROR(SUMIF('在庫(claude)'!A$5:A$695,C634,'在庫(claude)'!D$5:D$695),0)</f>
        <v>5</v>
      </c>
      <c r="F634" s="34">
        <f>IFERROR(SUMIF('在庫(claude)'!A$5:A$695,C634,'在庫(claude)'!E$5:E$695),0)</f>
        <v>850</v>
      </c>
      <c r="G634" s="34">
        <f ca="1">IFERROR(SUMPRODUCT(('銷貨數 (總數)(claude)'!$B$4:$B$1576=C634)*OFFSET('銷貨數 (總數)(claude)'!$E$4:$E$1576,0,操作說明!$D$2-16,1573,12)),0)</f>
        <v>3</v>
      </c>
      <c r="H634" s="35">
        <f ca="1">IFERROR(SUMPRODUCT(('銷貨數 (總數)(claude)'!$B$4:$B$1576=C634)*OFFSET('銷貨數 (總數)(claude)'!$E$4:$E$1576,0,操作說明!$D$2-10,1573,6)),0)</f>
        <v>1</v>
      </c>
      <c r="I634" s="34">
        <f ca="1">IFERROR(SUMPRODUCT(('銷貨數 (總數)(claude)'!$B$4:$B$1576=C634)*OFFSET('銷貨數 (總數)(claude)'!$E$4:$E$1576,0,操作說明!$D$2-7,1573,3)),0)</f>
        <v>0</v>
      </c>
      <c r="J634" s="35" cm="1">
        <f t="array" aca="1" ref="J634" ca="1">IFERROR(ROUND(H634/MAX(1,SUMPRODUCT(('銷貨數 (總數)(claude)'!$B$4:$B$1576=C634)*(OFFSET('銷貨數 (總數)(claude)'!$E$4:$E$1576,0,操作說明!$D$2-10,1573,6)&gt;0))),1),0)</f>
        <v>1</v>
      </c>
      <c r="K634" s="36">
        <f t="shared" ca="1" si="36"/>
        <v>5</v>
      </c>
      <c r="L634" s="37" t="str">
        <f t="shared" ca="1" si="37"/>
        <v>偏高</v>
      </c>
      <c r="M634" s="38" t="str">
        <f t="shared" ca="1" si="38"/>
        <v>🟡 消化月數3-6個月，偏高注意</v>
      </c>
      <c r="N634" s="113" t="str">
        <f t="shared" ca="1" si="39"/>
        <v>2026/10</v>
      </c>
    </row>
    <row r="635" spans="1:14" ht="18.75" customHeight="1">
      <c r="A635" s="19" t="str">
        <f>IFERROR(_xlfn.XLOOKUP(B635,事業別定義!A$2:A$9,事業別定義!B$2:B$9,IF(E635&gt;0,"周邊商品","")),IF(E635&gt;0,"周邊商品",""))</f>
        <v>周邊商品</v>
      </c>
      <c r="B635" s="20" t="str">
        <f>IFERROR(_xlfn.XLOOKUP(C635,'銷貨數(claude)'!E:E,'銷貨數(claude)'!A:A,"周邊商品"),"周邊商品")</f>
        <v>周邊商品</v>
      </c>
      <c r="C635" s="21" t="str">
        <f>'在庫(claude)'!A635</f>
        <v>20220EM00</v>
      </c>
      <c r="D635" s="22" t="str">
        <f>IFERROR(_xlfn.XLOOKUP(C635,'在庫(claude)'!A$5:A$695,'在庫(claude)'!B$5:B$695,""),"")</f>
        <v>18吋巧虎頭型抱枕</v>
      </c>
      <c r="E635" s="39">
        <f>IFERROR(SUMIF('在庫(claude)'!A$5:A$695,C635,'在庫(claude)'!D$5:D$695),0)</f>
        <v>24</v>
      </c>
      <c r="F635" s="39">
        <f>IFERROR(SUMIF('在庫(claude)'!A$5:A$695,C635,'在庫(claude)'!E$5:E$695),0)</f>
        <v>5280</v>
      </c>
      <c r="G635" s="39">
        <f ca="1">IFERROR(SUMPRODUCT(('銷貨數 (總數)(claude)'!$B$4:$B$1576=C635)*OFFSET('銷貨數 (總數)(claude)'!$E$4:$E$1576,0,操作說明!$D$2-16,1573,12)),0)</f>
        <v>31</v>
      </c>
      <c r="H635" s="40">
        <f ca="1">IFERROR(SUMPRODUCT(('銷貨數 (總數)(claude)'!$B$4:$B$1576=C635)*OFFSET('銷貨數 (總數)(claude)'!$E$4:$E$1576,0,操作說明!$D$2-10,1573,6)),0)</f>
        <v>22</v>
      </c>
      <c r="I635" s="39">
        <f ca="1">IFERROR(SUMPRODUCT(('銷貨數 (總數)(claude)'!$B$4:$B$1576=C635)*OFFSET('銷貨數 (總數)(claude)'!$E$4:$E$1576,0,操作說明!$D$2-7,1573,3)),0)</f>
        <v>1</v>
      </c>
      <c r="J635" s="40" cm="1">
        <f t="array" aca="1" ref="J635" ca="1">IFERROR(ROUND(H635/MAX(1,SUMPRODUCT(('銷貨數 (總數)(claude)'!$B$4:$B$1576=C635)*(OFFSET('銷貨數 (總數)(claude)'!$E$4:$E$1576,0,操作說明!$D$2-10,1573,6)&gt;0))),1),0)</f>
        <v>5.5</v>
      </c>
      <c r="K635" s="41">
        <f t="shared" ca="1" si="36"/>
        <v>4.4000000000000004</v>
      </c>
      <c r="L635" s="37" t="str">
        <f t="shared" ca="1" si="37"/>
        <v>偏高</v>
      </c>
      <c r="M635" s="42" t="str">
        <f t="shared" ca="1" si="38"/>
        <v>🟡 消化月數3-6個月，偏高注意</v>
      </c>
      <c r="N635" s="113" t="str">
        <f t="shared" ca="1" si="39"/>
        <v>2026/09</v>
      </c>
    </row>
    <row r="636" spans="1:14" ht="18.75" customHeight="1">
      <c r="A636" s="19" t="str">
        <f>IFERROR(_xlfn.XLOOKUP(B636,事業別定義!A$2:A$9,事業別定義!B$2:B$9,IF(E636&gt;0,"周邊商品","")),IF(E636&gt;0,"周邊商品",""))</f>
        <v>周邊商品</v>
      </c>
      <c r="B636" s="20" t="str">
        <f>IFERROR(_xlfn.XLOOKUP(C636,'銷貨數(claude)'!E:E,'銷貨數(claude)'!A:A,"周邊商品"),"周邊商品")</f>
        <v>周邊商品</v>
      </c>
      <c r="C636" s="21" t="str">
        <f>'在庫(claude)'!A636</f>
        <v>20230EA00</v>
      </c>
      <c r="D636" s="22" t="str">
        <f>IFERROR(_xlfn.XLOOKUP(C636,'在庫(claude)'!A$5:A$695,'在庫(claude)'!B$5:B$695,""),"")</f>
        <v>巧虎耶誕斗篷</v>
      </c>
      <c r="E636" s="34">
        <f>IFERROR(SUMIF('在庫(claude)'!A$5:A$695,C636,'在庫(claude)'!D$5:D$695),0)</f>
        <v>790</v>
      </c>
      <c r="F636" s="34">
        <f>IFERROR(SUMIF('在庫(claude)'!A$5:A$695,C636,'在庫(claude)'!E$5:E$695),0)</f>
        <v>124458</v>
      </c>
      <c r="G636" s="34">
        <f ca="1">IFERROR(SUMPRODUCT(('銷貨數 (總數)(claude)'!$B$4:$B$1576=C636)*OFFSET('銷貨數 (總數)(claude)'!$E$4:$E$1576,0,操作說明!$D$2-16,1573,12)),0)</f>
        <v>69</v>
      </c>
      <c r="H636" s="35">
        <f ca="1">IFERROR(SUMPRODUCT(('銷貨數 (總數)(claude)'!$B$4:$B$1576=C636)*OFFSET('銷貨數 (總數)(claude)'!$E$4:$E$1576,0,操作說明!$D$2-10,1573,6)),0)</f>
        <v>66</v>
      </c>
      <c r="I636" s="34">
        <f ca="1">IFERROR(SUMPRODUCT(('銷貨數 (總數)(claude)'!$B$4:$B$1576=C636)*OFFSET('銷貨數 (總數)(claude)'!$E$4:$E$1576,0,操作說明!$D$2-7,1573,3)),0)</f>
        <v>22</v>
      </c>
      <c r="J636" s="35" cm="1">
        <f t="array" aca="1" ref="J636" ca="1">IFERROR(ROUND(H636/MAX(1,SUMPRODUCT(('銷貨數 (總數)(claude)'!$B$4:$B$1576=C636)*(OFFSET('銷貨數 (總數)(claude)'!$E$4:$E$1576,0,操作說明!$D$2-10,1573,6)&gt;0))),1),0)</f>
        <v>7.3</v>
      </c>
      <c r="K636" s="36">
        <f t="shared" ca="1" si="36"/>
        <v>108.2</v>
      </c>
      <c r="L636" s="37" t="str">
        <f t="shared" ca="1" si="37"/>
        <v>滯銷風險</v>
      </c>
      <c r="M636" s="38" t="str">
        <f t="shared" ca="1" si="38"/>
        <v>🔴 超過2年消化量，建議促銷/庫存處分</v>
      </c>
      <c r="N636" s="113" t="str">
        <f t="shared" ca="1" si="39"/>
        <v>2035/05</v>
      </c>
    </row>
    <row r="637" spans="1:14" ht="18.75" customHeight="1">
      <c r="A637" s="19" t="str">
        <f>IFERROR(_xlfn.XLOOKUP(B637,事業別定義!A$2:A$9,事業別定義!B$2:B$9,IF(E637&gt;0,"周邊商品","")),IF(E637&gt;0,"周邊商品",""))</f>
        <v>周邊商品</v>
      </c>
      <c r="B637" s="20" t="str">
        <f>IFERROR(_xlfn.XLOOKUP(C637,'銷貨數(claude)'!E:E,'銷貨數(claude)'!A:A,"周邊商品"),"周邊商品")</f>
        <v>周邊商品</v>
      </c>
      <c r="C637" s="21" t="str">
        <f>'在庫(claude)'!A637</f>
        <v>20230EE00</v>
      </c>
      <c r="D637" s="22" t="str">
        <f>IFERROR(_xlfn.XLOOKUP(C637,'在庫(claude)'!A$5:A$695,'在庫(claude)'!B$5:B$695,""),"")</f>
        <v>巧虎圓筒便當袋-藍</v>
      </c>
      <c r="E637" s="39">
        <f>IFERROR(SUMIF('在庫(claude)'!A$5:A$695,C637,'在庫(claude)'!D$5:D$695),0)</f>
        <v>14</v>
      </c>
      <c r="F637" s="39">
        <f>IFERROR(SUMIF('在庫(claude)'!A$5:A$695,C637,'在庫(claude)'!E$5:E$695),0)</f>
        <v>1960</v>
      </c>
      <c r="G637" s="39">
        <f ca="1">IFERROR(SUMPRODUCT(('銷貨數 (總數)(claude)'!$B$4:$B$1576=C637)*OFFSET('銷貨數 (總數)(claude)'!$E$4:$E$1576,0,操作說明!$D$2-16,1573,12)),0)</f>
        <v>23</v>
      </c>
      <c r="H637" s="40">
        <f ca="1">IFERROR(SUMPRODUCT(('銷貨數 (總數)(claude)'!$B$4:$B$1576=C637)*OFFSET('銷貨數 (總數)(claude)'!$E$4:$E$1576,0,操作說明!$D$2-10,1573,6)),0)</f>
        <v>12</v>
      </c>
      <c r="I637" s="39">
        <f ca="1">IFERROR(SUMPRODUCT(('銷貨數 (總數)(claude)'!$B$4:$B$1576=C637)*OFFSET('銷貨數 (總數)(claude)'!$E$4:$E$1576,0,操作說明!$D$2-7,1573,3)),0)</f>
        <v>7</v>
      </c>
      <c r="J637" s="40" cm="1">
        <f t="array" aca="1" ref="J637" ca="1">IFERROR(ROUND(H637/MAX(1,SUMPRODUCT(('銷貨數 (總數)(claude)'!$B$4:$B$1576=C637)*(OFFSET('銷貨數 (總數)(claude)'!$E$4:$E$1576,0,操作說明!$D$2-10,1573,6)&gt;0))),1),0)</f>
        <v>3</v>
      </c>
      <c r="K637" s="41">
        <f t="shared" ca="1" si="36"/>
        <v>4.7</v>
      </c>
      <c r="L637" s="37" t="str">
        <f t="shared" ca="1" si="37"/>
        <v>偏高</v>
      </c>
      <c r="M637" s="42" t="str">
        <f t="shared" ca="1" si="38"/>
        <v>🟡 消化月數3-6個月，偏高注意</v>
      </c>
      <c r="N637" s="113" t="str">
        <f t="shared" ca="1" si="39"/>
        <v>2026/10</v>
      </c>
    </row>
    <row r="638" spans="1:14" ht="18.75" customHeight="1">
      <c r="A638" s="19" t="str">
        <f>IFERROR(_xlfn.XLOOKUP(B638,事業別定義!A$2:A$9,事業別定義!B$2:B$9,IF(E638&gt;0,"周邊商品","")),IF(E638&gt;0,"周邊商品",""))</f>
        <v>周邊商品</v>
      </c>
      <c r="B638" s="20" t="str">
        <f>IFERROR(_xlfn.XLOOKUP(C638,'銷貨數(claude)'!E:E,'銷貨數(claude)'!A:A,"周邊商品"),"周邊商品")</f>
        <v>周邊商品</v>
      </c>
      <c r="C638" s="21" t="str">
        <f>'在庫(claude)'!A638</f>
        <v>20230EG00</v>
      </c>
      <c r="D638" s="22" t="str">
        <f>IFERROR(_xlfn.XLOOKUP(C638,'在庫(claude)'!A$5:A$695,'在庫(claude)'!B$5:B$695,""),"")</f>
        <v>12吋巧虎頭型毯被</v>
      </c>
      <c r="E638" s="34">
        <f>IFERROR(SUMIF('在庫(claude)'!A$5:A$695,C638,'在庫(claude)'!D$5:D$695),0)</f>
        <v>48</v>
      </c>
      <c r="F638" s="34">
        <f>IFERROR(SUMIF('在庫(claude)'!A$5:A$695,C638,'在庫(claude)'!E$5:E$695),0)</f>
        <v>12000</v>
      </c>
      <c r="G638" s="34">
        <f ca="1">IFERROR(SUMPRODUCT(('銷貨數 (總數)(claude)'!$B$4:$B$1576=C638)*OFFSET('銷貨數 (總數)(claude)'!$E$4:$E$1576,0,操作說明!$D$2-16,1573,12)),0)</f>
        <v>47</v>
      </c>
      <c r="H638" s="35">
        <f ca="1">IFERROR(SUMPRODUCT(('銷貨數 (總數)(claude)'!$B$4:$B$1576=C638)*OFFSET('銷貨數 (總數)(claude)'!$E$4:$E$1576,0,操作說明!$D$2-10,1573,6)),0)</f>
        <v>36</v>
      </c>
      <c r="I638" s="34">
        <f ca="1">IFERROR(SUMPRODUCT(('銷貨數 (總數)(claude)'!$B$4:$B$1576=C638)*OFFSET('銷貨數 (總數)(claude)'!$E$4:$E$1576,0,操作說明!$D$2-7,1573,3)),0)</f>
        <v>15</v>
      </c>
      <c r="J638" s="35" cm="1">
        <f t="array" aca="1" ref="J638" ca="1">IFERROR(ROUND(H638/MAX(1,SUMPRODUCT(('銷貨數 (總數)(claude)'!$B$4:$B$1576=C638)*(OFFSET('銷貨數 (總數)(claude)'!$E$4:$E$1576,0,操作說明!$D$2-10,1573,6)&gt;0))),1),0)</f>
        <v>6</v>
      </c>
      <c r="K638" s="36">
        <f t="shared" ca="1" si="36"/>
        <v>8</v>
      </c>
      <c r="L638" s="37" t="str">
        <f t="shared" ca="1" si="37"/>
        <v>警示</v>
      </c>
      <c r="M638" s="38" t="str">
        <f t="shared" ca="1" si="38"/>
        <v>🟠 消化月數6-12個月，持續觀察</v>
      </c>
      <c r="N638" s="113" t="str">
        <f t="shared" ca="1" si="39"/>
        <v>2027/01</v>
      </c>
    </row>
    <row r="639" spans="1:14" ht="18.75" customHeight="1">
      <c r="A639" s="19" t="str">
        <f>IFERROR(_xlfn.XLOOKUP(B639,事業別定義!A$2:A$9,事業別定義!B$2:B$9,IF(E639&gt;0,"周邊商品","")),IF(E639&gt;0,"周邊商品",""))</f>
        <v>周邊商品</v>
      </c>
      <c r="B639" s="20" t="str">
        <f>IFERROR(_xlfn.XLOOKUP(C639,'銷貨數(claude)'!E:E,'銷貨數(claude)'!A:A,"周邊商品"),"周邊商品")</f>
        <v>周邊商品</v>
      </c>
      <c r="C639" s="21" t="str">
        <f>'在庫(claude)'!A639</f>
        <v>20230EH00</v>
      </c>
      <c r="D639" s="22" t="str">
        <f>IFERROR(_xlfn.XLOOKUP(C639,'在庫(claude)'!A$5:A$695,'在庫(claude)'!B$5:B$695,""),"")</f>
        <v>12吋巧虎頭型抱枕</v>
      </c>
      <c r="E639" s="39">
        <f>IFERROR(SUMIF('在庫(claude)'!A$5:A$695,C639,'在庫(claude)'!D$5:D$695),0)</f>
        <v>41</v>
      </c>
      <c r="F639" s="39">
        <f>IFERROR(SUMIF('在庫(claude)'!A$5:A$695,C639,'在庫(claude)'!E$5:E$695),0)</f>
        <v>4920</v>
      </c>
      <c r="G639" s="39">
        <f ca="1">IFERROR(SUMPRODUCT(('銷貨數 (總數)(claude)'!$B$4:$B$1576=C639)*OFFSET('銷貨數 (總數)(claude)'!$E$4:$E$1576,0,操作說明!$D$2-16,1573,12)),0)</f>
        <v>40</v>
      </c>
      <c r="H639" s="40">
        <f ca="1">IFERROR(SUMPRODUCT(('銷貨數 (總數)(claude)'!$B$4:$B$1576=C639)*OFFSET('銷貨數 (總數)(claude)'!$E$4:$E$1576,0,操作說明!$D$2-10,1573,6)),0)</f>
        <v>14</v>
      </c>
      <c r="I639" s="39">
        <f ca="1">IFERROR(SUMPRODUCT(('銷貨數 (總數)(claude)'!$B$4:$B$1576=C639)*OFFSET('銷貨數 (總數)(claude)'!$E$4:$E$1576,0,操作說明!$D$2-7,1573,3)),0)</f>
        <v>1</v>
      </c>
      <c r="J639" s="40" cm="1">
        <f t="array" aca="1" ref="J639" ca="1">IFERROR(ROUND(H639/MAX(1,SUMPRODUCT(('銷貨數 (總數)(claude)'!$B$4:$B$1576=C639)*(OFFSET('銷貨數 (總數)(claude)'!$E$4:$E$1576,0,操作說明!$D$2-10,1573,6)&gt;0))),1),0)</f>
        <v>3.5</v>
      </c>
      <c r="K639" s="41">
        <f t="shared" ca="1" si="36"/>
        <v>11.7</v>
      </c>
      <c r="L639" s="37" t="str">
        <f t="shared" ca="1" si="37"/>
        <v>警示</v>
      </c>
      <c r="M639" s="42" t="str">
        <f t="shared" ca="1" si="38"/>
        <v>🟠 消化月數6-12個月，持續觀察</v>
      </c>
      <c r="N639" s="113" t="str">
        <f t="shared" ca="1" si="39"/>
        <v>2027/05</v>
      </c>
    </row>
    <row r="640" spans="1:14" ht="18.75" customHeight="1">
      <c r="A640" s="19" t="str">
        <f>IFERROR(_xlfn.XLOOKUP(B640,事業別定義!A$2:A$9,事業別定義!B$2:B$9,IF(E640&gt;0,"周邊商品","")),IF(E640&gt;0,"周邊商品",""))</f>
        <v>周邊商品</v>
      </c>
      <c r="B640" s="20" t="str">
        <f>IFERROR(_xlfn.XLOOKUP(C640,'銷貨數(claude)'!E:E,'銷貨數(claude)'!A:A,"周邊商品"),"周邊商品")</f>
        <v>周邊商品</v>
      </c>
      <c r="C640" s="21" t="str">
        <f>'在庫(claude)'!A640</f>
        <v>20230EJ00</v>
      </c>
      <c r="D640" s="22" t="str">
        <f>IFERROR(_xlfn.XLOOKUP(C640,'在庫(claude)'!A$5:A$695,'在庫(claude)'!B$5:B$695,""),"")</f>
        <v>12吋琪琪頭型抱枕</v>
      </c>
      <c r="E640" s="34">
        <f>IFERROR(SUMIF('在庫(claude)'!A$5:A$695,C640,'在庫(claude)'!D$5:D$695),0)</f>
        <v>7</v>
      </c>
      <c r="F640" s="34">
        <f>IFERROR(SUMIF('在庫(claude)'!A$5:A$695,C640,'在庫(claude)'!E$5:E$695),0)</f>
        <v>840</v>
      </c>
      <c r="G640" s="34">
        <f ca="1">IFERROR(SUMPRODUCT(('銷貨數 (總數)(claude)'!$B$4:$B$1576=C640)*OFFSET('銷貨數 (總數)(claude)'!$E$4:$E$1576,0,操作說明!$D$2-16,1573,12)),0)</f>
        <v>3</v>
      </c>
      <c r="H640" s="35">
        <f ca="1">IFERROR(SUMPRODUCT(('銷貨數 (總數)(claude)'!$B$4:$B$1576=C640)*OFFSET('銷貨數 (總數)(claude)'!$E$4:$E$1576,0,操作說明!$D$2-10,1573,6)),0)</f>
        <v>0</v>
      </c>
      <c r="I640" s="34">
        <f ca="1">IFERROR(SUMPRODUCT(('銷貨數 (總數)(claude)'!$B$4:$B$1576=C640)*OFFSET('銷貨數 (總數)(claude)'!$E$4:$E$1576,0,操作說明!$D$2-7,1573,3)),0)</f>
        <v>0</v>
      </c>
      <c r="J640" s="35" cm="1">
        <f t="array" aca="1" ref="J640" ca="1">IFERROR(ROUND(H640/MAX(1,SUMPRODUCT(('銷貨數 (總數)(claude)'!$B$4:$B$1576=C640)*(OFFSET('銷貨數 (總數)(claude)'!$E$4:$E$1576,0,操作說明!$D$2-10,1573,6)&gt;0))),1),0)</f>
        <v>0</v>
      </c>
      <c r="K640" s="36" t="str">
        <f t="shared" ca="1" si="36"/>
        <v>-</v>
      </c>
      <c r="L640" s="37" t="str">
        <f t="shared" ca="1" si="37"/>
        <v>滯銷(有庫無銷)</v>
      </c>
      <c r="M640" s="38" t="str">
        <f t="shared" ca="1" si="38"/>
        <v>⚠️ 近6M零銷售，請確認是否列入促銷或處分</v>
      </c>
      <c r="N640" s="113" t="str">
        <f t="shared" ca="1" si="39"/>
        <v>無法預估</v>
      </c>
    </row>
    <row r="641" spans="1:14" ht="18.75" customHeight="1">
      <c r="A641" s="19" t="str">
        <f>IFERROR(_xlfn.XLOOKUP(B641,事業別定義!A$2:A$9,事業別定義!B$2:B$9,IF(E641&gt;0,"周邊商品","")),IF(E641&gt;0,"周邊商品",""))</f>
        <v>周邊商品</v>
      </c>
      <c r="B641" s="20" t="str">
        <f>IFERROR(_xlfn.XLOOKUP(C641,'銷貨數(claude)'!E:E,'銷貨數(claude)'!A:A,"周邊商品"),"周邊商品")</f>
        <v>周邊商品</v>
      </c>
      <c r="C641" s="21" t="str">
        <f>'在庫(claude)'!A641</f>
        <v>20230EK00</v>
      </c>
      <c r="D641" s="22" t="str">
        <f>IFERROR(_xlfn.XLOOKUP(C641,'在庫(claude)'!A$5:A$695,'在庫(claude)'!B$5:B$695,""),"")</f>
        <v>12吋桃樂比頭型抱枕</v>
      </c>
      <c r="E641" s="39">
        <f>IFERROR(SUMIF('在庫(claude)'!A$5:A$695,C641,'在庫(claude)'!D$5:D$695),0)</f>
        <v>7</v>
      </c>
      <c r="F641" s="39">
        <f>IFERROR(SUMIF('在庫(claude)'!A$5:A$695,C641,'在庫(claude)'!E$5:E$695),0)</f>
        <v>840</v>
      </c>
      <c r="G641" s="39">
        <f ca="1">IFERROR(SUMPRODUCT(('銷貨數 (總數)(claude)'!$B$4:$B$1576=C641)*OFFSET('銷貨數 (總數)(claude)'!$E$4:$E$1576,0,操作說明!$D$2-16,1573,12)),0)</f>
        <v>3</v>
      </c>
      <c r="H641" s="40">
        <f ca="1">IFERROR(SUMPRODUCT(('銷貨數 (總數)(claude)'!$B$4:$B$1576=C641)*OFFSET('銷貨數 (總數)(claude)'!$E$4:$E$1576,0,操作說明!$D$2-10,1573,6)),0)</f>
        <v>0</v>
      </c>
      <c r="I641" s="39">
        <f ca="1">IFERROR(SUMPRODUCT(('銷貨數 (總數)(claude)'!$B$4:$B$1576=C641)*OFFSET('銷貨數 (總數)(claude)'!$E$4:$E$1576,0,操作說明!$D$2-7,1573,3)),0)</f>
        <v>0</v>
      </c>
      <c r="J641" s="40" cm="1">
        <f t="array" aca="1" ref="J641" ca="1">IFERROR(ROUND(H641/MAX(1,SUMPRODUCT(('銷貨數 (總數)(claude)'!$B$4:$B$1576=C641)*(OFFSET('銷貨數 (總數)(claude)'!$E$4:$E$1576,0,操作說明!$D$2-10,1573,6)&gt;0))),1),0)</f>
        <v>0</v>
      </c>
      <c r="K641" s="41" t="str">
        <f t="shared" ca="1" si="36"/>
        <v>-</v>
      </c>
      <c r="L641" s="37" t="str">
        <f t="shared" ca="1" si="37"/>
        <v>滯銷(有庫無銷)</v>
      </c>
      <c r="M641" s="42" t="str">
        <f t="shared" ca="1" si="38"/>
        <v>⚠️ 近6M零銷售，請確認是否列入促銷或處分</v>
      </c>
      <c r="N641" s="113" t="str">
        <f t="shared" ca="1" si="39"/>
        <v>無法預估</v>
      </c>
    </row>
    <row r="642" spans="1:14" ht="18.75" customHeight="1">
      <c r="A642" s="19" t="str">
        <f>IFERROR(_xlfn.XLOOKUP(B642,事業別定義!A$2:A$9,事業別定義!B$2:B$9,IF(E642&gt;0,"周邊商品","")),IF(E642&gt;0,"周邊商品",""))</f>
        <v>周邊商品</v>
      </c>
      <c r="B642" s="20" t="str">
        <f>IFERROR(_xlfn.XLOOKUP(C642,'銷貨數(claude)'!E:E,'銷貨數(claude)'!A:A,"周邊商品"),"周邊商品")</f>
        <v>周邊商品</v>
      </c>
      <c r="C642" s="21" t="str">
        <f>'在庫(claude)'!A642</f>
        <v>20230EM00</v>
      </c>
      <c r="D642" s="22" t="str">
        <f>IFERROR(_xlfn.XLOOKUP(C642,'在庫(claude)'!A$5:A$695,'在庫(claude)'!B$5:B$695,""),"")</f>
        <v>12吋巧虎頭型後背包</v>
      </c>
      <c r="E642" s="34">
        <f>IFERROR(SUMIF('在庫(claude)'!A$5:A$695,C642,'在庫(claude)'!D$5:D$695),0)</f>
        <v>45</v>
      </c>
      <c r="F642" s="34">
        <f>IFERROR(SUMIF('在庫(claude)'!A$5:A$695,C642,'在庫(claude)'!E$5:E$695),0)</f>
        <v>7650</v>
      </c>
      <c r="G642" s="34">
        <f ca="1">IFERROR(SUMPRODUCT(('銷貨數 (總數)(claude)'!$B$4:$B$1576=C642)*OFFSET('銷貨數 (總數)(claude)'!$E$4:$E$1576,0,操作說明!$D$2-16,1573,12)),0)</f>
        <v>51</v>
      </c>
      <c r="H642" s="35">
        <f ca="1">IFERROR(SUMPRODUCT(('銷貨數 (總數)(claude)'!$B$4:$B$1576=C642)*OFFSET('銷貨數 (總數)(claude)'!$E$4:$E$1576,0,操作說明!$D$2-10,1573,6)),0)</f>
        <v>37</v>
      </c>
      <c r="I642" s="34">
        <f ca="1">IFERROR(SUMPRODUCT(('銷貨數 (總數)(claude)'!$B$4:$B$1576=C642)*OFFSET('銷貨數 (總數)(claude)'!$E$4:$E$1576,0,操作說明!$D$2-7,1573,3)),0)</f>
        <v>6</v>
      </c>
      <c r="J642" s="35" cm="1">
        <f t="array" aca="1" ref="J642" ca="1">IFERROR(ROUND(H642/MAX(1,SUMPRODUCT(('銷貨數 (總數)(claude)'!$B$4:$B$1576=C642)*(OFFSET('銷貨數 (總數)(claude)'!$E$4:$E$1576,0,操作說明!$D$2-10,1573,6)&gt;0))),1),0)</f>
        <v>6.2</v>
      </c>
      <c r="K642" s="36">
        <f t="shared" ca="1" si="36"/>
        <v>7.3</v>
      </c>
      <c r="L642" s="37" t="str">
        <f t="shared" ca="1" si="37"/>
        <v>警示</v>
      </c>
      <c r="M642" s="38" t="str">
        <f t="shared" ca="1" si="38"/>
        <v>🟠 消化月數6-12個月，持續觀察</v>
      </c>
      <c r="N642" s="113" t="str">
        <f t="shared" ca="1" si="39"/>
        <v>2026/12</v>
      </c>
    </row>
    <row r="643" spans="1:14" ht="18.75" customHeight="1">
      <c r="A643" s="19" t="str">
        <f>IFERROR(_xlfn.XLOOKUP(B643,事業別定義!A$2:A$9,事業別定義!B$2:B$9,IF(E643&gt;0,"周邊商品","")),IF(E643&gt;0,"周邊商品",""))</f>
        <v>周邊商品</v>
      </c>
      <c r="B643" s="20" t="str">
        <f>IFERROR(_xlfn.XLOOKUP(C643,'銷貨數(claude)'!E:E,'銷貨數(claude)'!A:A,"周邊商品"),"周邊商品")</f>
        <v>周邊商品</v>
      </c>
      <c r="C643" s="21" t="str">
        <f>'在庫(claude)'!A643</f>
        <v>20230EN00</v>
      </c>
      <c r="D643" s="22" t="str">
        <f>IFERROR(_xlfn.XLOOKUP(C643,'在庫(claude)'!A$5:A$695,'在庫(claude)'!B$5:B$695,""),"")</f>
        <v>巧虎好朋友度假小屋森林系</v>
      </c>
      <c r="E643" s="39">
        <f>IFERROR(SUMIF('在庫(claude)'!A$5:A$695,C643,'在庫(claude)'!D$5:D$695),0)</f>
        <v>5</v>
      </c>
      <c r="F643" s="39">
        <f>IFERROR(SUMIF('在庫(claude)'!A$5:A$695,C643,'在庫(claude)'!E$5:E$695),0)</f>
        <v>3472</v>
      </c>
      <c r="G643" s="39">
        <f ca="1">IFERROR(SUMPRODUCT(('銷貨數 (總數)(claude)'!$B$4:$B$1576=C643)*OFFSET('銷貨數 (總數)(claude)'!$E$4:$E$1576,0,操作說明!$D$2-16,1573,12)),0)</f>
        <v>227</v>
      </c>
      <c r="H643" s="40">
        <f ca="1">IFERROR(SUMPRODUCT(('銷貨數 (總數)(claude)'!$B$4:$B$1576=C643)*OFFSET('銷貨數 (總數)(claude)'!$E$4:$E$1576,0,操作說明!$D$2-10,1573,6)),0)</f>
        <v>68</v>
      </c>
      <c r="I643" s="39">
        <f ca="1">IFERROR(SUMPRODUCT(('銷貨數 (總數)(claude)'!$B$4:$B$1576=C643)*OFFSET('銷貨數 (總數)(claude)'!$E$4:$E$1576,0,操作說明!$D$2-7,1573,3)),0)</f>
        <v>0</v>
      </c>
      <c r="J643" s="40" cm="1">
        <f t="array" aca="1" ref="J643" ca="1">IFERROR(ROUND(H643/MAX(1,SUMPRODUCT(('銷貨數 (總數)(claude)'!$B$4:$B$1576=C643)*(OFFSET('銷貨數 (總數)(claude)'!$E$4:$E$1576,0,操作說明!$D$2-10,1573,6)&gt;0))),1),0)</f>
        <v>11.3</v>
      </c>
      <c r="K643" s="41">
        <f t="shared" ca="1" si="36"/>
        <v>0.4</v>
      </c>
      <c r="L643" s="37" t="str">
        <f t="shared" ca="1" si="37"/>
        <v>健康</v>
      </c>
      <c r="M643" s="42" t="str">
        <f t="shared" ca="1" si="38"/>
        <v>✅ 庫存健康</v>
      </c>
      <c r="N643" s="113" t="str">
        <f t="shared" ca="1" si="39"/>
        <v>2026/05</v>
      </c>
    </row>
    <row r="644" spans="1:14" ht="18.75" customHeight="1">
      <c r="A644" s="19" t="str">
        <f>IFERROR(_xlfn.XLOOKUP(B644,事業別定義!A$2:A$9,事業別定義!B$2:B$9,IF(E644&gt;0,"周邊商品","")),IF(E644&gt;0,"周邊商品",""))</f>
        <v>周邊商品</v>
      </c>
      <c r="B644" s="20" t="str">
        <f>IFERROR(_xlfn.XLOOKUP(C644,'銷貨數(claude)'!E:E,'銷貨數(claude)'!A:A,"周邊商品"),"周邊商品")</f>
        <v>周邊商品</v>
      </c>
      <c r="C644" s="21" t="str">
        <f>'在庫(claude)'!A644</f>
        <v>20230EP00</v>
      </c>
      <c r="D644" s="22" t="str">
        <f>IFERROR(_xlfn.XLOOKUP(C644,'在庫(claude)'!A$5:A$695,'在庫(claude)'!B$5:B$695,""),"")</f>
        <v>SKATER不鏽鋼巧虎湯匙</v>
      </c>
      <c r="E644" s="34">
        <f>IFERROR(SUMIF('在庫(claude)'!A$5:A$695,C644,'在庫(claude)'!D$5:D$695),0)</f>
        <v>102</v>
      </c>
      <c r="F644" s="34">
        <f>IFERROR(SUMIF('在庫(claude)'!A$5:A$695,C644,'在庫(claude)'!E$5:E$695),0)</f>
        <v>8353</v>
      </c>
      <c r="G644" s="34">
        <f ca="1">IFERROR(SUMPRODUCT(('銷貨數 (總數)(claude)'!$B$4:$B$1576=C644)*OFFSET('銷貨數 (總數)(claude)'!$E$4:$E$1576,0,操作說明!$D$2-16,1573,12)),0)</f>
        <v>13</v>
      </c>
      <c r="H644" s="35">
        <f ca="1">IFERROR(SUMPRODUCT(('銷貨數 (總數)(claude)'!$B$4:$B$1576=C644)*OFFSET('銷貨數 (總數)(claude)'!$E$4:$E$1576,0,操作說明!$D$2-10,1573,6)),0)</f>
        <v>12</v>
      </c>
      <c r="I644" s="34">
        <f ca="1">IFERROR(SUMPRODUCT(('銷貨數 (總數)(claude)'!$B$4:$B$1576=C644)*OFFSET('銷貨數 (總數)(claude)'!$E$4:$E$1576,0,操作說明!$D$2-7,1573,3)),0)</f>
        <v>9</v>
      </c>
      <c r="J644" s="35" cm="1">
        <f t="array" aca="1" ref="J644" ca="1">IFERROR(ROUND(H644/MAX(1,SUMPRODUCT(('銷貨數 (總數)(claude)'!$B$4:$B$1576=C644)*(OFFSET('銷貨數 (總數)(claude)'!$E$4:$E$1576,0,操作說明!$D$2-10,1573,6)&gt;0))),1),0)</f>
        <v>3</v>
      </c>
      <c r="K644" s="36">
        <f t="shared" ca="1" si="36"/>
        <v>34</v>
      </c>
      <c r="L644" s="37" t="str">
        <f t="shared" ca="1" si="37"/>
        <v>滯銷風險</v>
      </c>
      <c r="M644" s="38" t="str">
        <f t="shared" ca="1" si="38"/>
        <v>🔴 超過2年消化量，建議促銷/庫存處分</v>
      </c>
      <c r="N644" s="113" t="str">
        <f t="shared" ca="1" si="39"/>
        <v>2029/03</v>
      </c>
    </row>
    <row r="645" spans="1:14" ht="18.75" customHeight="1">
      <c r="A645" s="19" t="str">
        <f>IFERROR(_xlfn.XLOOKUP(B645,事業別定義!A$2:A$9,事業別定義!B$2:B$9,IF(E645&gt;0,"周邊商品","")),IF(E645&gt;0,"周邊商品",""))</f>
        <v>周邊商品</v>
      </c>
      <c r="B645" s="20" t="str">
        <f>IFERROR(_xlfn.XLOOKUP(C645,'銷貨數(claude)'!E:E,'銷貨數(claude)'!A:A,"周邊商品"),"周邊商品")</f>
        <v>周邊商品</v>
      </c>
      <c r="C645" s="21" t="str">
        <f>'在庫(claude)'!A645</f>
        <v>20230EQ00</v>
      </c>
      <c r="D645" s="22" t="str">
        <f>IFERROR(_xlfn.XLOOKUP(C645,'在庫(claude)'!A$5:A$695,'在庫(claude)'!B$5:B$695,""),"")</f>
        <v>SKATER不鏽鋼巧虎叉子</v>
      </c>
      <c r="E645" s="39">
        <f>IFERROR(SUMIF('在庫(claude)'!A$5:A$695,C645,'在庫(claude)'!D$5:D$695),0)</f>
        <v>102</v>
      </c>
      <c r="F645" s="39">
        <f>IFERROR(SUMIF('在庫(claude)'!A$5:A$695,C645,'在庫(claude)'!E$5:E$695),0)</f>
        <v>7008</v>
      </c>
      <c r="G645" s="39">
        <f ca="1">IFERROR(SUMPRODUCT(('銷貨數 (總數)(claude)'!$B$4:$B$1576=C645)*OFFSET('銷貨數 (總數)(claude)'!$E$4:$E$1576,0,操作說明!$D$2-16,1573,12)),0)</f>
        <v>37</v>
      </c>
      <c r="H645" s="40">
        <f ca="1">IFERROR(SUMPRODUCT(('銷貨數 (總數)(claude)'!$B$4:$B$1576=C645)*OFFSET('銷貨數 (總數)(claude)'!$E$4:$E$1576,0,操作說明!$D$2-10,1573,6)),0)</f>
        <v>16</v>
      </c>
      <c r="I645" s="39">
        <f ca="1">IFERROR(SUMPRODUCT(('銷貨數 (總數)(claude)'!$B$4:$B$1576=C645)*OFFSET('銷貨數 (總數)(claude)'!$E$4:$E$1576,0,操作說明!$D$2-7,1573,3)),0)</f>
        <v>4</v>
      </c>
      <c r="J645" s="40" cm="1">
        <f t="array" aca="1" ref="J645" ca="1">IFERROR(ROUND(H645/MAX(1,SUMPRODUCT(('銷貨數 (總數)(claude)'!$B$4:$B$1576=C645)*(OFFSET('銷貨數 (總數)(claude)'!$E$4:$E$1576,0,操作說明!$D$2-10,1573,6)&gt;0))),1),0)</f>
        <v>3.2</v>
      </c>
      <c r="K645" s="41">
        <f t="shared" ref="K645:K708" ca="1" si="40">IFERROR(IF(J645=0,"-",ROUND(E645/J645,1)),"-")</f>
        <v>31.9</v>
      </c>
      <c r="L645" s="37" t="str">
        <f t="shared" ref="L645:L708" ca="1" si="41">IFERROR(IF(E645=0,"無庫存",IF(J645=0,"滯銷(有庫無銷)",IF(E645/J645&lt;=3,"健康",IF(E645/J645&lt;=6,"偏高",IF(E645/J645&lt;=12,"警示","滯銷風險"))))),"無庫存")</f>
        <v>滯銷風險</v>
      </c>
      <c r="M645" s="42" t="str">
        <f t="shared" ref="M645:M708" ca="1" si="42">IFERROR(IF(E645=0,"",IF(J645=0,"⚠️ 近6M零銷售，請確認是否列入促銷或處分",IF(E645/J645&gt;24,"🔴 超過2年消化量，建議促銷/庫存處分",IF(E645/J645&gt;12,"🔴 消化月數超過12個月，滯銷風險高",IF(E645/J645&gt;6,"🟠 消化月數6-12個月，持續觀察",IF(E645/J645&gt;3,"🟡 消化月數3-6個月，偏高注意","✅ 庫存健康")))))),"")</f>
        <v>🔴 超過2年消化量，建議促銷/庫存處分</v>
      </c>
      <c r="N645" s="113" t="str">
        <f t="shared" ref="N645:N708" ca="1" si="43">IFERROR(IF(E645=0,"已售完",IF(J645=0,"無法預估",TEXT(EDATE(TODAY(),ROUND(E645/J645,0)),"YYYY/MM"))),"無法預估")</f>
        <v>2029/01</v>
      </c>
    </row>
    <row r="646" spans="1:14" ht="18.75" customHeight="1">
      <c r="A646" s="19" t="str">
        <f>IFERROR(_xlfn.XLOOKUP(B646,事業別定義!A$2:A$9,事業別定義!B$2:B$9,IF(E646&gt;0,"周邊商品","")),IF(E646&gt;0,"周邊商品",""))</f>
        <v>周邊商品</v>
      </c>
      <c r="B646" s="20" t="str">
        <f>IFERROR(_xlfn.XLOOKUP(C646,'銷貨數(claude)'!E:E,'銷貨數(claude)'!A:A,"周邊商品"),"周邊商品")</f>
        <v>周邊商品</v>
      </c>
      <c r="C646" s="21" t="str">
        <f>'在庫(claude)'!A646</f>
        <v>20230ER00</v>
      </c>
      <c r="D646" s="22" t="str">
        <f>IFERROR(_xlfn.XLOOKUP(C646,'在庫(claude)'!A$5:A$695,'在庫(claude)'!B$5:B$695,""),"")</f>
        <v>10吋巧虎大頭手提包</v>
      </c>
      <c r="E646" s="34">
        <f>IFERROR(SUMIF('在庫(claude)'!A$5:A$695,C646,'在庫(claude)'!D$5:D$695),0)</f>
        <v>7</v>
      </c>
      <c r="F646" s="34">
        <f>IFERROR(SUMIF('在庫(claude)'!A$5:A$695,C646,'在庫(claude)'!E$5:E$695),0)</f>
        <v>910</v>
      </c>
      <c r="G646" s="34">
        <f ca="1">IFERROR(SUMPRODUCT(('銷貨數 (總數)(claude)'!$B$4:$B$1576=C646)*OFFSET('銷貨數 (總數)(claude)'!$E$4:$E$1576,0,操作說明!$D$2-16,1573,12)),0)</f>
        <v>28</v>
      </c>
      <c r="H646" s="35">
        <f ca="1">IFERROR(SUMPRODUCT(('銷貨數 (總數)(claude)'!$B$4:$B$1576=C646)*OFFSET('銷貨數 (總數)(claude)'!$E$4:$E$1576,0,操作說明!$D$2-10,1573,6)),0)</f>
        <v>17</v>
      </c>
      <c r="I646" s="34">
        <f ca="1">IFERROR(SUMPRODUCT(('銷貨數 (總數)(claude)'!$B$4:$B$1576=C646)*OFFSET('銷貨數 (總數)(claude)'!$E$4:$E$1576,0,操作說明!$D$2-7,1573,3)),0)</f>
        <v>6</v>
      </c>
      <c r="J646" s="35" cm="1">
        <f t="array" aca="1" ref="J646" ca="1">IFERROR(ROUND(H646/MAX(1,SUMPRODUCT(('銷貨數 (總數)(claude)'!$B$4:$B$1576=C646)*(OFFSET('銷貨數 (總數)(claude)'!$E$4:$E$1576,0,操作說明!$D$2-10,1573,6)&gt;0))),1),0)</f>
        <v>2.8</v>
      </c>
      <c r="K646" s="36">
        <f t="shared" ca="1" si="40"/>
        <v>2.5</v>
      </c>
      <c r="L646" s="37" t="str">
        <f t="shared" ca="1" si="41"/>
        <v>健康</v>
      </c>
      <c r="M646" s="38" t="str">
        <f t="shared" ca="1" si="42"/>
        <v>✅ 庫存健康</v>
      </c>
      <c r="N646" s="113" t="str">
        <f t="shared" ca="1" si="43"/>
        <v>2026/08</v>
      </c>
    </row>
    <row r="647" spans="1:14" ht="18.75" customHeight="1">
      <c r="A647" s="19" t="str">
        <f>IFERROR(_xlfn.XLOOKUP(B647,事業別定義!A$2:A$9,事業別定義!B$2:B$9,IF(E647&gt;0,"周邊商品","")),IF(E647&gt;0,"周邊商品",""))</f>
        <v>周邊商品</v>
      </c>
      <c r="B647" s="20" t="str">
        <f>IFERROR(_xlfn.XLOOKUP(C647,'銷貨數(claude)'!E:E,'銷貨數(claude)'!A:A,"周邊商品"),"周邊商品")</f>
        <v>周邊商品</v>
      </c>
      <c r="C647" s="21" t="str">
        <f>'在庫(claude)'!A647</f>
        <v>20230ET00</v>
      </c>
      <c r="D647" s="22" t="str">
        <f>IFERROR(_xlfn.XLOOKUP(C647,'在庫(claude)'!A$5:A$695,'在庫(claude)'!B$5:B$695,""),"")</f>
        <v>巧虎好朋友塗鴉本</v>
      </c>
      <c r="E647" s="39">
        <f>IFERROR(SUMIF('在庫(claude)'!A$5:A$695,C647,'在庫(claude)'!D$5:D$695),0)</f>
        <v>983</v>
      </c>
      <c r="F647" s="39">
        <f>IFERROR(SUMIF('在庫(claude)'!A$5:A$695,C647,'在庫(claude)'!E$5:E$695),0)</f>
        <v>70272</v>
      </c>
      <c r="G647" s="39">
        <f ca="1">IFERROR(SUMPRODUCT(('銷貨數 (總數)(claude)'!$B$4:$B$1576=C647)*OFFSET('銷貨數 (總數)(claude)'!$E$4:$E$1576,0,操作說明!$D$2-16,1573,12)),0)</f>
        <v>196</v>
      </c>
      <c r="H647" s="40">
        <f ca="1">IFERROR(SUMPRODUCT(('銷貨數 (總數)(claude)'!$B$4:$B$1576=C647)*OFFSET('銷貨數 (總數)(claude)'!$E$4:$E$1576,0,操作說明!$D$2-10,1573,6)),0)</f>
        <v>44</v>
      </c>
      <c r="I647" s="39">
        <f ca="1">IFERROR(SUMPRODUCT(('銷貨數 (總數)(claude)'!$B$4:$B$1576=C647)*OFFSET('銷貨數 (總數)(claude)'!$E$4:$E$1576,0,操作說明!$D$2-7,1573,3)),0)</f>
        <v>19</v>
      </c>
      <c r="J647" s="40" cm="1">
        <f t="array" aca="1" ref="J647" ca="1">IFERROR(ROUND(H647/MAX(1,SUMPRODUCT(('銷貨數 (總數)(claude)'!$B$4:$B$1576=C647)*(OFFSET('銷貨數 (總數)(claude)'!$E$4:$E$1576,0,操作說明!$D$2-10,1573,6)&gt;0))),1),0)</f>
        <v>5.5</v>
      </c>
      <c r="K647" s="41">
        <f t="shared" ca="1" si="40"/>
        <v>178.7</v>
      </c>
      <c r="L647" s="37" t="str">
        <f t="shared" ca="1" si="41"/>
        <v>滯銷風險</v>
      </c>
      <c r="M647" s="42" t="str">
        <f t="shared" ca="1" si="42"/>
        <v>🔴 超過2年消化量，建議促銷/庫存處分</v>
      </c>
      <c r="N647" s="113" t="str">
        <f t="shared" ca="1" si="43"/>
        <v>2041/04</v>
      </c>
    </row>
    <row r="648" spans="1:14" ht="18.75" customHeight="1">
      <c r="A648" s="19" t="str">
        <f>IFERROR(_xlfn.XLOOKUP(B648,事業別定義!A$2:A$9,事業別定義!B$2:B$9,IF(E648&gt;0,"周邊商品","")),IF(E648&gt;0,"周邊商品",""))</f>
        <v>周邊商品</v>
      </c>
      <c r="B648" s="20" t="str">
        <f>IFERROR(_xlfn.XLOOKUP(C648,'銷貨數(claude)'!E:E,'銷貨數(claude)'!A:A,"周邊商品"),"周邊商品")</f>
        <v>周邊商品</v>
      </c>
      <c r="C648" s="21" t="str">
        <f>'在庫(claude)'!A648</f>
        <v>20240EA01</v>
      </c>
      <c r="D648" s="22" t="str">
        <f>IFERROR(_xlfn.XLOOKUP(C648,'在庫(claude)'!A$5:A$695,'在庫(claude)'!B$5:B$695,""),"")</f>
        <v>Skater巧虎花灑型水瓢</v>
      </c>
      <c r="E648" s="34">
        <f>IFERROR(SUMIF('在庫(claude)'!A$5:A$695,C648,'在庫(claude)'!D$5:D$695),0)</f>
        <v>35</v>
      </c>
      <c r="F648" s="34">
        <f>IFERROR(SUMIF('在庫(claude)'!A$5:A$695,C648,'在庫(claude)'!E$5:E$695),0)</f>
        <v>6070</v>
      </c>
      <c r="G648" s="34">
        <f ca="1">IFERROR(SUMPRODUCT(('銷貨數 (總數)(claude)'!$B$4:$B$1576=C648)*OFFSET('銷貨數 (總數)(claude)'!$E$4:$E$1576,0,操作說明!$D$2-16,1573,12)),0)</f>
        <v>34</v>
      </c>
      <c r="H648" s="35">
        <f ca="1">IFERROR(SUMPRODUCT(('銷貨數 (總數)(claude)'!$B$4:$B$1576=C648)*OFFSET('銷貨數 (總數)(claude)'!$E$4:$E$1576,0,操作說明!$D$2-10,1573,6)),0)</f>
        <v>11</v>
      </c>
      <c r="I648" s="34">
        <f ca="1">IFERROR(SUMPRODUCT(('銷貨數 (總數)(claude)'!$B$4:$B$1576=C648)*OFFSET('銷貨數 (總數)(claude)'!$E$4:$E$1576,0,操作說明!$D$2-7,1573,3)),0)</f>
        <v>5</v>
      </c>
      <c r="J648" s="35" cm="1">
        <f t="array" aca="1" ref="J648" ca="1">IFERROR(ROUND(H648/MAX(1,SUMPRODUCT(('銷貨數 (總數)(claude)'!$B$4:$B$1576=C648)*(OFFSET('銷貨數 (總數)(claude)'!$E$4:$E$1576,0,操作說明!$D$2-10,1573,6)&gt;0))),1),0)</f>
        <v>1.8</v>
      </c>
      <c r="K648" s="36">
        <f t="shared" ca="1" si="40"/>
        <v>19.399999999999999</v>
      </c>
      <c r="L648" s="37" t="str">
        <f t="shared" ca="1" si="41"/>
        <v>滯銷風險</v>
      </c>
      <c r="M648" s="38" t="str">
        <f t="shared" ca="1" si="42"/>
        <v>🔴 消化月數超過12個月，滯銷風險高</v>
      </c>
      <c r="N648" s="113" t="str">
        <f t="shared" ca="1" si="43"/>
        <v>2027/12</v>
      </c>
    </row>
    <row r="649" spans="1:14" ht="18.75" customHeight="1">
      <c r="A649" s="19" t="str">
        <f>IFERROR(_xlfn.XLOOKUP(B649,事業別定義!A$2:A$9,事業別定義!B$2:B$9,IF(E649&gt;0,"周邊商品","")),IF(E649&gt;0,"周邊商品",""))</f>
        <v>周邊商品</v>
      </c>
      <c r="B649" s="20" t="str">
        <f>IFERROR(_xlfn.XLOOKUP(C649,'銷貨數(claude)'!E:E,'銷貨數(claude)'!A:A,"周邊商品"),"周邊商品")</f>
        <v>周邊商品</v>
      </c>
      <c r="C649" s="21" t="str">
        <f>'在庫(claude)'!A649</f>
        <v>20240EA02</v>
      </c>
      <c r="D649" s="22" t="str">
        <f>IFERROR(_xlfn.XLOOKUP(C649,'在庫(claude)'!A$5:A$695,'在庫(claude)'!B$5:B$695,""),"")</f>
        <v>Skater巧虎吸管型不鏽鋼兩用杯</v>
      </c>
      <c r="E649" s="39">
        <f>IFERROR(SUMIF('在庫(claude)'!A$5:A$695,C649,'在庫(claude)'!D$5:D$695),0)</f>
        <v>14</v>
      </c>
      <c r="F649" s="39">
        <f>IFERROR(SUMIF('在庫(claude)'!A$5:A$695,C649,'在庫(claude)'!E$5:E$695),0)</f>
        <v>8452</v>
      </c>
      <c r="G649" s="39">
        <f ca="1">IFERROR(SUMPRODUCT(('銷貨數 (總數)(claude)'!$B$4:$B$1576=C649)*OFFSET('銷貨數 (總數)(claude)'!$E$4:$E$1576,0,操作說明!$D$2-16,1573,12)),0)</f>
        <v>10</v>
      </c>
      <c r="H649" s="40">
        <f ca="1">IFERROR(SUMPRODUCT(('銷貨數 (總數)(claude)'!$B$4:$B$1576=C649)*OFFSET('銷貨數 (總數)(claude)'!$E$4:$E$1576,0,操作說明!$D$2-10,1573,6)),0)</f>
        <v>9</v>
      </c>
      <c r="I649" s="39">
        <f ca="1">IFERROR(SUMPRODUCT(('銷貨數 (總數)(claude)'!$B$4:$B$1576=C649)*OFFSET('銷貨數 (總數)(claude)'!$E$4:$E$1576,0,操作說明!$D$2-7,1573,3)),0)</f>
        <v>7</v>
      </c>
      <c r="J649" s="40" cm="1">
        <f t="array" aca="1" ref="J649" ca="1">IFERROR(ROUND(H649/MAX(1,SUMPRODUCT(('銷貨數 (總數)(claude)'!$B$4:$B$1576=C649)*(OFFSET('銷貨數 (總數)(claude)'!$E$4:$E$1576,0,操作說明!$D$2-10,1573,6)&gt;0))),1),0)</f>
        <v>3</v>
      </c>
      <c r="K649" s="41">
        <f t="shared" ca="1" si="40"/>
        <v>4.7</v>
      </c>
      <c r="L649" s="37" t="str">
        <f t="shared" ca="1" si="41"/>
        <v>偏高</v>
      </c>
      <c r="M649" s="42" t="str">
        <f t="shared" ca="1" si="42"/>
        <v>🟡 消化月數3-6個月，偏高注意</v>
      </c>
      <c r="N649" s="113" t="str">
        <f t="shared" ca="1" si="43"/>
        <v>2026/10</v>
      </c>
    </row>
    <row r="650" spans="1:14" ht="18.75" customHeight="1">
      <c r="A650" s="19" t="str">
        <f>IFERROR(_xlfn.XLOOKUP(B650,事業別定義!A$2:A$9,事業別定義!B$2:B$9,IF(E650&gt;0,"周邊商品","")),IF(E650&gt;0,"周邊商品",""))</f>
        <v>周邊商品</v>
      </c>
      <c r="B650" s="20" t="str">
        <f>IFERROR(_xlfn.XLOOKUP(C650,'銷貨數(claude)'!E:E,'銷貨數(claude)'!A:A,"周邊商品"),"周邊商品")</f>
        <v>周邊商品</v>
      </c>
      <c r="C650" s="21" t="str">
        <f>'在庫(claude)'!A650</f>
        <v>20240EA03</v>
      </c>
      <c r="D650" s="22" t="str">
        <f>IFERROR(_xlfn.XLOOKUP(C650,'在庫(claude)'!A$5:A$695,'在庫(claude)'!B$5:B$695,""),"")</f>
        <v>Skater巧虎拋棄式圍兜</v>
      </c>
      <c r="E650" s="34">
        <f>IFERROR(SUMIF('在庫(claude)'!A$5:A$695,C650,'在庫(claude)'!D$5:D$695),0)</f>
        <v>73</v>
      </c>
      <c r="F650" s="34">
        <f>IFERROR(SUMIF('在庫(claude)'!A$5:A$695,C650,'在庫(claude)'!E$5:E$695),0)</f>
        <v>7367</v>
      </c>
      <c r="G650" s="34">
        <f ca="1">IFERROR(SUMPRODUCT(('銷貨數 (總數)(claude)'!$B$4:$B$1576=C650)*OFFSET('銷貨數 (總數)(claude)'!$E$4:$E$1576,0,操作說明!$D$2-16,1573,12)),0)</f>
        <v>70</v>
      </c>
      <c r="H650" s="35">
        <f ca="1">IFERROR(SUMPRODUCT(('銷貨數 (總數)(claude)'!$B$4:$B$1576=C650)*OFFSET('銷貨數 (總數)(claude)'!$E$4:$E$1576,0,操作說明!$D$2-10,1573,6)),0)</f>
        <v>36</v>
      </c>
      <c r="I650" s="34">
        <f ca="1">IFERROR(SUMPRODUCT(('銷貨數 (總數)(claude)'!$B$4:$B$1576=C650)*OFFSET('銷貨數 (總數)(claude)'!$E$4:$E$1576,0,操作說明!$D$2-7,1573,3)),0)</f>
        <v>17</v>
      </c>
      <c r="J650" s="35" cm="1">
        <f t="array" aca="1" ref="J650" ca="1">IFERROR(ROUND(H650/MAX(1,SUMPRODUCT(('銷貨數 (總數)(claude)'!$B$4:$B$1576=C650)*(OFFSET('銷貨數 (總數)(claude)'!$E$4:$E$1576,0,操作說明!$D$2-10,1573,6)&gt;0))),1),0)</f>
        <v>6</v>
      </c>
      <c r="K650" s="36">
        <f t="shared" ca="1" si="40"/>
        <v>12.2</v>
      </c>
      <c r="L650" s="37" t="str">
        <f t="shared" ca="1" si="41"/>
        <v>滯銷風險</v>
      </c>
      <c r="M650" s="38" t="str">
        <f t="shared" ca="1" si="42"/>
        <v>🔴 消化月數超過12個月，滯銷風險高</v>
      </c>
      <c r="N650" s="113" t="str">
        <f t="shared" ca="1" si="43"/>
        <v>2027/05</v>
      </c>
    </row>
    <row r="651" spans="1:14" ht="15.75" customHeight="1">
      <c r="A651" s="19" t="str">
        <f>IFERROR(_xlfn.XLOOKUP(B651,事業別定義!A$2:A$9,事業別定義!B$2:B$9,IF(E651&gt;0,"周邊商品","")),IF(E651&gt;0,"周邊商品",""))</f>
        <v>周邊商品</v>
      </c>
      <c r="B651" s="20" t="str">
        <f>IFERROR(_xlfn.XLOOKUP(C651,'銷貨數(claude)'!E:E,'銷貨數(claude)'!A:A,"周邊商品"),"周邊商品")</f>
        <v>周邊商品</v>
      </c>
      <c r="C651" s="21" t="str">
        <f>'在庫(claude)'!A651</f>
        <v>20240EA04</v>
      </c>
      <c r="D651" s="22" t="str">
        <f>IFERROR(_xlfn.XLOOKUP(C651,'在庫(claude)'!A$5:A$695,'在庫(claude)'!B$5:B$695,""),"")</f>
        <v>巧虎好朋友布貼</v>
      </c>
      <c r="E651" s="39">
        <f>IFERROR(SUMIF('在庫(claude)'!A$5:A$695,C651,'在庫(claude)'!D$5:D$695),0)</f>
        <v>645</v>
      </c>
      <c r="F651" s="39">
        <f>IFERROR(SUMIF('在庫(claude)'!A$5:A$695,C651,'在庫(claude)'!E$5:E$695),0)</f>
        <v>44824</v>
      </c>
      <c r="G651" s="39">
        <f ca="1">IFERROR(SUMPRODUCT(('銷貨數 (總數)(claude)'!$B$4:$B$1576=C651)*OFFSET('銷貨數 (總數)(claude)'!$E$4:$E$1576,0,操作說明!$D$2-16,1573,12)),0)</f>
        <v>1266</v>
      </c>
      <c r="H651" s="40">
        <f ca="1">IFERROR(SUMPRODUCT(('銷貨數 (總數)(claude)'!$B$4:$B$1576=C651)*OFFSET('銷貨數 (總數)(claude)'!$E$4:$E$1576,0,操作說明!$D$2-10,1573,6)),0)</f>
        <v>55</v>
      </c>
      <c r="I651" s="39">
        <f ca="1">IFERROR(SUMPRODUCT(('銷貨數 (總數)(claude)'!$B$4:$B$1576=C651)*OFFSET('銷貨數 (總數)(claude)'!$E$4:$E$1576,0,操作說明!$D$2-7,1573,3)),0)</f>
        <v>33</v>
      </c>
      <c r="J651" s="40" cm="1">
        <f t="array" aca="1" ref="J651" ca="1">IFERROR(ROUND(H651/MAX(1,SUMPRODUCT(('銷貨數 (總數)(claude)'!$B$4:$B$1576=C651)*(OFFSET('銷貨數 (總數)(claude)'!$E$4:$E$1576,0,操作說明!$D$2-10,1573,6)&gt;0))),1),0)</f>
        <v>4.5999999999999996</v>
      </c>
      <c r="K651" s="41">
        <f t="shared" ca="1" si="40"/>
        <v>140.19999999999999</v>
      </c>
      <c r="L651" s="37" t="str">
        <f t="shared" ca="1" si="41"/>
        <v>滯銷風險</v>
      </c>
      <c r="M651" s="42" t="str">
        <f t="shared" ca="1" si="42"/>
        <v>🔴 超過2年消化量，建議促銷/庫存處分</v>
      </c>
      <c r="N651" s="113" t="str">
        <f t="shared" ca="1" si="43"/>
        <v>2038/01</v>
      </c>
    </row>
    <row r="652" spans="1:14" ht="15.75" customHeight="1">
      <c r="A652" s="19" t="str">
        <f>IFERROR(_xlfn.XLOOKUP(B652,事業別定義!A$2:A$9,事業別定義!B$2:B$9,IF(E652&gt;0,"周邊商品","")),IF(E652&gt;0,"周邊商品",""))</f>
        <v>周邊商品</v>
      </c>
      <c r="B652" s="20" t="str">
        <f>IFERROR(_xlfn.XLOOKUP(C652,'銷貨數(claude)'!E:E,'銷貨數(claude)'!A:A,"周邊商品"),"周邊商品")</f>
        <v>周邊商品</v>
      </c>
      <c r="C652" s="21" t="str">
        <f>'在庫(claude)'!A652</f>
        <v>20240EA08</v>
      </c>
      <c r="D652" s="22" t="str">
        <f>IFERROR(_xlfn.XLOOKUP(C652,'在庫(claude)'!A$5:A$695,'在庫(claude)'!B$5:B$695,""),"")</f>
        <v>Skater巧虎水龍頭延伸器</v>
      </c>
      <c r="E652" s="34">
        <f>IFERROR(SUMIF('在庫(claude)'!A$5:A$695,C652,'在庫(claude)'!D$5:D$695),0)</f>
        <v>63</v>
      </c>
      <c r="F652" s="34">
        <f>IFERROR(SUMIF('在庫(claude)'!A$5:A$695,C652,'在庫(claude)'!E$5:E$695),0)</f>
        <v>8659</v>
      </c>
      <c r="G652" s="34">
        <f ca="1">IFERROR(SUMPRODUCT(('銷貨數 (總數)(claude)'!$B$4:$B$1576=C652)*OFFSET('銷貨數 (總數)(claude)'!$E$4:$E$1576,0,操作說明!$D$2-16,1573,12)),0)</f>
        <v>86</v>
      </c>
      <c r="H652" s="35">
        <f ca="1">IFERROR(SUMPRODUCT(('銷貨數 (總數)(claude)'!$B$4:$B$1576=C652)*OFFSET('銷貨數 (總數)(claude)'!$E$4:$E$1576,0,操作說明!$D$2-10,1573,6)),0)</f>
        <v>49</v>
      </c>
      <c r="I652" s="34">
        <f ca="1">IFERROR(SUMPRODUCT(('銷貨數 (總數)(claude)'!$B$4:$B$1576=C652)*OFFSET('銷貨數 (總數)(claude)'!$E$4:$E$1576,0,操作說明!$D$2-7,1573,3)),0)</f>
        <v>24</v>
      </c>
      <c r="J652" s="35" cm="1">
        <f t="array" aca="1" ref="J652" ca="1">IFERROR(ROUND(H652/MAX(1,SUMPRODUCT(('銷貨數 (總數)(claude)'!$B$4:$B$1576=C652)*(OFFSET('銷貨數 (總數)(claude)'!$E$4:$E$1576,0,操作說明!$D$2-10,1573,6)&gt;0))),1),0)</f>
        <v>8.1999999999999993</v>
      </c>
      <c r="K652" s="36">
        <f t="shared" ca="1" si="40"/>
        <v>7.7</v>
      </c>
      <c r="L652" s="37" t="str">
        <f t="shared" ca="1" si="41"/>
        <v>警示</v>
      </c>
      <c r="M652" s="38" t="str">
        <f t="shared" ca="1" si="42"/>
        <v>🟠 消化月數6-12個月，持續觀察</v>
      </c>
      <c r="N652" s="113" t="str">
        <f t="shared" ca="1" si="43"/>
        <v>2027/01</v>
      </c>
    </row>
    <row r="653" spans="1:14" ht="15.75" customHeight="1">
      <c r="A653" s="19" t="str">
        <f>IFERROR(_xlfn.XLOOKUP(B653,事業別定義!A$2:A$9,事業別定義!B$2:B$9,IF(E653&gt;0,"周邊商品","")),IF(E653&gt;0,"周邊商品",""))</f>
        <v>周邊商品</v>
      </c>
      <c r="B653" s="20" t="str">
        <f>IFERROR(_xlfn.XLOOKUP(C653,'銷貨數(claude)'!E:E,'銷貨數(claude)'!A:A,"周邊商品"),"周邊商品")</f>
        <v>周邊商品</v>
      </c>
      <c r="C653" s="21" t="str">
        <f>'在庫(claude)'!A653</f>
        <v>20240EA09</v>
      </c>
      <c r="D653" s="22" t="str">
        <f>IFERROR(_xlfn.XLOOKUP(C653,'在庫(claude)'!A$5:A$695,'在庫(claude)'!B$5:B$695,""),"")</f>
        <v>5吋巧虎擦手巾(開心款)</v>
      </c>
      <c r="E653" s="39">
        <f>IFERROR(SUMIF('在庫(claude)'!A$5:A$695,C653,'在庫(claude)'!D$5:D$695),0)</f>
        <v>295</v>
      </c>
      <c r="F653" s="39">
        <f>IFERROR(SUMIF('在庫(claude)'!A$5:A$695,C653,'在庫(claude)'!E$5:E$695),0)</f>
        <v>23600</v>
      </c>
      <c r="G653" s="39">
        <f ca="1">IFERROR(SUMPRODUCT(('銷貨數 (總數)(claude)'!$B$4:$B$1576=C653)*OFFSET('銷貨數 (總數)(claude)'!$E$4:$E$1576,0,操作說明!$D$2-16,1573,12)),0)</f>
        <v>92</v>
      </c>
      <c r="H653" s="40">
        <f ca="1">IFERROR(SUMPRODUCT(('銷貨數 (總數)(claude)'!$B$4:$B$1576=C653)*OFFSET('銷貨數 (總數)(claude)'!$E$4:$E$1576,0,操作說明!$D$2-10,1573,6)),0)</f>
        <v>54</v>
      </c>
      <c r="I653" s="39">
        <f ca="1">IFERROR(SUMPRODUCT(('銷貨數 (總數)(claude)'!$B$4:$B$1576=C653)*OFFSET('銷貨數 (總數)(claude)'!$E$4:$E$1576,0,操作說明!$D$2-7,1573,3)),0)</f>
        <v>25</v>
      </c>
      <c r="J653" s="40" cm="1">
        <f t="array" aca="1" ref="J653" ca="1">IFERROR(ROUND(H653/MAX(1,SUMPRODUCT(('銷貨數 (總數)(claude)'!$B$4:$B$1576=C653)*(OFFSET('銷貨數 (總數)(claude)'!$E$4:$E$1576,0,操作說明!$D$2-10,1573,6)&gt;0))),1),0)</f>
        <v>6.8</v>
      </c>
      <c r="K653" s="41">
        <f t="shared" ca="1" si="40"/>
        <v>43.4</v>
      </c>
      <c r="L653" s="37" t="str">
        <f t="shared" ca="1" si="41"/>
        <v>滯銷風險</v>
      </c>
      <c r="M653" s="42" t="str">
        <f t="shared" ca="1" si="42"/>
        <v>🔴 超過2年消化量，建議促銷/庫存處分</v>
      </c>
      <c r="N653" s="113" t="str">
        <f t="shared" ca="1" si="43"/>
        <v>2029/12</v>
      </c>
    </row>
    <row r="654" spans="1:14" ht="15.75" customHeight="1">
      <c r="A654" s="19" t="str">
        <f>IFERROR(_xlfn.XLOOKUP(B654,事業別定義!A$2:A$9,事業別定義!B$2:B$9,IF(E654&gt;0,"周邊商品","")),IF(E654&gt;0,"周邊商品",""))</f>
        <v>周邊商品</v>
      </c>
      <c r="B654" s="20" t="str">
        <f>IFERROR(_xlfn.XLOOKUP(C654,'銷貨數(claude)'!E:E,'銷貨數(claude)'!A:A,"周邊商品"),"周邊商品")</f>
        <v>周邊商品</v>
      </c>
      <c r="C654" s="21" t="str">
        <f>'在庫(claude)'!A654</f>
        <v>20240EA11</v>
      </c>
      <c r="D654" s="22" t="str">
        <f>IFERROR(_xlfn.XLOOKUP(C654,'在庫(claude)'!A$5:A$695,'在庫(claude)'!B$5:B$695,""),"")</f>
        <v>5吋桃樂比擦手巾</v>
      </c>
      <c r="E654" s="34">
        <f>IFERROR(SUMIF('在庫(claude)'!A$5:A$695,C654,'在庫(claude)'!D$5:D$695),0)</f>
        <v>198</v>
      </c>
      <c r="F654" s="34">
        <f>IFERROR(SUMIF('在庫(claude)'!A$5:A$695,C654,'在庫(claude)'!E$5:E$695),0)</f>
        <v>15840</v>
      </c>
      <c r="G654" s="34">
        <f ca="1">IFERROR(SUMPRODUCT(('銷貨數 (總數)(claude)'!$B$4:$B$1576=C654)*OFFSET('銷貨數 (總數)(claude)'!$E$4:$E$1576,0,操作說明!$D$2-16,1573,12)),0)</f>
        <v>46</v>
      </c>
      <c r="H654" s="35">
        <f ca="1">IFERROR(SUMPRODUCT(('銷貨數 (總數)(claude)'!$B$4:$B$1576=C654)*OFFSET('銷貨數 (總數)(claude)'!$E$4:$E$1576,0,操作說明!$D$2-10,1573,6)),0)</f>
        <v>13</v>
      </c>
      <c r="I654" s="34">
        <f ca="1">IFERROR(SUMPRODUCT(('銷貨數 (總數)(claude)'!$B$4:$B$1576=C654)*OFFSET('銷貨數 (總數)(claude)'!$E$4:$E$1576,0,操作說明!$D$2-7,1573,3)),0)</f>
        <v>1</v>
      </c>
      <c r="J654" s="35" cm="1">
        <f t="array" aca="1" ref="J654" ca="1">IFERROR(ROUND(H654/MAX(1,SUMPRODUCT(('銷貨數 (總數)(claude)'!$B$4:$B$1576=C654)*(OFFSET('銷貨數 (總數)(claude)'!$E$4:$E$1576,0,操作說明!$D$2-10,1573,6)&gt;0))),1),0)</f>
        <v>2.6</v>
      </c>
      <c r="K654" s="36">
        <f t="shared" ca="1" si="40"/>
        <v>76.2</v>
      </c>
      <c r="L654" s="37" t="str">
        <f t="shared" ca="1" si="41"/>
        <v>滯銷風險</v>
      </c>
      <c r="M654" s="38" t="str">
        <f t="shared" ca="1" si="42"/>
        <v>🔴 超過2年消化量，建議促銷/庫存處分</v>
      </c>
      <c r="N654" s="113" t="str">
        <f t="shared" ca="1" si="43"/>
        <v>2032/09</v>
      </c>
    </row>
    <row r="655" spans="1:14" ht="15.75" customHeight="1">
      <c r="A655" s="19" t="str">
        <f>IFERROR(_xlfn.XLOOKUP(B655,事業別定義!A$2:A$9,事業別定義!B$2:B$9,IF(E655&gt;0,"周邊商品","")),IF(E655&gt;0,"周邊商品",""))</f>
        <v>周邊商品</v>
      </c>
      <c r="B655" s="20" t="str">
        <f>IFERROR(_xlfn.XLOOKUP(C655,'銷貨數(claude)'!E:E,'銷貨數(claude)'!A:A,"周邊商品"),"周邊商品")</f>
        <v>周邊商品</v>
      </c>
      <c r="C655" s="21" t="str">
        <f>'在庫(claude)'!A655</f>
        <v>20240EA12</v>
      </c>
      <c r="D655" s="22" t="str">
        <f>IFERROR(_xlfn.XLOOKUP(C655,'在庫(claude)'!A$5:A$695,'在庫(claude)'!B$5:B$695,""),"")</f>
        <v>12吋微笑巧虎午睡保暖枕</v>
      </c>
      <c r="E655" s="39">
        <f>IFERROR(SUMIF('在庫(claude)'!A$5:A$695,C655,'在庫(claude)'!D$5:D$695),0)</f>
        <v>2</v>
      </c>
      <c r="F655" s="39">
        <f>IFERROR(SUMIF('在庫(claude)'!A$5:A$695,C655,'在庫(claude)'!E$5:E$695),0)</f>
        <v>340</v>
      </c>
      <c r="G655" s="39">
        <f ca="1">IFERROR(SUMPRODUCT(('銷貨數 (總數)(claude)'!$B$4:$B$1576=C655)*OFFSET('銷貨數 (總數)(claude)'!$E$4:$E$1576,0,操作說明!$D$2-16,1573,12)),0)</f>
        <v>5</v>
      </c>
      <c r="H655" s="40">
        <f ca="1">IFERROR(SUMPRODUCT(('銷貨數 (總數)(claude)'!$B$4:$B$1576=C655)*OFFSET('銷貨數 (總數)(claude)'!$E$4:$E$1576,0,操作說明!$D$2-10,1573,6)),0)</f>
        <v>5</v>
      </c>
      <c r="I655" s="39">
        <f ca="1">IFERROR(SUMPRODUCT(('銷貨數 (總數)(claude)'!$B$4:$B$1576=C655)*OFFSET('銷貨數 (總數)(claude)'!$E$4:$E$1576,0,操作說明!$D$2-7,1573,3)),0)</f>
        <v>5</v>
      </c>
      <c r="J655" s="40" cm="1">
        <f t="array" aca="1" ref="J655" ca="1">IFERROR(ROUND(H655/MAX(1,SUMPRODUCT(('銷貨數 (總數)(claude)'!$B$4:$B$1576=C655)*(OFFSET('銷貨數 (總數)(claude)'!$E$4:$E$1576,0,操作說明!$D$2-10,1573,6)&gt;0))),1),0)</f>
        <v>2.5</v>
      </c>
      <c r="K655" s="41">
        <f t="shared" ca="1" si="40"/>
        <v>0.8</v>
      </c>
      <c r="L655" s="37" t="str">
        <f t="shared" ca="1" si="41"/>
        <v>健康</v>
      </c>
      <c r="M655" s="42" t="str">
        <f t="shared" ca="1" si="42"/>
        <v>✅ 庫存健康</v>
      </c>
      <c r="N655" s="113" t="str">
        <f t="shared" ca="1" si="43"/>
        <v>2026/06</v>
      </c>
    </row>
    <row r="656" spans="1:14" ht="15.75" customHeight="1">
      <c r="A656" s="19" t="str">
        <f>IFERROR(_xlfn.XLOOKUP(B656,事業別定義!A$2:A$9,事業別定義!B$2:B$9,IF(E656&gt;0,"周邊商品","")),IF(E656&gt;0,"周邊商品",""))</f>
        <v>周邊商品</v>
      </c>
      <c r="B656" s="20" t="str">
        <f>IFERROR(_xlfn.XLOOKUP(C656,'銷貨數(claude)'!E:E,'銷貨數(claude)'!A:A,"周邊商品"),"周邊商品")</f>
        <v>周邊商品</v>
      </c>
      <c r="C656" s="21" t="str">
        <f>'在庫(claude)'!A656</f>
        <v>20240EA13</v>
      </c>
      <c r="D656" s="22" t="str">
        <f>IFERROR(_xlfn.XLOOKUP(C656,'在庫(claude)'!A$5:A$695,'在庫(claude)'!B$5:B$695,""),"")</f>
        <v>12吋開心巧虎午睡保暖枕</v>
      </c>
      <c r="E656" s="34">
        <f>IFERROR(SUMIF('在庫(claude)'!A$5:A$695,C656,'在庫(claude)'!D$5:D$695),0)</f>
        <v>2</v>
      </c>
      <c r="F656" s="34">
        <f>IFERROR(SUMIF('在庫(claude)'!A$5:A$695,C656,'在庫(claude)'!E$5:E$695),0)</f>
        <v>340</v>
      </c>
      <c r="G656" s="34">
        <f ca="1">IFERROR(SUMPRODUCT(('銷貨數 (總數)(claude)'!$B$4:$B$1576=C656)*OFFSET('銷貨數 (總數)(claude)'!$E$4:$E$1576,0,操作說明!$D$2-16,1573,12)),0)</f>
        <v>6</v>
      </c>
      <c r="H656" s="35">
        <f ca="1">IFERROR(SUMPRODUCT(('銷貨數 (總數)(claude)'!$B$4:$B$1576=C656)*OFFSET('銷貨數 (總數)(claude)'!$E$4:$E$1576,0,操作說明!$D$2-10,1573,6)),0)</f>
        <v>4</v>
      </c>
      <c r="I656" s="34">
        <f ca="1">IFERROR(SUMPRODUCT(('銷貨數 (總數)(claude)'!$B$4:$B$1576=C656)*OFFSET('銷貨數 (總數)(claude)'!$E$4:$E$1576,0,操作說明!$D$2-7,1573,3)),0)</f>
        <v>0</v>
      </c>
      <c r="J656" s="35" cm="1">
        <f t="array" aca="1" ref="J656" ca="1">IFERROR(ROUND(H656/MAX(1,SUMPRODUCT(('銷貨數 (總數)(claude)'!$B$4:$B$1576=C656)*(OFFSET('銷貨數 (總數)(claude)'!$E$4:$E$1576,0,操作說明!$D$2-10,1573,6)&gt;0))),1),0)</f>
        <v>2</v>
      </c>
      <c r="K656" s="36">
        <f t="shared" ca="1" si="40"/>
        <v>1</v>
      </c>
      <c r="L656" s="37" t="str">
        <f t="shared" ca="1" si="41"/>
        <v>健康</v>
      </c>
      <c r="M656" s="38" t="str">
        <f t="shared" ca="1" si="42"/>
        <v>✅ 庫存健康</v>
      </c>
      <c r="N656" s="113" t="str">
        <f t="shared" ca="1" si="43"/>
        <v>2026/06</v>
      </c>
    </row>
    <row r="657" spans="1:14" ht="15.75" customHeight="1">
      <c r="A657" s="19" t="str">
        <f>IFERROR(_xlfn.XLOOKUP(B657,事業別定義!A$2:A$9,事業別定義!B$2:B$9,IF(E657&gt;0,"周邊商品","")),IF(E657&gt;0,"周邊商品",""))</f>
        <v>周邊商品</v>
      </c>
      <c r="B657" s="20" t="str">
        <f>IFERROR(_xlfn.XLOOKUP(C657,'銷貨數(claude)'!E:E,'銷貨數(claude)'!A:A,"周邊商品"),"周邊商品")</f>
        <v>周邊商品</v>
      </c>
      <c r="C657" s="21" t="str">
        <f>'在庫(claude)'!A657</f>
        <v>20240EA14</v>
      </c>
      <c r="D657" s="22" t="str">
        <f>IFERROR(_xlfn.XLOOKUP(C657,'在庫(claude)'!A$5:A$695,'在庫(claude)'!B$5:B$695,""),"")</f>
        <v>18吋巧虎繞邊枕</v>
      </c>
      <c r="E657" s="39">
        <f>IFERROR(SUMIF('在庫(claude)'!A$5:A$695,C657,'在庫(claude)'!D$5:D$695),0)</f>
        <v>4</v>
      </c>
      <c r="F657" s="39">
        <f>IFERROR(SUMIF('在庫(claude)'!A$5:A$695,C657,'在庫(claude)'!E$5:E$695),0)</f>
        <v>800</v>
      </c>
      <c r="G657" s="39">
        <f ca="1">IFERROR(SUMPRODUCT(('銷貨數 (總數)(claude)'!$B$4:$B$1576=C657)*OFFSET('銷貨數 (總數)(claude)'!$E$4:$E$1576,0,操作說明!$D$2-16,1573,12)),0)</f>
        <v>11</v>
      </c>
      <c r="H657" s="40">
        <f ca="1">IFERROR(SUMPRODUCT(('銷貨數 (總數)(claude)'!$B$4:$B$1576=C657)*OFFSET('銷貨數 (總數)(claude)'!$E$4:$E$1576,0,操作說明!$D$2-10,1573,6)),0)</f>
        <v>5</v>
      </c>
      <c r="I657" s="39">
        <f ca="1">IFERROR(SUMPRODUCT(('銷貨數 (總數)(claude)'!$B$4:$B$1576=C657)*OFFSET('銷貨數 (總數)(claude)'!$E$4:$E$1576,0,操作說明!$D$2-7,1573,3)),0)</f>
        <v>4</v>
      </c>
      <c r="J657" s="40" cm="1">
        <f t="array" aca="1" ref="J657" ca="1">IFERROR(ROUND(H657/MAX(1,SUMPRODUCT(('銷貨數 (總數)(claude)'!$B$4:$B$1576=C657)*(OFFSET('銷貨數 (總數)(claude)'!$E$4:$E$1576,0,操作說明!$D$2-10,1573,6)&gt;0))),1),0)</f>
        <v>1.3</v>
      </c>
      <c r="K657" s="41">
        <f t="shared" ca="1" si="40"/>
        <v>3.1</v>
      </c>
      <c r="L657" s="37" t="str">
        <f t="shared" ca="1" si="41"/>
        <v>偏高</v>
      </c>
      <c r="M657" s="42" t="str">
        <f t="shared" ca="1" si="42"/>
        <v>🟡 消化月數3-6個月，偏高注意</v>
      </c>
      <c r="N657" s="113" t="str">
        <f t="shared" ca="1" si="43"/>
        <v>2026/08</v>
      </c>
    </row>
    <row r="658" spans="1:14" ht="15.75" customHeight="1">
      <c r="A658" s="19" t="str">
        <f>IFERROR(_xlfn.XLOOKUP(B658,事業別定義!A$2:A$9,事業別定義!B$2:B$9,IF(E658&gt;0,"周邊商品","")),IF(E658&gt;0,"周邊商品",""))</f>
        <v>周邊商品</v>
      </c>
      <c r="B658" s="20" t="str">
        <f>IFERROR(_xlfn.XLOOKUP(C658,'銷貨數(claude)'!E:E,'銷貨數(claude)'!A:A,"周邊商品"),"周邊商品")</f>
        <v>周邊商品</v>
      </c>
      <c r="C658" s="21" t="str">
        <f>'在庫(claude)'!A658</f>
        <v>20240EA17</v>
      </c>
      <c r="D658" s="22" t="str">
        <f>IFERROR(_xlfn.XLOOKUP(C658,'在庫(claude)'!A$5:A$695,'在庫(claude)'!B$5:B$695,""),"")</f>
        <v>12吋巧虎趴趴午睡抱枕-微笑款</v>
      </c>
      <c r="E658" s="34">
        <f>IFERROR(SUMIF('在庫(claude)'!A$5:A$695,C658,'在庫(claude)'!D$5:D$695),0)</f>
        <v>1</v>
      </c>
      <c r="F658" s="34">
        <f>IFERROR(SUMIF('在庫(claude)'!A$5:A$695,C658,'在庫(claude)'!E$5:E$695),0)</f>
        <v>150</v>
      </c>
      <c r="G658" s="34">
        <f ca="1">IFERROR(SUMPRODUCT(('銷貨數 (總數)(claude)'!$B$4:$B$1576=C658)*OFFSET('銷貨數 (總數)(claude)'!$E$4:$E$1576,0,操作說明!$D$2-16,1573,12)),0)</f>
        <v>3</v>
      </c>
      <c r="H658" s="35">
        <f ca="1">IFERROR(SUMPRODUCT(('銷貨數 (總數)(claude)'!$B$4:$B$1576=C658)*OFFSET('銷貨數 (總數)(claude)'!$E$4:$E$1576,0,操作說明!$D$2-10,1573,6)),0)</f>
        <v>0</v>
      </c>
      <c r="I658" s="34">
        <f ca="1">IFERROR(SUMPRODUCT(('銷貨數 (總數)(claude)'!$B$4:$B$1576=C658)*OFFSET('銷貨數 (總數)(claude)'!$E$4:$E$1576,0,操作說明!$D$2-7,1573,3)),0)</f>
        <v>0</v>
      </c>
      <c r="J658" s="35" cm="1">
        <f t="array" aca="1" ref="J658" ca="1">IFERROR(ROUND(H658/MAX(1,SUMPRODUCT(('銷貨數 (總數)(claude)'!$B$4:$B$1576=C658)*(OFFSET('銷貨數 (總數)(claude)'!$E$4:$E$1576,0,操作說明!$D$2-10,1573,6)&gt;0))),1),0)</f>
        <v>0</v>
      </c>
      <c r="K658" s="36" t="str">
        <f t="shared" ca="1" si="40"/>
        <v>-</v>
      </c>
      <c r="L658" s="37" t="str">
        <f t="shared" ca="1" si="41"/>
        <v>滯銷(有庫無銷)</v>
      </c>
      <c r="M658" s="38" t="str">
        <f t="shared" ca="1" si="42"/>
        <v>⚠️ 近6M零銷售，請確認是否列入促銷或處分</v>
      </c>
      <c r="N658" s="113" t="str">
        <f t="shared" ca="1" si="43"/>
        <v>無法預估</v>
      </c>
    </row>
    <row r="659" spans="1:14" ht="15.75" customHeight="1">
      <c r="A659" s="19" t="str">
        <f>IFERROR(_xlfn.XLOOKUP(B659,事業別定義!A$2:A$9,事業別定義!B$2:B$9,IF(E659&gt;0,"周邊商品","")),IF(E659&gt;0,"周邊商品",""))</f>
        <v>周邊商品</v>
      </c>
      <c r="B659" s="20" t="str">
        <f>IFERROR(_xlfn.XLOOKUP(C659,'銷貨數(claude)'!E:E,'銷貨數(claude)'!A:A,"周邊商品"),"周邊商品")</f>
        <v>周邊商品</v>
      </c>
      <c r="C659" s="21" t="str">
        <f>'在庫(claude)'!A659</f>
        <v>20240EA18</v>
      </c>
      <c r="D659" s="22" t="str">
        <f>IFERROR(_xlfn.XLOOKUP(C659,'在庫(claude)'!A$5:A$695,'在庫(claude)'!B$5:B$695,""),"")</f>
        <v>12吋巧虎趴趴午睡抱枕-開心款</v>
      </c>
      <c r="E659" s="39">
        <f>IFERROR(SUMIF('在庫(claude)'!A$5:A$695,C659,'在庫(claude)'!D$5:D$695),0)</f>
        <v>1</v>
      </c>
      <c r="F659" s="39">
        <f>IFERROR(SUMIF('在庫(claude)'!A$5:A$695,C659,'在庫(claude)'!E$5:E$695),0)</f>
        <v>150</v>
      </c>
      <c r="G659" s="39">
        <f ca="1">IFERROR(SUMPRODUCT(('銷貨數 (總數)(claude)'!$B$4:$B$1576=C659)*OFFSET('銷貨數 (總數)(claude)'!$E$4:$E$1576,0,操作說明!$D$2-16,1573,12)),0)</f>
        <v>3</v>
      </c>
      <c r="H659" s="40">
        <f ca="1">IFERROR(SUMPRODUCT(('銷貨數 (總數)(claude)'!$B$4:$B$1576=C659)*OFFSET('銷貨數 (總數)(claude)'!$E$4:$E$1576,0,操作說明!$D$2-10,1573,6)),0)</f>
        <v>0</v>
      </c>
      <c r="I659" s="39">
        <f ca="1">IFERROR(SUMPRODUCT(('銷貨數 (總數)(claude)'!$B$4:$B$1576=C659)*OFFSET('銷貨數 (總數)(claude)'!$E$4:$E$1576,0,操作說明!$D$2-7,1573,3)),0)</f>
        <v>0</v>
      </c>
      <c r="J659" s="40" cm="1">
        <f t="array" aca="1" ref="J659" ca="1">IFERROR(ROUND(H659/MAX(1,SUMPRODUCT(('銷貨數 (總數)(claude)'!$B$4:$B$1576=C659)*(OFFSET('銷貨數 (總數)(claude)'!$E$4:$E$1576,0,操作說明!$D$2-10,1573,6)&gt;0))),1),0)</f>
        <v>0</v>
      </c>
      <c r="K659" s="41" t="str">
        <f t="shared" ca="1" si="40"/>
        <v>-</v>
      </c>
      <c r="L659" s="37" t="str">
        <f t="shared" ca="1" si="41"/>
        <v>滯銷(有庫無銷)</v>
      </c>
      <c r="M659" s="42" t="str">
        <f t="shared" ca="1" si="42"/>
        <v>⚠️ 近6M零銷售，請確認是否列入促銷或處分</v>
      </c>
      <c r="N659" s="113" t="str">
        <f t="shared" ca="1" si="43"/>
        <v>無法預估</v>
      </c>
    </row>
    <row r="660" spans="1:14" ht="15.75" customHeight="1">
      <c r="A660" s="19" t="str">
        <f>IFERROR(_xlfn.XLOOKUP(B660,事業別定義!A$2:A$9,事業別定義!B$2:B$9,IF(E660&gt;0,"周邊商品","")),IF(E660&gt;0,"周邊商品",""))</f>
        <v>周邊商品</v>
      </c>
      <c r="B660" s="20" t="str">
        <f>IFERROR(_xlfn.XLOOKUP(C660,'銷貨數(claude)'!E:E,'銷貨數(claude)'!A:A,"周邊商品"),"周邊商品")</f>
        <v>周邊商品</v>
      </c>
      <c r="C660" s="21" t="str">
        <f>'在庫(claude)'!A660</f>
        <v>20240EB01</v>
      </c>
      <c r="D660" s="22" t="str">
        <f>IFERROR(_xlfn.XLOOKUP(C660,'在庫(claude)'!A$5:A$695,'在庫(claude)'!B$5:B$695,""),"")</f>
        <v>巧虎多功能訓練便器</v>
      </c>
      <c r="E660" s="34">
        <f>IFERROR(SUMIF('在庫(claude)'!A$5:A$695,C660,'在庫(claude)'!D$5:D$695),0)</f>
        <v>17</v>
      </c>
      <c r="F660" s="34">
        <f>IFERROR(SUMIF('在庫(claude)'!A$5:A$695,C660,'在庫(claude)'!E$5:E$695),0)</f>
        <v>17679</v>
      </c>
      <c r="G660" s="34">
        <f ca="1">IFERROR(SUMPRODUCT(('銷貨數 (總數)(claude)'!$B$4:$B$1576=C660)*OFFSET('銷貨數 (總數)(claude)'!$E$4:$E$1576,0,操作說明!$D$2-16,1573,12)),0)</f>
        <v>36</v>
      </c>
      <c r="H660" s="35">
        <f ca="1">IFERROR(SUMPRODUCT(('銷貨數 (總數)(claude)'!$B$4:$B$1576=C660)*OFFSET('銷貨數 (總數)(claude)'!$E$4:$E$1576,0,操作說明!$D$2-10,1573,6)),0)</f>
        <v>20</v>
      </c>
      <c r="I660" s="34">
        <f ca="1">IFERROR(SUMPRODUCT(('銷貨數 (總數)(claude)'!$B$4:$B$1576=C660)*OFFSET('銷貨數 (總數)(claude)'!$E$4:$E$1576,0,操作說明!$D$2-7,1573,3)),0)</f>
        <v>10</v>
      </c>
      <c r="J660" s="35" cm="1">
        <f t="array" aca="1" ref="J660" ca="1">IFERROR(ROUND(H660/MAX(1,SUMPRODUCT(('銷貨數 (總數)(claude)'!$B$4:$B$1576=C660)*(OFFSET('銷貨數 (總數)(claude)'!$E$4:$E$1576,0,操作說明!$D$2-10,1573,6)&gt;0))),1),0)</f>
        <v>3.3</v>
      </c>
      <c r="K660" s="36">
        <f t="shared" ca="1" si="40"/>
        <v>5.2</v>
      </c>
      <c r="L660" s="37" t="str">
        <f t="shared" ca="1" si="41"/>
        <v>偏高</v>
      </c>
      <c r="M660" s="38" t="str">
        <f t="shared" ca="1" si="42"/>
        <v>🟡 消化月數3-6個月，偏高注意</v>
      </c>
      <c r="N660" s="113" t="str">
        <f t="shared" ca="1" si="43"/>
        <v>2026/10</v>
      </c>
    </row>
    <row r="661" spans="1:14" ht="15.75" customHeight="1">
      <c r="A661" s="19" t="str">
        <f>IFERROR(_xlfn.XLOOKUP(B661,事業別定義!A$2:A$9,事業別定義!B$2:B$9,IF(E661&gt;0,"周邊商品","")),IF(E661&gt;0,"周邊商品",""))</f>
        <v>周邊商品</v>
      </c>
      <c r="B661" s="20" t="str">
        <f>IFERROR(_xlfn.XLOOKUP(C661,'銷貨數(claude)'!E:E,'銷貨數(claude)'!A:A,"周邊商品"),"周邊商品")</f>
        <v>周邊商品</v>
      </c>
      <c r="C661" s="21" t="str">
        <f>'在庫(claude)'!A661</f>
        <v>20240EB02</v>
      </c>
      <c r="D661" s="22" t="str">
        <f>IFERROR(_xlfn.XLOOKUP(C661,'在庫(claude)'!A$5:A$695,'在庫(claude)'!B$5:B$695,""),"")</f>
        <v>巧虎三階段彈力學習筷-左手</v>
      </c>
      <c r="E661" s="39">
        <f>IFERROR(SUMIF('在庫(claude)'!A$5:A$695,C661,'在庫(claude)'!D$5:D$695),0)</f>
        <v>7</v>
      </c>
      <c r="F661" s="39">
        <f>IFERROR(SUMIF('在庫(claude)'!A$5:A$695,C661,'在庫(claude)'!E$5:E$695),0)</f>
        <v>2445</v>
      </c>
      <c r="G661" s="39">
        <f ca="1">IFERROR(SUMPRODUCT(('銷貨數 (總數)(claude)'!$B$4:$B$1576=C661)*OFFSET('銷貨數 (總數)(claude)'!$E$4:$E$1576,0,操作說明!$D$2-16,1573,12)),0)</f>
        <v>20</v>
      </c>
      <c r="H661" s="40">
        <f ca="1">IFERROR(SUMPRODUCT(('銷貨數 (總數)(claude)'!$B$4:$B$1576=C661)*OFFSET('銷貨數 (總數)(claude)'!$E$4:$E$1576,0,操作說明!$D$2-10,1573,6)),0)</f>
        <v>15</v>
      </c>
      <c r="I661" s="39">
        <f ca="1">IFERROR(SUMPRODUCT(('銷貨數 (總數)(claude)'!$B$4:$B$1576=C661)*OFFSET('銷貨數 (總數)(claude)'!$E$4:$E$1576,0,操作說明!$D$2-7,1573,3)),0)</f>
        <v>5</v>
      </c>
      <c r="J661" s="40" cm="1">
        <f t="array" aca="1" ref="J661" ca="1">IFERROR(ROUND(H661/MAX(1,SUMPRODUCT(('銷貨數 (總數)(claude)'!$B$4:$B$1576=C661)*(OFFSET('銷貨數 (總數)(claude)'!$E$4:$E$1576,0,操作說明!$D$2-10,1573,6)&gt;0))),1),0)</f>
        <v>2.5</v>
      </c>
      <c r="K661" s="41">
        <f t="shared" ca="1" si="40"/>
        <v>2.8</v>
      </c>
      <c r="L661" s="37" t="str">
        <f t="shared" ca="1" si="41"/>
        <v>健康</v>
      </c>
      <c r="M661" s="42" t="str">
        <f t="shared" ca="1" si="42"/>
        <v>✅ 庫存健康</v>
      </c>
      <c r="N661" s="113" t="str">
        <f t="shared" ca="1" si="43"/>
        <v>2026/08</v>
      </c>
    </row>
    <row r="662" spans="1:14" ht="15.75" customHeight="1">
      <c r="A662" s="19" t="str">
        <f>IFERROR(_xlfn.XLOOKUP(B662,事業別定義!A$2:A$9,事業別定義!B$2:B$9,IF(E662&gt;0,"周邊商品","")),IF(E662&gt;0,"周邊商品",""))</f>
        <v>周邊商品</v>
      </c>
      <c r="B662" s="20" t="str">
        <f>IFERROR(_xlfn.XLOOKUP(C662,'銷貨數(claude)'!E:E,'銷貨數(claude)'!A:A,"周邊商品"),"周邊商品")</f>
        <v>周邊商品</v>
      </c>
      <c r="C662" s="21" t="str">
        <f>'在庫(claude)'!A662</f>
        <v>20240EC01</v>
      </c>
      <c r="D662" s="22" t="str">
        <f>IFERROR(_xlfn.XLOOKUP(C662,'在庫(claude)'!A$5:A$695,'在庫(claude)'!B$5:B$695,""),"")</f>
        <v>巧虎束口保溫袋(黃)</v>
      </c>
      <c r="E662" s="34">
        <f>IFERROR(SUMIF('在庫(claude)'!A$5:A$695,C662,'在庫(claude)'!D$5:D$695),0)</f>
        <v>100</v>
      </c>
      <c r="F662" s="34">
        <f>IFERROR(SUMIF('在庫(claude)'!A$5:A$695,C662,'在庫(claude)'!E$5:E$695),0)</f>
        <v>10278</v>
      </c>
      <c r="G662" s="34">
        <f ca="1">IFERROR(SUMPRODUCT(('銷貨數 (總數)(claude)'!$B$4:$B$1576=C662)*OFFSET('銷貨數 (總數)(claude)'!$E$4:$E$1576,0,操作說明!$D$2-16,1573,12)),0)</f>
        <v>48</v>
      </c>
      <c r="H662" s="35">
        <f ca="1">IFERROR(SUMPRODUCT(('銷貨數 (總數)(claude)'!$B$4:$B$1576=C662)*OFFSET('銷貨數 (總數)(claude)'!$E$4:$E$1576,0,操作說明!$D$2-10,1573,6)),0)</f>
        <v>16</v>
      </c>
      <c r="I662" s="34">
        <f ca="1">IFERROR(SUMPRODUCT(('銷貨數 (總數)(claude)'!$B$4:$B$1576=C662)*OFFSET('銷貨數 (總數)(claude)'!$E$4:$E$1576,0,操作說明!$D$2-7,1573,3)),0)</f>
        <v>8</v>
      </c>
      <c r="J662" s="35" cm="1">
        <f t="array" aca="1" ref="J662" ca="1">IFERROR(ROUND(H662/MAX(1,SUMPRODUCT(('銷貨數 (總數)(claude)'!$B$4:$B$1576=C662)*(OFFSET('銷貨數 (總數)(claude)'!$E$4:$E$1576,0,操作說明!$D$2-10,1573,6)&gt;0))),1),0)</f>
        <v>2.7</v>
      </c>
      <c r="K662" s="36">
        <f t="shared" ca="1" si="40"/>
        <v>37</v>
      </c>
      <c r="L662" s="37" t="str">
        <f t="shared" ca="1" si="41"/>
        <v>滯銷風險</v>
      </c>
      <c r="M662" s="38" t="str">
        <f t="shared" ca="1" si="42"/>
        <v>🔴 超過2年消化量，建議促銷/庫存處分</v>
      </c>
      <c r="N662" s="113" t="str">
        <f t="shared" ca="1" si="43"/>
        <v>2029/06</v>
      </c>
    </row>
    <row r="663" spans="1:14" ht="15.75" customHeight="1">
      <c r="A663" s="19" t="str">
        <f>IFERROR(_xlfn.XLOOKUP(B663,事業別定義!A$2:A$9,事業別定義!B$2:B$9,IF(E663&gt;0,"周邊商品","")),IF(E663&gt;0,"周邊商品",""))</f>
        <v>周邊商品</v>
      </c>
      <c r="B663" s="20" t="str">
        <f>IFERROR(_xlfn.XLOOKUP(C663,'銷貨數(claude)'!E:E,'銷貨數(claude)'!A:A,"周邊商品"),"周邊商品")</f>
        <v>周邊商品</v>
      </c>
      <c r="C663" s="21" t="str">
        <f>'在庫(claude)'!A663</f>
        <v>20240EC03</v>
      </c>
      <c r="D663" s="22" t="str">
        <f>IFERROR(_xlfn.XLOOKUP(C663,'在庫(claude)'!A$5:A$695,'在庫(claude)'!B$5:B$695,""),"")</f>
        <v>DoReMi巧虎小樂手</v>
      </c>
      <c r="E663" s="39">
        <f>IFERROR(SUMIF('在庫(claude)'!A$5:A$695,C663,'在庫(claude)'!D$5:D$695),0)</f>
        <v>31</v>
      </c>
      <c r="F663" s="39">
        <f>IFERROR(SUMIF('在庫(claude)'!A$5:A$695,C663,'在庫(claude)'!E$5:E$695),0)</f>
        <v>4674</v>
      </c>
      <c r="G663" s="39">
        <f ca="1">IFERROR(SUMPRODUCT(('銷貨數 (總數)(claude)'!$B$4:$B$1576=C663)*OFFSET('銷貨數 (總數)(claude)'!$E$4:$E$1576,0,操作說明!$D$2-16,1573,12)),0)</f>
        <v>27</v>
      </c>
      <c r="H663" s="40">
        <f ca="1">IFERROR(SUMPRODUCT(('銷貨數 (總數)(claude)'!$B$4:$B$1576=C663)*OFFSET('銷貨數 (總數)(claude)'!$E$4:$E$1576,0,操作說明!$D$2-10,1573,6)),0)</f>
        <v>14</v>
      </c>
      <c r="I663" s="39">
        <f ca="1">IFERROR(SUMPRODUCT(('銷貨數 (總數)(claude)'!$B$4:$B$1576=C663)*OFFSET('銷貨數 (總數)(claude)'!$E$4:$E$1576,0,操作說明!$D$2-7,1573,3)),0)</f>
        <v>1</v>
      </c>
      <c r="J663" s="40" cm="1">
        <f t="array" aca="1" ref="J663" ca="1">IFERROR(ROUND(H663/MAX(1,SUMPRODUCT(('銷貨數 (總數)(claude)'!$B$4:$B$1576=C663)*(OFFSET('銷貨數 (總數)(claude)'!$E$4:$E$1576,0,操作說明!$D$2-10,1573,6)&gt;0))),1),0)</f>
        <v>3.5</v>
      </c>
      <c r="K663" s="41">
        <f t="shared" ca="1" si="40"/>
        <v>8.9</v>
      </c>
      <c r="L663" s="37" t="str">
        <f t="shared" ca="1" si="41"/>
        <v>警示</v>
      </c>
      <c r="M663" s="42" t="str">
        <f t="shared" ca="1" si="42"/>
        <v>🟠 消化月數6-12個月，持續觀察</v>
      </c>
      <c r="N663" s="113" t="str">
        <f t="shared" ca="1" si="43"/>
        <v>2027/02</v>
      </c>
    </row>
    <row r="664" spans="1:14" ht="15.75" customHeight="1">
      <c r="A664" s="19" t="str">
        <f>IFERROR(_xlfn.XLOOKUP(B664,事業別定義!A$2:A$9,事業別定義!B$2:B$9,IF(E664&gt;0,"周邊商品","")),IF(E664&gt;0,"周邊商品",""))</f>
        <v>周邊商品</v>
      </c>
      <c r="B664" s="20" t="str">
        <f>IFERROR(_xlfn.XLOOKUP(C664,'銷貨數(claude)'!E:E,'銷貨數(claude)'!A:A,"周邊商品"),"周邊商品")</f>
        <v>周邊商品</v>
      </c>
      <c r="C664" s="21" t="str">
        <f>'在庫(claude)'!A664</f>
        <v>20240EC04</v>
      </c>
      <c r="D664" s="22" t="str">
        <f>IFERROR(_xlfn.XLOOKUP(C664,'在庫(claude)'!A$5:A$695,'在庫(claude)'!B$5:B$695,""),"")</f>
        <v>巧虎隔尿裙</v>
      </c>
      <c r="E664" s="34">
        <f>IFERROR(SUMIF('在庫(claude)'!A$5:A$695,C664,'在庫(claude)'!D$5:D$695),0)</f>
        <v>153</v>
      </c>
      <c r="F664" s="34">
        <f>IFERROR(SUMIF('在庫(claude)'!A$5:A$695,C664,'在庫(claude)'!E$5:E$695),0)</f>
        <v>10081</v>
      </c>
      <c r="G664" s="34">
        <f ca="1">IFERROR(SUMPRODUCT(('銷貨數 (總數)(claude)'!$B$4:$B$1576=C664)*OFFSET('銷貨數 (總數)(claude)'!$E$4:$E$1576,0,操作說明!$D$2-16,1573,12)),0)</f>
        <v>185</v>
      </c>
      <c r="H664" s="35">
        <f ca="1">IFERROR(SUMPRODUCT(('銷貨數 (總數)(claude)'!$B$4:$B$1576=C664)*OFFSET('銷貨數 (總數)(claude)'!$E$4:$E$1576,0,操作說明!$D$2-10,1573,6)),0)</f>
        <v>84</v>
      </c>
      <c r="I664" s="34">
        <f ca="1">IFERROR(SUMPRODUCT(('銷貨數 (總數)(claude)'!$B$4:$B$1576=C664)*OFFSET('銷貨數 (總數)(claude)'!$E$4:$E$1576,0,操作說明!$D$2-7,1573,3)),0)</f>
        <v>36</v>
      </c>
      <c r="J664" s="35" cm="1">
        <f t="array" aca="1" ref="J664" ca="1">IFERROR(ROUND(H664/MAX(1,SUMPRODUCT(('銷貨數 (總數)(claude)'!$B$4:$B$1576=C664)*(OFFSET('銷貨數 (總數)(claude)'!$E$4:$E$1576,0,操作說明!$D$2-10,1573,6)&gt;0))),1),0)</f>
        <v>8.4</v>
      </c>
      <c r="K664" s="36">
        <f t="shared" ca="1" si="40"/>
        <v>18.2</v>
      </c>
      <c r="L664" s="37" t="str">
        <f t="shared" ca="1" si="41"/>
        <v>滯銷風險</v>
      </c>
      <c r="M664" s="38" t="str">
        <f t="shared" ca="1" si="42"/>
        <v>🔴 消化月數超過12個月，滯銷風險高</v>
      </c>
      <c r="N664" s="113" t="str">
        <f t="shared" ca="1" si="43"/>
        <v>2027/11</v>
      </c>
    </row>
    <row r="665" spans="1:14" ht="15.75" customHeight="1">
      <c r="A665" s="19" t="str">
        <f>IFERROR(_xlfn.XLOOKUP(B665,事業別定義!A$2:A$9,事業別定義!B$2:B$9,IF(E665&gt;0,"周邊商品","")),IF(E665&gt;0,"周邊商品",""))</f>
        <v>周邊商品</v>
      </c>
      <c r="B665" s="20" t="str">
        <f>IFERROR(_xlfn.XLOOKUP(C665,'銷貨數(claude)'!E:E,'銷貨數(claude)'!A:A,"周邊商品"),"周邊商品")</f>
        <v>周邊商品</v>
      </c>
      <c r="C665" s="21" t="str">
        <f>'在庫(claude)'!A665</f>
        <v>20240EC05</v>
      </c>
      <c r="D665" s="22" t="str">
        <f>IFERROR(_xlfn.XLOOKUP(C665,'在庫(claude)'!A$5:A$695,'在庫(claude)'!B$5:B$695,""),"")</f>
        <v>巧虎漁夫帽</v>
      </c>
      <c r="E665" s="39">
        <f>IFERROR(SUMIF('在庫(claude)'!A$5:A$695,C665,'在庫(claude)'!D$5:D$695),0)</f>
        <v>59</v>
      </c>
      <c r="F665" s="39">
        <f>IFERROR(SUMIF('在庫(claude)'!A$5:A$695,C665,'在庫(claude)'!E$5:E$695),0)</f>
        <v>6984</v>
      </c>
      <c r="G665" s="39">
        <f ca="1">IFERROR(SUMPRODUCT(('銷貨數 (總數)(claude)'!$B$4:$B$1576=C665)*OFFSET('銷貨數 (總數)(claude)'!$E$4:$E$1576,0,操作說明!$D$2-16,1573,12)),0)</f>
        <v>53</v>
      </c>
      <c r="H665" s="40">
        <f ca="1">IFERROR(SUMPRODUCT(('銷貨數 (總數)(claude)'!$B$4:$B$1576=C665)*OFFSET('銷貨數 (總數)(claude)'!$E$4:$E$1576,0,操作說明!$D$2-10,1573,6)),0)</f>
        <v>18</v>
      </c>
      <c r="I665" s="39">
        <f ca="1">IFERROR(SUMPRODUCT(('銷貨數 (總數)(claude)'!$B$4:$B$1576=C665)*OFFSET('銷貨數 (總數)(claude)'!$E$4:$E$1576,0,操作說明!$D$2-7,1573,3)),0)</f>
        <v>10</v>
      </c>
      <c r="J665" s="40" cm="1">
        <f t="array" aca="1" ref="J665" ca="1">IFERROR(ROUND(H665/MAX(1,SUMPRODUCT(('銷貨數 (總數)(claude)'!$B$4:$B$1576=C665)*(OFFSET('銷貨數 (總數)(claude)'!$E$4:$E$1576,0,操作說明!$D$2-10,1573,6)&gt;0))),1),0)</f>
        <v>2.2999999999999998</v>
      </c>
      <c r="K665" s="41">
        <f t="shared" ca="1" si="40"/>
        <v>25.7</v>
      </c>
      <c r="L665" s="37" t="str">
        <f t="shared" ca="1" si="41"/>
        <v>滯銷風險</v>
      </c>
      <c r="M665" s="42" t="str">
        <f t="shared" ca="1" si="42"/>
        <v>🔴 超過2年消化量，建議促銷/庫存處分</v>
      </c>
      <c r="N665" s="113" t="str">
        <f t="shared" ca="1" si="43"/>
        <v>2028/07</v>
      </c>
    </row>
    <row r="666" spans="1:14" ht="15.75" customHeight="1">
      <c r="A666" s="19" t="str">
        <f>IFERROR(_xlfn.XLOOKUP(B666,事業別定義!A$2:A$9,事業別定義!B$2:B$9,IF(E666&gt;0,"周邊商品","")),IF(E666&gt;0,"周邊商品",""))</f>
        <v>周邊商品</v>
      </c>
      <c r="B666" s="20" t="str">
        <f>IFERROR(_xlfn.XLOOKUP(C666,'銷貨數(claude)'!E:E,'銷貨數(claude)'!A:A,"周邊商品"),"周邊商品")</f>
        <v>周邊商品</v>
      </c>
      <c r="C666" s="21" t="str">
        <f>'在庫(claude)'!A666</f>
        <v>20240EC06</v>
      </c>
      <c r="D666" s="22" t="str">
        <f>IFERROR(_xlfn.XLOOKUP(C666,'在庫(claude)'!A$5:A$695,'在庫(claude)'!B$5:B$695,""),"")</f>
        <v>巧虎湯匙</v>
      </c>
      <c r="E666" s="34">
        <f>IFERROR(SUMIF('在庫(claude)'!A$5:A$695,C666,'在庫(claude)'!D$5:D$695),0)</f>
        <v>2</v>
      </c>
      <c r="F666" s="34">
        <f>IFERROR(SUMIF('在庫(claude)'!A$5:A$695,C666,'在庫(claude)'!E$5:E$695),0)</f>
        <v>118</v>
      </c>
      <c r="G666" s="34">
        <f ca="1">IFERROR(SUMPRODUCT(('銷貨數 (總數)(claude)'!$B$4:$B$1576=C666)*OFFSET('銷貨數 (總數)(claude)'!$E$4:$E$1576,0,操作說明!$D$2-16,1573,12)),0)</f>
        <v>41</v>
      </c>
      <c r="H666" s="35">
        <f ca="1">IFERROR(SUMPRODUCT(('銷貨數 (總數)(claude)'!$B$4:$B$1576=C666)*OFFSET('銷貨數 (總數)(claude)'!$E$4:$E$1576,0,操作說明!$D$2-10,1573,6)),0)</f>
        <v>17</v>
      </c>
      <c r="I666" s="34">
        <f ca="1">IFERROR(SUMPRODUCT(('銷貨數 (總數)(claude)'!$B$4:$B$1576=C666)*OFFSET('銷貨數 (總數)(claude)'!$E$4:$E$1576,0,操作說明!$D$2-7,1573,3)),0)</f>
        <v>4</v>
      </c>
      <c r="J666" s="35" cm="1">
        <f t="array" aca="1" ref="J666" ca="1">IFERROR(ROUND(H666/MAX(1,SUMPRODUCT(('銷貨數 (總數)(claude)'!$B$4:$B$1576=C666)*(OFFSET('銷貨數 (總數)(claude)'!$E$4:$E$1576,0,操作說明!$D$2-10,1573,6)&gt;0))),1),0)</f>
        <v>4.3</v>
      </c>
      <c r="K666" s="36">
        <f t="shared" ca="1" si="40"/>
        <v>0.5</v>
      </c>
      <c r="L666" s="37" t="str">
        <f t="shared" ca="1" si="41"/>
        <v>健康</v>
      </c>
      <c r="M666" s="38" t="str">
        <f t="shared" ca="1" si="42"/>
        <v>✅ 庫存健康</v>
      </c>
      <c r="N666" s="113" t="str">
        <f t="shared" ca="1" si="43"/>
        <v>2026/05</v>
      </c>
    </row>
    <row r="667" spans="1:14" ht="15.75" customHeight="1">
      <c r="A667" s="19" t="str">
        <f>IFERROR(_xlfn.XLOOKUP(B667,事業別定義!A$2:A$9,事業別定義!B$2:B$9,IF(E667&gt;0,"周邊商品","")),IF(E667&gt;0,"周邊商品",""))</f>
        <v>周邊商品</v>
      </c>
      <c r="B667" s="20" t="str">
        <f>IFERROR(_xlfn.XLOOKUP(C667,'銷貨數(claude)'!E:E,'銷貨數(claude)'!A:A,"周邊商品"),"周邊商品")</f>
        <v>周邊商品</v>
      </c>
      <c r="C667" s="21" t="str">
        <f>'在庫(claude)'!A667</f>
        <v>20250EA02</v>
      </c>
      <c r="D667" s="22" t="str">
        <f>IFERROR(_xlfn.XLOOKUP(C667,'在庫(claude)'!A$5:A$695,'在庫(claude)'!B$5:B$695,""),"")</f>
        <v>巧虎睡墊三件組-巧虎好朋友黃色款</v>
      </c>
      <c r="E667" s="39">
        <f>IFERROR(SUMIF('在庫(claude)'!A$5:A$695,C667,'在庫(claude)'!D$5:D$695),0)</f>
        <v>83</v>
      </c>
      <c r="F667" s="39">
        <f>IFERROR(SUMIF('在庫(claude)'!A$5:A$695,C667,'在庫(claude)'!E$5:E$695),0)</f>
        <v>54070</v>
      </c>
      <c r="G667" s="39">
        <f ca="1">IFERROR(SUMPRODUCT(('銷貨數 (總數)(claude)'!$B$4:$B$1576=C667)*OFFSET('銷貨數 (總數)(claude)'!$E$4:$E$1576,0,操作說明!$D$2-16,1573,12)),0)</f>
        <v>125</v>
      </c>
      <c r="H667" s="40">
        <f ca="1">IFERROR(SUMPRODUCT(('銷貨數 (總數)(claude)'!$B$4:$B$1576=C667)*OFFSET('銷貨數 (總數)(claude)'!$E$4:$E$1576,0,操作說明!$D$2-10,1573,6)),0)</f>
        <v>55</v>
      </c>
      <c r="I667" s="39">
        <f ca="1">IFERROR(SUMPRODUCT(('銷貨數 (總數)(claude)'!$B$4:$B$1576=C667)*OFFSET('銷貨數 (總數)(claude)'!$E$4:$E$1576,0,操作說明!$D$2-7,1573,3)),0)</f>
        <v>18</v>
      </c>
      <c r="J667" s="40" cm="1">
        <f t="array" aca="1" ref="J667" ca="1">IFERROR(ROUND(H667/MAX(1,SUMPRODUCT(('銷貨數 (總數)(claude)'!$B$4:$B$1576=C667)*(OFFSET('銷貨數 (總數)(claude)'!$E$4:$E$1576,0,操作說明!$D$2-10,1573,6)&gt;0))),1),0)</f>
        <v>9.1999999999999993</v>
      </c>
      <c r="K667" s="41">
        <f t="shared" ca="1" si="40"/>
        <v>9</v>
      </c>
      <c r="L667" s="37" t="str">
        <f t="shared" ca="1" si="41"/>
        <v>警示</v>
      </c>
      <c r="M667" s="42" t="str">
        <f t="shared" ca="1" si="42"/>
        <v>🟠 消化月數6-12個月，持續觀察</v>
      </c>
      <c r="N667" s="113" t="str">
        <f t="shared" ca="1" si="43"/>
        <v>2027/02</v>
      </c>
    </row>
    <row r="668" spans="1:14" ht="15.75" customHeight="1">
      <c r="A668" s="19" t="str">
        <f>IFERROR(_xlfn.XLOOKUP(B668,事業別定義!A$2:A$9,事業別定義!B$2:B$9,IF(E668&gt;0,"周邊商品","")),IF(E668&gt;0,"周邊商品",""))</f>
        <v>周邊商品</v>
      </c>
      <c r="B668" s="20" t="str">
        <f>IFERROR(_xlfn.XLOOKUP(C668,'銷貨數(claude)'!E:E,'銷貨數(claude)'!A:A,"周邊商品"),"周邊商品")</f>
        <v>周邊商品</v>
      </c>
      <c r="C668" s="21" t="str">
        <f>'在庫(claude)'!A668</f>
        <v>20250EA03</v>
      </c>
      <c r="D668" s="22" t="str">
        <f>IFERROR(_xlfn.XLOOKUP(C668,'在庫(claude)'!A$5:A$695,'在庫(claude)'!B$5:B$695,""),"")</f>
        <v>巧虎睡墊三件組-巧虎好朋友粉色款</v>
      </c>
      <c r="E668" s="34">
        <f>IFERROR(SUMIF('在庫(claude)'!A$5:A$695,C668,'在庫(claude)'!D$5:D$695),0)</f>
        <v>107</v>
      </c>
      <c r="F668" s="34">
        <f>IFERROR(SUMIF('在庫(claude)'!A$5:A$695,C668,'在庫(claude)'!E$5:E$695),0)</f>
        <v>69673</v>
      </c>
      <c r="G668" s="34">
        <f ca="1">IFERROR(SUMPRODUCT(('銷貨數 (總數)(claude)'!$B$4:$B$1576=C668)*OFFSET('銷貨數 (總數)(claude)'!$E$4:$E$1576,0,操作說明!$D$2-16,1573,12)),0)</f>
        <v>109</v>
      </c>
      <c r="H668" s="35">
        <f ca="1">IFERROR(SUMPRODUCT(('銷貨數 (總數)(claude)'!$B$4:$B$1576=C668)*OFFSET('銷貨數 (總數)(claude)'!$E$4:$E$1576,0,操作說明!$D$2-10,1573,6)),0)</f>
        <v>43</v>
      </c>
      <c r="I668" s="34">
        <f ca="1">IFERROR(SUMPRODUCT(('銷貨數 (總數)(claude)'!$B$4:$B$1576=C668)*OFFSET('銷貨數 (總數)(claude)'!$E$4:$E$1576,0,操作說明!$D$2-7,1573,3)),0)</f>
        <v>22</v>
      </c>
      <c r="J668" s="35" cm="1">
        <f t="array" aca="1" ref="J668" ca="1">IFERROR(ROUND(H668/MAX(1,SUMPRODUCT(('銷貨數 (總數)(claude)'!$B$4:$B$1576=C668)*(OFFSET('銷貨數 (總數)(claude)'!$E$4:$E$1576,0,操作說明!$D$2-10,1573,6)&gt;0))),1),0)</f>
        <v>7.2</v>
      </c>
      <c r="K668" s="36">
        <f t="shared" ca="1" si="40"/>
        <v>14.9</v>
      </c>
      <c r="L668" s="37" t="str">
        <f t="shared" ca="1" si="41"/>
        <v>滯銷風險</v>
      </c>
      <c r="M668" s="38" t="str">
        <f t="shared" ca="1" si="42"/>
        <v>🔴 消化月數超過12個月，滯銷風險高</v>
      </c>
      <c r="N668" s="113" t="str">
        <f t="shared" ca="1" si="43"/>
        <v>2027/08</v>
      </c>
    </row>
    <row r="669" spans="1:14" ht="15.75" customHeight="1">
      <c r="A669" s="19" t="str">
        <f>IFERROR(_xlfn.XLOOKUP(B669,事業別定義!A$2:A$9,事業別定義!B$2:B$9,IF(E669&gt;0,"周邊商品","")),IF(E669&gt;0,"周邊商品",""))</f>
        <v>周邊商品</v>
      </c>
      <c r="B669" s="20" t="str">
        <f>IFERROR(_xlfn.XLOOKUP(C669,'銷貨數(claude)'!E:E,'銷貨數(claude)'!A:A,"周邊商品"),"周邊商品")</f>
        <v>周邊商品</v>
      </c>
      <c r="C669" s="21" t="str">
        <f>'在庫(claude)'!A669</f>
        <v>20250EA04</v>
      </c>
      <c r="D669" s="22" t="str">
        <f>IFERROR(_xlfn.XLOOKUP(C669,'在庫(claude)'!A$5:A$695,'在庫(claude)'!B$5:B$695,""),"")</f>
        <v>巧虎頭型名牌玩偶-微笑款</v>
      </c>
      <c r="E669" s="39">
        <f>IFERROR(SUMIF('在庫(claude)'!A$5:A$695,C669,'在庫(claude)'!D$5:D$695),0)</f>
        <v>17</v>
      </c>
      <c r="F669" s="39">
        <f>IFERROR(SUMIF('在庫(claude)'!A$5:A$695,C669,'在庫(claude)'!E$5:E$695),0)</f>
        <v>680</v>
      </c>
      <c r="G669" s="39">
        <f ca="1">IFERROR(SUMPRODUCT(('銷貨數 (總數)(claude)'!$B$4:$B$1576=C669)*OFFSET('銷貨數 (總數)(claude)'!$E$4:$E$1576,0,操作說明!$D$2-16,1573,12)),0)</f>
        <v>152</v>
      </c>
      <c r="H669" s="40">
        <f ca="1">IFERROR(SUMPRODUCT(('銷貨數 (總數)(claude)'!$B$4:$B$1576=C669)*OFFSET('銷貨數 (總數)(claude)'!$E$4:$E$1576,0,操作說明!$D$2-10,1573,6)),0)</f>
        <v>75</v>
      </c>
      <c r="I669" s="39">
        <f ca="1">IFERROR(SUMPRODUCT(('銷貨數 (總數)(claude)'!$B$4:$B$1576=C669)*OFFSET('銷貨數 (總數)(claude)'!$E$4:$E$1576,0,操作說明!$D$2-7,1573,3)),0)</f>
        <v>5</v>
      </c>
      <c r="J669" s="40" cm="1">
        <f t="array" aca="1" ref="J669" ca="1">IFERROR(ROUND(H669/MAX(1,SUMPRODUCT(('銷貨數 (總數)(claude)'!$B$4:$B$1576=C669)*(OFFSET('銷貨數 (總數)(claude)'!$E$4:$E$1576,0,操作說明!$D$2-10,1573,6)&gt;0))),1),0)</f>
        <v>12.5</v>
      </c>
      <c r="K669" s="41">
        <f t="shared" ca="1" si="40"/>
        <v>1.4</v>
      </c>
      <c r="L669" s="37" t="str">
        <f t="shared" ca="1" si="41"/>
        <v>健康</v>
      </c>
      <c r="M669" s="42" t="str">
        <f t="shared" ca="1" si="42"/>
        <v>✅ 庫存健康</v>
      </c>
      <c r="N669" s="113" t="str">
        <f t="shared" ca="1" si="43"/>
        <v>2026/06</v>
      </c>
    </row>
    <row r="670" spans="1:14" ht="15.75" customHeight="1">
      <c r="A670" s="19" t="str">
        <f>IFERROR(_xlfn.XLOOKUP(B670,事業別定義!A$2:A$9,事業別定義!B$2:B$9,IF(E670&gt;0,"周邊商品","")),IF(E670&gt;0,"周邊商品",""))</f>
        <v>周邊商品</v>
      </c>
      <c r="B670" s="20" t="str">
        <f>IFERROR(_xlfn.XLOOKUP(C670,'銷貨數(claude)'!E:E,'銷貨數(claude)'!A:A,"周邊商品"),"周邊商品")</f>
        <v>周邊商品</v>
      </c>
      <c r="C670" s="21" t="str">
        <f>'在庫(claude)'!A670</f>
        <v>20250EA05</v>
      </c>
      <c r="D670" s="22" t="str">
        <f>IFERROR(_xlfn.XLOOKUP(C670,'在庫(claude)'!A$5:A$695,'在庫(claude)'!B$5:B$695,""),"")</f>
        <v>巧虎頭型名牌玩偶-開心款</v>
      </c>
      <c r="E670" s="34">
        <f>IFERROR(SUMIF('在庫(claude)'!A$5:A$695,C670,'在庫(claude)'!D$5:D$695),0)</f>
        <v>189</v>
      </c>
      <c r="F670" s="34">
        <f>IFERROR(SUMIF('在庫(claude)'!A$5:A$695,C670,'在庫(claude)'!E$5:E$695),0)</f>
        <v>7560</v>
      </c>
      <c r="G670" s="34">
        <f ca="1">IFERROR(SUMPRODUCT(('銷貨數 (總數)(claude)'!$B$4:$B$1576=C670)*OFFSET('銷貨數 (總數)(claude)'!$E$4:$E$1576,0,操作說明!$D$2-16,1573,12)),0)</f>
        <v>322</v>
      </c>
      <c r="H670" s="35">
        <f ca="1">IFERROR(SUMPRODUCT(('銷貨數 (總數)(claude)'!$B$4:$B$1576=C670)*OFFSET('銷貨數 (總數)(claude)'!$E$4:$E$1576,0,操作說明!$D$2-10,1573,6)),0)</f>
        <v>188</v>
      </c>
      <c r="I670" s="34">
        <f ca="1">IFERROR(SUMPRODUCT(('銷貨數 (總數)(claude)'!$B$4:$B$1576=C670)*OFFSET('銷貨數 (總數)(claude)'!$E$4:$E$1576,0,操作說明!$D$2-7,1573,3)),0)</f>
        <v>142</v>
      </c>
      <c r="J670" s="35" cm="1">
        <f t="array" aca="1" ref="J670" ca="1">IFERROR(ROUND(H670/MAX(1,SUMPRODUCT(('銷貨數 (總數)(claude)'!$B$4:$B$1576=C670)*(OFFSET('銷貨數 (總數)(claude)'!$E$4:$E$1576,0,操作說明!$D$2-10,1573,6)&gt;0))),1),0)</f>
        <v>20.9</v>
      </c>
      <c r="K670" s="36">
        <f t="shared" ca="1" si="40"/>
        <v>9</v>
      </c>
      <c r="L670" s="37" t="str">
        <f t="shared" ca="1" si="41"/>
        <v>警示</v>
      </c>
      <c r="M670" s="38" t="str">
        <f t="shared" ca="1" si="42"/>
        <v>🟠 消化月數6-12個月，持續觀察</v>
      </c>
      <c r="N670" s="113" t="str">
        <f t="shared" ca="1" si="43"/>
        <v>2027/02</v>
      </c>
    </row>
    <row r="671" spans="1:14" ht="15.75" customHeight="1">
      <c r="A671" s="19" t="str">
        <f>IFERROR(_xlfn.XLOOKUP(B671,事業別定義!A$2:A$9,事業別定義!B$2:B$9,IF(E671&gt;0,"周邊商品","")),IF(E671&gt;0,"周邊商品",""))</f>
        <v>周邊商品</v>
      </c>
      <c r="B671" s="20" t="str">
        <f>IFERROR(_xlfn.XLOOKUP(C671,'銷貨數(claude)'!E:E,'銷貨數(claude)'!A:A,"周邊商品"),"周邊商品")</f>
        <v>周邊商品</v>
      </c>
      <c r="C671" s="21" t="str">
        <f>'在庫(claude)'!A671</f>
        <v>20250EA06</v>
      </c>
      <c r="D671" s="22" t="str">
        <f>IFERROR(_xlfn.XLOOKUP(C671,'在庫(claude)'!A$5:A$695,'在庫(claude)'!B$5:B$695,""),"")</f>
        <v>琪琪頭型名牌玩偶</v>
      </c>
      <c r="E671" s="39">
        <f>IFERROR(SUMIF('在庫(claude)'!A$5:A$695,C671,'在庫(claude)'!D$5:D$695),0)</f>
        <v>205</v>
      </c>
      <c r="F671" s="39">
        <f>IFERROR(SUMIF('在庫(claude)'!A$5:A$695,C671,'在庫(claude)'!E$5:E$695),0)</f>
        <v>8200</v>
      </c>
      <c r="G671" s="39">
        <f ca="1">IFERROR(SUMPRODUCT(('銷貨數 (總數)(claude)'!$B$4:$B$1576=C671)*OFFSET('銷貨數 (總數)(claude)'!$E$4:$E$1576,0,操作說明!$D$2-16,1573,12)),0)</f>
        <v>141</v>
      </c>
      <c r="H671" s="40">
        <f ca="1">IFERROR(SUMPRODUCT(('銷貨數 (總數)(claude)'!$B$4:$B$1576=C671)*OFFSET('銷貨數 (總數)(claude)'!$E$4:$E$1576,0,操作說明!$D$2-10,1573,6)),0)</f>
        <v>73</v>
      </c>
      <c r="I671" s="39">
        <f ca="1">IFERROR(SUMPRODUCT(('銷貨數 (總數)(claude)'!$B$4:$B$1576=C671)*OFFSET('銷貨數 (總數)(claude)'!$E$4:$E$1576,0,操作說明!$D$2-7,1573,3)),0)</f>
        <v>50</v>
      </c>
      <c r="J671" s="40" cm="1">
        <f t="array" aca="1" ref="J671" ca="1">IFERROR(ROUND(H671/MAX(1,SUMPRODUCT(('銷貨數 (總數)(claude)'!$B$4:$B$1576=C671)*(OFFSET('銷貨數 (總數)(claude)'!$E$4:$E$1576,0,操作說明!$D$2-10,1573,6)&gt;0))),1),0)</f>
        <v>8.1</v>
      </c>
      <c r="K671" s="41">
        <f t="shared" ca="1" si="40"/>
        <v>25.3</v>
      </c>
      <c r="L671" s="37" t="str">
        <f t="shared" ca="1" si="41"/>
        <v>滯銷風險</v>
      </c>
      <c r="M671" s="42" t="str">
        <f t="shared" ca="1" si="42"/>
        <v>🔴 超過2年消化量，建議促銷/庫存處分</v>
      </c>
      <c r="N671" s="113" t="str">
        <f t="shared" ca="1" si="43"/>
        <v>2028/06</v>
      </c>
    </row>
    <row r="672" spans="1:14" ht="15.75" customHeight="1">
      <c r="A672" s="19" t="str">
        <f>IFERROR(_xlfn.XLOOKUP(B672,事業別定義!A$2:A$9,事業別定義!B$2:B$9,IF(E672&gt;0,"周邊商品","")),IF(E672&gt;0,"周邊商品",""))</f>
        <v>周邊商品</v>
      </c>
      <c r="B672" s="20" t="str">
        <f>IFERROR(_xlfn.XLOOKUP(C672,'銷貨數(claude)'!E:E,'銷貨數(claude)'!A:A,"周邊商品"),"周邊商品")</f>
        <v>周邊商品</v>
      </c>
      <c r="C672" s="21" t="str">
        <f>'在庫(claude)'!A672</f>
        <v>20250EA07</v>
      </c>
      <c r="D672" s="22" t="str">
        <f>IFERROR(_xlfn.XLOOKUP(C672,'在庫(claude)'!A$5:A$695,'在庫(claude)'!B$5:B$695,""),"")</f>
        <v>桃樂比頭型名牌玩偶</v>
      </c>
      <c r="E672" s="34">
        <f>IFERROR(SUMIF('在庫(claude)'!A$5:A$695,C672,'在庫(claude)'!D$5:D$695),0)</f>
        <v>221</v>
      </c>
      <c r="F672" s="34">
        <f>IFERROR(SUMIF('在庫(claude)'!A$5:A$695,C672,'在庫(claude)'!E$5:E$695),0)</f>
        <v>8840</v>
      </c>
      <c r="G672" s="34">
        <f ca="1">IFERROR(SUMPRODUCT(('銷貨數 (總數)(claude)'!$B$4:$B$1576=C672)*OFFSET('銷貨數 (總數)(claude)'!$E$4:$E$1576,0,操作說明!$D$2-16,1573,12)),0)</f>
        <v>131</v>
      </c>
      <c r="H672" s="35">
        <f ca="1">IFERROR(SUMPRODUCT(('銷貨數 (總數)(claude)'!$B$4:$B$1576=C672)*OFFSET('銷貨數 (總數)(claude)'!$E$4:$E$1576,0,操作說明!$D$2-10,1573,6)),0)</f>
        <v>63</v>
      </c>
      <c r="I672" s="34">
        <f ca="1">IFERROR(SUMPRODUCT(('銷貨數 (總數)(claude)'!$B$4:$B$1576=C672)*OFFSET('銷貨數 (總數)(claude)'!$E$4:$E$1576,0,操作說明!$D$2-7,1573,3)),0)</f>
        <v>43</v>
      </c>
      <c r="J672" s="35" cm="1">
        <f t="array" aca="1" ref="J672" ca="1">IFERROR(ROUND(H672/MAX(1,SUMPRODUCT(('銷貨數 (總數)(claude)'!$B$4:$B$1576=C672)*(OFFSET('銷貨數 (總數)(claude)'!$E$4:$E$1576,0,操作說明!$D$2-10,1573,6)&gt;0))),1),0)</f>
        <v>7</v>
      </c>
      <c r="K672" s="36">
        <f t="shared" ca="1" si="40"/>
        <v>31.6</v>
      </c>
      <c r="L672" s="37" t="str">
        <f t="shared" ca="1" si="41"/>
        <v>滯銷風險</v>
      </c>
      <c r="M672" s="38" t="str">
        <f t="shared" ca="1" si="42"/>
        <v>🔴 超過2年消化量，建議促銷/庫存處分</v>
      </c>
      <c r="N672" s="113" t="str">
        <f t="shared" ca="1" si="43"/>
        <v>2029/01</v>
      </c>
    </row>
    <row r="673" spans="1:14" ht="15.75" customHeight="1">
      <c r="A673" s="19" t="str">
        <f>IFERROR(_xlfn.XLOOKUP(B673,事業別定義!A$2:A$9,事業別定義!B$2:B$9,IF(E673&gt;0,"周邊商品","")),IF(E673&gt;0,"周邊商品",""))</f>
        <v>周邊商品</v>
      </c>
      <c r="B673" s="20" t="str">
        <f>IFERROR(_xlfn.XLOOKUP(C673,'銷貨數(claude)'!E:E,'銷貨數(claude)'!A:A,"周邊商品"),"周邊商品")</f>
        <v>周邊商品</v>
      </c>
      <c r="C673" s="21" t="str">
        <f>'在庫(claude)'!A673</f>
        <v>20250EA08</v>
      </c>
      <c r="D673" s="22" t="str">
        <f>IFERROR(_xlfn.XLOOKUP(C673,'在庫(claude)'!A$5:A$695,'在庫(claude)'!B$5:B$695,""),"")</f>
        <v>好暖巧虎圍巾</v>
      </c>
      <c r="E673" s="39">
        <f>IFERROR(SUMIF('在庫(claude)'!A$5:A$695,C673,'在庫(claude)'!D$5:D$695),0)</f>
        <v>303</v>
      </c>
      <c r="F673" s="39">
        <f>IFERROR(SUMIF('在庫(claude)'!A$5:A$695,C673,'在庫(claude)'!E$5:E$695),0)</f>
        <v>16454</v>
      </c>
      <c r="G673" s="39">
        <f ca="1">IFERROR(SUMPRODUCT(('銷貨數 (總數)(claude)'!$B$4:$B$1576=C673)*OFFSET('銷貨數 (總數)(claude)'!$E$4:$E$1576,0,操作說明!$D$2-16,1573,12)),0)</f>
        <v>1381</v>
      </c>
      <c r="H673" s="40">
        <f ca="1">IFERROR(SUMPRODUCT(('銷貨數 (總數)(claude)'!$B$4:$B$1576=C673)*OFFSET('銷貨數 (總數)(claude)'!$E$4:$E$1576,0,操作說明!$D$2-10,1573,6)),0)</f>
        <v>1378</v>
      </c>
      <c r="I673" s="39">
        <f ca="1">IFERROR(SUMPRODUCT(('銷貨數 (總數)(claude)'!$B$4:$B$1576=C673)*OFFSET('銷貨數 (總數)(claude)'!$E$4:$E$1576,0,操作說明!$D$2-7,1573,3)),0)</f>
        <v>1302</v>
      </c>
      <c r="J673" s="40" cm="1">
        <f t="array" aca="1" ref="J673" ca="1">IFERROR(ROUND(H673/MAX(1,SUMPRODUCT(('銷貨數 (總數)(claude)'!$B$4:$B$1576=C673)*(OFFSET('銷貨數 (總數)(claude)'!$E$4:$E$1576,0,操作說明!$D$2-10,1573,6)&gt;0))),1),0)</f>
        <v>106</v>
      </c>
      <c r="K673" s="41">
        <f t="shared" ca="1" si="40"/>
        <v>2.9</v>
      </c>
      <c r="L673" s="37" t="str">
        <f t="shared" ca="1" si="41"/>
        <v>健康</v>
      </c>
      <c r="M673" s="42" t="str">
        <f t="shared" ca="1" si="42"/>
        <v>✅ 庫存健康</v>
      </c>
      <c r="N673" s="113" t="str">
        <f t="shared" ca="1" si="43"/>
        <v>2026/08</v>
      </c>
    </row>
    <row r="674" spans="1:14" ht="15.75" customHeight="1">
      <c r="A674" s="19" t="str">
        <f>IFERROR(_xlfn.XLOOKUP(B674,事業別定義!A$2:A$9,事業別定義!B$2:B$9,IF(E674&gt;0,"周邊商品","")),IF(E674&gt;0,"周邊商品",""))</f>
        <v>Mirafeel</v>
      </c>
      <c r="B674" s="20" t="str">
        <f>IFERROR(_xlfn.XLOOKUP(C674,'銷貨數(claude)'!E:E,'銷貨數(claude)'!A:A,"周邊商品"),"周邊商品")</f>
        <v>Mirafeel</v>
      </c>
      <c r="C674" s="21" t="str">
        <f>'在庫(claude)'!A674</f>
        <v>20240RA01</v>
      </c>
      <c r="D674" s="22" t="str">
        <f>IFERROR(_xlfn.XLOOKUP(C674,'在庫(claude)'!A$5:A$695,'在庫(claude)'!B$5:B$695,""),"")</f>
        <v>Mirafeel單包S</v>
      </c>
      <c r="E674" s="34">
        <f>IFERROR(SUMIF('在庫(claude)'!A$5:A$695,C674,'在庫(claude)'!D$5:D$695),0)</f>
        <v>15</v>
      </c>
      <c r="F674" s="34">
        <f>IFERROR(SUMIF('在庫(claude)'!A$5:A$695,C674,'在庫(claude)'!E$5:E$695),0)</f>
        <v>3619</v>
      </c>
      <c r="G674" s="34">
        <f ca="1">IFERROR(SUMPRODUCT(('銷貨數 (總數)(claude)'!$B$4:$B$1576=C674)*OFFSET('銷貨數 (總數)(claude)'!$E$4:$E$1576,0,操作說明!$D$2-16,1573,12)),0)</f>
        <v>22</v>
      </c>
      <c r="H674" s="35">
        <f ca="1">IFERROR(SUMPRODUCT(('銷貨數 (總數)(claude)'!$B$4:$B$1576=C674)*OFFSET('銷貨數 (總數)(claude)'!$E$4:$E$1576,0,操作說明!$D$2-10,1573,6)),0)</f>
        <v>10</v>
      </c>
      <c r="I674" s="34">
        <f ca="1">IFERROR(SUMPRODUCT(('銷貨數 (總數)(claude)'!$B$4:$B$1576=C674)*OFFSET('銷貨數 (總數)(claude)'!$E$4:$E$1576,0,操作說明!$D$2-7,1573,3)),0)</f>
        <v>9</v>
      </c>
      <c r="J674" s="35" cm="1">
        <f t="array" aca="1" ref="J674" ca="1">IFERROR(ROUND(H674/MAX(1,SUMPRODUCT(('銷貨數 (總數)(claude)'!$B$4:$B$1576=C674)*(OFFSET('銷貨數 (總數)(claude)'!$E$4:$E$1576,0,操作說明!$D$2-10,1573,6)&gt;0))),1),0)</f>
        <v>2.5</v>
      </c>
      <c r="K674" s="36">
        <f t="shared" ca="1" si="40"/>
        <v>6</v>
      </c>
      <c r="L674" s="37" t="str">
        <f t="shared" ca="1" si="41"/>
        <v>偏高</v>
      </c>
      <c r="M674" s="38" t="str">
        <f t="shared" ca="1" si="42"/>
        <v>🟡 消化月數3-6個月，偏高注意</v>
      </c>
      <c r="N674" s="113" t="str">
        <f t="shared" ca="1" si="43"/>
        <v>2026/11</v>
      </c>
    </row>
    <row r="675" spans="1:14" ht="15.75" customHeight="1">
      <c r="A675" s="19" t="str">
        <f>IFERROR(_xlfn.XLOOKUP(B675,事業別定義!A$2:A$9,事業別定義!B$2:B$9,IF(E675&gt;0,"周邊商品","")),IF(E675&gt;0,"周邊商品",""))</f>
        <v>Mirafeel</v>
      </c>
      <c r="B675" s="20" t="str">
        <f>IFERROR(_xlfn.XLOOKUP(C675,'銷貨數(claude)'!E:E,'銷貨數(claude)'!A:A,"周邊商品"),"周邊商品")</f>
        <v>Mirafeel</v>
      </c>
      <c r="C675" s="21" t="str">
        <f>'在庫(claude)'!A675</f>
        <v>20240RA02</v>
      </c>
      <c r="D675" s="22" t="str">
        <f>IFERROR(_xlfn.XLOOKUP(C675,'在庫(claude)'!A$5:A$695,'在庫(claude)'!B$5:B$695,""),"")</f>
        <v>Mirafeel單包M</v>
      </c>
      <c r="E675" s="39">
        <f>IFERROR(SUMIF('在庫(claude)'!A$5:A$695,C675,'在庫(claude)'!D$5:D$695),0)</f>
        <v>79</v>
      </c>
      <c r="F675" s="39">
        <f>IFERROR(SUMIF('在庫(claude)'!A$5:A$695,C675,'在庫(claude)'!E$5:E$695),0)</f>
        <v>18992</v>
      </c>
      <c r="G675" s="39">
        <f ca="1">IFERROR(SUMPRODUCT(('銷貨數 (總數)(claude)'!$B$4:$B$1576=C675)*OFFSET('銷貨數 (總數)(claude)'!$E$4:$E$1576,0,操作說明!$D$2-16,1573,12)),0)</f>
        <v>102</v>
      </c>
      <c r="H675" s="40">
        <f ca="1">IFERROR(SUMPRODUCT(('銷貨數 (總數)(claude)'!$B$4:$B$1576=C675)*OFFSET('銷貨數 (總數)(claude)'!$E$4:$E$1576,0,操作說明!$D$2-10,1573,6)),0)</f>
        <v>38</v>
      </c>
      <c r="I675" s="39">
        <f ca="1">IFERROR(SUMPRODUCT(('銷貨數 (總數)(claude)'!$B$4:$B$1576=C675)*OFFSET('銷貨數 (總數)(claude)'!$E$4:$E$1576,0,操作說明!$D$2-7,1573,3)),0)</f>
        <v>15</v>
      </c>
      <c r="J675" s="40" cm="1">
        <f t="array" aca="1" ref="J675" ca="1">IFERROR(ROUND(H675/MAX(1,SUMPRODUCT(('銷貨數 (總數)(claude)'!$B$4:$B$1576=C675)*(OFFSET('銷貨數 (總數)(claude)'!$E$4:$E$1576,0,操作說明!$D$2-10,1573,6)&gt;0))),1),0)</f>
        <v>5.4</v>
      </c>
      <c r="K675" s="41">
        <f t="shared" ca="1" si="40"/>
        <v>14.6</v>
      </c>
      <c r="L675" s="37" t="str">
        <f t="shared" ca="1" si="41"/>
        <v>滯銷風險</v>
      </c>
      <c r="M675" s="42" t="str">
        <f t="shared" ca="1" si="42"/>
        <v>🔴 消化月數超過12個月，滯銷風險高</v>
      </c>
      <c r="N675" s="113" t="str">
        <f t="shared" ca="1" si="43"/>
        <v>2027/08</v>
      </c>
    </row>
    <row r="676" spans="1:14" ht="15.75" customHeight="1">
      <c r="A676" s="19" t="str">
        <f>IFERROR(_xlfn.XLOOKUP(B676,事業別定義!A$2:A$9,事業別定義!B$2:B$9,IF(E676&gt;0,"周邊商品","")),IF(E676&gt;0,"周邊商品",""))</f>
        <v>Mirafeel</v>
      </c>
      <c r="B676" s="20" t="str">
        <f>IFERROR(_xlfn.XLOOKUP(C676,'銷貨數(claude)'!E:E,'銷貨數(claude)'!A:A,"周邊商品"),"周邊商品")</f>
        <v>Mirafeel</v>
      </c>
      <c r="C676" s="21" t="str">
        <f>'在庫(claude)'!A676</f>
        <v>20240RA03</v>
      </c>
      <c r="D676" s="22" t="str">
        <f>IFERROR(_xlfn.XLOOKUP(C676,'在庫(claude)'!A$5:A$695,'在庫(claude)'!B$5:B$695,""),"")</f>
        <v>Mirafeel單包L</v>
      </c>
      <c r="E676" s="34">
        <f>IFERROR(SUMIF('在庫(claude)'!A$5:A$695,C676,'在庫(claude)'!D$5:D$695),0)</f>
        <v>40</v>
      </c>
      <c r="F676" s="34">
        <f>IFERROR(SUMIF('在庫(claude)'!A$5:A$695,C676,'在庫(claude)'!E$5:E$695),0)</f>
        <v>9538</v>
      </c>
      <c r="G676" s="34">
        <f ca="1">IFERROR(SUMPRODUCT(('銷貨數 (總數)(claude)'!$B$4:$B$1576=C676)*OFFSET('銷貨數 (總數)(claude)'!$E$4:$E$1576,0,操作說明!$D$2-16,1573,12)),0)</f>
        <v>164</v>
      </c>
      <c r="H676" s="35">
        <f ca="1">IFERROR(SUMPRODUCT(('銷貨數 (總數)(claude)'!$B$4:$B$1576=C676)*OFFSET('銷貨數 (總數)(claude)'!$E$4:$E$1576,0,操作說明!$D$2-10,1573,6)),0)</f>
        <v>60</v>
      </c>
      <c r="I676" s="34">
        <f ca="1">IFERROR(SUMPRODUCT(('銷貨數 (總數)(claude)'!$B$4:$B$1576=C676)*OFFSET('銷貨數 (總數)(claude)'!$E$4:$E$1576,0,操作說明!$D$2-7,1573,3)),0)</f>
        <v>26</v>
      </c>
      <c r="J676" s="35" cm="1">
        <f t="array" aca="1" ref="J676" ca="1">IFERROR(ROUND(H676/MAX(1,SUMPRODUCT(('銷貨數 (總數)(claude)'!$B$4:$B$1576=C676)*(OFFSET('銷貨數 (總數)(claude)'!$E$4:$E$1576,0,操作說明!$D$2-10,1573,6)&gt;0))),1),0)</f>
        <v>10</v>
      </c>
      <c r="K676" s="36">
        <f t="shared" ca="1" si="40"/>
        <v>4</v>
      </c>
      <c r="L676" s="37" t="str">
        <f t="shared" ca="1" si="41"/>
        <v>偏高</v>
      </c>
      <c r="M676" s="38" t="str">
        <f t="shared" ca="1" si="42"/>
        <v>🟡 消化月數3-6個月，偏高注意</v>
      </c>
      <c r="N676" s="113" t="str">
        <f t="shared" ca="1" si="43"/>
        <v>2026/09</v>
      </c>
    </row>
    <row r="677" spans="1:14" ht="15.75" customHeight="1">
      <c r="A677" s="19" t="str">
        <f>IFERROR(_xlfn.XLOOKUP(B677,事業別定義!A$2:A$9,事業別定義!B$2:B$9,IF(E677&gt;0,"周邊商品","")),IF(E677&gt;0,"周邊商品",""))</f>
        <v>Mirafeel</v>
      </c>
      <c r="B677" s="20" t="str">
        <f>IFERROR(_xlfn.XLOOKUP(C677,'銷貨數(claude)'!E:E,'銷貨數(claude)'!A:A,"周邊商品"),"周邊商品")</f>
        <v>Mirafeel</v>
      </c>
      <c r="C677" s="21" t="str">
        <f>'在庫(claude)'!A677</f>
        <v>20240RA04</v>
      </c>
      <c r="D677" s="22" t="str">
        <f>IFERROR(_xlfn.XLOOKUP(C677,'在庫(claude)'!A$5:A$695,'在庫(claude)'!B$5:B$695,""),"")</f>
        <v>Mirafeel單包XL</v>
      </c>
      <c r="E677" s="39">
        <f>IFERROR(SUMIF('在庫(claude)'!A$5:A$695,C677,'在庫(claude)'!D$5:D$695),0)</f>
        <v>122</v>
      </c>
      <c r="F677" s="39">
        <f>IFERROR(SUMIF('在庫(claude)'!A$5:A$695,C677,'在庫(claude)'!E$5:E$695),0)</f>
        <v>28906</v>
      </c>
      <c r="G677" s="39">
        <f ca="1">IFERROR(SUMPRODUCT(('銷貨數 (總數)(claude)'!$B$4:$B$1576=C677)*OFFSET('銷貨數 (總數)(claude)'!$E$4:$E$1576,0,操作說明!$D$2-16,1573,12)),0)</f>
        <v>116</v>
      </c>
      <c r="H677" s="40">
        <f ca="1">IFERROR(SUMPRODUCT(('銷貨數 (總數)(claude)'!$B$4:$B$1576=C677)*OFFSET('銷貨數 (總數)(claude)'!$E$4:$E$1576,0,操作說明!$D$2-10,1573,6)),0)</f>
        <v>62</v>
      </c>
      <c r="I677" s="39">
        <f ca="1">IFERROR(SUMPRODUCT(('銷貨數 (總數)(claude)'!$B$4:$B$1576=C677)*OFFSET('銷貨數 (總數)(claude)'!$E$4:$E$1576,0,操作說明!$D$2-7,1573,3)),0)</f>
        <v>25</v>
      </c>
      <c r="J677" s="40" cm="1">
        <f t="array" aca="1" ref="J677" ca="1">IFERROR(ROUND(H677/MAX(1,SUMPRODUCT(('銷貨數 (總數)(claude)'!$B$4:$B$1576=C677)*(OFFSET('銷貨數 (總數)(claude)'!$E$4:$E$1576,0,操作說明!$D$2-10,1573,6)&gt;0))),1),0)</f>
        <v>7.8</v>
      </c>
      <c r="K677" s="41">
        <f t="shared" ca="1" si="40"/>
        <v>15.6</v>
      </c>
      <c r="L677" s="37" t="str">
        <f t="shared" ca="1" si="41"/>
        <v>滯銷風險</v>
      </c>
      <c r="M677" s="42" t="str">
        <f t="shared" ca="1" si="42"/>
        <v>🔴 消化月數超過12個月，滯銷風險高</v>
      </c>
      <c r="N677" s="113" t="str">
        <f t="shared" ca="1" si="43"/>
        <v>2027/09</v>
      </c>
    </row>
    <row r="678" spans="1:14" ht="15.75" customHeight="1">
      <c r="A678" s="19" t="str">
        <f>IFERROR(_xlfn.XLOOKUP(B678,事業別定義!A$2:A$9,事業別定義!B$2:B$9,IF(E678&gt;0,"周邊商品","")),IF(E678&gt;0,"周邊商品",""))</f>
        <v>Mirafeel</v>
      </c>
      <c r="B678" s="20" t="str">
        <f>IFERROR(_xlfn.XLOOKUP(C678,'銷貨數(claude)'!E:E,'銷貨數(claude)'!A:A,"周邊商品"),"周邊商品")</f>
        <v>Mirafeel</v>
      </c>
      <c r="C678" s="21" t="str">
        <f>'在庫(claude)'!A678</f>
        <v>20240RA05</v>
      </c>
      <c r="D678" s="22" t="str">
        <f>IFERROR(_xlfn.XLOOKUP(C678,'在庫(claude)'!A$5:A$695,'在庫(claude)'!B$5:B$695,""),"")</f>
        <v>Mirafeel單包XXL</v>
      </c>
      <c r="E678" s="34">
        <f>IFERROR(SUMIF('在庫(claude)'!A$5:A$695,C678,'在庫(claude)'!D$5:D$695),0)</f>
        <v>54</v>
      </c>
      <c r="F678" s="34">
        <f>IFERROR(SUMIF('在庫(claude)'!A$5:A$695,C678,'在庫(claude)'!E$5:E$695),0)</f>
        <v>12842</v>
      </c>
      <c r="G678" s="34">
        <f ca="1">IFERROR(SUMPRODUCT(('銷貨數 (總數)(claude)'!$B$4:$B$1576=C678)*OFFSET('銷貨數 (總數)(claude)'!$E$4:$E$1576,0,操作說明!$D$2-16,1573,12)),0)</f>
        <v>71</v>
      </c>
      <c r="H678" s="35">
        <f ca="1">IFERROR(SUMPRODUCT(('銷貨數 (總數)(claude)'!$B$4:$B$1576=C678)*OFFSET('銷貨數 (總數)(claude)'!$E$4:$E$1576,0,操作說明!$D$2-10,1573,6)),0)</f>
        <v>27</v>
      </c>
      <c r="I678" s="34">
        <f ca="1">IFERROR(SUMPRODUCT(('銷貨數 (總數)(claude)'!$B$4:$B$1576=C678)*OFFSET('銷貨數 (總數)(claude)'!$E$4:$E$1576,0,操作說明!$D$2-7,1573,3)),0)</f>
        <v>9</v>
      </c>
      <c r="J678" s="35" cm="1">
        <f t="array" aca="1" ref="J678" ca="1">IFERROR(ROUND(H678/MAX(1,SUMPRODUCT(('銷貨數 (總數)(claude)'!$B$4:$B$1576=C678)*(OFFSET('銷貨數 (總數)(claude)'!$E$4:$E$1576,0,操作說明!$D$2-10,1573,6)&gt;0))),1),0)</f>
        <v>4.5</v>
      </c>
      <c r="K678" s="36">
        <f t="shared" ca="1" si="40"/>
        <v>12</v>
      </c>
      <c r="L678" s="37" t="str">
        <f t="shared" ca="1" si="41"/>
        <v>警示</v>
      </c>
      <c r="M678" s="38" t="str">
        <f t="shared" ca="1" si="42"/>
        <v>🟠 消化月數6-12個月，持續觀察</v>
      </c>
      <c r="N678" s="113" t="str">
        <f t="shared" ca="1" si="43"/>
        <v>2027/05</v>
      </c>
    </row>
    <row r="679" spans="1:14" ht="15.75" customHeight="1">
      <c r="A679" s="19" t="str">
        <f>IFERROR(_xlfn.XLOOKUP(B679,事業別定義!A$2:A$9,事業別定義!B$2:B$9,IF(E679&gt;0,"周邊商品","")),IF(E679&gt;0,"周邊商品",""))</f>
        <v>Mirafeel</v>
      </c>
      <c r="B679" s="20" t="str">
        <f>IFERROR(_xlfn.XLOOKUP(C679,'銷貨數(claude)'!E:E,'銷貨數(claude)'!A:A,"周邊商品"),"周邊商品")</f>
        <v>Mirafeel</v>
      </c>
      <c r="C679" s="21" t="str">
        <f>'在庫(claude)'!A679</f>
        <v>20240RB02</v>
      </c>
      <c r="D679" s="22" t="str">
        <f>IFERROR(_xlfn.XLOOKUP(C679,'在庫(claude)'!A$5:A$695,'在庫(claude)'!B$5:B$695,""),"")</f>
        <v>Mirafeel半包M</v>
      </c>
      <c r="E679" s="39">
        <f>IFERROR(SUMIF('在庫(claude)'!A$5:A$695,C679,'在庫(claude)'!D$5:D$695),0)</f>
        <v>3</v>
      </c>
      <c r="F679" s="39">
        <f>IFERROR(SUMIF('在庫(claude)'!A$5:A$695,C679,'在庫(claude)'!E$5:E$695),0)</f>
        <v>481</v>
      </c>
      <c r="G679" s="39">
        <f ca="1">IFERROR(SUMPRODUCT(('銷貨數 (總數)(claude)'!$B$4:$B$1576=C679)*OFFSET('銷貨數 (總數)(claude)'!$E$4:$E$1576,0,操作說明!$D$2-16,1573,12)),0)</f>
        <v>64</v>
      </c>
      <c r="H679" s="40">
        <f ca="1">IFERROR(SUMPRODUCT(('銷貨數 (總數)(claude)'!$B$4:$B$1576=C679)*OFFSET('銷貨數 (總數)(claude)'!$E$4:$E$1576,0,操作說明!$D$2-10,1573,6)),0)</f>
        <v>29</v>
      </c>
      <c r="I679" s="39">
        <f ca="1">IFERROR(SUMPRODUCT(('銷貨數 (總數)(claude)'!$B$4:$B$1576=C679)*OFFSET('銷貨數 (總數)(claude)'!$E$4:$E$1576,0,操作說明!$D$2-7,1573,3)),0)</f>
        <v>13</v>
      </c>
      <c r="J679" s="40" cm="1">
        <f t="array" aca="1" ref="J679" ca="1">IFERROR(ROUND(H679/MAX(1,SUMPRODUCT(('銷貨數 (總數)(claude)'!$B$4:$B$1576=C679)*(OFFSET('銷貨數 (總數)(claude)'!$E$4:$E$1576,0,操作說明!$D$2-10,1573,6)&gt;0))),1),0)</f>
        <v>4.8</v>
      </c>
      <c r="K679" s="41">
        <f t="shared" ca="1" si="40"/>
        <v>0.6</v>
      </c>
      <c r="L679" s="37" t="str">
        <f t="shared" ca="1" si="41"/>
        <v>健康</v>
      </c>
      <c r="M679" s="42" t="str">
        <f t="shared" ca="1" si="42"/>
        <v>✅ 庫存健康</v>
      </c>
      <c r="N679" s="113" t="str">
        <f t="shared" ca="1" si="43"/>
        <v>2026/06</v>
      </c>
    </row>
    <row r="680" spans="1:14" ht="15.75" customHeight="1">
      <c r="A680" s="19" t="str">
        <f>IFERROR(_xlfn.XLOOKUP(B680,事業別定義!A$2:A$9,事業別定義!B$2:B$9,IF(E680&gt;0,"周邊商品","")),IF(E680&gt;0,"周邊商品",""))</f>
        <v>Mirafeel</v>
      </c>
      <c r="B680" s="20" t="str">
        <f>IFERROR(_xlfn.XLOOKUP(C680,'銷貨數(claude)'!E:E,'銷貨數(claude)'!A:A,"周邊商品"),"周邊商品")</f>
        <v>Mirafeel</v>
      </c>
      <c r="C680" s="21" t="str">
        <f>'在庫(claude)'!A680</f>
        <v>20240RB03</v>
      </c>
      <c r="D680" s="22" t="str">
        <f>IFERROR(_xlfn.XLOOKUP(C680,'在庫(claude)'!A$5:A$695,'在庫(claude)'!B$5:B$695,""),"")</f>
        <v>Mirafeel半包L</v>
      </c>
      <c r="E680" s="34">
        <f>IFERROR(SUMIF('在庫(claude)'!A$5:A$695,C680,'在庫(claude)'!D$5:D$695),0)</f>
        <v>150</v>
      </c>
      <c r="F680" s="34">
        <f>IFERROR(SUMIF('在庫(claude)'!A$5:A$695,C680,'在庫(claude)'!E$5:E$695),0)</f>
        <v>23835</v>
      </c>
      <c r="G680" s="34">
        <f ca="1">IFERROR(SUMPRODUCT(('銷貨數 (總數)(claude)'!$B$4:$B$1576=C680)*OFFSET('銷貨數 (總數)(claude)'!$E$4:$E$1576,0,操作說明!$D$2-16,1573,12)),0)</f>
        <v>152</v>
      </c>
      <c r="H680" s="35">
        <f ca="1">IFERROR(SUMPRODUCT(('銷貨數 (總數)(claude)'!$B$4:$B$1576=C680)*OFFSET('銷貨數 (總數)(claude)'!$E$4:$E$1576,0,操作說明!$D$2-10,1573,6)),0)</f>
        <v>97</v>
      </c>
      <c r="I680" s="34">
        <f ca="1">IFERROR(SUMPRODUCT(('銷貨數 (總數)(claude)'!$B$4:$B$1576=C680)*OFFSET('銷貨數 (總數)(claude)'!$E$4:$E$1576,0,操作說明!$D$2-7,1573,3)),0)</f>
        <v>41</v>
      </c>
      <c r="J680" s="35" cm="1">
        <f t="array" aca="1" ref="J680" ca="1">IFERROR(ROUND(H680/MAX(1,SUMPRODUCT(('銷貨數 (總數)(claude)'!$B$4:$B$1576=C680)*(OFFSET('銷貨數 (總數)(claude)'!$E$4:$E$1576,0,操作說明!$D$2-10,1573,6)&gt;0))),1),0)</f>
        <v>8.8000000000000007</v>
      </c>
      <c r="K680" s="36">
        <f t="shared" ca="1" si="40"/>
        <v>17</v>
      </c>
      <c r="L680" s="37" t="str">
        <f t="shared" ca="1" si="41"/>
        <v>滯銷風險</v>
      </c>
      <c r="M680" s="38" t="str">
        <f t="shared" ca="1" si="42"/>
        <v>🔴 消化月數超過12個月，滯銷風險高</v>
      </c>
      <c r="N680" s="113" t="str">
        <f t="shared" ca="1" si="43"/>
        <v>2027/10</v>
      </c>
    </row>
    <row r="681" spans="1:14" ht="15.75" customHeight="1">
      <c r="A681" s="19" t="str">
        <f>IFERROR(_xlfn.XLOOKUP(B681,事業別定義!A$2:A$9,事業別定義!B$2:B$9,IF(E681&gt;0,"周邊商品","")),IF(E681&gt;0,"周邊商品",""))</f>
        <v>Mirafeel</v>
      </c>
      <c r="B681" s="20" t="str">
        <f>IFERROR(_xlfn.XLOOKUP(C681,'銷貨數(claude)'!E:E,'銷貨數(claude)'!A:A,"周邊商品"),"周邊商品")</f>
        <v>Mirafeel</v>
      </c>
      <c r="C681" s="21" t="str">
        <f>'在庫(claude)'!A681</f>
        <v>20240RC01</v>
      </c>
      <c r="D681" s="22" t="str">
        <f>IFERROR(_xlfn.XLOOKUP(C681,'在庫(claude)'!A$5:A$695,'在庫(claude)'!B$5:B$695,""),"")</f>
        <v>Mirafeel試用包S</v>
      </c>
      <c r="E681" s="39">
        <f>IFERROR(SUMIF('在庫(claude)'!A$5:A$695,C681,'在庫(claude)'!D$5:D$695),0)</f>
        <v>97</v>
      </c>
      <c r="F681" s="39">
        <f>IFERROR(SUMIF('在庫(claude)'!A$5:A$695,C681,'在庫(claude)'!E$5:E$695),0)</f>
        <v>1930</v>
      </c>
      <c r="G681" s="39">
        <f ca="1">IFERROR(SUMPRODUCT(('銷貨數 (總數)(claude)'!$B$4:$B$1576=C681)*OFFSET('銷貨數 (總數)(claude)'!$E$4:$E$1576,0,操作說明!$D$2-16,1573,12)),0)</f>
        <v>42</v>
      </c>
      <c r="H681" s="40">
        <f ca="1">IFERROR(SUMPRODUCT(('銷貨數 (總數)(claude)'!$B$4:$B$1576=C681)*OFFSET('銷貨數 (總數)(claude)'!$E$4:$E$1576,0,操作說明!$D$2-10,1573,6)),0)</f>
        <v>15</v>
      </c>
      <c r="I681" s="39">
        <f ca="1">IFERROR(SUMPRODUCT(('銷貨數 (總數)(claude)'!$B$4:$B$1576=C681)*OFFSET('銷貨數 (總數)(claude)'!$E$4:$E$1576,0,操作說明!$D$2-7,1573,3)),0)</f>
        <v>6</v>
      </c>
      <c r="J681" s="40" cm="1">
        <f t="array" aca="1" ref="J681" ca="1">IFERROR(ROUND(H681/MAX(1,SUMPRODUCT(('銷貨數 (總數)(claude)'!$B$4:$B$1576=C681)*(OFFSET('銷貨數 (總數)(claude)'!$E$4:$E$1576,0,操作說明!$D$2-10,1573,6)&gt;0))),1),0)</f>
        <v>3.8</v>
      </c>
      <c r="K681" s="41">
        <f t="shared" ca="1" si="40"/>
        <v>25.5</v>
      </c>
      <c r="L681" s="37" t="str">
        <f t="shared" ca="1" si="41"/>
        <v>滯銷風險</v>
      </c>
      <c r="M681" s="42" t="str">
        <f t="shared" ca="1" si="42"/>
        <v>🔴 超過2年消化量，建議促銷/庫存處分</v>
      </c>
      <c r="N681" s="113" t="str">
        <f t="shared" ca="1" si="43"/>
        <v>2028/07</v>
      </c>
    </row>
    <row r="682" spans="1:14" ht="15.75" customHeight="1">
      <c r="A682" s="19" t="str">
        <f>IFERROR(_xlfn.XLOOKUP(B682,事業別定義!A$2:A$9,事業別定義!B$2:B$9,IF(E682&gt;0,"周邊商品","")),IF(E682&gt;0,"周邊商品",""))</f>
        <v>Mirafeel</v>
      </c>
      <c r="B682" s="20" t="str">
        <f>IFERROR(_xlfn.XLOOKUP(C682,'銷貨數(claude)'!E:E,'銷貨數(claude)'!A:A,"周邊商品"),"周邊商品")</f>
        <v>Mirafeel</v>
      </c>
      <c r="C682" s="21" t="str">
        <f>'在庫(claude)'!A682</f>
        <v>20240RC02</v>
      </c>
      <c r="D682" s="22" t="str">
        <f>IFERROR(_xlfn.XLOOKUP(C682,'在庫(claude)'!A$5:A$695,'在庫(claude)'!B$5:B$695,""),"")</f>
        <v>Mirafeel試用包M</v>
      </c>
      <c r="E682" s="34">
        <f>IFERROR(SUMIF('在庫(claude)'!A$5:A$695,C682,'在庫(claude)'!D$5:D$695),0)</f>
        <v>183</v>
      </c>
      <c r="F682" s="34">
        <f>IFERROR(SUMIF('在庫(claude)'!A$5:A$695,C682,'在庫(claude)'!E$5:E$695),0)</f>
        <v>3671</v>
      </c>
      <c r="G682" s="34">
        <f ca="1">IFERROR(SUMPRODUCT(('銷貨數 (總數)(claude)'!$B$4:$B$1576=C682)*OFFSET('銷貨數 (總數)(claude)'!$E$4:$E$1576,0,操作說明!$D$2-16,1573,12)),0)</f>
        <v>61</v>
      </c>
      <c r="H682" s="35">
        <f ca="1">IFERROR(SUMPRODUCT(('銷貨數 (總數)(claude)'!$B$4:$B$1576=C682)*OFFSET('銷貨數 (總數)(claude)'!$E$4:$E$1576,0,操作說明!$D$2-10,1573,6)),0)</f>
        <v>40</v>
      </c>
      <c r="I682" s="34">
        <f ca="1">IFERROR(SUMPRODUCT(('銷貨數 (總數)(claude)'!$B$4:$B$1576=C682)*OFFSET('銷貨數 (總數)(claude)'!$E$4:$E$1576,0,操作說明!$D$2-7,1573,3)),0)</f>
        <v>28</v>
      </c>
      <c r="J682" s="35" cm="1">
        <f t="array" aca="1" ref="J682" ca="1">IFERROR(ROUND(H682/MAX(1,SUMPRODUCT(('銷貨數 (總數)(claude)'!$B$4:$B$1576=C682)*(OFFSET('銷貨數 (總數)(claude)'!$E$4:$E$1576,0,操作說明!$D$2-10,1573,6)&gt;0))),1),0)</f>
        <v>6.7</v>
      </c>
      <c r="K682" s="36">
        <f t="shared" ca="1" si="40"/>
        <v>27.3</v>
      </c>
      <c r="L682" s="37" t="str">
        <f t="shared" ca="1" si="41"/>
        <v>滯銷風險</v>
      </c>
      <c r="M682" s="38" t="str">
        <f t="shared" ca="1" si="42"/>
        <v>🔴 超過2年消化量，建議促銷/庫存處分</v>
      </c>
      <c r="N682" s="113" t="str">
        <f t="shared" ca="1" si="43"/>
        <v>2028/08</v>
      </c>
    </row>
    <row r="683" spans="1:14" ht="15.75" customHeight="1">
      <c r="A683" s="19" t="str">
        <f>IFERROR(_xlfn.XLOOKUP(B683,事業別定義!A$2:A$9,事業別定義!B$2:B$9,IF(E683&gt;0,"周邊商品","")),IF(E683&gt;0,"周邊商品",""))</f>
        <v>Mirafeel</v>
      </c>
      <c r="B683" s="20" t="str">
        <f>IFERROR(_xlfn.XLOOKUP(C683,'銷貨數(claude)'!E:E,'銷貨數(claude)'!A:A,"周邊商品"),"周邊商品")</f>
        <v>Mirafeel</v>
      </c>
      <c r="C683" s="21" t="str">
        <f>'在庫(claude)'!A683</f>
        <v>20240RC03</v>
      </c>
      <c r="D683" s="22" t="str">
        <f>IFERROR(_xlfn.XLOOKUP(C683,'在庫(claude)'!A$5:A$695,'在庫(claude)'!B$5:B$695,""),"")</f>
        <v>Mirafeel試用包L</v>
      </c>
      <c r="E683" s="39">
        <f>IFERROR(SUMIF('在庫(claude)'!A$5:A$695,C683,'在庫(claude)'!D$5:D$695),0)</f>
        <v>304</v>
      </c>
      <c r="F683" s="39">
        <f>IFERROR(SUMIF('在庫(claude)'!A$5:A$695,C683,'在庫(claude)'!E$5:E$695),0)</f>
        <v>6032</v>
      </c>
      <c r="G683" s="39">
        <f ca="1">IFERROR(SUMPRODUCT(('銷貨數 (總數)(claude)'!$B$4:$B$1576=C683)*OFFSET('銷貨數 (總數)(claude)'!$E$4:$E$1576,0,操作說明!$D$2-16,1573,12)),0)</f>
        <v>140</v>
      </c>
      <c r="H683" s="40">
        <f ca="1">IFERROR(SUMPRODUCT(('銷貨數 (總數)(claude)'!$B$4:$B$1576=C683)*OFFSET('銷貨數 (總數)(claude)'!$E$4:$E$1576,0,操作說明!$D$2-10,1573,6)),0)</f>
        <v>93</v>
      </c>
      <c r="I683" s="39">
        <f ca="1">IFERROR(SUMPRODUCT(('銷貨數 (總數)(claude)'!$B$4:$B$1576=C683)*OFFSET('銷貨數 (總數)(claude)'!$E$4:$E$1576,0,操作說明!$D$2-7,1573,3)),0)</f>
        <v>41</v>
      </c>
      <c r="J683" s="40" cm="1">
        <f t="array" aca="1" ref="J683" ca="1">IFERROR(ROUND(H683/MAX(1,SUMPRODUCT(('銷貨數 (總數)(claude)'!$B$4:$B$1576=C683)*(OFFSET('銷貨數 (總數)(claude)'!$E$4:$E$1576,0,操作說明!$D$2-10,1573,6)&gt;0))),1),0)</f>
        <v>15.5</v>
      </c>
      <c r="K683" s="41">
        <f t="shared" ca="1" si="40"/>
        <v>19.600000000000001</v>
      </c>
      <c r="L683" s="37" t="str">
        <f t="shared" ca="1" si="41"/>
        <v>滯銷風險</v>
      </c>
      <c r="M683" s="42" t="str">
        <f t="shared" ca="1" si="42"/>
        <v>🔴 消化月數超過12個月，滯銷風險高</v>
      </c>
      <c r="N683" s="113" t="str">
        <f t="shared" ca="1" si="43"/>
        <v>2028/01</v>
      </c>
    </row>
    <row r="684" spans="1:14" ht="15.75" customHeight="1">
      <c r="A684" s="19" t="str">
        <f>IFERROR(_xlfn.XLOOKUP(B684,事業別定義!A$2:A$9,事業別定義!B$2:B$9,IF(E684&gt;0,"周邊商品","")),IF(E684&gt;0,"周邊商品",""))</f>
        <v>Mirafeel</v>
      </c>
      <c r="B684" s="20" t="str">
        <f>IFERROR(_xlfn.XLOOKUP(C684,'銷貨數(claude)'!E:E,'銷貨數(claude)'!A:A,"周邊商品"),"周邊商品")</f>
        <v>Mirafeel</v>
      </c>
      <c r="C684" s="21" t="str">
        <f>'在庫(claude)'!A684</f>
        <v>20240RC04</v>
      </c>
      <c r="D684" s="22" t="str">
        <f>IFERROR(_xlfn.XLOOKUP(C684,'在庫(claude)'!A$5:A$695,'在庫(claude)'!B$5:B$695,""),"")</f>
        <v>Mirafeel試用包XL</v>
      </c>
      <c r="E684" s="34">
        <f>IFERROR(SUMIF('在庫(claude)'!A$5:A$695,C684,'在庫(claude)'!D$5:D$695),0)</f>
        <v>269</v>
      </c>
      <c r="F684" s="34">
        <f>IFERROR(SUMIF('在庫(claude)'!A$5:A$695,C684,'在庫(claude)'!E$5:E$695),0)</f>
        <v>5320</v>
      </c>
      <c r="G684" s="34">
        <f ca="1">IFERROR(SUMPRODUCT(('銷貨數 (總數)(claude)'!$B$4:$B$1576=C684)*OFFSET('銷貨數 (總數)(claude)'!$E$4:$E$1576,0,操作說明!$D$2-16,1573,12)),0)</f>
        <v>110</v>
      </c>
      <c r="H684" s="35">
        <f ca="1">IFERROR(SUMPRODUCT(('銷貨數 (總數)(claude)'!$B$4:$B$1576=C684)*OFFSET('銷貨數 (總數)(claude)'!$E$4:$E$1576,0,操作說明!$D$2-10,1573,6)),0)</f>
        <v>62</v>
      </c>
      <c r="I684" s="34">
        <f ca="1">IFERROR(SUMPRODUCT(('銷貨數 (總數)(claude)'!$B$4:$B$1576=C684)*OFFSET('銷貨數 (總數)(claude)'!$E$4:$E$1576,0,操作說明!$D$2-7,1573,3)),0)</f>
        <v>28</v>
      </c>
      <c r="J684" s="35" cm="1">
        <f t="array" aca="1" ref="J684" ca="1">IFERROR(ROUND(H684/MAX(1,SUMPRODUCT(('銷貨數 (總數)(claude)'!$B$4:$B$1576=C684)*(OFFSET('銷貨數 (總數)(claude)'!$E$4:$E$1576,0,操作說明!$D$2-10,1573,6)&gt;0))),1),0)</f>
        <v>10.3</v>
      </c>
      <c r="K684" s="36">
        <f t="shared" ca="1" si="40"/>
        <v>26.1</v>
      </c>
      <c r="L684" s="37" t="str">
        <f t="shared" ca="1" si="41"/>
        <v>滯銷風險</v>
      </c>
      <c r="M684" s="38" t="str">
        <f t="shared" ca="1" si="42"/>
        <v>🔴 超過2年消化量，建議促銷/庫存處分</v>
      </c>
      <c r="N684" s="113" t="str">
        <f t="shared" ca="1" si="43"/>
        <v>2028/07</v>
      </c>
    </row>
    <row r="685" spans="1:14" ht="15.75" customHeight="1">
      <c r="A685" s="19" t="str">
        <f>IFERROR(_xlfn.XLOOKUP(B685,事業別定義!A$2:A$9,事業別定義!B$2:B$9,IF(E685&gt;0,"周邊商品","")),IF(E685&gt;0,"周邊商品",""))</f>
        <v>Mirafeel</v>
      </c>
      <c r="B685" s="20" t="str">
        <f>IFERROR(_xlfn.XLOOKUP(C685,'銷貨數(claude)'!E:E,'銷貨數(claude)'!A:A,"周邊商品"),"周邊商品")</f>
        <v>Mirafeel</v>
      </c>
      <c r="C685" s="21" t="str">
        <f>'在庫(claude)'!A685</f>
        <v>20240RC05</v>
      </c>
      <c r="D685" s="22" t="str">
        <f>IFERROR(_xlfn.XLOOKUP(C685,'在庫(claude)'!A$5:A$695,'在庫(claude)'!B$5:B$695,""),"")</f>
        <v>Mirafeel試用包XXL</v>
      </c>
      <c r="E685" s="39">
        <f>IFERROR(SUMIF('在庫(claude)'!A$5:A$695,C685,'在庫(claude)'!D$5:D$695),0)</f>
        <v>104</v>
      </c>
      <c r="F685" s="39">
        <f>IFERROR(SUMIF('在庫(claude)'!A$5:A$695,C685,'在庫(claude)'!E$5:E$695),0)</f>
        <v>2089</v>
      </c>
      <c r="G685" s="39">
        <f ca="1">IFERROR(SUMPRODUCT(('銷貨數 (總數)(claude)'!$B$4:$B$1576=C685)*OFFSET('銷貨數 (總數)(claude)'!$E$4:$E$1576,0,操作說明!$D$2-16,1573,12)),0)</f>
        <v>147</v>
      </c>
      <c r="H685" s="40">
        <f ca="1">IFERROR(SUMPRODUCT(('銷貨數 (總數)(claude)'!$B$4:$B$1576=C685)*OFFSET('銷貨數 (總數)(claude)'!$E$4:$E$1576,0,操作說明!$D$2-10,1573,6)),0)</f>
        <v>130</v>
      </c>
      <c r="I685" s="39">
        <f ca="1">IFERROR(SUMPRODUCT(('銷貨數 (總數)(claude)'!$B$4:$B$1576=C685)*OFFSET('銷貨數 (總數)(claude)'!$E$4:$E$1576,0,操作說明!$D$2-7,1573,3)),0)</f>
        <v>31</v>
      </c>
      <c r="J685" s="40" cm="1">
        <f t="array" aca="1" ref="J685" ca="1">IFERROR(ROUND(H685/MAX(1,SUMPRODUCT(('銷貨數 (總數)(claude)'!$B$4:$B$1576=C685)*(OFFSET('銷貨數 (總數)(claude)'!$E$4:$E$1576,0,操作說明!$D$2-10,1573,6)&gt;0))),1),0)</f>
        <v>26</v>
      </c>
      <c r="K685" s="41">
        <f t="shared" ca="1" si="40"/>
        <v>4</v>
      </c>
      <c r="L685" s="37" t="str">
        <f t="shared" ca="1" si="41"/>
        <v>偏高</v>
      </c>
      <c r="M685" s="42" t="str">
        <f t="shared" ca="1" si="42"/>
        <v>🟡 消化月數3-6個月，偏高注意</v>
      </c>
      <c r="N685" s="113" t="str">
        <f t="shared" ca="1" si="43"/>
        <v>2026/09</v>
      </c>
    </row>
    <row r="686" spans="1:14" ht="15.75" customHeight="1">
      <c r="A686" s="19" t="str">
        <f>IFERROR(_xlfn.XLOOKUP(B686,事業別定義!A$2:A$9,事業別定義!B$2:B$9,IF(E686&gt;0,"周邊商品","")),IF(E686&gt;0,"周邊商品",""))</f>
        <v>Mirafeel</v>
      </c>
      <c r="B686" s="20" t="str">
        <f>IFERROR(_xlfn.XLOOKUP(C686,'銷貨數(claude)'!E:E,'銷貨數(claude)'!A:A,"周邊商品"),"周邊商品")</f>
        <v>Mirafeel</v>
      </c>
      <c r="C686" s="21" t="str">
        <f>'在庫(claude)'!A686</f>
        <v>20240RYA1</v>
      </c>
      <c r="D686" s="22" t="str">
        <f>IFERROR(_xlfn.XLOOKUP(C686,'在庫(claude)'!A$5:A$695,'在庫(claude)'!B$5:B$695,""),"")</f>
        <v>Mirafeel整箱S</v>
      </c>
      <c r="E686" s="34">
        <f>IFERROR(SUMIF('在庫(claude)'!A$5:A$695,C686,'在庫(claude)'!D$5:D$695),0)</f>
        <v>10</v>
      </c>
      <c r="F686" s="34">
        <f>IFERROR(SUMIF('在庫(claude)'!A$5:A$695,C686,'在庫(claude)'!E$5:E$695),0)</f>
        <v>7386</v>
      </c>
      <c r="G686" s="34">
        <f ca="1">IFERROR(SUMPRODUCT(('銷貨數 (總數)(claude)'!$B$4:$B$1576=C686)*OFFSET('銷貨數 (總數)(claude)'!$E$4:$E$1576,0,操作說明!$D$2-16,1573,12)),0)</f>
        <v>25</v>
      </c>
      <c r="H686" s="35">
        <f ca="1">IFERROR(SUMPRODUCT(('銷貨數 (總數)(claude)'!$B$4:$B$1576=C686)*OFFSET('銷貨數 (總數)(claude)'!$E$4:$E$1576,0,操作說明!$D$2-10,1573,6)),0)</f>
        <v>17</v>
      </c>
      <c r="I686" s="34">
        <f ca="1">IFERROR(SUMPRODUCT(('銷貨數 (總數)(claude)'!$B$4:$B$1576=C686)*OFFSET('銷貨數 (總數)(claude)'!$E$4:$E$1576,0,操作說明!$D$2-7,1573,3)),0)</f>
        <v>8</v>
      </c>
      <c r="J686" s="35" cm="1">
        <f t="array" aca="1" ref="J686" ca="1">IFERROR(ROUND(H686/MAX(1,SUMPRODUCT(('銷貨數 (總數)(claude)'!$B$4:$B$1576=C686)*(OFFSET('銷貨數 (總數)(claude)'!$E$4:$E$1576,0,操作說明!$D$2-10,1573,6)&gt;0))),1),0)</f>
        <v>2.1</v>
      </c>
      <c r="K686" s="36">
        <f t="shared" ca="1" si="40"/>
        <v>4.8</v>
      </c>
      <c r="L686" s="37" t="str">
        <f t="shared" ca="1" si="41"/>
        <v>偏高</v>
      </c>
      <c r="M686" s="38" t="str">
        <f t="shared" ca="1" si="42"/>
        <v>🟡 消化月數3-6個月，偏高注意</v>
      </c>
      <c r="N686" s="113" t="str">
        <f t="shared" ca="1" si="43"/>
        <v>2026/10</v>
      </c>
    </row>
    <row r="687" spans="1:14" ht="15.75" customHeight="1">
      <c r="A687" s="19" t="str">
        <f>IFERROR(_xlfn.XLOOKUP(B687,事業別定義!A$2:A$9,事業別定義!B$2:B$9,IF(E687&gt;0,"周邊商品","")),IF(E687&gt;0,"周邊商品",""))</f>
        <v>Mirafeel</v>
      </c>
      <c r="B687" s="20" t="str">
        <f>IFERROR(_xlfn.XLOOKUP(C687,'銷貨數(claude)'!E:E,'銷貨數(claude)'!A:A,"周邊商品"),"周邊商品")</f>
        <v>Mirafeel</v>
      </c>
      <c r="C687" s="21" t="str">
        <f>'在庫(claude)'!A687</f>
        <v>20240RYA2</v>
      </c>
      <c r="D687" s="22" t="str">
        <f>IFERROR(_xlfn.XLOOKUP(C687,'在庫(claude)'!A$5:A$695,'在庫(claude)'!B$5:B$695,""),"")</f>
        <v>Mirafeel整箱M</v>
      </c>
      <c r="E687" s="39">
        <f>IFERROR(SUMIF('在庫(claude)'!A$5:A$695,C687,'在庫(claude)'!D$5:D$695),0)</f>
        <v>52</v>
      </c>
      <c r="F687" s="39">
        <f>IFERROR(SUMIF('在庫(claude)'!A$5:A$695,C687,'在庫(claude)'!E$5:E$695),0)</f>
        <v>38037</v>
      </c>
      <c r="G687" s="39">
        <f ca="1">IFERROR(SUMPRODUCT(('銷貨數 (總數)(claude)'!$B$4:$B$1576=C687)*OFFSET('銷貨數 (總數)(claude)'!$E$4:$E$1576,0,操作說明!$D$2-16,1573,12)),0)</f>
        <v>163</v>
      </c>
      <c r="H687" s="40">
        <f ca="1">IFERROR(SUMPRODUCT(('銷貨數 (總數)(claude)'!$B$4:$B$1576=C687)*OFFSET('銷貨數 (總數)(claude)'!$E$4:$E$1576,0,操作說明!$D$2-10,1573,6)),0)</f>
        <v>98</v>
      </c>
      <c r="I687" s="39">
        <f ca="1">IFERROR(SUMPRODUCT(('銷貨數 (總數)(claude)'!$B$4:$B$1576=C687)*OFFSET('銷貨數 (總數)(claude)'!$E$4:$E$1576,0,操作說明!$D$2-7,1573,3)),0)</f>
        <v>41</v>
      </c>
      <c r="J687" s="40" cm="1">
        <f t="array" aca="1" ref="J687" ca="1">IFERROR(ROUND(H687/MAX(1,SUMPRODUCT(('銷貨數 (總數)(claude)'!$B$4:$B$1576=C687)*(OFFSET('銷貨數 (總數)(claude)'!$E$4:$E$1576,0,操作說明!$D$2-10,1573,6)&gt;0))),1),0)</f>
        <v>9.8000000000000007</v>
      </c>
      <c r="K687" s="41">
        <f t="shared" ca="1" si="40"/>
        <v>5.3</v>
      </c>
      <c r="L687" s="37" t="str">
        <f t="shared" ca="1" si="41"/>
        <v>偏高</v>
      </c>
      <c r="M687" s="42" t="str">
        <f t="shared" ca="1" si="42"/>
        <v>🟡 消化月數3-6個月，偏高注意</v>
      </c>
      <c r="N687" s="113" t="str">
        <f t="shared" ca="1" si="43"/>
        <v>2026/10</v>
      </c>
    </row>
    <row r="688" spans="1:14" ht="15.75" customHeight="1">
      <c r="A688" s="19" t="str">
        <f>IFERROR(_xlfn.XLOOKUP(B688,事業別定義!A$2:A$9,事業別定義!B$2:B$9,IF(E688&gt;0,"周邊商品","")),IF(E688&gt;0,"周邊商品",""))</f>
        <v>Mirafeel</v>
      </c>
      <c r="B688" s="20" t="str">
        <f>IFERROR(_xlfn.XLOOKUP(C688,'銷貨數(claude)'!E:E,'銷貨數(claude)'!A:A,"周邊商品"),"周邊商品")</f>
        <v>Mirafeel</v>
      </c>
      <c r="C688" s="21" t="str">
        <f>'在庫(claude)'!A688</f>
        <v>20240RYA3</v>
      </c>
      <c r="D688" s="22" t="str">
        <f>IFERROR(_xlfn.XLOOKUP(C688,'在庫(claude)'!A$5:A$695,'在庫(claude)'!B$5:B$695,""),"")</f>
        <v>Mirafeel整箱L</v>
      </c>
      <c r="E688" s="34">
        <f>IFERROR(SUMIF('在庫(claude)'!A$5:A$695,C688,'在庫(claude)'!D$5:D$695),0)</f>
        <v>13</v>
      </c>
      <c r="F688" s="34">
        <f>IFERROR(SUMIF('在庫(claude)'!A$5:A$695,C688,'在庫(claude)'!E$5:E$695),0)</f>
        <v>9317</v>
      </c>
      <c r="G688" s="34">
        <f ca="1">IFERROR(SUMPRODUCT(('銷貨數 (總數)(claude)'!$B$4:$B$1576=C688)*OFFSET('銷貨數 (總數)(claude)'!$E$4:$E$1576,0,操作說明!$D$2-16,1573,12)),0)</f>
        <v>391</v>
      </c>
      <c r="H688" s="35">
        <f ca="1">IFERROR(SUMPRODUCT(('銷貨數 (總數)(claude)'!$B$4:$B$1576=C688)*OFFSET('銷貨數 (總數)(claude)'!$E$4:$E$1576,0,操作說明!$D$2-10,1573,6)),0)</f>
        <v>200</v>
      </c>
      <c r="I688" s="34">
        <f ca="1">IFERROR(SUMPRODUCT(('銷貨數 (總數)(claude)'!$B$4:$B$1576=C688)*OFFSET('銷貨數 (總數)(claude)'!$E$4:$E$1576,0,操作說明!$D$2-7,1573,3)),0)</f>
        <v>96</v>
      </c>
      <c r="J688" s="35" cm="1">
        <f t="array" aca="1" ref="J688" ca="1">IFERROR(ROUND(H688/MAX(1,SUMPRODUCT(('銷貨數 (總數)(claude)'!$B$4:$B$1576=C688)*(OFFSET('銷貨數 (總數)(claude)'!$E$4:$E$1576,0,操作說明!$D$2-10,1573,6)&gt;0))),1),0)</f>
        <v>11.1</v>
      </c>
      <c r="K688" s="36">
        <f t="shared" ca="1" si="40"/>
        <v>1.2</v>
      </c>
      <c r="L688" s="37" t="str">
        <f t="shared" ca="1" si="41"/>
        <v>健康</v>
      </c>
      <c r="M688" s="38" t="str">
        <f t="shared" ca="1" si="42"/>
        <v>✅ 庫存健康</v>
      </c>
      <c r="N688" s="113" t="str">
        <f t="shared" ca="1" si="43"/>
        <v>2026/06</v>
      </c>
    </row>
    <row r="689" spans="1:14" ht="15.75" customHeight="1">
      <c r="A689" s="19" t="str">
        <f>IFERROR(_xlfn.XLOOKUP(B689,事業別定義!A$2:A$9,事業別定義!B$2:B$9,IF(E689&gt;0,"周邊商品","")),IF(E689&gt;0,"周邊商品",""))</f>
        <v>Mirafeel</v>
      </c>
      <c r="B689" s="20" t="str">
        <f>IFERROR(_xlfn.XLOOKUP(C689,'銷貨數(claude)'!E:E,'銷貨數(claude)'!A:A,"周邊商品"),"周邊商品")</f>
        <v>Mirafeel</v>
      </c>
      <c r="C689" s="21" t="str">
        <f>'在庫(claude)'!A689</f>
        <v>20240RYA4</v>
      </c>
      <c r="D689" s="22" t="str">
        <f>IFERROR(_xlfn.XLOOKUP(C689,'在庫(claude)'!A$5:A$695,'在庫(claude)'!B$5:B$695,""),"")</f>
        <v>Mirafeel整箱XL</v>
      </c>
      <c r="E689" s="39">
        <f>IFERROR(SUMIF('在庫(claude)'!A$5:A$695,C689,'在庫(claude)'!D$5:D$695),0)</f>
        <v>47</v>
      </c>
      <c r="F689" s="39">
        <f>IFERROR(SUMIF('在庫(claude)'!A$5:A$695,C689,'在庫(claude)'!E$5:E$695),0)</f>
        <v>44845</v>
      </c>
      <c r="G689" s="39">
        <f ca="1">IFERROR(SUMPRODUCT(('銷貨數 (總數)(claude)'!$B$4:$B$1576=C689)*OFFSET('銷貨數 (總數)(claude)'!$E$4:$E$1576,0,操作說明!$D$2-16,1573,12)),0)</f>
        <v>296</v>
      </c>
      <c r="H689" s="40">
        <f ca="1">IFERROR(SUMPRODUCT(('銷貨數 (總數)(claude)'!$B$4:$B$1576=C689)*OFFSET('銷貨數 (總數)(claude)'!$E$4:$E$1576,0,操作說明!$D$2-10,1573,6)),0)</f>
        <v>159</v>
      </c>
      <c r="I689" s="39">
        <f ca="1">IFERROR(SUMPRODUCT(('銷貨數 (總數)(claude)'!$B$4:$B$1576=C689)*OFFSET('銷貨數 (總數)(claude)'!$E$4:$E$1576,0,操作說明!$D$2-7,1573,3)),0)</f>
        <v>77</v>
      </c>
      <c r="J689" s="40" cm="1">
        <f t="array" aca="1" ref="J689" ca="1">IFERROR(ROUND(H689/MAX(1,SUMPRODUCT(('銷貨數 (總數)(claude)'!$B$4:$B$1576=C689)*(OFFSET('銷貨數 (總數)(claude)'!$E$4:$E$1576,0,操作說明!$D$2-10,1573,6)&gt;0))),1),0)</f>
        <v>7.6</v>
      </c>
      <c r="K689" s="41">
        <f t="shared" ca="1" si="40"/>
        <v>6.2</v>
      </c>
      <c r="L689" s="37" t="str">
        <f t="shared" ca="1" si="41"/>
        <v>警示</v>
      </c>
      <c r="M689" s="42" t="str">
        <f t="shared" ca="1" si="42"/>
        <v>🟠 消化月數6-12個月，持續觀察</v>
      </c>
      <c r="N689" s="113" t="str">
        <f t="shared" ca="1" si="43"/>
        <v>2026/11</v>
      </c>
    </row>
    <row r="690" spans="1:14" ht="15.75" customHeight="1">
      <c r="A690" s="19" t="str">
        <f>IFERROR(_xlfn.XLOOKUP(B690,事業別定義!A$2:A$9,事業別定義!B$2:B$9,IF(E690&gt;0,"周邊商品","")),IF(E690&gt;0,"周邊商品",""))</f>
        <v>Mirafeel</v>
      </c>
      <c r="B690" s="20" t="str">
        <f>IFERROR(_xlfn.XLOOKUP(C690,'銷貨數(claude)'!E:E,'銷貨數(claude)'!A:A,"周邊商品"),"周邊商品")</f>
        <v>Mirafeel</v>
      </c>
      <c r="C690" s="21" t="str">
        <f>'在庫(claude)'!A690</f>
        <v>20240RYA5</v>
      </c>
      <c r="D690" s="22" t="str">
        <f>IFERROR(_xlfn.XLOOKUP(C690,'在庫(claude)'!A$5:A$695,'在庫(claude)'!B$5:B$695,""),"")</f>
        <v>Mirafeel整箱XXL</v>
      </c>
      <c r="E690" s="34">
        <f>IFERROR(SUMIF('在庫(claude)'!A$5:A$695,C690,'在庫(claude)'!D$5:D$695),0)</f>
        <v>25</v>
      </c>
      <c r="F690" s="34">
        <f>IFERROR(SUMIF('在庫(claude)'!A$5:A$695,C690,'在庫(claude)'!E$5:E$695),0)</f>
        <v>24232</v>
      </c>
      <c r="G690" s="34">
        <f ca="1">IFERROR(SUMPRODUCT(('銷貨數 (總數)(claude)'!$B$4:$B$1576=C690)*OFFSET('銷貨數 (總數)(claude)'!$E$4:$E$1576,0,操作說明!$D$2-16,1573,12)),0)</f>
        <v>176</v>
      </c>
      <c r="H690" s="35">
        <f ca="1">IFERROR(SUMPRODUCT(('銷貨數 (總數)(claude)'!$B$4:$B$1576=C690)*OFFSET('銷貨數 (總數)(claude)'!$E$4:$E$1576,0,操作說明!$D$2-10,1573,6)),0)</f>
        <v>114</v>
      </c>
      <c r="I690" s="34">
        <f ca="1">IFERROR(SUMPRODUCT(('銷貨數 (總數)(claude)'!$B$4:$B$1576=C690)*OFFSET('銷貨數 (總數)(claude)'!$E$4:$E$1576,0,操作說明!$D$2-7,1573,3)),0)</f>
        <v>61</v>
      </c>
      <c r="J690" s="35" cm="1">
        <f t="array" aca="1" ref="J690" ca="1">IFERROR(ROUND(H690/MAX(1,SUMPRODUCT(('銷貨數 (總數)(claude)'!$B$4:$B$1576=C690)*(OFFSET('銷貨數 (總數)(claude)'!$E$4:$E$1576,0,操作說明!$D$2-10,1573,6)&gt;0))),1),0)</f>
        <v>6.7</v>
      </c>
      <c r="K690" s="36">
        <f t="shared" ca="1" si="40"/>
        <v>3.7</v>
      </c>
      <c r="L690" s="37" t="str">
        <f t="shared" ca="1" si="41"/>
        <v>偏高</v>
      </c>
      <c r="M690" s="38" t="str">
        <f t="shared" ca="1" si="42"/>
        <v>🟡 消化月數3-6個月，偏高注意</v>
      </c>
      <c r="N690" s="113" t="str">
        <f t="shared" ca="1" si="43"/>
        <v>2026/09</v>
      </c>
    </row>
    <row r="691" spans="1:14" ht="15.75" customHeight="1">
      <c r="A691" s="19" t="str">
        <f>IFERROR(_xlfn.XLOOKUP(B691,事業別定義!A$2:A$9,事業別定義!B$2:B$9,IF(E691&gt;0,"周邊商品","")),IF(E691&gt;0,"周邊商品",""))</f>
        <v>周邊商品</v>
      </c>
      <c r="B691" s="20" t="str">
        <f>IFERROR(_xlfn.XLOOKUP(C691,'銷貨數(claude)'!E:E,'銷貨數(claude)'!A:A,"周邊商品"),"周邊商品")</f>
        <v>周邊商品</v>
      </c>
      <c r="C691" s="21">
        <f>'在庫(claude)'!A691</f>
        <v>0</v>
      </c>
      <c r="D691" s="22">
        <f>IFERROR(_xlfn.XLOOKUP(C691,'在庫(claude)'!A$5:A$695,'在庫(claude)'!B$5:B$695,""),"")</f>
        <v>0</v>
      </c>
      <c r="E691" s="39">
        <f>IFERROR(SUMIF('在庫(claude)'!A$5:A$695,C691,'在庫(claude)'!D$5:D$695),0)</f>
        <v>0</v>
      </c>
      <c r="F691" s="39">
        <f>IFERROR(SUMIF('在庫(claude)'!A$5:A$695,C691,'在庫(claude)'!E$5:E$695),0)</f>
        <v>0</v>
      </c>
      <c r="G691" s="39">
        <f ca="1">IFERROR(SUMPRODUCT(('銷貨數 (總數)(claude)'!$B$4:$B$1576=C691)*OFFSET('銷貨數 (總數)(claude)'!$E$4:$E$1576,0,操作說明!$D$2-16,1573,12)),0)</f>
        <v>0</v>
      </c>
      <c r="H691" s="40">
        <f ca="1">IFERROR(SUMPRODUCT(('銷貨數 (總數)(claude)'!$B$4:$B$1576=C691)*OFFSET('銷貨數 (總數)(claude)'!$E$4:$E$1576,0,操作說明!$D$2-10,1573,6)),0)</f>
        <v>0</v>
      </c>
      <c r="I691" s="39">
        <f ca="1">IFERROR(SUMPRODUCT(('銷貨數 (總數)(claude)'!$B$4:$B$1576=C691)*OFFSET('銷貨數 (總數)(claude)'!$E$4:$E$1576,0,操作說明!$D$2-7,1573,3)),0)</f>
        <v>0</v>
      </c>
      <c r="J691" s="40" cm="1">
        <f t="array" aca="1" ref="J691" ca="1">IFERROR(ROUND(H691/MAX(1,SUMPRODUCT(('銷貨數 (總數)(claude)'!$B$4:$B$1576=C691)*(OFFSET('銷貨數 (總數)(claude)'!$E$4:$E$1576,0,操作說明!$D$2-10,1573,6)&gt;0))),1),0)</f>
        <v>0</v>
      </c>
      <c r="K691" s="41" t="str">
        <f t="shared" ca="1" si="40"/>
        <v>-</v>
      </c>
      <c r="L691" s="37" t="str">
        <f t="shared" si="41"/>
        <v>無庫存</v>
      </c>
      <c r="M691" s="42" t="str">
        <f t="shared" si="42"/>
        <v/>
      </c>
      <c r="N691" s="113" t="str">
        <f t="shared" ca="1" si="43"/>
        <v>已售完</v>
      </c>
    </row>
    <row r="692" spans="1:14" ht="15.75" customHeight="1">
      <c r="A692" s="19" t="str">
        <f>IFERROR(_xlfn.XLOOKUP(B692,事業別定義!A$2:A$9,事業別定義!B$2:B$9,IF(E692&gt;0,"周邊商品","")),IF(E692&gt;0,"周邊商品",""))</f>
        <v>周邊商品</v>
      </c>
      <c r="B692" s="20" t="str">
        <f>IFERROR(_xlfn.XLOOKUP(C692,'銷貨數(claude)'!E:E,'銷貨數(claude)'!A:A,"周邊商品"),"周邊商品")</f>
        <v>周邊商品</v>
      </c>
      <c r="C692" s="21">
        <f>'在庫(claude)'!A692</f>
        <v>0</v>
      </c>
      <c r="D692" s="22">
        <f>IFERROR(_xlfn.XLOOKUP(C692,'在庫(claude)'!A$5:A$695,'在庫(claude)'!B$5:B$695,""),"")</f>
        <v>0</v>
      </c>
      <c r="E692" s="34">
        <f>IFERROR(SUMIF('在庫(claude)'!A$5:A$695,C692,'在庫(claude)'!D$5:D$695),0)</f>
        <v>0</v>
      </c>
      <c r="F692" s="34">
        <f>IFERROR(SUMIF('在庫(claude)'!A$5:A$695,C692,'在庫(claude)'!E$5:E$695),0)</f>
        <v>0</v>
      </c>
      <c r="G692" s="34">
        <f ca="1">IFERROR(SUMPRODUCT(('銷貨數 (總數)(claude)'!$B$4:$B$1576=C692)*OFFSET('銷貨數 (總數)(claude)'!$E$4:$E$1576,0,操作說明!$D$2-16,1573,12)),0)</f>
        <v>0</v>
      </c>
      <c r="H692" s="35">
        <f ca="1">IFERROR(SUMPRODUCT(('銷貨數 (總數)(claude)'!$B$4:$B$1576=C692)*OFFSET('銷貨數 (總數)(claude)'!$E$4:$E$1576,0,操作說明!$D$2-10,1573,6)),0)</f>
        <v>0</v>
      </c>
      <c r="I692" s="34">
        <f ca="1">IFERROR(SUMPRODUCT(('銷貨數 (總數)(claude)'!$B$4:$B$1576=C692)*OFFSET('銷貨數 (總數)(claude)'!$E$4:$E$1576,0,操作說明!$D$2-7,1573,3)),0)</f>
        <v>0</v>
      </c>
      <c r="J692" s="35" cm="1">
        <f t="array" aca="1" ref="J692" ca="1">IFERROR(ROUND(H692/MAX(1,SUMPRODUCT(('銷貨數 (總數)(claude)'!$B$4:$B$1576=C692)*(OFFSET('銷貨數 (總數)(claude)'!$E$4:$E$1576,0,操作說明!$D$2-10,1573,6)&gt;0))),1),0)</f>
        <v>0</v>
      </c>
      <c r="K692" s="36" t="str">
        <f t="shared" ca="1" si="40"/>
        <v>-</v>
      </c>
      <c r="L692" s="37" t="str">
        <f t="shared" si="41"/>
        <v>無庫存</v>
      </c>
      <c r="M692" s="38" t="str">
        <f t="shared" si="42"/>
        <v/>
      </c>
      <c r="N692" s="113" t="str">
        <f t="shared" ca="1" si="43"/>
        <v>已售完</v>
      </c>
    </row>
    <row r="693" spans="1:14" ht="15.75" customHeight="1">
      <c r="A693" s="19" t="str">
        <f>IFERROR(_xlfn.XLOOKUP(B693,事業別定義!A$2:A$9,事業別定義!B$2:B$9,IF(E693&gt;0,"周邊商品","")),IF(E693&gt;0,"周邊商品",""))</f>
        <v>周邊商品</v>
      </c>
      <c r="B693" s="20" t="str">
        <f>IFERROR(_xlfn.XLOOKUP(C693,'銷貨數(claude)'!E:E,'銷貨數(claude)'!A:A,"周邊商品"),"周邊商品")</f>
        <v>周邊商品</v>
      </c>
      <c r="C693" s="21">
        <f>'在庫(claude)'!A693</f>
        <v>0</v>
      </c>
      <c r="D693" s="22">
        <f>IFERROR(_xlfn.XLOOKUP(C693,'在庫(claude)'!A$5:A$695,'在庫(claude)'!B$5:B$695,""),"")</f>
        <v>0</v>
      </c>
      <c r="E693" s="39">
        <f>IFERROR(SUMIF('在庫(claude)'!A$5:A$695,C693,'在庫(claude)'!D$5:D$695),0)</f>
        <v>0</v>
      </c>
      <c r="F693" s="39">
        <f>IFERROR(SUMIF('在庫(claude)'!A$5:A$695,C693,'在庫(claude)'!E$5:E$695),0)</f>
        <v>0</v>
      </c>
      <c r="G693" s="39">
        <f ca="1">IFERROR(SUMPRODUCT(('銷貨數 (總數)(claude)'!$B$4:$B$1576=C693)*OFFSET('銷貨數 (總數)(claude)'!$E$4:$E$1576,0,操作說明!$D$2-16,1573,12)),0)</f>
        <v>0</v>
      </c>
      <c r="H693" s="40">
        <f ca="1">IFERROR(SUMPRODUCT(('銷貨數 (總數)(claude)'!$B$4:$B$1576=C693)*OFFSET('銷貨數 (總數)(claude)'!$E$4:$E$1576,0,操作說明!$D$2-10,1573,6)),0)</f>
        <v>0</v>
      </c>
      <c r="I693" s="39">
        <f ca="1">IFERROR(SUMPRODUCT(('銷貨數 (總數)(claude)'!$B$4:$B$1576=C693)*OFFSET('銷貨數 (總數)(claude)'!$E$4:$E$1576,0,操作說明!$D$2-7,1573,3)),0)</f>
        <v>0</v>
      </c>
      <c r="J693" s="40" cm="1">
        <f t="array" aca="1" ref="J693" ca="1">IFERROR(ROUND(H693/MAX(1,SUMPRODUCT(('銷貨數 (總數)(claude)'!$B$4:$B$1576=C693)*(OFFSET('銷貨數 (總數)(claude)'!$E$4:$E$1576,0,操作說明!$D$2-10,1573,6)&gt;0))),1),0)</f>
        <v>0</v>
      </c>
      <c r="K693" s="41" t="str">
        <f t="shared" ca="1" si="40"/>
        <v>-</v>
      </c>
      <c r="L693" s="37" t="str">
        <f t="shared" si="41"/>
        <v>無庫存</v>
      </c>
      <c r="M693" s="42" t="str">
        <f t="shared" si="42"/>
        <v/>
      </c>
      <c r="N693" s="113" t="str">
        <f t="shared" ca="1" si="43"/>
        <v>已售完</v>
      </c>
    </row>
    <row r="694" spans="1:14" ht="15.75" customHeight="1">
      <c r="A694" s="19" t="str">
        <f>IFERROR(_xlfn.XLOOKUP(B694,事業別定義!A$2:A$9,事業別定義!B$2:B$9,IF(E694&gt;0,"周邊商品","")),IF(E694&gt;0,"周邊商品",""))</f>
        <v>周邊商品</v>
      </c>
      <c r="B694" s="20" t="str">
        <f>IFERROR(_xlfn.XLOOKUP(C694,'銷貨數(claude)'!E:E,'銷貨數(claude)'!A:A,"周邊商品"),"周邊商品")</f>
        <v>周邊商品</v>
      </c>
      <c r="C694" s="21">
        <f>'在庫(claude)'!A694</f>
        <v>0</v>
      </c>
      <c r="D694" s="22">
        <f>IFERROR(_xlfn.XLOOKUP(C694,'在庫(claude)'!A$5:A$695,'在庫(claude)'!B$5:B$695,""),"")</f>
        <v>0</v>
      </c>
      <c r="E694" s="34">
        <f>IFERROR(SUMIF('在庫(claude)'!A$5:A$695,C694,'在庫(claude)'!D$5:D$695),0)</f>
        <v>0</v>
      </c>
      <c r="F694" s="34">
        <f>IFERROR(SUMIF('在庫(claude)'!A$5:A$695,C694,'在庫(claude)'!E$5:E$695),0)</f>
        <v>0</v>
      </c>
      <c r="G694" s="34">
        <f ca="1">IFERROR(SUMPRODUCT(('銷貨數 (總數)(claude)'!$B$4:$B$1576=C694)*OFFSET('銷貨數 (總數)(claude)'!$E$4:$E$1576,0,操作說明!$D$2-16,1573,12)),0)</f>
        <v>0</v>
      </c>
      <c r="H694" s="35">
        <f ca="1">IFERROR(SUMPRODUCT(('銷貨數 (總數)(claude)'!$B$4:$B$1576=C694)*OFFSET('銷貨數 (總數)(claude)'!$E$4:$E$1576,0,操作說明!$D$2-10,1573,6)),0)</f>
        <v>0</v>
      </c>
      <c r="I694" s="34">
        <f ca="1">IFERROR(SUMPRODUCT(('銷貨數 (總數)(claude)'!$B$4:$B$1576=C694)*OFFSET('銷貨數 (總數)(claude)'!$E$4:$E$1576,0,操作說明!$D$2-7,1573,3)),0)</f>
        <v>0</v>
      </c>
      <c r="J694" s="35" cm="1">
        <f t="array" aca="1" ref="J694" ca="1">IFERROR(ROUND(H694/MAX(1,SUMPRODUCT(('銷貨數 (總數)(claude)'!$B$4:$B$1576=C694)*(OFFSET('銷貨數 (總數)(claude)'!$E$4:$E$1576,0,操作說明!$D$2-10,1573,6)&gt;0))),1),0)</f>
        <v>0</v>
      </c>
      <c r="K694" s="36" t="str">
        <f t="shared" ca="1" si="40"/>
        <v>-</v>
      </c>
      <c r="L694" s="37" t="str">
        <f t="shared" si="41"/>
        <v>無庫存</v>
      </c>
      <c r="M694" s="38" t="str">
        <f t="shared" si="42"/>
        <v/>
      </c>
      <c r="N694" s="113" t="str">
        <f t="shared" ca="1" si="43"/>
        <v>已售完</v>
      </c>
    </row>
    <row r="695" spans="1:14" ht="15.75" customHeight="1">
      <c r="A695" s="19" t="str">
        <f>IFERROR(_xlfn.XLOOKUP(B695,事業別定義!A$2:A$9,事業別定義!B$2:B$9,IF(E695&gt;0,"周邊商品","")),IF(E695&gt;0,"周邊商品",""))</f>
        <v>周邊商品</v>
      </c>
      <c r="B695" s="20" t="str">
        <f>IFERROR(_xlfn.XLOOKUP(C695,'銷貨數(claude)'!E:E,'銷貨數(claude)'!A:A,"周邊商品"),"周邊商品")</f>
        <v>周邊商品</v>
      </c>
      <c r="C695" s="21">
        <f>'在庫(claude)'!A695</f>
        <v>0</v>
      </c>
      <c r="D695" s="22">
        <f>IFERROR(_xlfn.XLOOKUP(C695,'在庫(claude)'!A$5:A$695,'在庫(claude)'!B$5:B$695,""),"")</f>
        <v>0</v>
      </c>
      <c r="E695" s="39">
        <f>IFERROR(SUMIF('在庫(claude)'!A$5:A$695,C695,'在庫(claude)'!D$5:D$695),0)</f>
        <v>0</v>
      </c>
      <c r="F695" s="39">
        <f>IFERROR(SUMIF('在庫(claude)'!A$5:A$695,C695,'在庫(claude)'!E$5:E$695),0)</f>
        <v>0</v>
      </c>
      <c r="G695" s="39">
        <f ca="1">IFERROR(SUMPRODUCT(('銷貨數 (總數)(claude)'!$B$4:$B$1576=C695)*OFFSET('銷貨數 (總數)(claude)'!$E$4:$E$1576,0,操作說明!$D$2-16,1573,12)),0)</f>
        <v>0</v>
      </c>
      <c r="H695" s="40">
        <f ca="1">IFERROR(SUMPRODUCT(('銷貨數 (總數)(claude)'!$B$4:$B$1576=C695)*OFFSET('銷貨數 (總數)(claude)'!$E$4:$E$1576,0,操作說明!$D$2-10,1573,6)),0)</f>
        <v>0</v>
      </c>
      <c r="I695" s="39">
        <f ca="1">IFERROR(SUMPRODUCT(('銷貨數 (總數)(claude)'!$B$4:$B$1576=C695)*OFFSET('銷貨數 (總數)(claude)'!$E$4:$E$1576,0,操作說明!$D$2-7,1573,3)),0)</f>
        <v>0</v>
      </c>
      <c r="J695" s="40" cm="1">
        <f t="array" aca="1" ref="J695" ca="1">IFERROR(ROUND(H695/MAX(1,SUMPRODUCT(('銷貨數 (總數)(claude)'!$B$4:$B$1576=C695)*(OFFSET('銷貨數 (總數)(claude)'!$E$4:$E$1576,0,操作說明!$D$2-10,1573,6)&gt;0))),1),0)</f>
        <v>0</v>
      </c>
      <c r="K695" s="41" t="str">
        <f t="shared" ca="1" si="40"/>
        <v>-</v>
      </c>
      <c r="L695" s="37" t="str">
        <f t="shared" si="41"/>
        <v>無庫存</v>
      </c>
      <c r="M695" s="42" t="str">
        <f t="shared" si="42"/>
        <v/>
      </c>
      <c r="N695" s="113" t="str">
        <f t="shared" ca="1" si="43"/>
        <v>已售完</v>
      </c>
    </row>
    <row r="696" spans="1:14" ht="15.75" customHeight="1">
      <c r="A696" s="19" t="str">
        <f>IFERROR(_xlfn.XLOOKUP(B696,事業別定義!A$2:A$9,事業別定義!B$2:B$9,IF(E696&gt;0,"周邊商品","")),IF(E696&gt;0,"周邊商品",""))</f>
        <v>周邊商品</v>
      </c>
      <c r="B696" s="20" t="str">
        <f>IFERROR(_xlfn.XLOOKUP(C696,'銷貨數(claude)'!E:E,'銷貨數(claude)'!A:A,"周邊商品"),"周邊商品")</f>
        <v>周邊商品</v>
      </c>
      <c r="C696" s="21">
        <f>'在庫(claude)'!A696</f>
        <v>0</v>
      </c>
      <c r="D696" s="22">
        <f>IFERROR(_xlfn.XLOOKUP(C696,'在庫(claude)'!A$5:A$695,'在庫(claude)'!B$5:B$695,""),"")</f>
        <v>0</v>
      </c>
      <c r="E696" s="34">
        <f>IFERROR(SUMIF('在庫(claude)'!A$5:A$695,C696,'在庫(claude)'!D$5:D$695),0)</f>
        <v>0</v>
      </c>
      <c r="F696" s="34">
        <f>IFERROR(SUMIF('在庫(claude)'!A$5:A$695,C696,'在庫(claude)'!E$5:E$695),0)</f>
        <v>0</v>
      </c>
      <c r="G696" s="34">
        <f ca="1">IFERROR(SUMPRODUCT(('銷貨數 (總數)(claude)'!$B$4:$B$1576=C696)*OFFSET('銷貨數 (總數)(claude)'!$E$4:$E$1576,0,操作說明!$D$2-16,1573,12)),0)</f>
        <v>0</v>
      </c>
      <c r="H696" s="35">
        <f ca="1">IFERROR(SUMPRODUCT(('銷貨數 (總數)(claude)'!$B$4:$B$1576=C696)*OFFSET('銷貨數 (總數)(claude)'!$E$4:$E$1576,0,操作說明!$D$2-10,1573,6)),0)</f>
        <v>0</v>
      </c>
      <c r="I696" s="34">
        <f ca="1">IFERROR(SUMPRODUCT(('銷貨數 (總數)(claude)'!$B$4:$B$1576=C696)*OFFSET('銷貨數 (總數)(claude)'!$E$4:$E$1576,0,操作說明!$D$2-7,1573,3)),0)</f>
        <v>0</v>
      </c>
      <c r="J696" s="35" cm="1">
        <f t="array" aca="1" ref="J696" ca="1">IFERROR(ROUND(H696/MAX(1,SUMPRODUCT(('銷貨數 (總數)(claude)'!$B$4:$B$1576=C696)*(OFFSET('銷貨數 (總數)(claude)'!$E$4:$E$1576,0,操作說明!$D$2-10,1573,6)&gt;0))),1),0)</f>
        <v>0</v>
      </c>
      <c r="K696" s="36" t="str">
        <f t="shared" ca="1" si="40"/>
        <v>-</v>
      </c>
      <c r="L696" s="37" t="str">
        <f t="shared" si="41"/>
        <v>無庫存</v>
      </c>
      <c r="M696" s="38" t="str">
        <f t="shared" si="42"/>
        <v/>
      </c>
      <c r="N696" s="113" t="str">
        <f t="shared" ca="1" si="43"/>
        <v>已售完</v>
      </c>
    </row>
    <row r="697" spans="1:14" ht="15.75" customHeight="1">
      <c r="A697" s="19" t="str">
        <f>IFERROR(_xlfn.XLOOKUP(B697,事業別定義!A$2:A$9,事業別定義!B$2:B$9,IF(E697&gt;0,"周邊商品","")),IF(E697&gt;0,"周邊商品",""))</f>
        <v>周邊商品</v>
      </c>
      <c r="B697" s="20" t="str">
        <f>IFERROR(_xlfn.XLOOKUP(C697,'銷貨數(claude)'!E:E,'銷貨數(claude)'!A:A,"周邊商品"),"周邊商品")</f>
        <v>周邊商品</v>
      </c>
      <c r="C697" s="21">
        <f>'在庫(claude)'!A697</f>
        <v>0</v>
      </c>
      <c r="D697" s="22">
        <f>IFERROR(_xlfn.XLOOKUP(C697,'在庫(claude)'!A$5:A$695,'在庫(claude)'!B$5:B$695,""),"")</f>
        <v>0</v>
      </c>
      <c r="E697" s="39">
        <f>IFERROR(SUMIF('在庫(claude)'!A$5:A$695,C697,'在庫(claude)'!D$5:D$695),0)</f>
        <v>0</v>
      </c>
      <c r="F697" s="39">
        <f>IFERROR(SUMIF('在庫(claude)'!A$5:A$695,C697,'在庫(claude)'!E$5:E$695),0)</f>
        <v>0</v>
      </c>
      <c r="G697" s="39">
        <f ca="1">IFERROR(SUMPRODUCT(('銷貨數 (總數)(claude)'!$B$4:$B$1576=C697)*OFFSET('銷貨數 (總數)(claude)'!$E$4:$E$1576,0,操作說明!$D$2-16,1573,12)),0)</f>
        <v>0</v>
      </c>
      <c r="H697" s="40">
        <f ca="1">IFERROR(SUMPRODUCT(('銷貨數 (總數)(claude)'!$B$4:$B$1576=C697)*OFFSET('銷貨數 (總數)(claude)'!$E$4:$E$1576,0,操作說明!$D$2-10,1573,6)),0)</f>
        <v>0</v>
      </c>
      <c r="I697" s="39">
        <f ca="1">IFERROR(SUMPRODUCT(('銷貨數 (總數)(claude)'!$B$4:$B$1576=C697)*OFFSET('銷貨數 (總數)(claude)'!$E$4:$E$1576,0,操作說明!$D$2-7,1573,3)),0)</f>
        <v>0</v>
      </c>
      <c r="J697" s="40" cm="1">
        <f t="array" aca="1" ref="J697" ca="1">IFERROR(ROUND(H697/MAX(1,SUMPRODUCT(('銷貨數 (總數)(claude)'!$B$4:$B$1576=C697)*(OFFSET('銷貨數 (總數)(claude)'!$E$4:$E$1576,0,操作說明!$D$2-10,1573,6)&gt;0))),1),0)</f>
        <v>0</v>
      </c>
      <c r="K697" s="41" t="str">
        <f t="shared" ca="1" si="40"/>
        <v>-</v>
      </c>
      <c r="L697" s="37" t="str">
        <f t="shared" si="41"/>
        <v>無庫存</v>
      </c>
      <c r="M697" s="42" t="str">
        <f t="shared" si="42"/>
        <v/>
      </c>
      <c r="N697" s="113" t="str">
        <f t="shared" ca="1" si="43"/>
        <v>已售完</v>
      </c>
    </row>
    <row r="698" spans="1:14" ht="15.75" customHeight="1">
      <c r="A698" s="19" t="str">
        <f>IFERROR(_xlfn.XLOOKUP(B698,事業別定義!A$2:A$9,事業別定義!B$2:B$9,IF(E698&gt;0,"周邊商品","")),IF(E698&gt;0,"周邊商品",""))</f>
        <v>周邊商品</v>
      </c>
      <c r="B698" s="20" t="str">
        <f>IFERROR(_xlfn.XLOOKUP(C698,'銷貨數(claude)'!E:E,'銷貨數(claude)'!A:A,"周邊商品"),"周邊商品")</f>
        <v>周邊商品</v>
      </c>
      <c r="C698" s="21">
        <f>'在庫(claude)'!A698</f>
        <v>0</v>
      </c>
      <c r="D698" s="22">
        <f>IFERROR(_xlfn.XLOOKUP(C698,'在庫(claude)'!A$5:A$695,'在庫(claude)'!B$5:B$695,""),"")</f>
        <v>0</v>
      </c>
      <c r="E698" s="34">
        <f>IFERROR(SUMIF('在庫(claude)'!A$5:A$695,C698,'在庫(claude)'!D$5:D$695),0)</f>
        <v>0</v>
      </c>
      <c r="F698" s="34">
        <f>IFERROR(SUMIF('在庫(claude)'!A$5:A$695,C698,'在庫(claude)'!E$5:E$695),0)</f>
        <v>0</v>
      </c>
      <c r="G698" s="34">
        <f ca="1">IFERROR(SUMPRODUCT(('銷貨數 (總數)(claude)'!$B$4:$B$1576=C698)*OFFSET('銷貨數 (總數)(claude)'!$E$4:$E$1576,0,操作說明!$D$2-16,1573,12)),0)</f>
        <v>0</v>
      </c>
      <c r="H698" s="35">
        <f ca="1">IFERROR(SUMPRODUCT(('銷貨數 (總數)(claude)'!$B$4:$B$1576=C698)*OFFSET('銷貨數 (總數)(claude)'!$E$4:$E$1576,0,操作說明!$D$2-10,1573,6)),0)</f>
        <v>0</v>
      </c>
      <c r="I698" s="34">
        <f ca="1">IFERROR(SUMPRODUCT(('銷貨數 (總數)(claude)'!$B$4:$B$1576=C698)*OFFSET('銷貨數 (總數)(claude)'!$E$4:$E$1576,0,操作說明!$D$2-7,1573,3)),0)</f>
        <v>0</v>
      </c>
      <c r="J698" s="35" cm="1">
        <f t="array" aca="1" ref="J698" ca="1">IFERROR(ROUND(H698/MAX(1,SUMPRODUCT(('銷貨數 (總數)(claude)'!$B$4:$B$1576=C698)*(OFFSET('銷貨數 (總數)(claude)'!$E$4:$E$1576,0,操作說明!$D$2-10,1573,6)&gt;0))),1),0)</f>
        <v>0</v>
      </c>
      <c r="K698" s="36" t="str">
        <f t="shared" ca="1" si="40"/>
        <v>-</v>
      </c>
      <c r="L698" s="37" t="str">
        <f t="shared" si="41"/>
        <v>無庫存</v>
      </c>
      <c r="M698" s="38" t="str">
        <f t="shared" si="42"/>
        <v/>
      </c>
      <c r="N698" s="113" t="str">
        <f t="shared" ca="1" si="43"/>
        <v>已售完</v>
      </c>
    </row>
    <row r="699" spans="1:14" ht="15.75" customHeight="1">
      <c r="A699" s="19" t="str">
        <f>IFERROR(_xlfn.XLOOKUP(B699,事業別定義!A$2:A$9,事業別定義!B$2:B$9,IF(E699&gt;0,"周邊商品","")),IF(E699&gt;0,"周邊商品",""))</f>
        <v>周邊商品</v>
      </c>
      <c r="B699" s="20" t="str">
        <f>IFERROR(_xlfn.XLOOKUP(C699,'銷貨數(claude)'!E:E,'銷貨數(claude)'!A:A,"周邊商品"),"周邊商品")</f>
        <v>周邊商品</v>
      </c>
      <c r="C699" s="21">
        <f>'在庫(claude)'!A699</f>
        <v>0</v>
      </c>
      <c r="D699" s="22">
        <f>IFERROR(_xlfn.XLOOKUP(C699,'在庫(claude)'!A$5:A$695,'在庫(claude)'!B$5:B$695,""),"")</f>
        <v>0</v>
      </c>
      <c r="E699" s="39">
        <f>IFERROR(SUMIF('在庫(claude)'!A$5:A$695,C699,'在庫(claude)'!D$5:D$695),0)</f>
        <v>0</v>
      </c>
      <c r="F699" s="39">
        <f>IFERROR(SUMIF('在庫(claude)'!A$5:A$695,C699,'在庫(claude)'!E$5:E$695),0)</f>
        <v>0</v>
      </c>
      <c r="G699" s="39">
        <f ca="1">IFERROR(SUMPRODUCT(('銷貨數 (總數)(claude)'!$B$4:$B$1576=C699)*OFFSET('銷貨數 (總數)(claude)'!$E$4:$E$1576,0,操作說明!$D$2-16,1573,12)),0)</f>
        <v>0</v>
      </c>
      <c r="H699" s="40">
        <f ca="1">IFERROR(SUMPRODUCT(('銷貨數 (總數)(claude)'!$B$4:$B$1576=C699)*OFFSET('銷貨數 (總數)(claude)'!$E$4:$E$1576,0,操作說明!$D$2-10,1573,6)),0)</f>
        <v>0</v>
      </c>
      <c r="I699" s="39">
        <f ca="1">IFERROR(SUMPRODUCT(('銷貨數 (總數)(claude)'!$B$4:$B$1576=C699)*OFFSET('銷貨數 (總數)(claude)'!$E$4:$E$1576,0,操作說明!$D$2-7,1573,3)),0)</f>
        <v>0</v>
      </c>
      <c r="J699" s="40" cm="1">
        <f t="array" aca="1" ref="J699" ca="1">IFERROR(ROUND(H699/MAX(1,SUMPRODUCT(('銷貨數 (總數)(claude)'!$B$4:$B$1576=C699)*(OFFSET('銷貨數 (總數)(claude)'!$E$4:$E$1576,0,操作說明!$D$2-10,1573,6)&gt;0))),1),0)</f>
        <v>0</v>
      </c>
      <c r="K699" s="41" t="str">
        <f t="shared" ca="1" si="40"/>
        <v>-</v>
      </c>
      <c r="L699" s="37" t="str">
        <f t="shared" si="41"/>
        <v>無庫存</v>
      </c>
      <c r="M699" s="42" t="str">
        <f t="shared" si="42"/>
        <v/>
      </c>
      <c r="N699" s="113" t="str">
        <f t="shared" ca="1" si="43"/>
        <v>已售完</v>
      </c>
    </row>
    <row r="700" spans="1:14" ht="15.75" customHeight="1">
      <c r="A700" s="19" t="str">
        <f>IFERROR(_xlfn.XLOOKUP(B700,事業別定義!A$2:A$9,事業別定義!B$2:B$9,IF(E700&gt;0,"周邊商品","")),IF(E700&gt;0,"周邊商品",""))</f>
        <v>周邊商品</v>
      </c>
      <c r="B700" s="20" t="str">
        <f>IFERROR(_xlfn.XLOOKUP(C700,'銷貨數(claude)'!E:E,'銷貨數(claude)'!A:A,"周邊商品"),"周邊商品")</f>
        <v>周邊商品</v>
      </c>
      <c r="C700" s="21">
        <f>'在庫(claude)'!A700</f>
        <v>0</v>
      </c>
      <c r="D700" s="22">
        <f>IFERROR(_xlfn.XLOOKUP(C700,'在庫(claude)'!A$5:A$695,'在庫(claude)'!B$5:B$695,""),"")</f>
        <v>0</v>
      </c>
      <c r="E700" s="34">
        <f>IFERROR(SUMIF('在庫(claude)'!A$5:A$695,C700,'在庫(claude)'!D$5:D$695),0)</f>
        <v>0</v>
      </c>
      <c r="F700" s="34">
        <f>IFERROR(SUMIF('在庫(claude)'!A$5:A$695,C700,'在庫(claude)'!E$5:E$695),0)</f>
        <v>0</v>
      </c>
      <c r="G700" s="34">
        <f ca="1">IFERROR(SUMPRODUCT(('銷貨數 (總數)(claude)'!$B$4:$B$1576=C700)*OFFSET('銷貨數 (總數)(claude)'!$E$4:$E$1576,0,操作說明!$D$2-16,1573,12)),0)</f>
        <v>0</v>
      </c>
      <c r="H700" s="35">
        <f ca="1">IFERROR(SUMPRODUCT(('銷貨數 (總數)(claude)'!$B$4:$B$1576=C700)*OFFSET('銷貨數 (總數)(claude)'!$E$4:$E$1576,0,操作說明!$D$2-10,1573,6)),0)</f>
        <v>0</v>
      </c>
      <c r="I700" s="34">
        <f ca="1">IFERROR(SUMPRODUCT(('銷貨數 (總數)(claude)'!$B$4:$B$1576=C700)*OFFSET('銷貨數 (總數)(claude)'!$E$4:$E$1576,0,操作說明!$D$2-7,1573,3)),0)</f>
        <v>0</v>
      </c>
      <c r="J700" s="35" cm="1">
        <f t="array" aca="1" ref="J700" ca="1">IFERROR(ROUND(H700/MAX(1,SUMPRODUCT(('銷貨數 (總數)(claude)'!$B$4:$B$1576=C700)*(OFFSET('銷貨數 (總數)(claude)'!$E$4:$E$1576,0,操作說明!$D$2-10,1573,6)&gt;0))),1),0)</f>
        <v>0</v>
      </c>
      <c r="K700" s="36" t="str">
        <f t="shared" ca="1" si="40"/>
        <v>-</v>
      </c>
      <c r="L700" s="37" t="str">
        <f t="shared" si="41"/>
        <v>無庫存</v>
      </c>
      <c r="M700" s="38" t="str">
        <f t="shared" si="42"/>
        <v/>
      </c>
      <c r="N700" s="113" t="str">
        <f t="shared" ca="1" si="43"/>
        <v>已售完</v>
      </c>
    </row>
    <row r="701" spans="1:14" ht="15.75" customHeight="1">
      <c r="A701" s="19" t="str">
        <f>IFERROR(_xlfn.XLOOKUP(B701,事業別定義!A$2:A$9,事業別定義!B$2:B$9,IF(E701&gt;0,"周邊商品","")),IF(E701&gt;0,"周邊商品",""))</f>
        <v>周邊商品</v>
      </c>
      <c r="B701" s="20" t="str">
        <f>IFERROR(_xlfn.XLOOKUP(C701,'銷貨數(claude)'!E:E,'銷貨數(claude)'!A:A,"周邊商品"),"周邊商品")</f>
        <v>周邊商品</v>
      </c>
      <c r="C701" s="21">
        <f>'在庫(claude)'!A701</f>
        <v>0</v>
      </c>
      <c r="D701" s="22">
        <f>IFERROR(_xlfn.XLOOKUP(C701,'在庫(claude)'!A$5:A$695,'在庫(claude)'!B$5:B$695,""),"")</f>
        <v>0</v>
      </c>
      <c r="E701" s="39">
        <f>IFERROR(SUMIF('在庫(claude)'!A$5:A$695,C701,'在庫(claude)'!D$5:D$695),0)</f>
        <v>0</v>
      </c>
      <c r="F701" s="39">
        <f>IFERROR(SUMIF('在庫(claude)'!A$5:A$695,C701,'在庫(claude)'!E$5:E$695),0)</f>
        <v>0</v>
      </c>
      <c r="G701" s="39">
        <f ca="1">IFERROR(SUMPRODUCT(('銷貨數 (總數)(claude)'!$B$4:$B$1576=C701)*OFFSET('銷貨數 (總數)(claude)'!$E$4:$E$1576,0,操作說明!$D$2-16,1573,12)),0)</f>
        <v>0</v>
      </c>
      <c r="H701" s="40">
        <f ca="1">IFERROR(SUMPRODUCT(('銷貨數 (總數)(claude)'!$B$4:$B$1576=C701)*OFFSET('銷貨數 (總數)(claude)'!$E$4:$E$1576,0,操作說明!$D$2-10,1573,6)),0)</f>
        <v>0</v>
      </c>
      <c r="I701" s="39">
        <f ca="1">IFERROR(SUMPRODUCT(('銷貨數 (總數)(claude)'!$B$4:$B$1576=C701)*OFFSET('銷貨數 (總數)(claude)'!$E$4:$E$1576,0,操作說明!$D$2-7,1573,3)),0)</f>
        <v>0</v>
      </c>
      <c r="J701" s="40" cm="1">
        <f t="array" aca="1" ref="J701" ca="1">IFERROR(ROUND(H701/MAX(1,SUMPRODUCT(('銷貨數 (總數)(claude)'!$B$4:$B$1576=C701)*(OFFSET('銷貨數 (總數)(claude)'!$E$4:$E$1576,0,操作說明!$D$2-10,1573,6)&gt;0))),1),0)</f>
        <v>0</v>
      </c>
      <c r="K701" s="41" t="str">
        <f t="shared" ca="1" si="40"/>
        <v>-</v>
      </c>
      <c r="L701" s="37" t="str">
        <f t="shared" si="41"/>
        <v>無庫存</v>
      </c>
      <c r="M701" s="42" t="str">
        <f t="shared" si="42"/>
        <v/>
      </c>
      <c r="N701" s="113" t="str">
        <f t="shared" ca="1" si="43"/>
        <v>已售完</v>
      </c>
    </row>
    <row r="702" spans="1:14" ht="15.75" customHeight="1">
      <c r="A702" s="19" t="str">
        <f>IFERROR(_xlfn.XLOOKUP(B702,事業別定義!A$2:A$9,事業別定義!B$2:B$9,IF(E702&gt;0,"周邊商品","")),IF(E702&gt;0,"周邊商品",""))</f>
        <v>周邊商品</v>
      </c>
      <c r="B702" s="20" t="str">
        <f>IFERROR(_xlfn.XLOOKUP(C702,'銷貨數(claude)'!E:E,'銷貨數(claude)'!A:A,"周邊商品"),"周邊商品")</f>
        <v>周邊商品</v>
      </c>
      <c r="C702" s="21">
        <f>'在庫(claude)'!A702</f>
        <v>0</v>
      </c>
      <c r="D702" s="22">
        <f>IFERROR(_xlfn.XLOOKUP(C702,'在庫(claude)'!A$5:A$695,'在庫(claude)'!B$5:B$695,""),"")</f>
        <v>0</v>
      </c>
      <c r="E702" s="34">
        <f>IFERROR(SUMIF('在庫(claude)'!A$5:A$695,C702,'在庫(claude)'!D$5:D$695),0)</f>
        <v>0</v>
      </c>
      <c r="F702" s="34">
        <f>IFERROR(SUMIF('在庫(claude)'!A$5:A$695,C702,'在庫(claude)'!E$5:E$695),0)</f>
        <v>0</v>
      </c>
      <c r="G702" s="34">
        <f ca="1">IFERROR(SUMPRODUCT(('銷貨數 (總數)(claude)'!$B$4:$B$1576=C702)*OFFSET('銷貨數 (總數)(claude)'!$E$4:$E$1576,0,操作說明!$D$2-16,1573,12)),0)</f>
        <v>0</v>
      </c>
      <c r="H702" s="35">
        <f ca="1">IFERROR(SUMPRODUCT(('銷貨數 (總數)(claude)'!$B$4:$B$1576=C702)*OFFSET('銷貨數 (總數)(claude)'!$E$4:$E$1576,0,操作說明!$D$2-10,1573,6)),0)</f>
        <v>0</v>
      </c>
      <c r="I702" s="34">
        <f ca="1">IFERROR(SUMPRODUCT(('銷貨數 (總數)(claude)'!$B$4:$B$1576=C702)*OFFSET('銷貨數 (總數)(claude)'!$E$4:$E$1576,0,操作說明!$D$2-7,1573,3)),0)</f>
        <v>0</v>
      </c>
      <c r="J702" s="35" cm="1">
        <f t="array" aca="1" ref="J702" ca="1">IFERROR(ROUND(H702/MAX(1,SUMPRODUCT(('銷貨數 (總數)(claude)'!$B$4:$B$1576=C702)*(OFFSET('銷貨數 (總數)(claude)'!$E$4:$E$1576,0,操作說明!$D$2-10,1573,6)&gt;0))),1),0)</f>
        <v>0</v>
      </c>
      <c r="K702" s="36" t="str">
        <f t="shared" ca="1" si="40"/>
        <v>-</v>
      </c>
      <c r="L702" s="37" t="str">
        <f t="shared" si="41"/>
        <v>無庫存</v>
      </c>
      <c r="M702" s="38" t="str">
        <f t="shared" si="42"/>
        <v/>
      </c>
      <c r="N702" s="113" t="str">
        <f t="shared" ca="1" si="43"/>
        <v>已售完</v>
      </c>
    </row>
    <row r="703" spans="1:14" ht="15.75" customHeight="1">
      <c r="A703" s="19" t="str">
        <f>IFERROR(_xlfn.XLOOKUP(B703,事業別定義!A$2:A$9,事業別定義!B$2:B$9,IF(E703&gt;0,"周邊商品","")),IF(E703&gt;0,"周邊商品",""))</f>
        <v>周邊商品</v>
      </c>
      <c r="B703" s="20" t="str">
        <f>IFERROR(_xlfn.XLOOKUP(C703,'銷貨數(claude)'!E:E,'銷貨數(claude)'!A:A,"周邊商品"),"周邊商品")</f>
        <v>周邊商品</v>
      </c>
      <c r="C703" s="21">
        <f>'在庫(claude)'!A703</f>
        <v>0</v>
      </c>
      <c r="D703" s="22">
        <f>IFERROR(_xlfn.XLOOKUP(C703,'在庫(claude)'!A$5:A$695,'在庫(claude)'!B$5:B$695,""),"")</f>
        <v>0</v>
      </c>
      <c r="E703" s="39">
        <f>IFERROR(SUMIF('在庫(claude)'!A$5:A$695,C703,'在庫(claude)'!D$5:D$695),0)</f>
        <v>0</v>
      </c>
      <c r="F703" s="39">
        <f>IFERROR(SUMIF('在庫(claude)'!A$5:A$695,C703,'在庫(claude)'!E$5:E$695),0)</f>
        <v>0</v>
      </c>
      <c r="G703" s="39">
        <f ca="1">IFERROR(SUMPRODUCT(('銷貨數 (總數)(claude)'!$B$4:$B$1576=C703)*OFFSET('銷貨數 (總數)(claude)'!$E$4:$E$1576,0,操作說明!$D$2-16,1573,12)),0)</f>
        <v>0</v>
      </c>
      <c r="H703" s="40">
        <f ca="1">IFERROR(SUMPRODUCT(('銷貨數 (總數)(claude)'!$B$4:$B$1576=C703)*OFFSET('銷貨數 (總數)(claude)'!$E$4:$E$1576,0,操作說明!$D$2-10,1573,6)),0)</f>
        <v>0</v>
      </c>
      <c r="I703" s="39">
        <f ca="1">IFERROR(SUMPRODUCT(('銷貨數 (總數)(claude)'!$B$4:$B$1576=C703)*OFFSET('銷貨數 (總數)(claude)'!$E$4:$E$1576,0,操作說明!$D$2-7,1573,3)),0)</f>
        <v>0</v>
      </c>
      <c r="J703" s="40" cm="1">
        <f t="array" aca="1" ref="J703" ca="1">IFERROR(ROUND(H703/MAX(1,SUMPRODUCT(('銷貨數 (總數)(claude)'!$B$4:$B$1576=C703)*(OFFSET('銷貨數 (總數)(claude)'!$E$4:$E$1576,0,操作說明!$D$2-10,1573,6)&gt;0))),1),0)</f>
        <v>0</v>
      </c>
      <c r="K703" s="41" t="str">
        <f t="shared" ca="1" si="40"/>
        <v>-</v>
      </c>
      <c r="L703" s="37" t="str">
        <f t="shared" si="41"/>
        <v>無庫存</v>
      </c>
      <c r="M703" s="42" t="str">
        <f t="shared" si="42"/>
        <v/>
      </c>
      <c r="N703" s="113" t="str">
        <f t="shared" ca="1" si="43"/>
        <v>已售完</v>
      </c>
    </row>
    <row r="704" spans="1:14" ht="15.75" customHeight="1">
      <c r="A704" s="19" t="str">
        <f>IFERROR(_xlfn.XLOOKUP(B704,事業別定義!A$2:A$9,事業別定義!B$2:B$9,IF(E704&gt;0,"周邊商品","")),IF(E704&gt;0,"周邊商品",""))</f>
        <v>周邊商品</v>
      </c>
      <c r="B704" s="20" t="str">
        <f>IFERROR(_xlfn.XLOOKUP(C704,'銷貨數(claude)'!E:E,'銷貨數(claude)'!A:A,"周邊商品"),"周邊商品")</f>
        <v>周邊商品</v>
      </c>
      <c r="C704" s="21">
        <f>'在庫(claude)'!A704</f>
        <v>0</v>
      </c>
      <c r="D704" s="22">
        <f>IFERROR(_xlfn.XLOOKUP(C704,'在庫(claude)'!A$5:A$695,'在庫(claude)'!B$5:B$695,""),"")</f>
        <v>0</v>
      </c>
      <c r="E704" s="34">
        <f>IFERROR(SUMIF('在庫(claude)'!A$5:A$695,C704,'在庫(claude)'!D$5:D$695),0)</f>
        <v>0</v>
      </c>
      <c r="F704" s="34">
        <f>IFERROR(SUMIF('在庫(claude)'!A$5:A$695,C704,'在庫(claude)'!E$5:E$695),0)</f>
        <v>0</v>
      </c>
      <c r="G704" s="34">
        <f ca="1">IFERROR(SUMPRODUCT(('銷貨數 (總數)(claude)'!$B$4:$B$1576=C704)*OFFSET('銷貨數 (總數)(claude)'!$E$4:$E$1576,0,操作說明!$D$2-16,1573,12)),0)</f>
        <v>0</v>
      </c>
      <c r="H704" s="35">
        <f ca="1">IFERROR(SUMPRODUCT(('銷貨數 (總數)(claude)'!$B$4:$B$1576=C704)*OFFSET('銷貨數 (總數)(claude)'!$E$4:$E$1576,0,操作說明!$D$2-10,1573,6)),0)</f>
        <v>0</v>
      </c>
      <c r="I704" s="34">
        <f ca="1">IFERROR(SUMPRODUCT(('銷貨數 (總數)(claude)'!$B$4:$B$1576=C704)*OFFSET('銷貨數 (總數)(claude)'!$E$4:$E$1576,0,操作說明!$D$2-7,1573,3)),0)</f>
        <v>0</v>
      </c>
      <c r="J704" s="35" cm="1">
        <f t="array" aca="1" ref="J704" ca="1">IFERROR(ROUND(H704/MAX(1,SUMPRODUCT(('銷貨數 (總數)(claude)'!$B$4:$B$1576=C704)*(OFFSET('銷貨數 (總數)(claude)'!$E$4:$E$1576,0,操作說明!$D$2-10,1573,6)&gt;0))),1),0)</f>
        <v>0</v>
      </c>
      <c r="K704" s="36" t="str">
        <f t="shared" ca="1" si="40"/>
        <v>-</v>
      </c>
      <c r="L704" s="37" t="str">
        <f t="shared" si="41"/>
        <v>無庫存</v>
      </c>
      <c r="M704" s="38" t="str">
        <f t="shared" si="42"/>
        <v/>
      </c>
      <c r="N704" s="113" t="str">
        <f t="shared" ca="1" si="43"/>
        <v>已售完</v>
      </c>
    </row>
    <row r="705" spans="1:14" ht="15.75" customHeight="1">
      <c r="A705" s="19" t="str">
        <f>IFERROR(_xlfn.XLOOKUP(B705,事業別定義!A$2:A$9,事業別定義!B$2:B$9,IF(E705&gt;0,"周邊商品","")),IF(E705&gt;0,"周邊商品",""))</f>
        <v>周邊商品</v>
      </c>
      <c r="B705" s="20" t="str">
        <f>IFERROR(_xlfn.XLOOKUP(C705,'銷貨數(claude)'!E:E,'銷貨數(claude)'!A:A,"周邊商品"),"周邊商品")</f>
        <v>周邊商品</v>
      </c>
      <c r="C705" s="21">
        <f>'在庫(claude)'!A705</f>
        <v>0</v>
      </c>
      <c r="D705" s="22">
        <f>IFERROR(_xlfn.XLOOKUP(C705,'在庫(claude)'!A$5:A$695,'在庫(claude)'!B$5:B$695,""),"")</f>
        <v>0</v>
      </c>
      <c r="E705" s="39">
        <f>IFERROR(SUMIF('在庫(claude)'!A$5:A$695,C705,'在庫(claude)'!D$5:D$695),0)</f>
        <v>0</v>
      </c>
      <c r="F705" s="39">
        <f>IFERROR(SUMIF('在庫(claude)'!A$5:A$695,C705,'在庫(claude)'!E$5:E$695),0)</f>
        <v>0</v>
      </c>
      <c r="G705" s="39">
        <f ca="1">IFERROR(SUMPRODUCT(('銷貨數 (總數)(claude)'!$B$4:$B$1576=C705)*OFFSET('銷貨數 (總數)(claude)'!$E$4:$E$1576,0,操作說明!$D$2-16,1573,12)),0)</f>
        <v>0</v>
      </c>
      <c r="H705" s="40">
        <f ca="1">IFERROR(SUMPRODUCT(('銷貨數 (總數)(claude)'!$B$4:$B$1576=C705)*OFFSET('銷貨數 (總數)(claude)'!$E$4:$E$1576,0,操作說明!$D$2-10,1573,6)),0)</f>
        <v>0</v>
      </c>
      <c r="I705" s="39">
        <f ca="1">IFERROR(SUMPRODUCT(('銷貨數 (總數)(claude)'!$B$4:$B$1576=C705)*OFFSET('銷貨數 (總數)(claude)'!$E$4:$E$1576,0,操作說明!$D$2-7,1573,3)),0)</f>
        <v>0</v>
      </c>
      <c r="J705" s="40" cm="1">
        <f t="array" aca="1" ref="J705" ca="1">IFERROR(ROUND(H705/MAX(1,SUMPRODUCT(('銷貨數 (總數)(claude)'!$B$4:$B$1576=C705)*(OFFSET('銷貨數 (總數)(claude)'!$E$4:$E$1576,0,操作說明!$D$2-10,1573,6)&gt;0))),1),0)</f>
        <v>0</v>
      </c>
      <c r="K705" s="41" t="str">
        <f t="shared" ca="1" si="40"/>
        <v>-</v>
      </c>
      <c r="L705" s="37" t="str">
        <f t="shared" si="41"/>
        <v>無庫存</v>
      </c>
      <c r="M705" s="42" t="str">
        <f t="shared" si="42"/>
        <v/>
      </c>
      <c r="N705" s="113" t="str">
        <f t="shared" ca="1" si="43"/>
        <v>已售完</v>
      </c>
    </row>
    <row r="706" spans="1:14" ht="15.75" customHeight="1">
      <c r="A706" s="19" t="str">
        <f>IFERROR(_xlfn.XLOOKUP(B706,事業別定義!A$2:A$9,事業別定義!B$2:B$9,IF(E706&gt;0,"周邊商品","")),IF(E706&gt;0,"周邊商品",""))</f>
        <v>周邊商品</v>
      </c>
      <c r="B706" s="20" t="str">
        <f>IFERROR(_xlfn.XLOOKUP(C706,'銷貨數(claude)'!E:E,'銷貨數(claude)'!A:A,"周邊商品"),"周邊商品")</f>
        <v>周邊商品</v>
      </c>
      <c r="C706" s="21">
        <f>'在庫(claude)'!A706</f>
        <v>0</v>
      </c>
      <c r="D706" s="22">
        <f>IFERROR(_xlfn.XLOOKUP(C706,'在庫(claude)'!A$5:A$695,'在庫(claude)'!B$5:B$695,""),"")</f>
        <v>0</v>
      </c>
      <c r="E706" s="34">
        <f>IFERROR(SUMIF('在庫(claude)'!A$5:A$695,C706,'在庫(claude)'!D$5:D$695),0)</f>
        <v>0</v>
      </c>
      <c r="F706" s="34">
        <f>IFERROR(SUMIF('在庫(claude)'!A$5:A$695,C706,'在庫(claude)'!E$5:E$695),0)</f>
        <v>0</v>
      </c>
      <c r="G706" s="34">
        <f ca="1">IFERROR(SUMPRODUCT(('銷貨數 (總數)(claude)'!$B$4:$B$1576=C706)*OFFSET('銷貨數 (總數)(claude)'!$E$4:$E$1576,0,操作說明!$D$2-16,1573,12)),0)</f>
        <v>0</v>
      </c>
      <c r="H706" s="35">
        <f ca="1">IFERROR(SUMPRODUCT(('銷貨數 (總數)(claude)'!$B$4:$B$1576=C706)*OFFSET('銷貨數 (總數)(claude)'!$E$4:$E$1576,0,操作說明!$D$2-10,1573,6)),0)</f>
        <v>0</v>
      </c>
      <c r="I706" s="34">
        <f ca="1">IFERROR(SUMPRODUCT(('銷貨數 (總數)(claude)'!$B$4:$B$1576=C706)*OFFSET('銷貨數 (總數)(claude)'!$E$4:$E$1576,0,操作說明!$D$2-7,1573,3)),0)</f>
        <v>0</v>
      </c>
      <c r="J706" s="35" cm="1">
        <f t="array" aca="1" ref="J706" ca="1">IFERROR(ROUND(H706/MAX(1,SUMPRODUCT(('銷貨數 (總數)(claude)'!$B$4:$B$1576=C706)*(OFFSET('銷貨數 (總數)(claude)'!$E$4:$E$1576,0,操作說明!$D$2-10,1573,6)&gt;0))),1),0)</f>
        <v>0</v>
      </c>
      <c r="K706" s="36" t="str">
        <f t="shared" ca="1" si="40"/>
        <v>-</v>
      </c>
      <c r="L706" s="37" t="str">
        <f t="shared" si="41"/>
        <v>無庫存</v>
      </c>
      <c r="M706" s="38" t="str">
        <f t="shared" si="42"/>
        <v/>
      </c>
      <c r="N706" s="113" t="str">
        <f t="shared" ca="1" si="43"/>
        <v>已售完</v>
      </c>
    </row>
    <row r="707" spans="1:14" ht="15.75" customHeight="1">
      <c r="A707" s="19" t="str">
        <f>IFERROR(_xlfn.XLOOKUP(B707,事業別定義!A$2:A$9,事業別定義!B$2:B$9,IF(E707&gt;0,"周邊商品","")),IF(E707&gt;0,"周邊商品",""))</f>
        <v>周邊商品</v>
      </c>
      <c r="B707" s="20" t="str">
        <f>IFERROR(_xlfn.XLOOKUP(C707,'銷貨數(claude)'!E:E,'銷貨數(claude)'!A:A,"周邊商品"),"周邊商品")</f>
        <v>周邊商品</v>
      </c>
      <c r="C707" s="21">
        <f>'在庫(claude)'!A707</f>
        <v>0</v>
      </c>
      <c r="D707" s="22">
        <f>IFERROR(_xlfn.XLOOKUP(C707,'在庫(claude)'!A$5:A$695,'在庫(claude)'!B$5:B$695,""),"")</f>
        <v>0</v>
      </c>
      <c r="E707" s="39">
        <f>IFERROR(SUMIF('在庫(claude)'!A$5:A$695,C707,'在庫(claude)'!D$5:D$695),0)</f>
        <v>0</v>
      </c>
      <c r="F707" s="39">
        <f>IFERROR(SUMIF('在庫(claude)'!A$5:A$695,C707,'在庫(claude)'!E$5:E$695),0)</f>
        <v>0</v>
      </c>
      <c r="G707" s="39">
        <f ca="1">IFERROR(SUMPRODUCT(('銷貨數 (總數)(claude)'!$B$4:$B$1576=C707)*OFFSET('銷貨數 (總數)(claude)'!$E$4:$E$1576,0,操作說明!$D$2-16,1573,12)),0)</f>
        <v>0</v>
      </c>
      <c r="H707" s="40">
        <f ca="1">IFERROR(SUMPRODUCT(('銷貨數 (總數)(claude)'!$B$4:$B$1576=C707)*OFFSET('銷貨數 (總數)(claude)'!$E$4:$E$1576,0,操作說明!$D$2-10,1573,6)),0)</f>
        <v>0</v>
      </c>
      <c r="I707" s="39">
        <f ca="1">IFERROR(SUMPRODUCT(('銷貨數 (總數)(claude)'!$B$4:$B$1576=C707)*OFFSET('銷貨數 (總數)(claude)'!$E$4:$E$1576,0,操作說明!$D$2-7,1573,3)),0)</f>
        <v>0</v>
      </c>
      <c r="J707" s="40" cm="1">
        <f t="array" aca="1" ref="J707" ca="1">IFERROR(ROUND(H707/MAX(1,SUMPRODUCT(('銷貨數 (總數)(claude)'!$B$4:$B$1576=C707)*(OFFSET('銷貨數 (總數)(claude)'!$E$4:$E$1576,0,操作說明!$D$2-10,1573,6)&gt;0))),1),0)</f>
        <v>0</v>
      </c>
      <c r="K707" s="41" t="str">
        <f t="shared" ca="1" si="40"/>
        <v>-</v>
      </c>
      <c r="L707" s="37" t="str">
        <f t="shared" si="41"/>
        <v>無庫存</v>
      </c>
      <c r="M707" s="42" t="str">
        <f t="shared" si="42"/>
        <v/>
      </c>
      <c r="N707" s="113" t="str">
        <f t="shared" ca="1" si="43"/>
        <v>已售完</v>
      </c>
    </row>
    <row r="708" spans="1:14" ht="15.75" customHeight="1">
      <c r="A708" s="19" t="str">
        <f>IFERROR(_xlfn.XLOOKUP(B708,事業別定義!A$2:A$9,事業別定義!B$2:B$9,IF(E708&gt;0,"周邊商品","")),IF(E708&gt;0,"周邊商品",""))</f>
        <v>周邊商品</v>
      </c>
      <c r="B708" s="20" t="str">
        <f>IFERROR(_xlfn.XLOOKUP(C708,'銷貨數(claude)'!E:E,'銷貨數(claude)'!A:A,"周邊商品"),"周邊商品")</f>
        <v>周邊商品</v>
      </c>
      <c r="C708" s="21">
        <f>'在庫(claude)'!A708</f>
        <v>0</v>
      </c>
      <c r="D708" s="22">
        <f>IFERROR(_xlfn.XLOOKUP(C708,'在庫(claude)'!A$5:A$695,'在庫(claude)'!B$5:B$695,""),"")</f>
        <v>0</v>
      </c>
      <c r="E708" s="34">
        <f>IFERROR(SUMIF('在庫(claude)'!A$5:A$695,C708,'在庫(claude)'!D$5:D$695),0)</f>
        <v>0</v>
      </c>
      <c r="F708" s="34">
        <f>IFERROR(SUMIF('在庫(claude)'!A$5:A$695,C708,'在庫(claude)'!E$5:E$695),0)</f>
        <v>0</v>
      </c>
      <c r="G708" s="34">
        <f ca="1">IFERROR(SUMPRODUCT(('銷貨數 (總數)(claude)'!$B$4:$B$1576=C708)*OFFSET('銷貨數 (總數)(claude)'!$E$4:$E$1576,0,操作說明!$D$2-16,1573,12)),0)</f>
        <v>0</v>
      </c>
      <c r="H708" s="35">
        <f ca="1">IFERROR(SUMPRODUCT(('銷貨數 (總數)(claude)'!$B$4:$B$1576=C708)*OFFSET('銷貨數 (總數)(claude)'!$E$4:$E$1576,0,操作說明!$D$2-10,1573,6)),0)</f>
        <v>0</v>
      </c>
      <c r="I708" s="34">
        <f ca="1">IFERROR(SUMPRODUCT(('銷貨數 (總數)(claude)'!$B$4:$B$1576=C708)*OFFSET('銷貨數 (總數)(claude)'!$E$4:$E$1576,0,操作說明!$D$2-7,1573,3)),0)</f>
        <v>0</v>
      </c>
      <c r="J708" s="35" cm="1">
        <f t="array" aca="1" ref="J708" ca="1">IFERROR(ROUND(H708/MAX(1,SUMPRODUCT(('銷貨數 (總數)(claude)'!$B$4:$B$1576=C708)*(OFFSET('銷貨數 (總數)(claude)'!$E$4:$E$1576,0,操作說明!$D$2-10,1573,6)&gt;0))),1),0)</f>
        <v>0</v>
      </c>
      <c r="K708" s="36" t="str">
        <f t="shared" ca="1" si="40"/>
        <v>-</v>
      </c>
      <c r="L708" s="37" t="str">
        <f t="shared" si="41"/>
        <v>無庫存</v>
      </c>
      <c r="M708" s="38" t="str">
        <f t="shared" si="42"/>
        <v/>
      </c>
      <c r="N708" s="113" t="str">
        <f t="shared" ca="1" si="43"/>
        <v>已售完</v>
      </c>
    </row>
    <row r="709" spans="1:14" ht="15.75" customHeight="1">
      <c r="A709" s="19" t="str">
        <f>IFERROR(_xlfn.XLOOKUP(B709,事業別定義!A$2:A$9,事業別定義!B$2:B$9,IF(E709&gt;0,"周邊商品","")),IF(E709&gt;0,"周邊商品",""))</f>
        <v>周邊商品</v>
      </c>
      <c r="B709" s="20" t="str">
        <f>IFERROR(_xlfn.XLOOKUP(C709,'銷貨數(claude)'!E:E,'銷貨數(claude)'!A:A,"周邊商品"),"周邊商品")</f>
        <v>周邊商品</v>
      </c>
      <c r="C709" s="21">
        <f>'在庫(claude)'!A709</f>
        <v>0</v>
      </c>
      <c r="D709" s="22">
        <f>IFERROR(_xlfn.XLOOKUP(C709,'在庫(claude)'!A$5:A$695,'在庫(claude)'!B$5:B$695,""),"")</f>
        <v>0</v>
      </c>
      <c r="E709" s="39">
        <f>IFERROR(SUMIF('在庫(claude)'!A$5:A$695,C709,'在庫(claude)'!D$5:D$695),0)</f>
        <v>0</v>
      </c>
      <c r="F709" s="39">
        <f>IFERROR(SUMIF('在庫(claude)'!A$5:A$695,C709,'在庫(claude)'!E$5:E$695),0)</f>
        <v>0</v>
      </c>
      <c r="G709" s="39">
        <f ca="1">IFERROR(SUMPRODUCT(('銷貨數 (總數)(claude)'!$B$4:$B$1576=C709)*OFFSET('銷貨數 (總數)(claude)'!$E$4:$E$1576,0,操作說明!$D$2-16,1573,12)),0)</f>
        <v>0</v>
      </c>
      <c r="H709" s="40">
        <f ca="1">IFERROR(SUMPRODUCT(('銷貨數 (總數)(claude)'!$B$4:$B$1576=C709)*OFFSET('銷貨數 (總數)(claude)'!$E$4:$E$1576,0,操作說明!$D$2-10,1573,6)),0)</f>
        <v>0</v>
      </c>
      <c r="I709" s="39">
        <f ca="1">IFERROR(SUMPRODUCT(('銷貨數 (總數)(claude)'!$B$4:$B$1576=C709)*OFFSET('銷貨數 (總數)(claude)'!$E$4:$E$1576,0,操作說明!$D$2-7,1573,3)),0)</f>
        <v>0</v>
      </c>
      <c r="J709" s="40" cm="1">
        <f t="array" aca="1" ref="J709" ca="1">IFERROR(ROUND(H709/MAX(1,SUMPRODUCT(('銷貨數 (總數)(claude)'!$B$4:$B$1576=C709)*(OFFSET('銷貨數 (總數)(claude)'!$E$4:$E$1576,0,操作說明!$D$2-10,1573,6)&gt;0))),1),0)</f>
        <v>0</v>
      </c>
      <c r="K709" s="41" t="str">
        <f t="shared" ref="K709:K740" ca="1" si="44">IFERROR(IF(J709=0,"-",ROUND(E709/J709,1)),"-")</f>
        <v>-</v>
      </c>
      <c r="L709" s="37" t="str">
        <f t="shared" ref="L709:L740" si="45">IFERROR(IF(E709=0,"無庫存",IF(J709=0,"滯銷(有庫無銷)",IF(E709/J709&lt;=3,"健康",IF(E709/J709&lt;=6,"偏高",IF(E709/J709&lt;=12,"警示","滯銷風險"))))),"無庫存")</f>
        <v>無庫存</v>
      </c>
      <c r="M709" s="42" t="str">
        <f t="shared" ref="M709:M740" si="46">IFERROR(IF(E709=0,"",IF(J709=0,"⚠️ 近6M零銷售，請確認是否列入促銷或處分",IF(E709/J709&gt;24,"🔴 超過2年消化量，建議促銷/庫存處分",IF(E709/J709&gt;12,"🔴 消化月數超過12個月，滯銷風險高",IF(E709/J709&gt;6,"🟠 消化月數6-12個月，持續觀察",IF(E709/J709&gt;3,"🟡 消化月數3-6個月，偏高注意","✅ 庫存健康")))))),"")</f>
        <v/>
      </c>
      <c r="N709" s="113" t="str">
        <f t="shared" ref="N709:N740" ca="1" si="47">IFERROR(IF(E709=0,"已售完",IF(J709=0,"無法預估",TEXT(EDATE(TODAY(),ROUND(E709/J709,0)),"YYYY/MM"))),"無法預估")</f>
        <v>已售完</v>
      </c>
    </row>
    <row r="710" spans="1:14" ht="15.75" customHeight="1">
      <c r="A710" s="19" t="str">
        <f>IFERROR(_xlfn.XLOOKUP(B710,事業別定義!A$2:A$9,事業別定義!B$2:B$9,IF(E710&gt;0,"周邊商品","")),IF(E710&gt;0,"周邊商品",""))</f>
        <v>周邊商品</v>
      </c>
      <c r="B710" s="20" t="str">
        <f>IFERROR(_xlfn.XLOOKUP(C710,'銷貨數(claude)'!E:E,'銷貨數(claude)'!A:A,"周邊商品"),"周邊商品")</f>
        <v>周邊商品</v>
      </c>
      <c r="C710" s="21">
        <f>'在庫(claude)'!A710</f>
        <v>0</v>
      </c>
      <c r="D710" s="22">
        <f>IFERROR(_xlfn.XLOOKUP(C710,'在庫(claude)'!A$5:A$695,'在庫(claude)'!B$5:B$695,""),"")</f>
        <v>0</v>
      </c>
      <c r="E710" s="34">
        <f>IFERROR(SUMIF('在庫(claude)'!A$5:A$695,C710,'在庫(claude)'!D$5:D$695),0)</f>
        <v>0</v>
      </c>
      <c r="F710" s="34">
        <f>IFERROR(SUMIF('在庫(claude)'!A$5:A$695,C710,'在庫(claude)'!E$5:E$695),0)</f>
        <v>0</v>
      </c>
      <c r="G710" s="34">
        <f ca="1">IFERROR(SUMPRODUCT(('銷貨數 (總數)(claude)'!$B$4:$B$1576=C710)*OFFSET('銷貨數 (總數)(claude)'!$E$4:$E$1576,0,操作說明!$D$2-16,1573,12)),0)</f>
        <v>0</v>
      </c>
      <c r="H710" s="35">
        <f ca="1">IFERROR(SUMPRODUCT(('銷貨數 (總數)(claude)'!$B$4:$B$1576=C710)*OFFSET('銷貨數 (總數)(claude)'!$E$4:$E$1576,0,操作說明!$D$2-10,1573,6)),0)</f>
        <v>0</v>
      </c>
      <c r="I710" s="34">
        <f ca="1">IFERROR(SUMPRODUCT(('銷貨數 (總數)(claude)'!$B$4:$B$1576=C710)*OFFSET('銷貨數 (總數)(claude)'!$E$4:$E$1576,0,操作說明!$D$2-7,1573,3)),0)</f>
        <v>0</v>
      </c>
      <c r="J710" s="35" cm="1">
        <f t="array" aca="1" ref="J710" ca="1">IFERROR(ROUND(H710/MAX(1,SUMPRODUCT(('銷貨數 (總數)(claude)'!$B$4:$B$1576=C710)*(OFFSET('銷貨數 (總數)(claude)'!$E$4:$E$1576,0,操作說明!$D$2-10,1573,6)&gt;0))),1),0)</f>
        <v>0</v>
      </c>
      <c r="K710" s="36" t="str">
        <f t="shared" ca="1" si="44"/>
        <v>-</v>
      </c>
      <c r="L710" s="37" t="str">
        <f t="shared" si="45"/>
        <v>無庫存</v>
      </c>
      <c r="M710" s="38" t="str">
        <f t="shared" si="46"/>
        <v/>
      </c>
      <c r="N710" s="113" t="str">
        <f t="shared" ca="1" si="47"/>
        <v>已售完</v>
      </c>
    </row>
    <row r="711" spans="1:14" ht="15.75" customHeight="1">
      <c r="A711" s="19" t="str">
        <f>IFERROR(_xlfn.XLOOKUP(B711,事業別定義!A$2:A$9,事業別定義!B$2:B$9,IF(E711&gt;0,"周邊商品","")),IF(E711&gt;0,"周邊商品",""))</f>
        <v>周邊商品</v>
      </c>
      <c r="B711" s="20" t="str">
        <f>IFERROR(_xlfn.XLOOKUP(C711,'銷貨數(claude)'!E:E,'銷貨數(claude)'!A:A,"周邊商品"),"周邊商品")</f>
        <v>周邊商品</v>
      </c>
      <c r="C711" s="21">
        <f>'在庫(claude)'!A711</f>
        <v>0</v>
      </c>
      <c r="D711" s="22">
        <f>IFERROR(_xlfn.XLOOKUP(C711,'在庫(claude)'!A$5:A$695,'在庫(claude)'!B$5:B$695,""),"")</f>
        <v>0</v>
      </c>
      <c r="E711" s="39">
        <f>IFERROR(SUMIF('在庫(claude)'!A$5:A$695,C711,'在庫(claude)'!D$5:D$695),0)</f>
        <v>0</v>
      </c>
      <c r="F711" s="39">
        <f>IFERROR(SUMIF('在庫(claude)'!A$5:A$695,C711,'在庫(claude)'!E$5:E$695),0)</f>
        <v>0</v>
      </c>
      <c r="G711" s="39">
        <f ca="1">IFERROR(SUMPRODUCT(('銷貨數 (總數)(claude)'!$B$4:$B$1576=C711)*OFFSET('銷貨數 (總數)(claude)'!$E$4:$E$1576,0,操作說明!$D$2-16,1573,12)),0)</f>
        <v>0</v>
      </c>
      <c r="H711" s="40">
        <f ca="1">IFERROR(SUMPRODUCT(('銷貨數 (總數)(claude)'!$B$4:$B$1576=C711)*OFFSET('銷貨數 (總數)(claude)'!$E$4:$E$1576,0,操作說明!$D$2-10,1573,6)),0)</f>
        <v>0</v>
      </c>
      <c r="I711" s="39">
        <f ca="1">IFERROR(SUMPRODUCT(('銷貨數 (總數)(claude)'!$B$4:$B$1576=C711)*OFFSET('銷貨數 (總數)(claude)'!$E$4:$E$1576,0,操作說明!$D$2-7,1573,3)),0)</f>
        <v>0</v>
      </c>
      <c r="J711" s="40" cm="1">
        <f t="array" aca="1" ref="J711" ca="1">IFERROR(ROUND(H711/MAX(1,SUMPRODUCT(('銷貨數 (總數)(claude)'!$B$4:$B$1576=C711)*(OFFSET('銷貨數 (總數)(claude)'!$E$4:$E$1576,0,操作說明!$D$2-10,1573,6)&gt;0))),1),0)</f>
        <v>0</v>
      </c>
      <c r="K711" s="41" t="str">
        <f t="shared" ca="1" si="44"/>
        <v>-</v>
      </c>
      <c r="L711" s="37" t="str">
        <f t="shared" si="45"/>
        <v>無庫存</v>
      </c>
      <c r="M711" s="42" t="str">
        <f t="shared" si="46"/>
        <v/>
      </c>
      <c r="N711" s="113" t="str">
        <f t="shared" ca="1" si="47"/>
        <v>已售完</v>
      </c>
    </row>
    <row r="712" spans="1:14" ht="15.75" customHeight="1">
      <c r="A712" s="19" t="str">
        <f>IFERROR(_xlfn.XLOOKUP(B712,事業別定義!A$2:A$9,事業別定義!B$2:B$9,IF(E712&gt;0,"周邊商品","")),IF(E712&gt;0,"周邊商品",""))</f>
        <v>周邊商品</v>
      </c>
      <c r="B712" s="20" t="str">
        <f>IFERROR(_xlfn.XLOOKUP(C712,'銷貨數(claude)'!E:E,'銷貨數(claude)'!A:A,"周邊商品"),"周邊商品")</f>
        <v>周邊商品</v>
      </c>
      <c r="C712" s="21">
        <f>'在庫(claude)'!A712</f>
        <v>0</v>
      </c>
      <c r="D712" s="22">
        <f>IFERROR(_xlfn.XLOOKUP(C712,'在庫(claude)'!A$5:A$695,'在庫(claude)'!B$5:B$695,""),"")</f>
        <v>0</v>
      </c>
      <c r="E712" s="34">
        <f>IFERROR(SUMIF('在庫(claude)'!A$5:A$695,C712,'在庫(claude)'!D$5:D$695),0)</f>
        <v>0</v>
      </c>
      <c r="F712" s="34">
        <f>IFERROR(SUMIF('在庫(claude)'!A$5:A$695,C712,'在庫(claude)'!E$5:E$695),0)</f>
        <v>0</v>
      </c>
      <c r="G712" s="34">
        <f ca="1">IFERROR(SUMPRODUCT(('銷貨數 (總數)(claude)'!$B$4:$B$1576=C712)*OFFSET('銷貨數 (總數)(claude)'!$E$4:$E$1576,0,操作說明!$D$2-16,1573,12)),0)</f>
        <v>0</v>
      </c>
      <c r="H712" s="35">
        <f ca="1">IFERROR(SUMPRODUCT(('銷貨數 (總數)(claude)'!$B$4:$B$1576=C712)*OFFSET('銷貨數 (總數)(claude)'!$E$4:$E$1576,0,操作說明!$D$2-10,1573,6)),0)</f>
        <v>0</v>
      </c>
      <c r="I712" s="34">
        <f ca="1">IFERROR(SUMPRODUCT(('銷貨數 (總數)(claude)'!$B$4:$B$1576=C712)*OFFSET('銷貨數 (總數)(claude)'!$E$4:$E$1576,0,操作說明!$D$2-7,1573,3)),0)</f>
        <v>0</v>
      </c>
      <c r="J712" s="35" cm="1">
        <f t="array" aca="1" ref="J712" ca="1">IFERROR(ROUND(H712/MAX(1,SUMPRODUCT(('銷貨數 (總數)(claude)'!$B$4:$B$1576=C712)*(OFFSET('銷貨數 (總數)(claude)'!$E$4:$E$1576,0,操作說明!$D$2-10,1573,6)&gt;0))),1),0)</f>
        <v>0</v>
      </c>
      <c r="K712" s="36" t="str">
        <f t="shared" ca="1" si="44"/>
        <v>-</v>
      </c>
      <c r="L712" s="37" t="str">
        <f t="shared" si="45"/>
        <v>無庫存</v>
      </c>
      <c r="M712" s="38" t="str">
        <f t="shared" si="46"/>
        <v/>
      </c>
      <c r="N712" s="113" t="str">
        <f t="shared" ca="1" si="47"/>
        <v>已售完</v>
      </c>
    </row>
    <row r="713" spans="1:14" ht="15.75" customHeight="1">
      <c r="A713" s="19" t="str">
        <f>IFERROR(_xlfn.XLOOKUP(B713,事業別定義!A$2:A$9,事業別定義!B$2:B$9,IF(E713&gt;0,"周邊商品","")),IF(E713&gt;0,"周邊商品",""))</f>
        <v>周邊商品</v>
      </c>
      <c r="B713" s="20" t="str">
        <f>IFERROR(_xlfn.XLOOKUP(C713,'銷貨數(claude)'!E:E,'銷貨數(claude)'!A:A,"周邊商品"),"周邊商品")</f>
        <v>周邊商品</v>
      </c>
      <c r="C713" s="21">
        <f>'在庫(claude)'!A713</f>
        <v>0</v>
      </c>
      <c r="D713" s="22">
        <f>IFERROR(_xlfn.XLOOKUP(C713,'在庫(claude)'!A$5:A$695,'在庫(claude)'!B$5:B$695,""),"")</f>
        <v>0</v>
      </c>
      <c r="E713" s="39">
        <f>IFERROR(SUMIF('在庫(claude)'!A$5:A$695,C713,'在庫(claude)'!D$5:D$695),0)</f>
        <v>0</v>
      </c>
      <c r="F713" s="39">
        <f>IFERROR(SUMIF('在庫(claude)'!A$5:A$695,C713,'在庫(claude)'!E$5:E$695),0)</f>
        <v>0</v>
      </c>
      <c r="G713" s="39">
        <f ca="1">IFERROR(SUMPRODUCT(('銷貨數 (總數)(claude)'!$B$4:$B$1576=C713)*OFFSET('銷貨數 (總數)(claude)'!$E$4:$E$1576,0,操作說明!$D$2-16,1573,12)),0)</f>
        <v>0</v>
      </c>
      <c r="H713" s="40">
        <f ca="1">IFERROR(SUMPRODUCT(('銷貨數 (總數)(claude)'!$B$4:$B$1576=C713)*OFFSET('銷貨數 (總數)(claude)'!$E$4:$E$1576,0,操作說明!$D$2-10,1573,6)),0)</f>
        <v>0</v>
      </c>
      <c r="I713" s="39">
        <f ca="1">IFERROR(SUMPRODUCT(('銷貨數 (總數)(claude)'!$B$4:$B$1576=C713)*OFFSET('銷貨數 (總數)(claude)'!$E$4:$E$1576,0,操作說明!$D$2-7,1573,3)),0)</f>
        <v>0</v>
      </c>
      <c r="J713" s="40" cm="1">
        <f t="array" aca="1" ref="J713" ca="1">IFERROR(ROUND(H713/MAX(1,SUMPRODUCT(('銷貨數 (總數)(claude)'!$B$4:$B$1576=C713)*(OFFSET('銷貨數 (總數)(claude)'!$E$4:$E$1576,0,操作說明!$D$2-10,1573,6)&gt;0))),1),0)</f>
        <v>0</v>
      </c>
      <c r="K713" s="41" t="str">
        <f t="shared" ca="1" si="44"/>
        <v>-</v>
      </c>
      <c r="L713" s="37" t="str">
        <f t="shared" si="45"/>
        <v>無庫存</v>
      </c>
      <c r="M713" s="42" t="str">
        <f t="shared" si="46"/>
        <v/>
      </c>
      <c r="N713" s="113" t="str">
        <f t="shared" ca="1" si="47"/>
        <v>已售完</v>
      </c>
    </row>
    <row r="714" spans="1:14" ht="15.75" customHeight="1">
      <c r="A714" s="19" t="str">
        <f>IFERROR(_xlfn.XLOOKUP(B714,事業別定義!A$2:A$9,事業別定義!B$2:B$9,IF(E714&gt;0,"周邊商品","")),IF(E714&gt;0,"周邊商品",""))</f>
        <v>周邊商品</v>
      </c>
      <c r="B714" s="20" t="str">
        <f>IFERROR(_xlfn.XLOOKUP(C714,'銷貨數(claude)'!E:E,'銷貨數(claude)'!A:A,"周邊商品"),"周邊商品")</f>
        <v>周邊商品</v>
      </c>
      <c r="C714" s="21">
        <f>'在庫(claude)'!A714</f>
        <v>0</v>
      </c>
      <c r="D714" s="22">
        <f>IFERROR(_xlfn.XLOOKUP(C714,'在庫(claude)'!A$5:A$695,'在庫(claude)'!B$5:B$695,""),"")</f>
        <v>0</v>
      </c>
      <c r="E714" s="34">
        <f>IFERROR(SUMIF('在庫(claude)'!A$5:A$695,C714,'在庫(claude)'!D$5:D$695),0)</f>
        <v>0</v>
      </c>
      <c r="F714" s="34">
        <f>IFERROR(SUMIF('在庫(claude)'!A$5:A$695,C714,'在庫(claude)'!E$5:E$695),0)</f>
        <v>0</v>
      </c>
      <c r="G714" s="34">
        <f ca="1">IFERROR(SUMPRODUCT(('銷貨數 (總數)(claude)'!$B$4:$B$1576=C714)*OFFSET('銷貨數 (總數)(claude)'!$E$4:$E$1576,0,操作說明!$D$2-16,1573,12)),0)</f>
        <v>0</v>
      </c>
      <c r="H714" s="35">
        <f ca="1">IFERROR(SUMPRODUCT(('銷貨數 (總數)(claude)'!$B$4:$B$1576=C714)*OFFSET('銷貨數 (總數)(claude)'!$E$4:$E$1576,0,操作說明!$D$2-10,1573,6)),0)</f>
        <v>0</v>
      </c>
      <c r="I714" s="34">
        <f ca="1">IFERROR(SUMPRODUCT(('銷貨數 (總數)(claude)'!$B$4:$B$1576=C714)*OFFSET('銷貨數 (總數)(claude)'!$E$4:$E$1576,0,操作說明!$D$2-7,1573,3)),0)</f>
        <v>0</v>
      </c>
      <c r="J714" s="35" cm="1">
        <f t="array" aca="1" ref="J714" ca="1">IFERROR(ROUND(H714/MAX(1,SUMPRODUCT(('銷貨數 (總數)(claude)'!$B$4:$B$1576=C714)*(OFFSET('銷貨數 (總數)(claude)'!$E$4:$E$1576,0,操作說明!$D$2-10,1573,6)&gt;0))),1),0)</f>
        <v>0</v>
      </c>
      <c r="K714" s="36" t="str">
        <f t="shared" ca="1" si="44"/>
        <v>-</v>
      </c>
      <c r="L714" s="37" t="str">
        <f t="shared" si="45"/>
        <v>無庫存</v>
      </c>
      <c r="M714" s="38" t="str">
        <f t="shared" si="46"/>
        <v/>
      </c>
      <c r="N714" s="113" t="str">
        <f t="shared" ca="1" si="47"/>
        <v>已售完</v>
      </c>
    </row>
    <row r="715" spans="1:14" ht="15.75" customHeight="1">
      <c r="A715" s="19" t="str">
        <f>IFERROR(_xlfn.XLOOKUP(B715,事業別定義!A$2:A$9,事業別定義!B$2:B$9,IF(E715&gt;0,"周邊商品","")),IF(E715&gt;0,"周邊商品",""))</f>
        <v>周邊商品</v>
      </c>
      <c r="B715" s="20" t="str">
        <f>IFERROR(_xlfn.XLOOKUP(C715,'銷貨數(claude)'!E:E,'銷貨數(claude)'!A:A,"周邊商品"),"周邊商品")</f>
        <v>周邊商品</v>
      </c>
      <c r="C715" s="21">
        <f>'在庫(claude)'!A715</f>
        <v>0</v>
      </c>
      <c r="D715" s="22">
        <f>IFERROR(_xlfn.XLOOKUP(C715,'在庫(claude)'!A$5:A$695,'在庫(claude)'!B$5:B$695,""),"")</f>
        <v>0</v>
      </c>
      <c r="E715" s="39">
        <f>IFERROR(SUMIF('在庫(claude)'!A$5:A$695,C715,'在庫(claude)'!D$5:D$695),0)</f>
        <v>0</v>
      </c>
      <c r="F715" s="39">
        <f>IFERROR(SUMIF('在庫(claude)'!A$5:A$695,C715,'在庫(claude)'!E$5:E$695),0)</f>
        <v>0</v>
      </c>
      <c r="G715" s="39">
        <f ca="1">IFERROR(SUMPRODUCT(('銷貨數 (總數)(claude)'!$B$4:$B$1576=C715)*OFFSET('銷貨數 (總數)(claude)'!$E$4:$E$1576,0,操作說明!$D$2-16,1573,12)),0)</f>
        <v>0</v>
      </c>
      <c r="H715" s="40">
        <f ca="1">IFERROR(SUMPRODUCT(('銷貨數 (總數)(claude)'!$B$4:$B$1576=C715)*OFFSET('銷貨數 (總數)(claude)'!$E$4:$E$1576,0,操作說明!$D$2-10,1573,6)),0)</f>
        <v>0</v>
      </c>
      <c r="I715" s="39">
        <f ca="1">IFERROR(SUMPRODUCT(('銷貨數 (總數)(claude)'!$B$4:$B$1576=C715)*OFFSET('銷貨數 (總數)(claude)'!$E$4:$E$1576,0,操作說明!$D$2-7,1573,3)),0)</f>
        <v>0</v>
      </c>
      <c r="J715" s="40" cm="1">
        <f t="array" aca="1" ref="J715" ca="1">IFERROR(ROUND(H715/MAX(1,SUMPRODUCT(('銷貨數 (總數)(claude)'!$B$4:$B$1576=C715)*(OFFSET('銷貨數 (總數)(claude)'!$E$4:$E$1576,0,操作說明!$D$2-10,1573,6)&gt;0))),1),0)</f>
        <v>0</v>
      </c>
      <c r="K715" s="41" t="str">
        <f t="shared" ca="1" si="44"/>
        <v>-</v>
      </c>
      <c r="L715" s="37" t="str">
        <f t="shared" si="45"/>
        <v>無庫存</v>
      </c>
      <c r="M715" s="42" t="str">
        <f t="shared" si="46"/>
        <v/>
      </c>
      <c r="N715" s="113" t="str">
        <f t="shared" ca="1" si="47"/>
        <v>已售完</v>
      </c>
    </row>
    <row r="716" spans="1:14" ht="15.75" customHeight="1">
      <c r="A716" s="19" t="str">
        <f>IFERROR(_xlfn.XLOOKUP(B716,事業別定義!A$2:A$9,事業別定義!B$2:B$9,IF(E716&gt;0,"周邊商品","")),IF(E716&gt;0,"周邊商品",""))</f>
        <v>周邊商品</v>
      </c>
      <c r="B716" s="20" t="str">
        <f>IFERROR(_xlfn.XLOOKUP(C716,'銷貨數(claude)'!E:E,'銷貨數(claude)'!A:A,"周邊商品"),"周邊商品")</f>
        <v>周邊商品</v>
      </c>
      <c r="C716" s="21">
        <f>'在庫(claude)'!A716</f>
        <v>0</v>
      </c>
      <c r="D716" s="22">
        <f>IFERROR(_xlfn.XLOOKUP(C716,'在庫(claude)'!A$5:A$695,'在庫(claude)'!B$5:B$695,""),"")</f>
        <v>0</v>
      </c>
      <c r="E716" s="34">
        <f>IFERROR(SUMIF('在庫(claude)'!A$5:A$695,C716,'在庫(claude)'!D$5:D$695),0)</f>
        <v>0</v>
      </c>
      <c r="F716" s="34">
        <f>IFERROR(SUMIF('在庫(claude)'!A$5:A$695,C716,'在庫(claude)'!E$5:E$695),0)</f>
        <v>0</v>
      </c>
      <c r="G716" s="34">
        <f ca="1">IFERROR(SUMPRODUCT(('銷貨數 (總數)(claude)'!$B$4:$B$1576=C716)*OFFSET('銷貨數 (總數)(claude)'!$E$4:$E$1576,0,操作說明!$D$2-16,1573,12)),0)</f>
        <v>0</v>
      </c>
      <c r="H716" s="35">
        <f ca="1">IFERROR(SUMPRODUCT(('銷貨數 (總數)(claude)'!$B$4:$B$1576=C716)*OFFSET('銷貨數 (總數)(claude)'!$E$4:$E$1576,0,操作說明!$D$2-10,1573,6)),0)</f>
        <v>0</v>
      </c>
      <c r="I716" s="34">
        <f ca="1">IFERROR(SUMPRODUCT(('銷貨數 (總數)(claude)'!$B$4:$B$1576=C716)*OFFSET('銷貨數 (總數)(claude)'!$E$4:$E$1576,0,操作說明!$D$2-7,1573,3)),0)</f>
        <v>0</v>
      </c>
      <c r="J716" s="35" cm="1">
        <f t="array" aca="1" ref="J716" ca="1">IFERROR(ROUND(H716/MAX(1,SUMPRODUCT(('銷貨數 (總數)(claude)'!$B$4:$B$1576=C716)*(OFFSET('銷貨數 (總數)(claude)'!$E$4:$E$1576,0,操作說明!$D$2-10,1573,6)&gt;0))),1),0)</f>
        <v>0</v>
      </c>
      <c r="K716" s="36" t="str">
        <f t="shared" ca="1" si="44"/>
        <v>-</v>
      </c>
      <c r="L716" s="37" t="str">
        <f t="shared" si="45"/>
        <v>無庫存</v>
      </c>
      <c r="M716" s="38" t="str">
        <f t="shared" si="46"/>
        <v/>
      </c>
      <c r="N716" s="113" t="str">
        <f t="shared" ca="1" si="47"/>
        <v>已售完</v>
      </c>
    </row>
    <row r="717" spans="1:14" ht="15.75" customHeight="1">
      <c r="A717" s="19" t="str">
        <f>IFERROR(_xlfn.XLOOKUP(B717,事業別定義!A$2:A$9,事業別定義!B$2:B$9,IF(E717&gt;0,"周邊商品","")),IF(E717&gt;0,"周邊商品",""))</f>
        <v>周邊商品</v>
      </c>
      <c r="B717" s="20" t="str">
        <f>IFERROR(_xlfn.XLOOKUP(C717,'銷貨數(claude)'!E:E,'銷貨數(claude)'!A:A,"周邊商品"),"周邊商品")</f>
        <v>周邊商品</v>
      </c>
      <c r="C717" s="21">
        <f>'在庫(claude)'!A717</f>
        <v>0</v>
      </c>
      <c r="D717" s="22">
        <f>IFERROR(_xlfn.XLOOKUP(C717,'在庫(claude)'!A$5:A$695,'在庫(claude)'!B$5:B$695,""),"")</f>
        <v>0</v>
      </c>
      <c r="E717" s="39">
        <f>IFERROR(SUMIF('在庫(claude)'!A$5:A$695,C717,'在庫(claude)'!D$5:D$695),0)</f>
        <v>0</v>
      </c>
      <c r="F717" s="39">
        <f>IFERROR(SUMIF('在庫(claude)'!A$5:A$695,C717,'在庫(claude)'!E$5:E$695),0)</f>
        <v>0</v>
      </c>
      <c r="G717" s="39">
        <f ca="1">IFERROR(SUMPRODUCT(('銷貨數 (總數)(claude)'!$B$4:$B$1576=C717)*OFFSET('銷貨數 (總數)(claude)'!$E$4:$E$1576,0,操作說明!$D$2-16,1573,12)),0)</f>
        <v>0</v>
      </c>
      <c r="H717" s="40">
        <f ca="1">IFERROR(SUMPRODUCT(('銷貨數 (總數)(claude)'!$B$4:$B$1576=C717)*OFFSET('銷貨數 (總數)(claude)'!$E$4:$E$1576,0,操作說明!$D$2-10,1573,6)),0)</f>
        <v>0</v>
      </c>
      <c r="I717" s="39">
        <f ca="1">IFERROR(SUMPRODUCT(('銷貨數 (總數)(claude)'!$B$4:$B$1576=C717)*OFFSET('銷貨數 (總數)(claude)'!$E$4:$E$1576,0,操作說明!$D$2-7,1573,3)),0)</f>
        <v>0</v>
      </c>
      <c r="J717" s="40" cm="1">
        <f t="array" aca="1" ref="J717" ca="1">IFERROR(ROUND(H717/MAX(1,SUMPRODUCT(('銷貨數 (總數)(claude)'!$B$4:$B$1576=C717)*(OFFSET('銷貨數 (總數)(claude)'!$E$4:$E$1576,0,操作說明!$D$2-10,1573,6)&gt;0))),1),0)</f>
        <v>0</v>
      </c>
      <c r="K717" s="41" t="str">
        <f t="shared" ca="1" si="44"/>
        <v>-</v>
      </c>
      <c r="L717" s="37" t="str">
        <f t="shared" si="45"/>
        <v>無庫存</v>
      </c>
      <c r="M717" s="42" t="str">
        <f t="shared" si="46"/>
        <v/>
      </c>
      <c r="N717" s="113" t="str">
        <f t="shared" ca="1" si="47"/>
        <v>已售完</v>
      </c>
    </row>
    <row r="718" spans="1:14" ht="15.75" customHeight="1">
      <c r="A718" s="19" t="str">
        <f>IFERROR(_xlfn.XLOOKUP(B718,事業別定義!A$2:A$9,事業別定義!B$2:B$9,IF(E718&gt;0,"周邊商品","")),IF(E718&gt;0,"周邊商品",""))</f>
        <v>周邊商品</v>
      </c>
      <c r="B718" s="20" t="str">
        <f>IFERROR(_xlfn.XLOOKUP(C718,'銷貨數(claude)'!E:E,'銷貨數(claude)'!A:A,"周邊商品"),"周邊商品")</f>
        <v>周邊商品</v>
      </c>
      <c r="C718" s="21">
        <f>'在庫(claude)'!A718</f>
        <v>0</v>
      </c>
      <c r="D718" s="22">
        <f>IFERROR(_xlfn.XLOOKUP(C718,'在庫(claude)'!A$5:A$695,'在庫(claude)'!B$5:B$695,""),"")</f>
        <v>0</v>
      </c>
      <c r="E718" s="34">
        <f>IFERROR(SUMIF('在庫(claude)'!A$5:A$695,C718,'在庫(claude)'!D$5:D$695),0)</f>
        <v>0</v>
      </c>
      <c r="F718" s="34">
        <f>IFERROR(SUMIF('在庫(claude)'!A$5:A$695,C718,'在庫(claude)'!E$5:E$695),0)</f>
        <v>0</v>
      </c>
      <c r="G718" s="34">
        <f ca="1">IFERROR(SUMPRODUCT(('銷貨數 (總數)(claude)'!$B$4:$B$1576=C718)*OFFSET('銷貨數 (總數)(claude)'!$E$4:$E$1576,0,操作說明!$D$2-16,1573,12)),0)</f>
        <v>0</v>
      </c>
      <c r="H718" s="35">
        <f ca="1">IFERROR(SUMPRODUCT(('銷貨數 (總數)(claude)'!$B$4:$B$1576=C718)*OFFSET('銷貨數 (總數)(claude)'!$E$4:$E$1576,0,操作說明!$D$2-10,1573,6)),0)</f>
        <v>0</v>
      </c>
      <c r="I718" s="34">
        <f ca="1">IFERROR(SUMPRODUCT(('銷貨數 (總數)(claude)'!$B$4:$B$1576=C718)*OFFSET('銷貨數 (總數)(claude)'!$E$4:$E$1576,0,操作說明!$D$2-7,1573,3)),0)</f>
        <v>0</v>
      </c>
      <c r="J718" s="35" cm="1">
        <f t="array" aca="1" ref="J718" ca="1">IFERROR(ROUND(H718/MAX(1,SUMPRODUCT(('銷貨數 (總數)(claude)'!$B$4:$B$1576=C718)*(OFFSET('銷貨數 (總數)(claude)'!$E$4:$E$1576,0,操作說明!$D$2-10,1573,6)&gt;0))),1),0)</f>
        <v>0</v>
      </c>
      <c r="K718" s="36" t="str">
        <f t="shared" ca="1" si="44"/>
        <v>-</v>
      </c>
      <c r="L718" s="37" t="str">
        <f t="shared" si="45"/>
        <v>無庫存</v>
      </c>
      <c r="M718" s="38" t="str">
        <f t="shared" si="46"/>
        <v/>
      </c>
      <c r="N718" s="113" t="str">
        <f t="shared" ca="1" si="47"/>
        <v>已售完</v>
      </c>
    </row>
    <row r="719" spans="1:14" ht="15.75" customHeight="1">
      <c r="A719" s="19" t="str">
        <f>IFERROR(_xlfn.XLOOKUP(B719,事業別定義!A$2:A$9,事業別定義!B$2:B$9,IF(E719&gt;0,"周邊商品","")),IF(E719&gt;0,"周邊商品",""))</f>
        <v>周邊商品</v>
      </c>
      <c r="B719" s="20" t="str">
        <f>IFERROR(_xlfn.XLOOKUP(C719,'銷貨數(claude)'!E:E,'銷貨數(claude)'!A:A,"周邊商品"),"周邊商品")</f>
        <v>周邊商品</v>
      </c>
      <c r="C719" s="21">
        <f>'在庫(claude)'!A719</f>
        <v>0</v>
      </c>
      <c r="D719" s="22">
        <f>IFERROR(_xlfn.XLOOKUP(C719,'在庫(claude)'!A$5:A$695,'在庫(claude)'!B$5:B$695,""),"")</f>
        <v>0</v>
      </c>
      <c r="E719" s="39">
        <f>IFERROR(SUMIF('在庫(claude)'!A$5:A$695,C719,'在庫(claude)'!D$5:D$695),0)</f>
        <v>0</v>
      </c>
      <c r="F719" s="39">
        <f>IFERROR(SUMIF('在庫(claude)'!A$5:A$695,C719,'在庫(claude)'!E$5:E$695),0)</f>
        <v>0</v>
      </c>
      <c r="G719" s="39">
        <f ca="1">IFERROR(SUMPRODUCT(('銷貨數 (總數)(claude)'!$B$4:$B$1576=C719)*OFFSET('銷貨數 (總數)(claude)'!$E$4:$E$1576,0,操作說明!$D$2-16,1573,12)),0)</f>
        <v>0</v>
      </c>
      <c r="H719" s="40">
        <f ca="1">IFERROR(SUMPRODUCT(('銷貨數 (總數)(claude)'!$B$4:$B$1576=C719)*OFFSET('銷貨數 (總數)(claude)'!$E$4:$E$1576,0,操作說明!$D$2-10,1573,6)),0)</f>
        <v>0</v>
      </c>
      <c r="I719" s="39">
        <f ca="1">IFERROR(SUMPRODUCT(('銷貨數 (總數)(claude)'!$B$4:$B$1576=C719)*OFFSET('銷貨數 (總數)(claude)'!$E$4:$E$1576,0,操作說明!$D$2-7,1573,3)),0)</f>
        <v>0</v>
      </c>
      <c r="J719" s="40" cm="1">
        <f t="array" aca="1" ref="J719" ca="1">IFERROR(ROUND(H719/MAX(1,SUMPRODUCT(('銷貨數 (總數)(claude)'!$B$4:$B$1576=C719)*(OFFSET('銷貨數 (總數)(claude)'!$E$4:$E$1576,0,操作說明!$D$2-10,1573,6)&gt;0))),1),0)</f>
        <v>0</v>
      </c>
      <c r="K719" s="41" t="str">
        <f t="shared" ca="1" si="44"/>
        <v>-</v>
      </c>
      <c r="L719" s="37" t="str">
        <f t="shared" si="45"/>
        <v>無庫存</v>
      </c>
      <c r="M719" s="42" t="str">
        <f t="shared" si="46"/>
        <v/>
      </c>
      <c r="N719" s="113" t="str">
        <f t="shared" ca="1" si="47"/>
        <v>已售完</v>
      </c>
    </row>
    <row r="720" spans="1:14" ht="15.75" customHeight="1">
      <c r="A720" s="19" t="str">
        <f>IFERROR(_xlfn.XLOOKUP(B720,事業別定義!A$2:A$9,事業別定義!B$2:B$9,IF(E720&gt;0,"周邊商品","")),IF(E720&gt;0,"周邊商品",""))</f>
        <v>周邊商品</v>
      </c>
      <c r="B720" s="20" t="str">
        <f>IFERROR(_xlfn.XLOOKUP(C720,'銷貨數(claude)'!E:E,'銷貨數(claude)'!A:A,"周邊商品"),"周邊商品")</f>
        <v>周邊商品</v>
      </c>
      <c r="C720" s="21">
        <f>'在庫(claude)'!A720</f>
        <v>0</v>
      </c>
      <c r="D720" s="22">
        <f>IFERROR(_xlfn.XLOOKUP(C720,'在庫(claude)'!A$5:A$695,'在庫(claude)'!B$5:B$695,""),"")</f>
        <v>0</v>
      </c>
      <c r="E720" s="34">
        <f>IFERROR(SUMIF('在庫(claude)'!A$5:A$695,C720,'在庫(claude)'!D$5:D$695),0)</f>
        <v>0</v>
      </c>
      <c r="F720" s="34">
        <f>IFERROR(SUMIF('在庫(claude)'!A$5:A$695,C720,'在庫(claude)'!E$5:E$695),0)</f>
        <v>0</v>
      </c>
      <c r="G720" s="34">
        <f ca="1">IFERROR(SUMPRODUCT(('銷貨數 (總數)(claude)'!$B$4:$B$1576=C720)*OFFSET('銷貨數 (總數)(claude)'!$E$4:$E$1576,0,操作說明!$D$2-16,1573,12)),0)</f>
        <v>0</v>
      </c>
      <c r="H720" s="35">
        <f ca="1">IFERROR(SUMPRODUCT(('銷貨數 (總數)(claude)'!$B$4:$B$1576=C720)*OFFSET('銷貨數 (總數)(claude)'!$E$4:$E$1576,0,操作說明!$D$2-10,1573,6)),0)</f>
        <v>0</v>
      </c>
      <c r="I720" s="34">
        <f ca="1">IFERROR(SUMPRODUCT(('銷貨數 (總數)(claude)'!$B$4:$B$1576=C720)*OFFSET('銷貨數 (總數)(claude)'!$E$4:$E$1576,0,操作說明!$D$2-7,1573,3)),0)</f>
        <v>0</v>
      </c>
      <c r="J720" s="35" cm="1">
        <f t="array" aca="1" ref="J720" ca="1">IFERROR(ROUND(H720/MAX(1,SUMPRODUCT(('銷貨數 (總數)(claude)'!$B$4:$B$1576=C720)*(OFFSET('銷貨數 (總數)(claude)'!$E$4:$E$1576,0,操作說明!$D$2-10,1573,6)&gt;0))),1),0)</f>
        <v>0</v>
      </c>
      <c r="K720" s="36" t="str">
        <f t="shared" ca="1" si="44"/>
        <v>-</v>
      </c>
      <c r="L720" s="37" t="str">
        <f t="shared" si="45"/>
        <v>無庫存</v>
      </c>
      <c r="M720" s="38" t="str">
        <f t="shared" si="46"/>
        <v/>
      </c>
      <c r="N720" s="113" t="str">
        <f t="shared" ca="1" si="47"/>
        <v>已售完</v>
      </c>
    </row>
    <row r="721" spans="1:14" ht="15.75" customHeight="1">
      <c r="A721" s="19" t="str">
        <f>IFERROR(_xlfn.XLOOKUP(B721,事業別定義!A$2:A$9,事業別定義!B$2:B$9,IF(E721&gt;0,"周邊商品","")),IF(E721&gt;0,"周邊商品",""))</f>
        <v>周邊商品</v>
      </c>
      <c r="B721" s="20" t="str">
        <f>IFERROR(_xlfn.XLOOKUP(C721,'銷貨數(claude)'!E:E,'銷貨數(claude)'!A:A,"周邊商品"),"周邊商品")</f>
        <v>周邊商品</v>
      </c>
      <c r="C721" s="21">
        <f>'在庫(claude)'!A721</f>
        <v>0</v>
      </c>
      <c r="D721" s="22">
        <f>IFERROR(_xlfn.XLOOKUP(C721,'在庫(claude)'!A$5:A$695,'在庫(claude)'!B$5:B$695,""),"")</f>
        <v>0</v>
      </c>
      <c r="E721" s="39">
        <f>IFERROR(SUMIF('在庫(claude)'!A$5:A$695,C721,'在庫(claude)'!D$5:D$695),0)</f>
        <v>0</v>
      </c>
      <c r="F721" s="39">
        <f>IFERROR(SUMIF('在庫(claude)'!A$5:A$695,C721,'在庫(claude)'!E$5:E$695),0)</f>
        <v>0</v>
      </c>
      <c r="G721" s="39">
        <f ca="1">IFERROR(SUMPRODUCT(('銷貨數 (總數)(claude)'!$B$4:$B$1576=C721)*OFFSET('銷貨數 (總數)(claude)'!$E$4:$E$1576,0,操作說明!$D$2-16,1573,12)),0)</f>
        <v>0</v>
      </c>
      <c r="H721" s="40">
        <f ca="1">IFERROR(SUMPRODUCT(('銷貨數 (總數)(claude)'!$B$4:$B$1576=C721)*OFFSET('銷貨數 (總數)(claude)'!$E$4:$E$1576,0,操作說明!$D$2-10,1573,6)),0)</f>
        <v>0</v>
      </c>
      <c r="I721" s="39">
        <f ca="1">IFERROR(SUMPRODUCT(('銷貨數 (總數)(claude)'!$B$4:$B$1576=C721)*OFFSET('銷貨數 (總數)(claude)'!$E$4:$E$1576,0,操作說明!$D$2-7,1573,3)),0)</f>
        <v>0</v>
      </c>
      <c r="J721" s="40" cm="1">
        <f t="array" aca="1" ref="J721" ca="1">IFERROR(ROUND(H721/MAX(1,SUMPRODUCT(('銷貨數 (總數)(claude)'!$B$4:$B$1576=C721)*(OFFSET('銷貨數 (總數)(claude)'!$E$4:$E$1576,0,操作說明!$D$2-10,1573,6)&gt;0))),1),0)</f>
        <v>0</v>
      </c>
      <c r="K721" s="41" t="str">
        <f t="shared" ca="1" si="44"/>
        <v>-</v>
      </c>
      <c r="L721" s="37" t="str">
        <f t="shared" si="45"/>
        <v>無庫存</v>
      </c>
      <c r="M721" s="42" t="str">
        <f t="shared" si="46"/>
        <v/>
      </c>
      <c r="N721" s="113" t="str">
        <f t="shared" ca="1" si="47"/>
        <v>已售完</v>
      </c>
    </row>
    <row r="722" spans="1:14" ht="15.75" customHeight="1">
      <c r="A722" s="19" t="str">
        <f>IFERROR(_xlfn.XLOOKUP(B722,事業別定義!A$2:A$9,事業別定義!B$2:B$9,IF(E722&gt;0,"周邊商品","")),IF(E722&gt;0,"周邊商品",""))</f>
        <v>周邊商品</v>
      </c>
      <c r="B722" s="20" t="str">
        <f>IFERROR(_xlfn.XLOOKUP(C722,'銷貨數(claude)'!E:E,'銷貨數(claude)'!A:A,"周邊商品"),"周邊商品")</f>
        <v>周邊商品</v>
      </c>
      <c r="C722" s="21">
        <f>'在庫(claude)'!A722</f>
        <v>0</v>
      </c>
      <c r="D722" s="22">
        <f>IFERROR(_xlfn.XLOOKUP(C722,'在庫(claude)'!A$5:A$695,'在庫(claude)'!B$5:B$695,""),"")</f>
        <v>0</v>
      </c>
      <c r="E722" s="34">
        <f>IFERROR(SUMIF('在庫(claude)'!A$5:A$695,C722,'在庫(claude)'!D$5:D$695),0)</f>
        <v>0</v>
      </c>
      <c r="F722" s="34">
        <f>IFERROR(SUMIF('在庫(claude)'!A$5:A$695,C722,'在庫(claude)'!E$5:E$695),0)</f>
        <v>0</v>
      </c>
      <c r="G722" s="34">
        <f ca="1">IFERROR(SUMPRODUCT(('銷貨數 (總數)(claude)'!$B$4:$B$1576=C722)*OFFSET('銷貨數 (總數)(claude)'!$E$4:$E$1576,0,操作說明!$D$2-16,1573,12)),0)</f>
        <v>0</v>
      </c>
      <c r="H722" s="35">
        <f ca="1">IFERROR(SUMPRODUCT(('銷貨數 (總數)(claude)'!$B$4:$B$1576=C722)*OFFSET('銷貨數 (總數)(claude)'!$E$4:$E$1576,0,操作說明!$D$2-10,1573,6)),0)</f>
        <v>0</v>
      </c>
      <c r="I722" s="34">
        <f ca="1">IFERROR(SUMPRODUCT(('銷貨數 (總數)(claude)'!$B$4:$B$1576=C722)*OFFSET('銷貨數 (總數)(claude)'!$E$4:$E$1576,0,操作說明!$D$2-7,1573,3)),0)</f>
        <v>0</v>
      </c>
      <c r="J722" s="35" cm="1">
        <f t="array" aca="1" ref="J722" ca="1">IFERROR(ROUND(H722/MAX(1,SUMPRODUCT(('銷貨數 (總數)(claude)'!$B$4:$B$1576=C722)*(OFFSET('銷貨數 (總數)(claude)'!$E$4:$E$1576,0,操作說明!$D$2-10,1573,6)&gt;0))),1),0)</f>
        <v>0</v>
      </c>
      <c r="K722" s="36" t="str">
        <f t="shared" ca="1" si="44"/>
        <v>-</v>
      </c>
      <c r="L722" s="37" t="str">
        <f t="shared" si="45"/>
        <v>無庫存</v>
      </c>
      <c r="M722" s="38" t="str">
        <f t="shared" si="46"/>
        <v/>
      </c>
      <c r="N722" s="113" t="str">
        <f t="shared" ca="1" si="47"/>
        <v>已售完</v>
      </c>
    </row>
    <row r="723" spans="1:14" ht="15.75" customHeight="1">
      <c r="A723" s="19" t="str">
        <f>IFERROR(_xlfn.XLOOKUP(B723,事業別定義!A$2:A$9,事業別定義!B$2:B$9,IF(E723&gt;0,"周邊商品","")),IF(E723&gt;0,"周邊商品",""))</f>
        <v>周邊商品</v>
      </c>
      <c r="B723" s="20" t="str">
        <f>IFERROR(_xlfn.XLOOKUP(C723,'銷貨數(claude)'!E:E,'銷貨數(claude)'!A:A,"周邊商品"),"周邊商品")</f>
        <v>周邊商品</v>
      </c>
      <c r="C723" s="21">
        <f>'在庫(claude)'!A723</f>
        <v>0</v>
      </c>
      <c r="D723" s="22">
        <f>IFERROR(_xlfn.XLOOKUP(C723,'在庫(claude)'!A$5:A$695,'在庫(claude)'!B$5:B$695,""),"")</f>
        <v>0</v>
      </c>
      <c r="E723" s="39">
        <f>IFERROR(SUMIF('在庫(claude)'!A$5:A$695,C723,'在庫(claude)'!D$5:D$695),0)</f>
        <v>0</v>
      </c>
      <c r="F723" s="39">
        <f>IFERROR(SUMIF('在庫(claude)'!A$5:A$695,C723,'在庫(claude)'!E$5:E$695),0)</f>
        <v>0</v>
      </c>
      <c r="G723" s="39">
        <f ca="1">IFERROR(SUMPRODUCT(('銷貨數 (總數)(claude)'!$B$4:$B$1576=C723)*OFFSET('銷貨數 (總數)(claude)'!$E$4:$E$1576,0,操作說明!$D$2-16,1573,12)),0)</f>
        <v>0</v>
      </c>
      <c r="H723" s="40">
        <f ca="1">IFERROR(SUMPRODUCT(('銷貨數 (總數)(claude)'!$B$4:$B$1576=C723)*OFFSET('銷貨數 (總數)(claude)'!$E$4:$E$1576,0,操作說明!$D$2-10,1573,6)),0)</f>
        <v>0</v>
      </c>
      <c r="I723" s="39">
        <f ca="1">IFERROR(SUMPRODUCT(('銷貨數 (總數)(claude)'!$B$4:$B$1576=C723)*OFFSET('銷貨數 (總數)(claude)'!$E$4:$E$1576,0,操作說明!$D$2-7,1573,3)),0)</f>
        <v>0</v>
      </c>
      <c r="J723" s="40" cm="1">
        <f t="array" aca="1" ref="J723" ca="1">IFERROR(ROUND(H723/MAX(1,SUMPRODUCT(('銷貨數 (總數)(claude)'!$B$4:$B$1576=C723)*(OFFSET('銷貨數 (總數)(claude)'!$E$4:$E$1576,0,操作說明!$D$2-10,1573,6)&gt;0))),1),0)</f>
        <v>0</v>
      </c>
      <c r="K723" s="41" t="str">
        <f t="shared" ca="1" si="44"/>
        <v>-</v>
      </c>
      <c r="L723" s="37" t="str">
        <f t="shared" si="45"/>
        <v>無庫存</v>
      </c>
      <c r="M723" s="42" t="str">
        <f t="shared" si="46"/>
        <v/>
      </c>
      <c r="N723" s="113" t="str">
        <f t="shared" ca="1" si="47"/>
        <v>已售完</v>
      </c>
    </row>
    <row r="724" spans="1:14" ht="15.75" customHeight="1">
      <c r="A724" s="19" t="str">
        <f>IFERROR(_xlfn.XLOOKUP(B724,事業別定義!A$2:A$9,事業別定義!B$2:B$9,IF(E724&gt;0,"周邊商品","")),IF(E724&gt;0,"周邊商品",""))</f>
        <v>周邊商品</v>
      </c>
      <c r="B724" s="20" t="str">
        <f>IFERROR(_xlfn.XLOOKUP(C724,'銷貨數(claude)'!E:E,'銷貨數(claude)'!A:A,"周邊商品"),"周邊商品")</f>
        <v>周邊商品</v>
      </c>
      <c r="C724" s="21">
        <f>'在庫(claude)'!A724</f>
        <v>0</v>
      </c>
      <c r="D724" s="22">
        <f>IFERROR(_xlfn.XLOOKUP(C724,'在庫(claude)'!A$5:A$695,'在庫(claude)'!B$5:B$695,""),"")</f>
        <v>0</v>
      </c>
      <c r="E724" s="34">
        <f>IFERROR(SUMIF('在庫(claude)'!A$5:A$695,C724,'在庫(claude)'!D$5:D$695),0)</f>
        <v>0</v>
      </c>
      <c r="F724" s="34">
        <f>IFERROR(SUMIF('在庫(claude)'!A$5:A$695,C724,'在庫(claude)'!E$5:E$695),0)</f>
        <v>0</v>
      </c>
      <c r="G724" s="34">
        <f ca="1">IFERROR(SUMPRODUCT(('銷貨數 (總數)(claude)'!$B$4:$B$1576=C724)*OFFSET('銷貨數 (總數)(claude)'!$E$4:$E$1576,0,操作說明!$D$2-16,1573,12)),0)</f>
        <v>0</v>
      </c>
      <c r="H724" s="35">
        <f ca="1">IFERROR(SUMPRODUCT(('銷貨數 (總數)(claude)'!$B$4:$B$1576=C724)*OFFSET('銷貨數 (總數)(claude)'!$E$4:$E$1576,0,操作說明!$D$2-10,1573,6)),0)</f>
        <v>0</v>
      </c>
      <c r="I724" s="34">
        <f ca="1">IFERROR(SUMPRODUCT(('銷貨數 (總數)(claude)'!$B$4:$B$1576=C724)*OFFSET('銷貨數 (總數)(claude)'!$E$4:$E$1576,0,操作說明!$D$2-7,1573,3)),0)</f>
        <v>0</v>
      </c>
      <c r="J724" s="35" cm="1">
        <f t="array" aca="1" ref="J724" ca="1">IFERROR(ROUND(H724/MAX(1,SUMPRODUCT(('銷貨數 (總數)(claude)'!$B$4:$B$1576=C724)*(OFFSET('銷貨數 (總數)(claude)'!$E$4:$E$1576,0,操作說明!$D$2-10,1573,6)&gt;0))),1),0)</f>
        <v>0</v>
      </c>
      <c r="K724" s="36" t="str">
        <f t="shared" ca="1" si="44"/>
        <v>-</v>
      </c>
      <c r="L724" s="37" t="str">
        <f t="shared" si="45"/>
        <v>無庫存</v>
      </c>
      <c r="M724" s="38" t="str">
        <f t="shared" si="46"/>
        <v/>
      </c>
      <c r="N724" s="113" t="str">
        <f t="shared" ca="1" si="47"/>
        <v>已售完</v>
      </c>
    </row>
    <row r="725" spans="1:14" ht="15.75" customHeight="1">
      <c r="A725" s="19" t="str">
        <f>IFERROR(_xlfn.XLOOKUP(B725,事業別定義!A$2:A$9,事業別定義!B$2:B$9,IF(E725&gt;0,"周邊商品","")),IF(E725&gt;0,"周邊商品",""))</f>
        <v>周邊商品</v>
      </c>
      <c r="B725" s="20" t="str">
        <f>IFERROR(_xlfn.XLOOKUP(C725,'銷貨數(claude)'!E:E,'銷貨數(claude)'!A:A,"周邊商品"),"周邊商品")</f>
        <v>周邊商品</v>
      </c>
      <c r="C725" s="21">
        <f>'在庫(claude)'!A725</f>
        <v>0</v>
      </c>
      <c r="D725" s="22">
        <f>IFERROR(_xlfn.XLOOKUP(C725,'在庫(claude)'!A$5:A$695,'在庫(claude)'!B$5:B$695,""),"")</f>
        <v>0</v>
      </c>
      <c r="E725" s="39">
        <f>IFERROR(SUMIF('在庫(claude)'!A$5:A$695,C725,'在庫(claude)'!D$5:D$695),0)</f>
        <v>0</v>
      </c>
      <c r="F725" s="39">
        <f>IFERROR(SUMIF('在庫(claude)'!A$5:A$695,C725,'在庫(claude)'!E$5:E$695),0)</f>
        <v>0</v>
      </c>
      <c r="G725" s="39">
        <f ca="1">IFERROR(SUMPRODUCT(('銷貨數 (總數)(claude)'!$B$4:$B$1576=C725)*OFFSET('銷貨數 (總數)(claude)'!$E$4:$E$1576,0,操作說明!$D$2-16,1573,12)),0)</f>
        <v>0</v>
      </c>
      <c r="H725" s="40">
        <f ca="1">IFERROR(SUMPRODUCT(('銷貨數 (總數)(claude)'!$B$4:$B$1576=C725)*OFFSET('銷貨數 (總數)(claude)'!$E$4:$E$1576,0,操作說明!$D$2-10,1573,6)),0)</f>
        <v>0</v>
      </c>
      <c r="I725" s="39">
        <f ca="1">IFERROR(SUMPRODUCT(('銷貨數 (總數)(claude)'!$B$4:$B$1576=C725)*OFFSET('銷貨數 (總數)(claude)'!$E$4:$E$1576,0,操作說明!$D$2-7,1573,3)),0)</f>
        <v>0</v>
      </c>
      <c r="J725" s="40" cm="1">
        <f t="array" aca="1" ref="J725" ca="1">IFERROR(ROUND(H725/MAX(1,SUMPRODUCT(('銷貨數 (總數)(claude)'!$B$4:$B$1576=C725)*(OFFSET('銷貨數 (總數)(claude)'!$E$4:$E$1576,0,操作說明!$D$2-10,1573,6)&gt;0))),1),0)</f>
        <v>0</v>
      </c>
      <c r="K725" s="41" t="str">
        <f t="shared" ca="1" si="44"/>
        <v>-</v>
      </c>
      <c r="L725" s="37" t="str">
        <f t="shared" si="45"/>
        <v>無庫存</v>
      </c>
      <c r="M725" s="42" t="str">
        <f t="shared" si="46"/>
        <v/>
      </c>
      <c r="N725" s="113" t="str">
        <f t="shared" ca="1" si="47"/>
        <v>已售完</v>
      </c>
    </row>
    <row r="726" spans="1:14" ht="15.75" customHeight="1">
      <c r="A726" s="19" t="str">
        <f>IFERROR(_xlfn.XLOOKUP(B726,事業別定義!A$2:A$9,事業別定義!B$2:B$9,IF(E726&gt;0,"周邊商品","")),IF(E726&gt;0,"周邊商品",""))</f>
        <v>周邊商品</v>
      </c>
      <c r="B726" s="20" t="str">
        <f>IFERROR(_xlfn.XLOOKUP(C726,'銷貨數(claude)'!E:E,'銷貨數(claude)'!A:A,"周邊商品"),"周邊商品")</f>
        <v>周邊商品</v>
      </c>
      <c r="C726" s="21">
        <f>'在庫(claude)'!A726</f>
        <v>0</v>
      </c>
      <c r="D726" s="22">
        <f>IFERROR(_xlfn.XLOOKUP(C726,'在庫(claude)'!A$5:A$695,'在庫(claude)'!B$5:B$695,""),"")</f>
        <v>0</v>
      </c>
      <c r="E726" s="34">
        <f>IFERROR(SUMIF('在庫(claude)'!A$5:A$695,C726,'在庫(claude)'!D$5:D$695),0)</f>
        <v>0</v>
      </c>
      <c r="F726" s="34">
        <f>IFERROR(SUMIF('在庫(claude)'!A$5:A$695,C726,'在庫(claude)'!E$5:E$695),0)</f>
        <v>0</v>
      </c>
      <c r="G726" s="34">
        <f ca="1">IFERROR(SUMPRODUCT(('銷貨數 (總數)(claude)'!$B$4:$B$1576=C726)*OFFSET('銷貨數 (總數)(claude)'!$E$4:$E$1576,0,操作說明!$D$2-16,1573,12)),0)</f>
        <v>0</v>
      </c>
      <c r="H726" s="35">
        <f ca="1">IFERROR(SUMPRODUCT(('銷貨數 (總數)(claude)'!$B$4:$B$1576=C726)*OFFSET('銷貨數 (總數)(claude)'!$E$4:$E$1576,0,操作說明!$D$2-10,1573,6)),0)</f>
        <v>0</v>
      </c>
      <c r="I726" s="34">
        <f ca="1">IFERROR(SUMPRODUCT(('銷貨數 (總數)(claude)'!$B$4:$B$1576=C726)*OFFSET('銷貨數 (總數)(claude)'!$E$4:$E$1576,0,操作說明!$D$2-7,1573,3)),0)</f>
        <v>0</v>
      </c>
      <c r="J726" s="35" cm="1">
        <f t="array" aca="1" ref="J726" ca="1">IFERROR(ROUND(H726/MAX(1,SUMPRODUCT(('銷貨數 (總數)(claude)'!$B$4:$B$1576=C726)*(OFFSET('銷貨數 (總數)(claude)'!$E$4:$E$1576,0,操作說明!$D$2-10,1573,6)&gt;0))),1),0)</f>
        <v>0</v>
      </c>
      <c r="K726" s="36" t="str">
        <f t="shared" ca="1" si="44"/>
        <v>-</v>
      </c>
      <c r="L726" s="37" t="str">
        <f t="shared" si="45"/>
        <v>無庫存</v>
      </c>
      <c r="M726" s="38" t="str">
        <f t="shared" si="46"/>
        <v/>
      </c>
      <c r="N726" s="113" t="str">
        <f t="shared" ca="1" si="47"/>
        <v>已售完</v>
      </c>
    </row>
    <row r="727" spans="1:14" ht="15.75" customHeight="1">
      <c r="A727" s="19" t="str">
        <f>IFERROR(_xlfn.XLOOKUP(B727,事業別定義!A$2:A$9,事業別定義!B$2:B$9,IF(E727&gt;0,"周邊商品","")),IF(E727&gt;0,"周邊商品",""))</f>
        <v>周邊商品</v>
      </c>
      <c r="B727" s="20" t="str">
        <f>IFERROR(_xlfn.XLOOKUP(C727,'銷貨數(claude)'!E:E,'銷貨數(claude)'!A:A,"周邊商品"),"周邊商品")</f>
        <v>周邊商品</v>
      </c>
      <c r="C727" s="21">
        <f>'在庫(claude)'!A727</f>
        <v>0</v>
      </c>
      <c r="D727" s="22">
        <f>IFERROR(_xlfn.XLOOKUP(C727,'在庫(claude)'!A$5:A$695,'在庫(claude)'!B$5:B$695,""),"")</f>
        <v>0</v>
      </c>
      <c r="E727" s="39">
        <f>IFERROR(SUMIF('在庫(claude)'!A$5:A$695,C727,'在庫(claude)'!D$5:D$695),0)</f>
        <v>0</v>
      </c>
      <c r="F727" s="39">
        <f>IFERROR(SUMIF('在庫(claude)'!A$5:A$695,C727,'在庫(claude)'!E$5:E$695),0)</f>
        <v>0</v>
      </c>
      <c r="G727" s="39">
        <f ca="1">IFERROR(SUMPRODUCT(('銷貨數 (總數)(claude)'!$B$4:$B$1576=C727)*OFFSET('銷貨數 (總數)(claude)'!$E$4:$E$1576,0,操作說明!$D$2-16,1573,12)),0)</f>
        <v>0</v>
      </c>
      <c r="H727" s="40">
        <f ca="1">IFERROR(SUMPRODUCT(('銷貨數 (總數)(claude)'!$B$4:$B$1576=C727)*OFFSET('銷貨數 (總數)(claude)'!$E$4:$E$1576,0,操作說明!$D$2-10,1573,6)),0)</f>
        <v>0</v>
      </c>
      <c r="I727" s="39">
        <f ca="1">IFERROR(SUMPRODUCT(('銷貨數 (總數)(claude)'!$B$4:$B$1576=C727)*OFFSET('銷貨數 (總數)(claude)'!$E$4:$E$1576,0,操作說明!$D$2-7,1573,3)),0)</f>
        <v>0</v>
      </c>
      <c r="J727" s="40" cm="1">
        <f t="array" aca="1" ref="J727" ca="1">IFERROR(ROUND(H727/MAX(1,SUMPRODUCT(('銷貨數 (總數)(claude)'!$B$4:$B$1576=C727)*(OFFSET('銷貨數 (總數)(claude)'!$E$4:$E$1576,0,操作說明!$D$2-10,1573,6)&gt;0))),1),0)</f>
        <v>0</v>
      </c>
      <c r="K727" s="41" t="str">
        <f t="shared" ca="1" si="44"/>
        <v>-</v>
      </c>
      <c r="L727" s="37" t="str">
        <f t="shared" si="45"/>
        <v>無庫存</v>
      </c>
      <c r="M727" s="42" t="str">
        <f t="shared" si="46"/>
        <v/>
      </c>
      <c r="N727" s="113" t="str">
        <f t="shared" ca="1" si="47"/>
        <v>已售完</v>
      </c>
    </row>
    <row r="728" spans="1:14" ht="15.75" customHeight="1">
      <c r="A728" s="19" t="str">
        <f>IFERROR(_xlfn.XLOOKUP(B728,事業別定義!A$2:A$9,事業別定義!B$2:B$9,IF(E728&gt;0,"周邊商品","")),IF(E728&gt;0,"周邊商品",""))</f>
        <v>周邊商品</v>
      </c>
      <c r="B728" s="20" t="str">
        <f>IFERROR(_xlfn.XLOOKUP(C728,'銷貨數(claude)'!E:E,'銷貨數(claude)'!A:A,"周邊商品"),"周邊商品")</f>
        <v>周邊商品</v>
      </c>
      <c r="C728" s="21">
        <f>'在庫(claude)'!A728</f>
        <v>0</v>
      </c>
      <c r="D728" s="22">
        <f>IFERROR(_xlfn.XLOOKUP(C728,'在庫(claude)'!A$5:A$695,'在庫(claude)'!B$5:B$695,""),"")</f>
        <v>0</v>
      </c>
      <c r="E728" s="34">
        <f>IFERROR(SUMIF('在庫(claude)'!A$5:A$695,C728,'在庫(claude)'!D$5:D$695),0)</f>
        <v>0</v>
      </c>
      <c r="F728" s="34">
        <f>IFERROR(SUMIF('在庫(claude)'!A$5:A$695,C728,'在庫(claude)'!E$5:E$695),0)</f>
        <v>0</v>
      </c>
      <c r="G728" s="34">
        <f ca="1">IFERROR(SUMPRODUCT(('銷貨數 (總數)(claude)'!$B$4:$B$1576=C728)*OFFSET('銷貨數 (總數)(claude)'!$E$4:$E$1576,0,操作說明!$D$2-16,1573,12)),0)</f>
        <v>0</v>
      </c>
      <c r="H728" s="35">
        <f ca="1">IFERROR(SUMPRODUCT(('銷貨數 (總數)(claude)'!$B$4:$B$1576=C728)*OFFSET('銷貨數 (總數)(claude)'!$E$4:$E$1576,0,操作說明!$D$2-10,1573,6)),0)</f>
        <v>0</v>
      </c>
      <c r="I728" s="34">
        <f ca="1">IFERROR(SUMPRODUCT(('銷貨數 (總數)(claude)'!$B$4:$B$1576=C728)*OFFSET('銷貨數 (總數)(claude)'!$E$4:$E$1576,0,操作說明!$D$2-7,1573,3)),0)</f>
        <v>0</v>
      </c>
      <c r="J728" s="35" cm="1">
        <f t="array" aca="1" ref="J728" ca="1">IFERROR(ROUND(H728/MAX(1,SUMPRODUCT(('銷貨數 (總數)(claude)'!$B$4:$B$1576=C728)*(OFFSET('銷貨數 (總數)(claude)'!$E$4:$E$1576,0,操作說明!$D$2-10,1573,6)&gt;0))),1),0)</f>
        <v>0</v>
      </c>
      <c r="K728" s="36" t="str">
        <f t="shared" ca="1" si="44"/>
        <v>-</v>
      </c>
      <c r="L728" s="37" t="str">
        <f t="shared" si="45"/>
        <v>無庫存</v>
      </c>
      <c r="M728" s="38" t="str">
        <f t="shared" si="46"/>
        <v/>
      </c>
      <c r="N728" s="113" t="str">
        <f t="shared" ca="1" si="47"/>
        <v>已售完</v>
      </c>
    </row>
    <row r="729" spans="1:14" ht="15.75" customHeight="1">
      <c r="A729" s="19" t="str">
        <f>IFERROR(_xlfn.XLOOKUP(B729,事業別定義!A$2:A$9,事業別定義!B$2:B$9,IF(E729&gt;0,"周邊商品","")),IF(E729&gt;0,"周邊商品",""))</f>
        <v>周邊商品</v>
      </c>
      <c r="B729" s="20" t="str">
        <f>IFERROR(_xlfn.XLOOKUP(C729,'銷貨數(claude)'!E:E,'銷貨數(claude)'!A:A,"周邊商品"),"周邊商品")</f>
        <v>周邊商品</v>
      </c>
      <c r="C729" s="21">
        <f>'在庫(claude)'!A729</f>
        <v>0</v>
      </c>
      <c r="D729" s="22">
        <f>IFERROR(_xlfn.XLOOKUP(C729,'在庫(claude)'!A$5:A$695,'在庫(claude)'!B$5:B$695,""),"")</f>
        <v>0</v>
      </c>
      <c r="E729" s="39">
        <f>IFERROR(SUMIF('在庫(claude)'!A$5:A$695,C729,'在庫(claude)'!D$5:D$695),0)</f>
        <v>0</v>
      </c>
      <c r="F729" s="39">
        <f>IFERROR(SUMIF('在庫(claude)'!A$5:A$695,C729,'在庫(claude)'!E$5:E$695),0)</f>
        <v>0</v>
      </c>
      <c r="G729" s="39">
        <f ca="1">IFERROR(SUMPRODUCT(('銷貨數 (總數)(claude)'!$B$4:$B$1576=C729)*OFFSET('銷貨數 (總數)(claude)'!$E$4:$E$1576,0,操作說明!$D$2-16,1573,12)),0)</f>
        <v>0</v>
      </c>
      <c r="H729" s="40">
        <f ca="1">IFERROR(SUMPRODUCT(('銷貨數 (總數)(claude)'!$B$4:$B$1576=C729)*OFFSET('銷貨數 (總數)(claude)'!$E$4:$E$1576,0,操作說明!$D$2-10,1573,6)),0)</f>
        <v>0</v>
      </c>
      <c r="I729" s="39">
        <f ca="1">IFERROR(SUMPRODUCT(('銷貨數 (總數)(claude)'!$B$4:$B$1576=C729)*OFFSET('銷貨數 (總數)(claude)'!$E$4:$E$1576,0,操作說明!$D$2-7,1573,3)),0)</f>
        <v>0</v>
      </c>
      <c r="J729" s="40" cm="1">
        <f t="array" aca="1" ref="J729" ca="1">IFERROR(ROUND(H729/MAX(1,SUMPRODUCT(('銷貨數 (總數)(claude)'!$B$4:$B$1576=C729)*(OFFSET('銷貨數 (總數)(claude)'!$E$4:$E$1576,0,操作說明!$D$2-10,1573,6)&gt;0))),1),0)</f>
        <v>0</v>
      </c>
      <c r="K729" s="41" t="str">
        <f t="shared" ca="1" si="44"/>
        <v>-</v>
      </c>
      <c r="L729" s="37" t="str">
        <f t="shared" si="45"/>
        <v>無庫存</v>
      </c>
      <c r="M729" s="42" t="str">
        <f t="shared" si="46"/>
        <v/>
      </c>
      <c r="N729" s="113" t="str">
        <f t="shared" ca="1" si="47"/>
        <v>已售完</v>
      </c>
    </row>
    <row r="730" spans="1:14" ht="15.75" customHeight="1">
      <c r="A730" s="19" t="str">
        <f>IFERROR(_xlfn.XLOOKUP(B730,事業別定義!A$2:A$9,事業別定義!B$2:B$9,IF(E730&gt;0,"周邊商品","")),IF(E730&gt;0,"周邊商品",""))</f>
        <v>周邊商品</v>
      </c>
      <c r="B730" s="20" t="str">
        <f>IFERROR(_xlfn.XLOOKUP(C730,'銷貨數(claude)'!E:E,'銷貨數(claude)'!A:A,"周邊商品"),"周邊商品")</f>
        <v>周邊商品</v>
      </c>
      <c r="C730" s="21">
        <f>'在庫(claude)'!A730</f>
        <v>0</v>
      </c>
      <c r="D730" s="22">
        <f>IFERROR(_xlfn.XLOOKUP(C730,'在庫(claude)'!A$5:A$695,'在庫(claude)'!B$5:B$695,""),"")</f>
        <v>0</v>
      </c>
      <c r="E730" s="34">
        <f>IFERROR(SUMIF('在庫(claude)'!A$5:A$695,C730,'在庫(claude)'!D$5:D$695),0)</f>
        <v>0</v>
      </c>
      <c r="F730" s="34">
        <f>IFERROR(SUMIF('在庫(claude)'!A$5:A$695,C730,'在庫(claude)'!E$5:E$695),0)</f>
        <v>0</v>
      </c>
      <c r="G730" s="34">
        <f ca="1">IFERROR(SUMPRODUCT(('銷貨數 (總數)(claude)'!$B$4:$B$1576=C730)*OFFSET('銷貨數 (總數)(claude)'!$E$4:$E$1576,0,操作說明!$D$2-16,1573,12)),0)</f>
        <v>0</v>
      </c>
      <c r="H730" s="35">
        <f ca="1">IFERROR(SUMPRODUCT(('銷貨數 (總數)(claude)'!$B$4:$B$1576=C730)*OFFSET('銷貨數 (總數)(claude)'!$E$4:$E$1576,0,操作說明!$D$2-10,1573,6)),0)</f>
        <v>0</v>
      </c>
      <c r="I730" s="34">
        <f ca="1">IFERROR(SUMPRODUCT(('銷貨數 (總數)(claude)'!$B$4:$B$1576=C730)*OFFSET('銷貨數 (總數)(claude)'!$E$4:$E$1576,0,操作說明!$D$2-7,1573,3)),0)</f>
        <v>0</v>
      </c>
      <c r="J730" s="35" cm="1">
        <f t="array" aca="1" ref="J730" ca="1">IFERROR(ROUND(H730/MAX(1,SUMPRODUCT(('銷貨數 (總數)(claude)'!$B$4:$B$1576=C730)*(OFFSET('銷貨數 (總數)(claude)'!$E$4:$E$1576,0,操作說明!$D$2-10,1573,6)&gt;0))),1),0)</f>
        <v>0</v>
      </c>
      <c r="K730" s="36" t="str">
        <f t="shared" ca="1" si="44"/>
        <v>-</v>
      </c>
      <c r="L730" s="37" t="str">
        <f t="shared" si="45"/>
        <v>無庫存</v>
      </c>
      <c r="M730" s="38" t="str">
        <f t="shared" si="46"/>
        <v/>
      </c>
      <c r="N730" s="113" t="str">
        <f t="shared" ca="1" si="47"/>
        <v>已售完</v>
      </c>
    </row>
    <row r="731" spans="1:14" ht="15.75" customHeight="1">
      <c r="A731" s="19" t="str">
        <f>IFERROR(_xlfn.XLOOKUP(B731,事業別定義!A$2:A$9,事業別定義!B$2:B$9,IF(E731&gt;0,"周邊商品","")),IF(E731&gt;0,"周邊商品",""))</f>
        <v>周邊商品</v>
      </c>
      <c r="B731" s="20" t="str">
        <f>IFERROR(_xlfn.XLOOKUP(C731,'銷貨數(claude)'!E:E,'銷貨數(claude)'!A:A,"周邊商品"),"周邊商品")</f>
        <v>周邊商品</v>
      </c>
      <c r="C731" s="21">
        <f>'在庫(claude)'!A731</f>
        <v>0</v>
      </c>
      <c r="D731" s="22">
        <f>IFERROR(_xlfn.XLOOKUP(C731,'在庫(claude)'!A$5:A$695,'在庫(claude)'!B$5:B$695,""),"")</f>
        <v>0</v>
      </c>
      <c r="E731" s="39">
        <f>IFERROR(SUMIF('在庫(claude)'!A$5:A$695,C731,'在庫(claude)'!D$5:D$695),0)</f>
        <v>0</v>
      </c>
      <c r="F731" s="39">
        <f>IFERROR(SUMIF('在庫(claude)'!A$5:A$695,C731,'在庫(claude)'!E$5:E$695),0)</f>
        <v>0</v>
      </c>
      <c r="G731" s="39">
        <f ca="1">IFERROR(SUMPRODUCT(('銷貨數 (總數)(claude)'!$B$4:$B$1576=C731)*OFFSET('銷貨數 (總數)(claude)'!$E$4:$E$1576,0,操作說明!$D$2-16,1573,12)),0)</f>
        <v>0</v>
      </c>
      <c r="H731" s="40">
        <f ca="1">IFERROR(SUMPRODUCT(('銷貨數 (總數)(claude)'!$B$4:$B$1576=C731)*OFFSET('銷貨數 (總數)(claude)'!$E$4:$E$1576,0,操作說明!$D$2-10,1573,6)),0)</f>
        <v>0</v>
      </c>
      <c r="I731" s="39">
        <f ca="1">IFERROR(SUMPRODUCT(('銷貨數 (總數)(claude)'!$B$4:$B$1576=C731)*OFFSET('銷貨數 (總數)(claude)'!$E$4:$E$1576,0,操作說明!$D$2-7,1573,3)),0)</f>
        <v>0</v>
      </c>
      <c r="J731" s="40" cm="1">
        <f t="array" aca="1" ref="J731" ca="1">IFERROR(ROUND(H731/MAX(1,SUMPRODUCT(('銷貨數 (總數)(claude)'!$B$4:$B$1576=C731)*(OFFSET('銷貨數 (總數)(claude)'!$E$4:$E$1576,0,操作說明!$D$2-10,1573,6)&gt;0))),1),0)</f>
        <v>0</v>
      </c>
      <c r="K731" s="41" t="str">
        <f t="shared" ca="1" si="44"/>
        <v>-</v>
      </c>
      <c r="L731" s="37" t="str">
        <f t="shared" si="45"/>
        <v>無庫存</v>
      </c>
      <c r="M731" s="42" t="str">
        <f t="shared" si="46"/>
        <v/>
      </c>
      <c r="N731" s="113" t="str">
        <f t="shared" ca="1" si="47"/>
        <v>已售完</v>
      </c>
    </row>
    <row r="732" spans="1:14" ht="15.75" customHeight="1">
      <c r="A732" s="19" t="str">
        <f>IFERROR(_xlfn.XLOOKUP(B732,事業別定義!A$2:A$9,事業別定義!B$2:B$9,IF(E732&gt;0,"周邊商品","")),IF(E732&gt;0,"周邊商品",""))</f>
        <v>周邊商品</v>
      </c>
      <c r="B732" s="20" t="str">
        <f>IFERROR(_xlfn.XLOOKUP(C732,'銷貨數(claude)'!E:E,'銷貨數(claude)'!A:A,"周邊商品"),"周邊商品")</f>
        <v>周邊商品</v>
      </c>
      <c r="C732" s="21">
        <f>'在庫(claude)'!A732</f>
        <v>0</v>
      </c>
      <c r="D732" s="22">
        <f>IFERROR(_xlfn.XLOOKUP(C732,'在庫(claude)'!A$5:A$695,'在庫(claude)'!B$5:B$695,""),"")</f>
        <v>0</v>
      </c>
      <c r="E732" s="34">
        <f>IFERROR(SUMIF('在庫(claude)'!A$5:A$695,C732,'在庫(claude)'!D$5:D$695),0)</f>
        <v>0</v>
      </c>
      <c r="F732" s="34">
        <f>IFERROR(SUMIF('在庫(claude)'!A$5:A$695,C732,'在庫(claude)'!E$5:E$695),0)</f>
        <v>0</v>
      </c>
      <c r="G732" s="34">
        <f ca="1">IFERROR(SUMPRODUCT(('銷貨數 (總數)(claude)'!$B$4:$B$1576=C732)*OFFSET('銷貨數 (總數)(claude)'!$E$4:$E$1576,0,操作說明!$D$2-16,1573,12)),0)</f>
        <v>0</v>
      </c>
      <c r="H732" s="35">
        <f ca="1">IFERROR(SUMPRODUCT(('銷貨數 (總數)(claude)'!$B$4:$B$1576=C732)*OFFSET('銷貨數 (總數)(claude)'!$E$4:$E$1576,0,操作說明!$D$2-10,1573,6)),0)</f>
        <v>0</v>
      </c>
      <c r="I732" s="34">
        <f ca="1">IFERROR(SUMPRODUCT(('銷貨數 (總數)(claude)'!$B$4:$B$1576=C732)*OFFSET('銷貨數 (總數)(claude)'!$E$4:$E$1576,0,操作說明!$D$2-7,1573,3)),0)</f>
        <v>0</v>
      </c>
      <c r="J732" s="35" cm="1">
        <f t="array" aca="1" ref="J732" ca="1">IFERROR(ROUND(H732/MAX(1,SUMPRODUCT(('銷貨數 (總數)(claude)'!$B$4:$B$1576=C732)*(OFFSET('銷貨數 (總數)(claude)'!$E$4:$E$1576,0,操作說明!$D$2-10,1573,6)&gt;0))),1),0)</f>
        <v>0</v>
      </c>
      <c r="K732" s="36" t="str">
        <f t="shared" ca="1" si="44"/>
        <v>-</v>
      </c>
      <c r="L732" s="37" t="str">
        <f t="shared" si="45"/>
        <v>無庫存</v>
      </c>
      <c r="M732" s="38" t="str">
        <f t="shared" si="46"/>
        <v/>
      </c>
      <c r="N732" s="113" t="str">
        <f t="shared" ca="1" si="47"/>
        <v>已售完</v>
      </c>
    </row>
    <row r="733" spans="1:14" ht="15.75" customHeight="1">
      <c r="A733" s="19" t="str">
        <f>IFERROR(_xlfn.XLOOKUP(B733,事業別定義!A$2:A$9,事業別定義!B$2:B$9,IF(E733&gt;0,"周邊商品","")),IF(E733&gt;0,"周邊商品",""))</f>
        <v>周邊商品</v>
      </c>
      <c r="B733" s="20" t="str">
        <f>IFERROR(_xlfn.XLOOKUP(C733,'銷貨數(claude)'!E:E,'銷貨數(claude)'!A:A,"周邊商品"),"周邊商品")</f>
        <v>周邊商品</v>
      </c>
      <c r="C733" s="21">
        <f>'在庫(claude)'!A733</f>
        <v>0</v>
      </c>
      <c r="D733" s="22">
        <f>IFERROR(_xlfn.XLOOKUP(C733,'在庫(claude)'!A$5:A$695,'在庫(claude)'!B$5:B$695,""),"")</f>
        <v>0</v>
      </c>
      <c r="E733" s="39">
        <f>IFERROR(SUMIF('在庫(claude)'!A$5:A$695,C733,'在庫(claude)'!D$5:D$695),0)</f>
        <v>0</v>
      </c>
      <c r="F733" s="39">
        <f>IFERROR(SUMIF('在庫(claude)'!A$5:A$695,C733,'在庫(claude)'!E$5:E$695),0)</f>
        <v>0</v>
      </c>
      <c r="G733" s="39">
        <f ca="1">IFERROR(SUMPRODUCT(('銷貨數 (總數)(claude)'!$B$4:$B$1576=C733)*OFFSET('銷貨數 (總數)(claude)'!$E$4:$E$1576,0,操作說明!$D$2-16,1573,12)),0)</f>
        <v>0</v>
      </c>
      <c r="H733" s="40">
        <f ca="1">IFERROR(SUMPRODUCT(('銷貨數 (總數)(claude)'!$B$4:$B$1576=C733)*OFFSET('銷貨數 (總數)(claude)'!$E$4:$E$1576,0,操作說明!$D$2-10,1573,6)),0)</f>
        <v>0</v>
      </c>
      <c r="I733" s="39">
        <f ca="1">IFERROR(SUMPRODUCT(('銷貨數 (總數)(claude)'!$B$4:$B$1576=C733)*OFFSET('銷貨數 (總數)(claude)'!$E$4:$E$1576,0,操作說明!$D$2-7,1573,3)),0)</f>
        <v>0</v>
      </c>
      <c r="J733" s="40" cm="1">
        <f t="array" aca="1" ref="J733" ca="1">IFERROR(ROUND(H733/MAX(1,SUMPRODUCT(('銷貨數 (總數)(claude)'!$B$4:$B$1576=C733)*(OFFSET('銷貨數 (總數)(claude)'!$E$4:$E$1576,0,操作說明!$D$2-10,1573,6)&gt;0))),1),0)</f>
        <v>0</v>
      </c>
      <c r="K733" s="41" t="str">
        <f t="shared" ca="1" si="44"/>
        <v>-</v>
      </c>
      <c r="L733" s="37" t="str">
        <f t="shared" si="45"/>
        <v>無庫存</v>
      </c>
      <c r="M733" s="42" t="str">
        <f t="shared" si="46"/>
        <v/>
      </c>
      <c r="N733" s="113" t="str">
        <f t="shared" ca="1" si="47"/>
        <v>已售完</v>
      </c>
    </row>
    <row r="734" spans="1:14" ht="15.75" customHeight="1">
      <c r="A734" s="19" t="str">
        <f>IFERROR(_xlfn.XLOOKUP(B734,事業別定義!A$2:A$9,事業別定義!B$2:B$9,IF(E734&gt;0,"周邊商品","")),IF(E734&gt;0,"周邊商品",""))</f>
        <v>周邊商品</v>
      </c>
      <c r="B734" s="20" t="str">
        <f>IFERROR(_xlfn.XLOOKUP(C734,'銷貨數(claude)'!E:E,'銷貨數(claude)'!A:A,"周邊商品"),"周邊商品")</f>
        <v>周邊商品</v>
      </c>
      <c r="C734" s="21">
        <f>'在庫(claude)'!A734</f>
        <v>0</v>
      </c>
      <c r="D734" s="22">
        <f>IFERROR(_xlfn.XLOOKUP(C734,'在庫(claude)'!A$5:A$695,'在庫(claude)'!B$5:B$695,""),"")</f>
        <v>0</v>
      </c>
      <c r="E734" s="34">
        <f>IFERROR(SUMIF('在庫(claude)'!A$5:A$695,C734,'在庫(claude)'!D$5:D$695),0)</f>
        <v>0</v>
      </c>
      <c r="F734" s="34">
        <f>IFERROR(SUMIF('在庫(claude)'!A$5:A$695,C734,'在庫(claude)'!E$5:E$695),0)</f>
        <v>0</v>
      </c>
      <c r="G734" s="34">
        <f ca="1">IFERROR(SUMPRODUCT(('銷貨數 (總數)(claude)'!$B$4:$B$1576=C734)*OFFSET('銷貨數 (總數)(claude)'!$E$4:$E$1576,0,操作說明!$D$2-16,1573,12)),0)</f>
        <v>0</v>
      </c>
      <c r="H734" s="35">
        <f ca="1">IFERROR(SUMPRODUCT(('銷貨數 (總數)(claude)'!$B$4:$B$1576=C734)*OFFSET('銷貨數 (總數)(claude)'!$E$4:$E$1576,0,操作說明!$D$2-10,1573,6)),0)</f>
        <v>0</v>
      </c>
      <c r="I734" s="34">
        <f ca="1">IFERROR(SUMPRODUCT(('銷貨數 (總數)(claude)'!$B$4:$B$1576=C734)*OFFSET('銷貨數 (總數)(claude)'!$E$4:$E$1576,0,操作說明!$D$2-7,1573,3)),0)</f>
        <v>0</v>
      </c>
      <c r="J734" s="35" cm="1">
        <f t="array" aca="1" ref="J734" ca="1">IFERROR(ROUND(H734/MAX(1,SUMPRODUCT(('銷貨數 (總數)(claude)'!$B$4:$B$1576=C734)*(OFFSET('銷貨數 (總數)(claude)'!$E$4:$E$1576,0,操作說明!$D$2-10,1573,6)&gt;0))),1),0)</f>
        <v>0</v>
      </c>
      <c r="K734" s="36" t="str">
        <f t="shared" ca="1" si="44"/>
        <v>-</v>
      </c>
      <c r="L734" s="37" t="str">
        <f t="shared" si="45"/>
        <v>無庫存</v>
      </c>
      <c r="M734" s="38" t="str">
        <f t="shared" si="46"/>
        <v/>
      </c>
      <c r="N734" s="113" t="str">
        <f t="shared" ca="1" si="47"/>
        <v>已售完</v>
      </c>
    </row>
    <row r="735" spans="1:14" ht="15.75" customHeight="1">
      <c r="A735" s="19" t="str">
        <f>IFERROR(_xlfn.XLOOKUP(B735,事業別定義!A$2:A$9,事業別定義!B$2:B$9,IF(E735&gt;0,"周邊商品","")),IF(E735&gt;0,"周邊商品",""))</f>
        <v>周邊商品</v>
      </c>
      <c r="B735" s="20" t="str">
        <f>IFERROR(_xlfn.XLOOKUP(C735,'銷貨數(claude)'!E:E,'銷貨數(claude)'!A:A,"周邊商品"),"周邊商品")</f>
        <v>周邊商品</v>
      </c>
      <c r="C735" s="21">
        <f>'在庫(claude)'!A735</f>
        <v>0</v>
      </c>
      <c r="D735" s="22">
        <f>IFERROR(_xlfn.XLOOKUP(C735,'在庫(claude)'!A$5:A$695,'在庫(claude)'!B$5:B$695,""),"")</f>
        <v>0</v>
      </c>
      <c r="E735" s="39">
        <f>IFERROR(SUMIF('在庫(claude)'!A$5:A$695,C735,'在庫(claude)'!D$5:D$695),0)</f>
        <v>0</v>
      </c>
      <c r="F735" s="39">
        <f>IFERROR(SUMIF('在庫(claude)'!A$5:A$695,C735,'在庫(claude)'!E$5:E$695),0)</f>
        <v>0</v>
      </c>
      <c r="G735" s="39">
        <f ca="1">IFERROR(SUMPRODUCT(('銷貨數 (總數)(claude)'!$B$4:$B$1576=C735)*OFFSET('銷貨數 (總數)(claude)'!$E$4:$E$1576,0,操作說明!$D$2-16,1573,12)),0)</f>
        <v>0</v>
      </c>
      <c r="H735" s="40">
        <f ca="1">IFERROR(SUMPRODUCT(('銷貨數 (總數)(claude)'!$B$4:$B$1576=C735)*OFFSET('銷貨數 (總數)(claude)'!$E$4:$E$1576,0,操作說明!$D$2-10,1573,6)),0)</f>
        <v>0</v>
      </c>
      <c r="I735" s="39">
        <f ca="1">IFERROR(SUMPRODUCT(('銷貨數 (總數)(claude)'!$B$4:$B$1576=C735)*OFFSET('銷貨數 (總數)(claude)'!$E$4:$E$1576,0,操作說明!$D$2-7,1573,3)),0)</f>
        <v>0</v>
      </c>
      <c r="J735" s="40" cm="1">
        <f t="array" aca="1" ref="J735" ca="1">IFERROR(ROUND(H735/MAX(1,SUMPRODUCT(('銷貨數 (總數)(claude)'!$B$4:$B$1576=C735)*(OFFSET('銷貨數 (總數)(claude)'!$E$4:$E$1576,0,操作說明!$D$2-10,1573,6)&gt;0))),1),0)</f>
        <v>0</v>
      </c>
      <c r="K735" s="41" t="str">
        <f t="shared" ca="1" si="44"/>
        <v>-</v>
      </c>
      <c r="L735" s="37" t="str">
        <f t="shared" si="45"/>
        <v>無庫存</v>
      </c>
      <c r="M735" s="42" t="str">
        <f t="shared" si="46"/>
        <v/>
      </c>
      <c r="N735" s="113" t="str">
        <f t="shared" ca="1" si="47"/>
        <v>已售完</v>
      </c>
    </row>
    <row r="736" spans="1:14" ht="15.75" customHeight="1">
      <c r="A736" s="19" t="str">
        <f>IFERROR(_xlfn.XLOOKUP(B736,事業別定義!A$2:A$9,事業別定義!B$2:B$9,IF(E736&gt;0,"周邊商品","")),IF(E736&gt;0,"周邊商品",""))</f>
        <v>周邊商品</v>
      </c>
      <c r="B736" s="20" t="str">
        <f>IFERROR(_xlfn.XLOOKUP(C736,'銷貨數(claude)'!E:E,'銷貨數(claude)'!A:A,"周邊商品"),"周邊商品")</f>
        <v>周邊商品</v>
      </c>
      <c r="C736" s="21">
        <f>'在庫(claude)'!A736</f>
        <v>0</v>
      </c>
      <c r="D736" s="22">
        <f>IFERROR(_xlfn.XLOOKUP(C736,'在庫(claude)'!A$5:A$695,'在庫(claude)'!B$5:B$695,""),"")</f>
        <v>0</v>
      </c>
      <c r="E736" s="34">
        <f>IFERROR(SUMIF('在庫(claude)'!A$5:A$695,C736,'在庫(claude)'!D$5:D$695),0)</f>
        <v>0</v>
      </c>
      <c r="F736" s="34">
        <f>IFERROR(SUMIF('在庫(claude)'!A$5:A$695,C736,'在庫(claude)'!E$5:E$695),0)</f>
        <v>0</v>
      </c>
      <c r="G736" s="34">
        <f ca="1">IFERROR(SUMPRODUCT(('銷貨數 (總數)(claude)'!$B$4:$B$1576=C736)*OFFSET('銷貨數 (總數)(claude)'!$E$4:$E$1576,0,操作說明!$D$2-16,1573,12)),0)</f>
        <v>0</v>
      </c>
      <c r="H736" s="35">
        <f ca="1">IFERROR(SUMPRODUCT(('銷貨數 (總數)(claude)'!$B$4:$B$1576=C736)*OFFSET('銷貨數 (總數)(claude)'!$E$4:$E$1576,0,操作說明!$D$2-10,1573,6)),0)</f>
        <v>0</v>
      </c>
      <c r="I736" s="34">
        <f ca="1">IFERROR(SUMPRODUCT(('銷貨數 (總數)(claude)'!$B$4:$B$1576=C736)*OFFSET('銷貨數 (總數)(claude)'!$E$4:$E$1576,0,操作說明!$D$2-7,1573,3)),0)</f>
        <v>0</v>
      </c>
      <c r="J736" s="35" cm="1">
        <f t="array" aca="1" ref="J736" ca="1">IFERROR(ROUND(H736/MAX(1,SUMPRODUCT(('銷貨數 (總數)(claude)'!$B$4:$B$1576=C736)*(OFFSET('銷貨數 (總數)(claude)'!$E$4:$E$1576,0,操作說明!$D$2-10,1573,6)&gt;0))),1),0)</f>
        <v>0</v>
      </c>
      <c r="K736" s="36" t="str">
        <f t="shared" ca="1" si="44"/>
        <v>-</v>
      </c>
      <c r="L736" s="37" t="str">
        <f t="shared" si="45"/>
        <v>無庫存</v>
      </c>
      <c r="M736" s="38" t="str">
        <f t="shared" si="46"/>
        <v/>
      </c>
      <c r="N736" s="113" t="str">
        <f t="shared" ca="1" si="47"/>
        <v>已售完</v>
      </c>
    </row>
    <row r="737" spans="1:14" ht="15.75" customHeight="1">
      <c r="A737" s="19" t="str">
        <f>IFERROR(_xlfn.XLOOKUP(B737,事業別定義!A$2:A$9,事業別定義!B$2:B$9,IF(E737&gt;0,"周邊商品","")),IF(E737&gt;0,"周邊商品",""))</f>
        <v>周邊商品</v>
      </c>
      <c r="B737" s="20" t="str">
        <f>IFERROR(_xlfn.XLOOKUP(C737,'銷貨數(claude)'!E:E,'銷貨數(claude)'!A:A,"周邊商品"),"周邊商品")</f>
        <v>周邊商品</v>
      </c>
      <c r="C737" s="21">
        <f>'在庫(claude)'!A737</f>
        <v>0</v>
      </c>
      <c r="D737" s="22">
        <f>IFERROR(_xlfn.XLOOKUP(C737,'在庫(claude)'!A$5:A$695,'在庫(claude)'!B$5:B$695,""),"")</f>
        <v>0</v>
      </c>
      <c r="E737" s="39">
        <f>IFERROR(SUMIF('在庫(claude)'!A$5:A$695,C737,'在庫(claude)'!D$5:D$695),0)</f>
        <v>0</v>
      </c>
      <c r="F737" s="39">
        <f>IFERROR(SUMIF('在庫(claude)'!A$5:A$695,C737,'在庫(claude)'!E$5:E$695),0)</f>
        <v>0</v>
      </c>
      <c r="G737" s="39">
        <f ca="1">IFERROR(SUMPRODUCT(('銷貨數 (總數)(claude)'!$B$4:$B$1576=C737)*OFFSET('銷貨數 (總數)(claude)'!$E$4:$E$1576,0,操作說明!$D$2-16,1573,12)),0)</f>
        <v>0</v>
      </c>
      <c r="H737" s="40">
        <f ca="1">IFERROR(SUMPRODUCT(('銷貨數 (總數)(claude)'!$B$4:$B$1576=C737)*OFFSET('銷貨數 (總數)(claude)'!$E$4:$E$1576,0,操作說明!$D$2-10,1573,6)),0)</f>
        <v>0</v>
      </c>
      <c r="I737" s="39">
        <f ca="1">IFERROR(SUMPRODUCT(('銷貨數 (總數)(claude)'!$B$4:$B$1576=C737)*OFFSET('銷貨數 (總數)(claude)'!$E$4:$E$1576,0,操作說明!$D$2-7,1573,3)),0)</f>
        <v>0</v>
      </c>
      <c r="J737" s="40" cm="1">
        <f t="array" aca="1" ref="J737" ca="1">IFERROR(ROUND(H737/MAX(1,SUMPRODUCT(('銷貨數 (總數)(claude)'!$B$4:$B$1576=C737)*(OFFSET('銷貨數 (總數)(claude)'!$E$4:$E$1576,0,操作說明!$D$2-10,1573,6)&gt;0))),1),0)</f>
        <v>0</v>
      </c>
      <c r="K737" s="41" t="str">
        <f t="shared" ca="1" si="44"/>
        <v>-</v>
      </c>
      <c r="L737" s="37" t="str">
        <f t="shared" si="45"/>
        <v>無庫存</v>
      </c>
      <c r="M737" s="42" t="str">
        <f t="shared" si="46"/>
        <v/>
      </c>
      <c r="N737" s="113" t="str">
        <f t="shared" ca="1" si="47"/>
        <v>已售完</v>
      </c>
    </row>
    <row r="738" spans="1:14" ht="15.75" customHeight="1">
      <c r="A738" s="19" t="str">
        <f>IFERROR(_xlfn.XLOOKUP(B738,事業別定義!A$2:A$9,事業別定義!B$2:B$9,IF(E738&gt;0,"周邊商品","")),IF(E738&gt;0,"周邊商品",""))</f>
        <v>周邊商品</v>
      </c>
      <c r="B738" s="20" t="str">
        <f>IFERROR(_xlfn.XLOOKUP(C738,'銷貨數(claude)'!E:E,'銷貨數(claude)'!A:A,"周邊商品"),"周邊商品")</f>
        <v>周邊商品</v>
      </c>
      <c r="C738" s="21">
        <f>'在庫(claude)'!A738</f>
        <v>0</v>
      </c>
      <c r="D738" s="22">
        <f>IFERROR(_xlfn.XLOOKUP(C738,'在庫(claude)'!A$5:A$695,'在庫(claude)'!B$5:B$695,""),"")</f>
        <v>0</v>
      </c>
      <c r="E738" s="34">
        <f>IFERROR(SUMIF('在庫(claude)'!A$5:A$695,C738,'在庫(claude)'!D$5:D$695),0)</f>
        <v>0</v>
      </c>
      <c r="F738" s="34">
        <f>IFERROR(SUMIF('在庫(claude)'!A$5:A$695,C738,'在庫(claude)'!E$5:E$695),0)</f>
        <v>0</v>
      </c>
      <c r="G738" s="34">
        <f ca="1">IFERROR(SUMPRODUCT(('銷貨數 (總數)(claude)'!$B$4:$B$1576=C738)*OFFSET('銷貨數 (總數)(claude)'!$E$4:$E$1576,0,操作說明!$D$2-16,1573,12)),0)</f>
        <v>0</v>
      </c>
      <c r="H738" s="35">
        <f ca="1">IFERROR(SUMPRODUCT(('銷貨數 (總數)(claude)'!$B$4:$B$1576=C738)*OFFSET('銷貨數 (總數)(claude)'!$E$4:$E$1576,0,操作說明!$D$2-10,1573,6)),0)</f>
        <v>0</v>
      </c>
      <c r="I738" s="34">
        <f ca="1">IFERROR(SUMPRODUCT(('銷貨數 (總數)(claude)'!$B$4:$B$1576=C738)*OFFSET('銷貨數 (總數)(claude)'!$E$4:$E$1576,0,操作說明!$D$2-7,1573,3)),0)</f>
        <v>0</v>
      </c>
      <c r="J738" s="35" cm="1">
        <f t="array" aca="1" ref="J738" ca="1">IFERROR(ROUND(H738/MAX(1,SUMPRODUCT(('銷貨數 (總數)(claude)'!$B$4:$B$1576=C738)*(OFFSET('銷貨數 (總數)(claude)'!$E$4:$E$1576,0,操作說明!$D$2-10,1573,6)&gt;0))),1),0)</f>
        <v>0</v>
      </c>
      <c r="K738" s="36" t="str">
        <f t="shared" ca="1" si="44"/>
        <v>-</v>
      </c>
      <c r="L738" s="37" t="str">
        <f t="shared" si="45"/>
        <v>無庫存</v>
      </c>
      <c r="M738" s="38" t="str">
        <f t="shared" si="46"/>
        <v/>
      </c>
      <c r="N738" s="113" t="str">
        <f t="shared" ca="1" si="47"/>
        <v>已售完</v>
      </c>
    </row>
    <row r="739" spans="1:14" ht="15.75" customHeight="1">
      <c r="A739" s="19" t="str">
        <f>IFERROR(_xlfn.XLOOKUP(B739,事業別定義!A$2:A$9,事業別定義!B$2:B$9,IF(E739&gt;0,"周邊商品","")),IF(E739&gt;0,"周邊商品",""))</f>
        <v>周邊商品</v>
      </c>
      <c r="B739" s="20" t="str">
        <f>IFERROR(_xlfn.XLOOKUP(C739,'銷貨數(claude)'!E:E,'銷貨數(claude)'!A:A,"周邊商品"),"周邊商品")</f>
        <v>周邊商品</v>
      </c>
      <c r="C739" s="21">
        <f>'在庫(claude)'!A739</f>
        <v>0</v>
      </c>
      <c r="D739" s="22">
        <f>IFERROR(_xlfn.XLOOKUP(C739,'在庫(claude)'!A$5:A$695,'在庫(claude)'!B$5:B$695,""),"")</f>
        <v>0</v>
      </c>
      <c r="E739" s="39">
        <f>IFERROR(SUMIF('在庫(claude)'!A$5:A$695,C739,'在庫(claude)'!D$5:D$695),0)</f>
        <v>0</v>
      </c>
      <c r="F739" s="39">
        <f>IFERROR(SUMIF('在庫(claude)'!A$5:A$695,C739,'在庫(claude)'!E$5:E$695),0)</f>
        <v>0</v>
      </c>
      <c r="G739" s="39">
        <f ca="1">IFERROR(SUMPRODUCT(('銷貨數 (總數)(claude)'!$B$4:$B$1576=C739)*OFFSET('銷貨數 (總數)(claude)'!$E$4:$E$1576,0,操作說明!$D$2-16,1573,12)),0)</f>
        <v>0</v>
      </c>
      <c r="H739" s="40">
        <f ca="1">IFERROR(SUMPRODUCT(('銷貨數 (總數)(claude)'!$B$4:$B$1576=C739)*OFFSET('銷貨數 (總數)(claude)'!$E$4:$E$1576,0,操作說明!$D$2-10,1573,6)),0)</f>
        <v>0</v>
      </c>
      <c r="I739" s="39">
        <f ca="1">IFERROR(SUMPRODUCT(('銷貨數 (總數)(claude)'!$B$4:$B$1576=C739)*OFFSET('銷貨數 (總數)(claude)'!$E$4:$E$1576,0,操作說明!$D$2-7,1573,3)),0)</f>
        <v>0</v>
      </c>
      <c r="J739" s="40" cm="1">
        <f t="array" aca="1" ref="J739" ca="1">IFERROR(ROUND(H739/MAX(1,SUMPRODUCT(('銷貨數 (總數)(claude)'!$B$4:$B$1576=C739)*(OFFSET('銷貨數 (總數)(claude)'!$E$4:$E$1576,0,操作說明!$D$2-10,1573,6)&gt;0))),1),0)</f>
        <v>0</v>
      </c>
      <c r="K739" s="41" t="str">
        <f t="shared" ca="1" si="44"/>
        <v>-</v>
      </c>
      <c r="L739" s="37" t="str">
        <f t="shared" si="45"/>
        <v>無庫存</v>
      </c>
      <c r="M739" s="42" t="str">
        <f t="shared" si="46"/>
        <v/>
      </c>
      <c r="N739" s="113" t="str">
        <f t="shared" ca="1" si="47"/>
        <v>已售完</v>
      </c>
    </row>
    <row r="740" spans="1:14" ht="15.75" customHeight="1">
      <c r="A740" s="19" t="str">
        <f>IFERROR(_xlfn.XLOOKUP(B740,事業別定義!A$2:A$9,事業別定義!B$2:B$9,IF(E740&gt;0,"周邊商品","")),IF(E740&gt;0,"周邊商品",""))</f>
        <v>周邊商品</v>
      </c>
      <c r="B740" s="20" t="str">
        <f>IFERROR(_xlfn.XLOOKUP(C740,'銷貨數(claude)'!E:E,'銷貨數(claude)'!A:A,"周邊商品"),"周邊商品")</f>
        <v>周邊商品</v>
      </c>
      <c r="C740" s="21">
        <f>'在庫(claude)'!A740</f>
        <v>0</v>
      </c>
      <c r="D740" s="22">
        <f>IFERROR(_xlfn.XLOOKUP(C740,'在庫(claude)'!A$5:A$695,'在庫(claude)'!B$5:B$695,""),"")</f>
        <v>0</v>
      </c>
      <c r="E740" s="34">
        <f>IFERROR(SUMIF('在庫(claude)'!A$5:A$695,C740,'在庫(claude)'!D$5:D$695),0)</f>
        <v>0</v>
      </c>
      <c r="F740" s="34">
        <f>IFERROR(SUMIF('在庫(claude)'!A$5:A$695,C740,'在庫(claude)'!E$5:E$695),0)</f>
        <v>0</v>
      </c>
      <c r="G740" s="34">
        <f ca="1">IFERROR(SUMPRODUCT(('銷貨數 (總數)(claude)'!$B$4:$B$1576=C740)*OFFSET('銷貨數 (總數)(claude)'!$E$4:$E$1576,0,操作說明!$D$2-16,1573,12)),0)</f>
        <v>0</v>
      </c>
      <c r="H740" s="35">
        <f ca="1">IFERROR(SUMPRODUCT(('銷貨數 (總數)(claude)'!$B$4:$B$1576=C740)*OFFSET('銷貨數 (總數)(claude)'!$E$4:$E$1576,0,操作說明!$D$2-10,1573,6)),0)</f>
        <v>0</v>
      </c>
      <c r="I740" s="34">
        <f ca="1">IFERROR(SUMPRODUCT(('銷貨數 (總數)(claude)'!$B$4:$B$1576=C740)*OFFSET('銷貨數 (總數)(claude)'!$E$4:$E$1576,0,操作說明!$D$2-7,1573,3)),0)</f>
        <v>0</v>
      </c>
      <c r="J740" s="35" cm="1">
        <f t="array" aca="1" ref="J740" ca="1">IFERROR(ROUND(H740/MAX(1,SUMPRODUCT(('銷貨數 (總數)(claude)'!$B$4:$B$1576=C740)*(OFFSET('銷貨數 (總數)(claude)'!$E$4:$E$1576,0,操作說明!$D$2-10,1573,6)&gt;0))),1),0)</f>
        <v>0</v>
      </c>
      <c r="K740" s="36" t="str">
        <f t="shared" ca="1" si="44"/>
        <v>-</v>
      </c>
      <c r="L740" s="37" t="str">
        <f t="shared" si="45"/>
        <v>無庫存</v>
      </c>
      <c r="M740" s="38" t="str">
        <f t="shared" si="46"/>
        <v/>
      </c>
      <c r="N740" s="113" t="str">
        <f t="shared" ca="1" si="47"/>
        <v>已售完</v>
      </c>
    </row>
  </sheetData>
  <autoFilter ref="A4:N740" xr:uid="{00000000-0009-0000-0000-000001000000}"/>
  <phoneticPr fontId="45" type="noConversion"/>
  <conditionalFormatting sqref="A1:B1048576">
    <cfRule type="cellIs" dxfId="1" priority="2" operator="equal">
      <formula>"Mirafeel"</formula>
    </cfRule>
    <cfRule type="cellIs" dxfId="0" priority="3" operator="equal">
      <formula>"學習商品"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A1:O12"/>
  <sheetViews>
    <sheetView showGridLines="0" tabSelected="1" zoomScale="115" zoomScaleNormal="115" workbookViewId="0">
      <pane ySplit="4" topLeftCell="A5" activePane="bottomLeft" state="frozen"/>
      <selection pane="bottomLeft" activeCell="L16" sqref="L16"/>
      <selection activeCell="F5" sqref="F5"/>
    </sheetView>
  </sheetViews>
  <sheetFormatPr defaultColWidth="8.44140625" defaultRowHeight="15.75"/>
  <cols>
    <col min="1" max="1" width="16" style="1" customWidth="1"/>
    <col min="2" max="3" width="10" style="1" customWidth="1"/>
    <col min="4" max="6" width="8" style="1" customWidth="1"/>
    <col min="7" max="8" width="10" style="1" customWidth="1"/>
    <col min="9" max="12" width="16" style="1" customWidth="1"/>
    <col min="13" max="13" width="14" style="1" customWidth="1"/>
    <col min="14" max="15" width="12" style="1" customWidth="1"/>
  </cols>
  <sheetData>
    <row r="1" spans="1:15" ht="27.75" customHeight="1">
      <c r="A1" s="147" t="s">
        <v>95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ht="15.75" customHeight="1">
      <c r="A2" s="148" t="s">
        <v>96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1:15" ht="18" customHeight="1">
      <c r="A3" s="149" t="s">
        <v>97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</row>
    <row r="4" spans="1:15" ht="27.75" customHeight="1">
      <c r="A4" s="43" t="s">
        <v>81</v>
      </c>
      <c r="B4" s="43" t="s">
        <v>98</v>
      </c>
      <c r="C4" s="43" t="s">
        <v>99</v>
      </c>
      <c r="D4" s="43" t="s">
        <v>100</v>
      </c>
      <c r="E4" s="43" t="s">
        <v>101</v>
      </c>
      <c r="F4" s="43" t="s">
        <v>102</v>
      </c>
      <c r="G4" s="43" t="s">
        <v>103</v>
      </c>
      <c r="H4" s="43" t="s">
        <v>104</v>
      </c>
      <c r="I4" s="43" t="s">
        <v>105</v>
      </c>
      <c r="J4" s="43" t="s">
        <v>106</v>
      </c>
      <c r="K4" s="43" t="s">
        <v>107</v>
      </c>
      <c r="L4" s="43" t="s">
        <v>108</v>
      </c>
      <c r="M4" s="43" t="s">
        <v>109</v>
      </c>
      <c r="N4" s="18" t="s">
        <v>110</v>
      </c>
      <c r="O4" s="18" t="s">
        <v>111</v>
      </c>
    </row>
    <row r="5" spans="1:15" ht="21.75" customHeight="1">
      <c r="A5" s="44" t="s">
        <v>112</v>
      </c>
      <c r="B5" s="45">
        <f ca="1">COUNTIFS(品名健康度!A$5:A$740,A5,品名健康度!L$5:L$740,"&lt;&gt;")</f>
        <v>18</v>
      </c>
      <c r="C5" s="45">
        <f ca="1">COUNTIFS(品名健康度!A$5:A$740,A5,品名健康度!L$5:L$740,"&lt;&gt;無庫存",品名健康度!L$5:L$740,"&lt;&gt;")</f>
        <v>18</v>
      </c>
      <c r="D5" s="45">
        <f ca="1">COUNTIFS(品名健康度!A$5:A$740,A5,品名健康度!L$5:L$740,"健康")</f>
        <v>0</v>
      </c>
      <c r="E5" s="45">
        <f ca="1">COUNTIFS(品名健康度!A$5:A$740,A5,品名健康度!L$5:L$740,"偏高")</f>
        <v>3</v>
      </c>
      <c r="F5" s="46">
        <f ca="1">COUNTIFS(品名健康度!A$5:A$740,A5,品名健康度!L$5:L$740,"警示")</f>
        <v>2</v>
      </c>
      <c r="G5" s="47">
        <f ca="1">COUNTIFS(品名健康度!A$5:A$740,A5,品名健康度!L$5:L$740,"滯銷風險")</f>
        <v>12</v>
      </c>
      <c r="H5" s="47">
        <f ca="1">COUNTIFS(品名健康度!A$5:A$740,A5,品名健康度!L$5:L$740,"滯銷(有庫無銷)")</f>
        <v>1</v>
      </c>
      <c r="I5" s="48">
        <f>SUMIFS(品名健康度!F$5:F$740,品名健康度!A$5:A$740,A5)</f>
        <v>33368315</v>
      </c>
      <c r="J5" s="49">
        <f ca="1">ROUND(SUMIFS(品名健康度!J$5:J$740,品名健康度!A$5:A$740,A5),1)</f>
        <v>3042.9</v>
      </c>
      <c r="K5" s="50">
        <f ca="1">IFERROR(ROUND(SUMIFS(品名健康度!I$5:I$740,品名健康度!A$5:A$740,A5)/3,1),0)</f>
        <v>2121</v>
      </c>
      <c r="L5" s="51">
        <f ca="1">IFERROR(ROUND(SUMIFS(品名健康度!G$5:G$740,品名健康度!A$5:A$740,A5)/12,1),0)</f>
        <v>1398.7</v>
      </c>
      <c r="M5" s="52">
        <f ca="1">SUMIFS(品名健康度!F$5:F$740,品名健康度!A$5:A$740,A5,品名健康度!L$5:L$740,"滯銷風險")+SUMIFS(品名健康度!F$5:F$740,品名健康度!A$5:A$740,A5,品名健康度!L$5:L$740,"滯銷(有庫無銷)")</f>
        <v>21797253</v>
      </c>
      <c r="N5">
        <f t="shared" ref="N5:N11" ca="1" si="0">IFERROR(ROUND(M5/I5*100,1),"-")</f>
        <v>65.3</v>
      </c>
      <c r="O5" t="str">
        <f t="shared" ref="O5:O10" ca="1" si="1">IFERROR(IF(G5+H5=0,"✅ 良好",IF((G5+H5)/C5&gt;0.5,"🔴 高風險",IF((G5+H5)/C5&gt;0.25,"🟠 注意","🟡 偏高"))),"✅ 良好")</f>
        <v>🔴 高風險</v>
      </c>
    </row>
    <row r="6" spans="1:15" ht="21.75" customHeight="1">
      <c r="A6" s="53" t="s">
        <v>113</v>
      </c>
      <c r="B6" s="54">
        <f ca="1">COUNTIFS(品名健康度!A$5:A$740,A6,品名健康度!L$5:L$740,"&lt;&gt;")</f>
        <v>699</v>
      </c>
      <c r="C6" s="54">
        <f ca="1">COUNTIFS(品名健康度!A$5:A$740,A6,品名健康度!L$5:L$740,"&lt;&gt;無庫存",品名健康度!L$5:L$740,"&lt;&gt;")</f>
        <v>647</v>
      </c>
      <c r="D6" s="55">
        <f ca="1">COUNTIFS(品名健康度!A$5:A$740,A6,品名健康度!L$5:L$740,"健康")</f>
        <v>33</v>
      </c>
      <c r="E6" s="56">
        <f ca="1">COUNTIFS(品名健康度!A$5:A$740,A6,品名健康度!L$5:L$740,"偏高")</f>
        <v>19</v>
      </c>
      <c r="F6" s="46">
        <f ca="1">COUNTIFS(品名健康度!A$5:A$740,A6,品名健康度!L$5:L$740,"警示")</f>
        <v>31</v>
      </c>
      <c r="G6" s="47">
        <f ca="1">COUNTIFS(品名健康度!A$5:A$740,A6,品名健康度!L$5:L$740,"滯銷風險")</f>
        <v>114</v>
      </c>
      <c r="H6" s="47">
        <f ca="1">COUNTIFS(品名健康度!A$5:A$740,A6,品名健康度!L$5:L$740,"滯銷(有庫無銷)")</f>
        <v>450</v>
      </c>
      <c r="I6" s="57">
        <f>SUMIFS(品名健康度!F$5:F$740,品名健康度!A$5:A$740,A6)</f>
        <v>21771129</v>
      </c>
      <c r="J6" s="58">
        <f ca="1">ROUND(SUMIFS(品名健康度!J$5:J$740,品名健康度!A$5:A$740,A6),1)</f>
        <v>4516.8999999999996</v>
      </c>
      <c r="K6" s="59">
        <f ca="1">IFERROR(ROUND(SUMIFS(品名健康度!I$5:I$740,品名健康度!A$5:A$740,A6)/3,1),0)</f>
        <v>5036.3</v>
      </c>
      <c r="L6" s="60">
        <f ca="1">IFERROR(ROUND(SUMIFS(品名健康度!G$5:G$740,品名健康度!A$5:A$740,A6)/12,1),0)</f>
        <v>3803.3</v>
      </c>
      <c r="M6" s="61">
        <f ca="1">SUMIFS(品名健康度!F$5:F$740,品名健康度!A$5:A$740,A6,品名健康度!L$5:L$740,"滯銷風險")+SUMIFS(品名健康度!F$5:F$740,品名健康度!A$5:A$740,A6,品名健康度!L$5:L$740,"滯銷(有庫無銷)")</f>
        <v>19732999</v>
      </c>
      <c r="N6">
        <f t="shared" ca="1" si="0"/>
        <v>90.6</v>
      </c>
      <c r="O6" t="str">
        <f t="shared" ca="1" si="1"/>
        <v>🔴 高風險</v>
      </c>
    </row>
    <row r="7" spans="1:15" ht="21.75" customHeight="1">
      <c r="A7" s="62" t="s">
        <v>114</v>
      </c>
      <c r="B7" s="45">
        <f ca="1">COUNTIFS(品名健康度!A$5:A$740,A7,品名健康度!L$5:L$740,"&lt;&gt;")</f>
        <v>17</v>
      </c>
      <c r="C7" s="45">
        <f ca="1">COUNTIFS(品名健康度!A$5:A$740,A7,品名健康度!L$5:L$740,"&lt;&gt;無庫存",品名健康度!L$5:L$740,"&lt;&gt;")</f>
        <v>17</v>
      </c>
      <c r="D7" s="55">
        <f ca="1">COUNTIFS(品名健康度!A$5:A$740,A7,品名健康度!L$5:L$740,"健康")</f>
        <v>2</v>
      </c>
      <c r="E7" s="56">
        <f ca="1">COUNTIFS(品名健康度!A$5:A$740,A7,品名健康度!L$5:L$740,"偏高")</f>
        <v>6</v>
      </c>
      <c r="F7" s="46">
        <f ca="1">COUNTIFS(品名健康度!A$5:A$740,A7,品名健康度!L$5:L$740,"警示")</f>
        <v>2</v>
      </c>
      <c r="G7" s="47">
        <f ca="1">COUNTIFS(品名健康度!A$5:A$740,A7,品名健康度!L$5:L$740,"滯銷風險")</f>
        <v>7</v>
      </c>
      <c r="H7" s="45">
        <f ca="1">COUNTIFS(品名健康度!A$5:A$740,A7,品名健康度!L$5:L$740,"滯銷(有庫無銷)")</f>
        <v>0</v>
      </c>
      <c r="I7" s="48">
        <f>SUMIFS(品名健康度!F$5:F$740,品名健康度!A$5:A$740,A7)</f>
        <v>241072</v>
      </c>
      <c r="J7" s="49">
        <f ca="1">ROUND(SUMIFS(品名健康度!J$5:J$740,品名健康度!A$5:A$740,A7),1)</f>
        <v>143.4</v>
      </c>
      <c r="K7" s="50">
        <f ca="1">IFERROR(ROUND(SUMIFS(品名健康度!I$5:I$740,品名健康度!A$5:A$740,A7)/3,1),0)</f>
        <v>185</v>
      </c>
      <c r="L7" s="63">
        <f ca="1">IFERROR(ROUND(SUMIFS(品名健康度!G$5:G$740,品名健康度!A$5:A$740,A7)/12,1),0)</f>
        <v>186.8</v>
      </c>
      <c r="M7" s="64">
        <f ca="1">SUMIFS(品名健康度!F$5:F$740,品名健康度!A$5:A$740,A7,品名健康度!L$5:L$740,"滯銷風險")+SUMIFS(品名健康度!F$5:F$740,品名健康度!A$5:A$740,A7,品名健康度!L$5:L$740,"滯銷(有庫無銷)")</f>
        <v>88686</v>
      </c>
      <c r="N7">
        <f t="shared" ca="1" si="0"/>
        <v>36.799999999999997</v>
      </c>
      <c r="O7" t="str">
        <f t="shared" ca="1" si="1"/>
        <v>🟠 注意</v>
      </c>
    </row>
    <row r="8" spans="1:15" ht="21.75" customHeight="1">
      <c r="A8" s="53" t="s">
        <v>115</v>
      </c>
      <c r="B8" s="54">
        <f ca="1">COUNTIFS(品名健康度!A$5:A$740,A8,品名健康度!L$5:L$740,"&lt;&gt;")</f>
        <v>2</v>
      </c>
      <c r="C8" s="54">
        <f ca="1">COUNTIFS(品名健康度!A$5:A$740,A8,品名健康度!L$5:L$740,"&lt;&gt;無庫存",品名健康度!L$5:L$740,"&lt;&gt;")</f>
        <v>2</v>
      </c>
      <c r="D8" s="54">
        <f ca="1">COUNTIFS(品名健康度!A$5:A$740,A8,品名健康度!L$5:L$740,"健康")</f>
        <v>0</v>
      </c>
      <c r="E8" s="54">
        <f ca="1">COUNTIFS(品名健康度!A$5:A$740,A8,品名健康度!L$5:L$740,"偏高")</f>
        <v>0</v>
      </c>
      <c r="F8" s="54">
        <f ca="1">COUNTIFS(品名健康度!A$5:A$740,A8,品名健康度!L$5:L$740,"警示")</f>
        <v>0</v>
      </c>
      <c r="G8" s="47">
        <f ca="1">COUNTIFS(品名健康度!A$5:A$740,A8,品名健康度!L$5:L$740,"滯銷風險")</f>
        <v>2</v>
      </c>
      <c r="H8" s="54">
        <f ca="1">COUNTIFS(品名健康度!A$5:A$740,A8,品名健康度!L$5:L$740,"滯銷(有庫無銷)")</f>
        <v>0</v>
      </c>
      <c r="I8" s="57">
        <f>SUMIFS(品名健康度!F$5:F$740,品名健康度!A$5:A$740,A8)</f>
        <v>31354</v>
      </c>
      <c r="J8" s="58">
        <f ca="1">ROUND(SUMIFS(品名健康度!J$5:J$740,品名健康度!A$5:A$740,A8),1)</f>
        <v>173.2</v>
      </c>
      <c r="K8" s="59">
        <f ca="1">IFERROR(ROUND(SUMIFS(品名健康度!I$5:I$740,品名健康度!A$5:A$740,A8)/3,1),0)</f>
        <v>154</v>
      </c>
      <c r="L8" s="60">
        <f ca="1">IFERROR(ROUND(SUMIFS(品名健康度!G$5:G$740,品名健康度!A$5:A$740,A8)/12,1),0)</f>
        <v>55.2</v>
      </c>
      <c r="M8" s="61">
        <f ca="1">SUMIFS(品名健康度!F$5:F$740,品名健康度!A$5:A$740,A8,品名健康度!L$5:L$740,"滯銷風險")+SUMIFS(品名健康度!F$5:F$740,品名健康度!A$5:A$740,A8,品名健康度!L$5:L$740,"滯銷(有庫無銷)")</f>
        <v>31354</v>
      </c>
      <c r="N8">
        <f t="shared" ca="1" si="0"/>
        <v>100</v>
      </c>
      <c r="O8" t="str">
        <f t="shared" ca="1" si="1"/>
        <v>🔴 高風險</v>
      </c>
    </row>
    <row r="9" spans="1:15" ht="21.75" customHeight="1">
      <c r="A9" s="44" t="s">
        <v>116</v>
      </c>
      <c r="B9" s="45">
        <f>COUNTIFS(品名健康度!A$5:A$740,A9,品名健康度!L$5:L$740,"&lt;&gt;")</f>
        <v>0</v>
      </c>
      <c r="C9" s="45">
        <f>COUNTIFS(品名健康度!A$5:A$740,A9,品名健康度!L$5:L$740,"&lt;&gt;無庫存",品名健康度!L$5:L$740,"&lt;&gt;")</f>
        <v>0</v>
      </c>
      <c r="D9" s="45">
        <f>COUNTIFS(品名健康度!A$5:A$740,A9,品名健康度!L$5:L$740,"健康")</f>
        <v>0</v>
      </c>
      <c r="E9" s="45">
        <f>COUNTIFS(品名健康度!A$5:A$740,A9,品名健康度!L$5:L$740,"偏高")</f>
        <v>0</v>
      </c>
      <c r="F9" s="45">
        <f>COUNTIFS(品名健康度!A$5:A$740,A9,品名健康度!L$5:L$740,"警示")</f>
        <v>0</v>
      </c>
      <c r="G9" s="45">
        <f>COUNTIFS(品名健康度!A$5:A$740,A9,品名健康度!L$5:L$740,"滯銷風險")</f>
        <v>0</v>
      </c>
      <c r="H9" s="45">
        <f>COUNTIFS(品名健康度!A$5:A$740,A9,品名健康度!L$5:L$740,"滯銷(有庫無銷)")</f>
        <v>0</v>
      </c>
      <c r="I9" s="48">
        <f>SUMIFS(品名健康度!F$5:F$740,品名健康度!A$5:A$740,A9)</f>
        <v>0</v>
      </c>
      <c r="J9" s="49">
        <f>ROUND(SUMIFS(品名健康度!J$5:J$740,品名健康度!A$5:A$740,A9),1)</f>
        <v>0</v>
      </c>
      <c r="K9" s="48">
        <f>IFERROR(ROUND(SUMIFS(品名健康度!I$5:I$740,品名健康度!A$5:A$740,A9)/3,1),0)</f>
        <v>0</v>
      </c>
      <c r="L9" s="65">
        <f>IFERROR(ROUND(SUMIFS(品名健康度!G$5:G$740,品名健康度!A$5:A$740,A9)/12,1),0)</f>
        <v>0</v>
      </c>
      <c r="M9" s="66">
        <f>SUMIFS(品名健康度!F$5:F$740,品名健康度!A$5:A$740,A9,品名健康度!L$5:L$740,"滯銷風險")+SUMIFS(品名健康度!F$5:F$740,品名健康度!A$5:A$740,A9,品名健康度!L$5:L$740,"滯銷(有庫無銷)")</f>
        <v>0</v>
      </c>
      <c r="N9" t="str">
        <f t="shared" si="0"/>
        <v>-</v>
      </c>
      <c r="O9" t="str">
        <f t="shared" si="1"/>
        <v>✅ 良好</v>
      </c>
    </row>
    <row r="10" spans="1:15" ht="24" customHeight="1">
      <c r="A10" s="67" t="s">
        <v>117</v>
      </c>
      <c r="B10" s="68">
        <f>COUNTIFS(品名健康度!A$5:A$740,A10,品名健康度!L$5:L$740,"&lt;&gt;")</f>
        <v>0</v>
      </c>
      <c r="C10" s="68">
        <f>COUNTIFS(品名健康度!A$5:A$740,A10,品名健康度!L$5:L$740,"&lt;&gt;無庫存",品名健康度!L$5:L$740,"&lt;&gt;")</f>
        <v>0</v>
      </c>
      <c r="D10" s="68">
        <f>COUNTIFS(品名健康度!A$5:A$740,A10,品名健康度!L$5:L$740,"健康")</f>
        <v>0</v>
      </c>
      <c r="E10" s="68">
        <f>COUNTIFS(品名健康度!A$5:A$740,A10,品名健康度!L$5:L$740,"偏高")</f>
        <v>0</v>
      </c>
      <c r="F10" s="68">
        <f>COUNTIFS(品名健康度!A$5:A$740,A10,品名健康度!L$5:L$740,"警示")</f>
        <v>0</v>
      </c>
      <c r="G10" s="68">
        <f>COUNTIFS(品名健康度!A$5:A$740,A10,品名健康度!L$5:L$740,"滯銷風險")</f>
        <v>0</v>
      </c>
      <c r="H10" s="68">
        <f>COUNTIFS(品名健康度!A$5:A$740,A10,品名健康度!L$5:L$740,"滯銷(有庫無銷)")</f>
        <v>0</v>
      </c>
      <c r="I10" s="68">
        <f>SUMIFS(品名健康度!F$5:F$740,品名健康度!A$5:A$740,A10)</f>
        <v>0</v>
      </c>
      <c r="J10" s="68">
        <f>ROUND(SUMIFS(品名健康度!J$5:J$740,品名健康度!A$5:A$740,A10),1)</f>
        <v>0</v>
      </c>
      <c r="K10" s="68">
        <f>IFERROR(ROUND(SUMIFS(品名健康度!I$5:I$740,品名健康度!A$5:A$740,A10)/3,1),0)</f>
        <v>0</v>
      </c>
      <c r="L10" s="69">
        <f>IFERROR(ROUND(SUMIFS(品名健康度!G$5:G$740,品名健康度!A$5:A$740,A10)/12,1),0)</f>
        <v>0</v>
      </c>
      <c r="M10" s="69">
        <f>SUMIFS(品名健康度!F$5:F$740,品名健康度!A$5:A$740,A10,品名健康度!L$5:L$740,"滯銷風險")+SUMIFS(品名健康度!F$5:F$740,品名健康度!A$5:A$740,A10,品名健康度!L$5:L$740,"滯銷(有庫無銷)")</f>
        <v>0</v>
      </c>
      <c r="N10" t="str">
        <f t="shared" si="0"/>
        <v>-</v>
      </c>
      <c r="O10" t="str">
        <f t="shared" si="1"/>
        <v>✅ 良好</v>
      </c>
    </row>
    <row r="11" spans="1:15" ht="15.75" customHeight="1">
      <c r="A11" s="70" t="s">
        <v>118</v>
      </c>
      <c r="B11" s="103">
        <f t="shared" ref="B11:I11" ca="1" si="2">SUM(B5:B10)</f>
        <v>736</v>
      </c>
      <c r="C11" s="103">
        <f t="shared" ca="1" si="2"/>
        <v>684</v>
      </c>
      <c r="D11" s="103">
        <f t="shared" ca="1" si="2"/>
        <v>35</v>
      </c>
      <c r="E11" s="103">
        <f t="shared" ca="1" si="2"/>
        <v>28</v>
      </c>
      <c r="F11" s="103">
        <f t="shared" ca="1" si="2"/>
        <v>35</v>
      </c>
      <c r="G11" s="103">
        <f t="shared" ca="1" si="2"/>
        <v>135</v>
      </c>
      <c r="H11" s="103">
        <f t="shared" ca="1" si="2"/>
        <v>451</v>
      </c>
      <c r="I11" s="103">
        <f t="shared" si="2"/>
        <v>55411870</v>
      </c>
      <c r="J11" s="103">
        <f ca="1">ROUND(SUM(J5:J10),1)</f>
        <v>7876.4</v>
      </c>
      <c r="K11" s="103">
        <f ca="1">ROUND(SUM(K5:K10),1)</f>
        <v>7496.3</v>
      </c>
      <c r="L11" s="103">
        <f ca="1">ROUND(SUM(L5:L10),1)</f>
        <v>5444</v>
      </c>
      <c r="M11" s="103">
        <f ca="1">SUM(M5:M10)</f>
        <v>41650292</v>
      </c>
      <c r="N11">
        <f t="shared" ca="1" si="0"/>
        <v>75.2</v>
      </c>
    </row>
    <row r="12" spans="1:15" ht="15.75" customHeight="1">
      <c r="A12" s="150" t="s">
        <v>119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</row>
  </sheetData>
  <mergeCells count="4">
    <mergeCell ref="A1:O1"/>
    <mergeCell ref="A2:O2"/>
    <mergeCell ref="A3:O3"/>
    <mergeCell ref="A12:O12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>
      <selection activeCell="C13" sqref="C13"/>
    </sheetView>
  </sheetViews>
  <sheetFormatPr defaultColWidth="8.44140625" defaultRowHeight="15.75"/>
  <cols>
    <col min="1" max="1" width="13.33203125" style="1" customWidth="1"/>
    <col min="2" max="2" width="14.88671875" style="1" bestFit="1" customWidth="1"/>
  </cols>
  <sheetData>
    <row r="1" spans="1:2" ht="15.75" customHeight="1">
      <c r="A1" s="71" t="s">
        <v>120</v>
      </c>
      <c r="B1" s="122" t="s">
        <v>121</v>
      </c>
    </row>
    <row r="2" spans="1:2" ht="15.75" customHeight="1">
      <c r="A2" s="72" t="s">
        <v>112</v>
      </c>
      <c r="B2" t="str">
        <f>A2</f>
        <v>學習商品</v>
      </c>
    </row>
    <row r="3" spans="1:2" ht="15.75" customHeight="1">
      <c r="A3" t="s">
        <v>114</v>
      </c>
      <c r="B3" t="str">
        <f>A3</f>
        <v>Mirafeel</v>
      </c>
    </row>
    <row r="4" spans="1:2" ht="15.75" customHeight="1">
      <c r="A4" s="73" t="s">
        <v>122</v>
      </c>
      <c r="B4" s="72" t="s">
        <v>113</v>
      </c>
    </row>
    <row r="5" spans="1:2" ht="15.75" customHeight="1">
      <c r="A5" s="72" t="s">
        <v>115</v>
      </c>
      <c r="B5" t="str">
        <f>A5</f>
        <v>共通</v>
      </c>
    </row>
    <row r="6" spans="1:2" ht="15.75" customHeight="1">
      <c r="A6" s="72" t="s">
        <v>116</v>
      </c>
      <c r="B6" t="str">
        <f>A6</f>
        <v>其他</v>
      </c>
    </row>
    <row r="7" spans="1:2" ht="15.75" customHeight="1">
      <c r="A7" s="121" t="s">
        <v>123</v>
      </c>
      <c r="B7" t="str">
        <f>A7</f>
        <v>周邊商品</v>
      </c>
    </row>
    <row r="8" spans="1:2" ht="15.75" customHeight="1">
      <c r="A8" s="72" t="s">
        <v>124</v>
      </c>
      <c r="B8" t="str">
        <f>B7</f>
        <v>周邊商品</v>
      </c>
    </row>
    <row r="9" spans="1:2" ht="15.75" customHeight="1">
      <c r="A9" s="72" t="s">
        <v>125</v>
      </c>
      <c r="B9" t="str">
        <f>A9</f>
        <v>數位典藏</v>
      </c>
    </row>
  </sheetData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1"/>
  <sheetViews>
    <sheetView topLeftCell="A43" zoomScale="85" zoomScaleNormal="85" workbookViewId="0">
      <selection activeCell="D118" sqref="D118"/>
    </sheetView>
  </sheetViews>
  <sheetFormatPr defaultColWidth="8.44140625" defaultRowHeight="15.75"/>
  <cols>
    <col min="1" max="1" width="13.6640625" style="1" bestFit="1" customWidth="1"/>
    <col min="2" max="3" width="10.44140625" style="1" customWidth="1"/>
    <col min="4" max="4" width="48.88671875" style="1" customWidth="1"/>
    <col min="5" max="5" width="11.77734375" bestFit="1" customWidth="1"/>
  </cols>
  <sheetData>
    <row r="1" spans="1:5" ht="18.75" customHeight="1">
      <c r="A1" s="74" t="s">
        <v>126</v>
      </c>
      <c r="B1" s="75"/>
      <c r="C1" s="76" t="s">
        <v>127</v>
      </c>
      <c r="D1" s="77" t="s">
        <v>128</v>
      </c>
      <c r="E1" s="77" t="s">
        <v>129</v>
      </c>
    </row>
    <row r="2" spans="1:5" ht="15.75" customHeight="1">
      <c r="A2" s="78" t="s">
        <v>130</v>
      </c>
      <c r="B2" s="79" t="s">
        <v>131</v>
      </c>
      <c r="C2" s="80"/>
      <c r="D2" s="81" t="str">
        <f t="shared" ref="D2:D33" si="0">C2&amp;B2&amp;A2</f>
        <v>ERPn/a</v>
      </c>
      <c r="E2" s="81" t="s">
        <v>132</v>
      </c>
    </row>
    <row r="3" spans="1:5" ht="15.75" customHeight="1">
      <c r="A3" s="82" t="s">
        <v>133</v>
      </c>
      <c r="B3" s="83" t="s">
        <v>134</v>
      </c>
      <c r="C3" s="80"/>
      <c r="D3" s="81" t="str">
        <f t="shared" si="0"/>
        <v>CRMTM</v>
      </c>
      <c r="E3" s="81" t="s">
        <v>133</v>
      </c>
    </row>
    <row r="4" spans="1:5" ht="18.75" customHeight="1">
      <c r="A4" s="84" t="s">
        <v>116</v>
      </c>
      <c r="B4" s="83" t="s">
        <v>134</v>
      </c>
      <c r="C4" s="80"/>
      <c r="D4" s="81" t="str">
        <f t="shared" si="0"/>
        <v>CRM其他</v>
      </c>
      <c r="E4" s="85" t="s">
        <v>116</v>
      </c>
    </row>
    <row r="5" spans="1:5" ht="18.75" customHeight="1">
      <c r="A5" s="84" t="s">
        <v>135</v>
      </c>
      <c r="B5" s="83" t="s">
        <v>134</v>
      </c>
      <c r="C5" s="80"/>
      <c r="D5" s="81" t="str">
        <f t="shared" si="0"/>
        <v>CRM官網</v>
      </c>
      <c r="E5" s="85" t="s">
        <v>135</v>
      </c>
    </row>
    <row r="6" spans="1:5" ht="18.75" customHeight="1">
      <c r="A6" s="84" t="s">
        <v>136</v>
      </c>
      <c r="B6" s="83" t="s">
        <v>137</v>
      </c>
      <c r="C6" s="80"/>
      <c r="D6" s="81" t="str">
        <f t="shared" si="0"/>
        <v>SHOPLINE網站</v>
      </c>
      <c r="E6" s="85" t="s">
        <v>135</v>
      </c>
    </row>
    <row r="7" spans="1:5" ht="18.75" customHeight="1">
      <c r="A7" s="84" t="s">
        <v>138</v>
      </c>
      <c r="B7" s="83" t="s">
        <v>134</v>
      </c>
      <c r="C7" s="80"/>
      <c r="D7" s="81" t="str">
        <f t="shared" si="0"/>
        <v>CRM團購</v>
      </c>
      <c r="E7" s="85" t="s">
        <v>138</v>
      </c>
    </row>
    <row r="8" spans="1:5" ht="18.75" customHeight="1">
      <c r="A8" s="84" t="s">
        <v>138</v>
      </c>
      <c r="B8" s="83" t="s">
        <v>134</v>
      </c>
      <c r="C8" s="80"/>
      <c r="D8" s="81" t="str">
        <f t="shared" si="0"/>
        <v>CRM團購</v>
      </c>
      <c r="E8" s="86" t="s">
        <v>138</v>
      </c>
    </row>
    <row r="9" spans="1:5" ht="18.75" customHeight="1">
      <c r="A9" s="84" t="s">
        <v>138</v>
      </c>
      <c r="B9" s="83" t="s">
        <v>134</v>
      </c>
      <c r="C9" s="80"/>
      <c r="D9" s="81" t="str">
        <f t="shared" si="0"/>
        <v>CRM團購</v>
      </c>
      <c r="E9" s="86" t="s">
        <v>138</v>
      </c>
    </row>
    <row r="10" spans="1:5" ht="18.75" customHeight="1">
      <c r="A10" s="84" t="s">
        <v>138</v>
      </c>
      <c r="B10" s="83" t="s">
        <v>134</v>
      </c>
      <c r="C10" s="80"/>
      <c r="D10" s="81" t="str">
        <f t="shared" si="0"/>
        <v>CRM團購</v>
      </c>
      <c r="E10" s="86" t="s">
        <v>138</v>
      </c>
    </row>
    <row r="11" spans="1:5" ht="18.75" customHeight="1">
      <c r="A11" s="84" t="s">
        <v>138</v>
      </c>
      <c r="B11" s="83" t="s">
        <v>134</v>
      </c>
      <c r="C11" s="80"/>
      <c r="D11" s="81" t="str">
        <f t="shared" si="0"/>
        <v>CRM團購</v>
      </c>
      <c r="E11" s="86" t="s">
        <v>138</v>
      </c>
    </row>
    <row r="12" spans="1:5" ht="18.75" customHeight="1">
      <c r="A12" s="84" t="s">
        <v>138</v>
      </c>
      <c r="B12" s="83" t="s">
        <v>134</v>
      </c>
      <c r="C12" s="80"/>
      <c r="D12" s="81" t="str">
        <f t="shared" si="0"/>
        <v>CRM團購</v>
      </c>
      <c r="E12" s="86" t="s">
        <v>138</v>
      </c>
    </row>
    <row r="13" spans="1:5" ht="18.75" customHeight="1">
      <c r="A13" s="84" t="s">
        <v>138</v>
      </c>
      <c r="B13" s="83" t="s">
        <v>134</v>
      </c>
      <c r="C13" s="80"/>
      <c r="D13" s="81" t="str">
        <f t="shared" si="0"/>
        <v>CRM團購</v>
      </c>
      <c r="E13" s="86" t="s">
        <v>138</v>
      </c>
    </row>
    <row r="14" spans="1:5" ht="18.75" customHeight="1">
      <c r="A14" s="84" t="s">
        <v>138</v>
      </c>
      <c r="B14" s="83" t="s">
        <v>134</v>
      </c>
      <c r="C14" s="80"/>
      <c r="D14" s="81" t="str">
        <f t="shared" si="0"/>
        <v>CRM團購</v>
      </c>
      <c r="E14" s="86" t="s">
        <v>138</v>
      </c>
    </row>
    <row r="15" spans="1:5" ht="18.75" customHeight="1">
      <c r="A15" s="84" t="s">
        <v>138</v>
      </c>
      <c r="B15" s="83" t="s">
        <v>137</v>
      </c>
      <c r="C15" s="80"/>
      <c r="D15" s="81" t="str">
        <f t="shared" si="0"/>
        <v>SHOPLINE團購</v>
      </c>
      <c r="E15" s="86" t="s">
        <v>138</v>
      </c>
    </row>
    <row r="16" spans="1:5" ht="18.75" customHeight="1">
      <c r="A16" s="84" t="s">
        <v>138</v>
      </c>
      <c r="B16" s="83" t="s">
        <v>134</v>
      </c>
      <c r="C16" s="80"/>
      <c r="D16" s="81" t="str">
        <f t="shared" si="0"/>
        <v>CRM團購</v>
      </c>
      <c r="E16" s="86" t="s">
        <v>138</v>
      </c>
    </row>
    <row r="17" spans="1:5" ht="18.75" customHeight="1">
      <c r="A17" s="84" t="s">
        <v>116</v>
      </c>
      <c r="B17" s="83" t="s">
        <v>137</v>
      </c>
      <c r="C17" s="80"/>
      <c r="D17" s="81" t="str">
        <f t="shared" si="0"/>
        <v>SHOPLINE其他</v>
      </c>
      <c r="E17" s="85" t="s">
        <v>116</v>
      </c>
    </row>
    <row r="18" spans="1:5" ht="18.75" customHeight="1">
      <c r="A18" s="84" t="s">
        <v>138</v>
      </c>
      <c r="B18" s="83" t="s">
        <v>137</v>
      </c>
      <c r="C18" s="80"/>
      <c r="D18" s="81" t="str">
        <f t="shared" si="0"/>
        <v>SHOPLINE團購</v>
      </c>
      <c r="E18" s="86" t="s">
        <v>138</v>
      </c>
    </row>
    <row r="19" spans="1:5" ht="18.75" customHeight="1">
      <c r="A19" s="84" t="s">
        <v>138</v>
      </c>
      <c r="B19" s="83" t="s">
        <v>134</v>
      </c>
      <c r="C19" s="80"/>
      <c r="D19" s="81" t="str">
        <f t="shared" si="0"/>
        <v>CRM團購</v>
      </c>
      <c r="E19" s="86" t="s">
        <v>138</v>
      </c>
    </row>
    <row r="20" spans="1:5" ht="18.75" customHeight="1">
      <c r="A20" s="84" t="s">
        <v>138</v>
      </c>
      <c r="B20" s="83" t="s">
        <v>137</v>
      </c>
      <c r="C20" s="80"/>
      <c r="D20" s="81" t="str">
        <f t="shared" si="0"/>
        <v>SHOPLINE團購</v>
      </c>
      <c r="E20" s="86" t="s">
        <v>138</v>
      </c>
    </row>
    <row r="21" spans="1:5" ht="18.75" customHeight="1">
      <c r="A21" s="84" t="s">
        <v>138</v>
      </c>
      <c r="B21" s="83" t="s">
        <v>137</v>
      </c>
      <c r="C21" s="80"/>
      <c r="D21" s="81" t="str">
        <f t="shared" si="0"/>
        <v>SHOPLINE團購</v>
      </c>
      <c r="E21" s="86" t="s">
        <v>138</v>
      </c>
    </row>
    <row r="22" spans="1:5" ht="18.75" customHeight="1">
      <c r="A22" s="84" t="s">
        <v>138</v>
      </c>
      <c r="B22" s="83" t="s">
        <v>137</v>
      </c>
      <c r="C22" s="80"/>
      <c r="D22" s="81" t="str">
        <f t="shared" si="0"/>
        <v>SHOPLINE團購</v>
      </c>
      <c r="E22" s="86" t="s">
        <v>138</v>
      </c>
    </row>
    <row r="23" spans="1:5" ht="18.75" customHeight="1">
      <c r="A23" s="84" t="s">
        <v>138</v>
      </c>
      <c r="B23" s="83" t="s">
        <v>134</v>
      </c>
      <c r="C23" s="80"/>
      <c r="D23" s="81" t="str">
        <f t="shared" si="0"/>
        <v>CRM團購</v>
      </c>
      <c r="E23" s="86" t="s">
        <v>138</v>
      </c>
    </row>
    <row r="24" spans="1:5" ht="18.75" customHeight="1">
      <c r="A24" s="84" t="s">
        <v>138</v>
      </c>
      <c r="B24" s="83" t="s">
        <v>137</v>
      </c>
      <c r="C24" s="80"/>
      <c r="D24" s="81" t="str">
        <f t="shared" si="0"/>
        <v>SHOPLINE團購</v>
      </c>
      <c r="E24" s="86" t="s">
        <v>138</v>
      </c>
    </row>
    <row r="25" spans="1:5" ht="18.75" customHeight="1">
      <c r="A25" s="84" t="s">
        <v>138</v>
      </c>
      <c r="B25" s="83" t="s">
        <v>134</v>
      </c>
      <c r="C25" s="80"/>
      <c r="D25" s="81" t="str">
        <f t="shared" si="0"/>
        <v>CRM團購</v>
      </c>
      <c r="E25" s="86" t="s">
        <v>138</v>
      </c>
    </row>
    <row r="26" spans="1:5" ht="18.75" customHeight="1">
      <c r="A26" s="84" t="s">
        <v>138</v>
      </c>
      <c r="B26" s="83" t="s">
        <v>134</v>
      </c>
      <c r="C26" s="80"/>
      <c r="D26" s="81" t="str">
        <f t="shared" si="0"/>
        <v>CRM團購</v>
      </c>
      <c r="E26" s="86" t="s">
        <v>138</v>
      </c>
    </row>
    <row r="27" spans="1:5" ht="18.75" customHeight="1">
      <c r="A27" s="84" t="s">
        <v>138</v>
      </c>
      <c r="B27" s="83" t="s">
        <v>134</v>
      </c>
      <c r="C27" s="80"/>
      <c r="D27" s="81" t="str">
        <f t="shared" si="0"/>
        <v>CRM團購</v>
      </c>
      <c r="E27" s="86" t="s">
        <v>138</v>
      </c>
    </row>
    <row r="28" spans="1:5" ht="18.75" customHeight="1">
      <c r="A28" s="84" t="s">
        <v>138</v>
      </c>
      <c r="B28" s="83" t="s">
        <v>134</v>
      </c>
      <c r="C28" s="80"/>
      <c r="D28" s="81" t="str">
        <f t="shared" si="0"/>
        <v>CRM團購</v>
      </c>
      <c r="E28" s="86" t="s">
        <v>138</v>
      </c>
    </row>
    <row r="29" spans="1:5" ht="18.75" customHeight="1">
      <c r="A29" s="84" t="s">
        <v>138</v>
      </c>
      <c r="B29" s="83" t="s">
        <v>134</v>
      </c>
      <c r="C29" s="80"/>
      <c r="D29" s="81" t="str">
        <f t="shared" si="0"/>
        <v>CRM團購</v>
      </c>
      <c r="E29" s="86" t="s">
        <v>138</v>
      </c>
    </row>
    <row r="30" spans="1:5" ht="18.75" customHeight="1">
      <c r="A30" s="84" t="s">
        <v>138</v>
      </c>
      <c r="B30" s="83" t="s">
        <v>134</v>
      </c>
      <c r="C30" s="80"/>
      <c r="D30" s="81" t="str">
        <f t="shared" si="0"/>
        <v>CRM團購</v>
      </c>
      <c r="E30" s="86" t="s">
        <v>138</v>
      </c>
    </row>
    <row r="31" spans="1:5" ht="18.75" customHeight="1">
      <c r="A31" s="84" t="s">
        <v>138</v>
      </c>
      <c r="B31" s="83" t="s">
        <v>137</v>
      </c>
      <c r="C31" s="80"/>
      <c r="D31" s="81" t="str">
        <f t="shared" si="0"/>
        <v>SHOPLINE團購</v>
      </c>
      <c r="E31" s="86" t="s">
        <v>138</v>
      </c>
    </row>
    <row r="32" spans="1:5" ht="18.75" customHeight="1">
      <c r="A32" s="84" t="s">
        <v>138</v>
      </c>
      <c r="B32" s="83" t="s">
        <v>134</v>
      </c>
      <c r="C32" s="80"/>
      <c r="D32" s="81" t="str">
        <f t="shared" si="0"/>
        <v>CRM團購</v>
      </c>
      <c r="E32" s="86" t="s">
        <v>138</v>
      </c>
    </row>
    <row r="33" spans="1:5" ht="18.75" customHeight="1">
      <c r="A33" s="84" t="s">
        <v>138</v>
      </c>
      <c r="B33" s="83" t="s">
        <v>134</v>
      </c>
      <c r="C33" s="80"/>
      <c r="D33" s="81" t="str">
        <f t="shared" si="0"/>
        <v>CRM團購</v>
      </c>
      <c r="E33" s="86" t="s">
        <v>138</v>
      </c>
    </row>
    <row r="34" spans="1:5" ht="18.75" customHeight="1">
      <c r="A34" s="84" t="s">
        <v>138</v>
      </c>
      <c r="B34" s="83" t="s">
        <v>137</v>
      </c>
      <c r="C34" s="80"/>
      <c r="D34" s="81" t="str">
        <f t="shared" ref="D34:D65" si="1">C34&amp;B34&amp;A34</f>
        <v>SHOPLINE團購</v>
      </c>
      <c r="E34" s="86" t="s">
        <v>138</v>
      </c>
    </row>
    <row r="35" spans="1:5" ht="15.75" customHeight="1">
      <c r="A35" s="82" t="s">
        <v>130</v>
      </c>
      <c r="B35" s="83" t="s">
        <v>137</v>
      </c>
      <c r="C35" s="80"/>
      <c r="D35" s="81" t="str">
        <f t="shared" si="1"/>
        <v>SHOPLINEn/a</v>
      </c>
      <c r="E35" s="85" t="s">
        <v>135</v>
      </c>
    </row>
    <row r="36" spans="1:5" ht="18.75" customHeight="1">
      <c r="A36" s="84" t="s">
        <v>136</v>
      </c>
      <c r="B36" s="83" t="s">
        <v>137</v>
      </c>
      <c r="C36" s="80"/>
      <c r="D36" s="81" t="str">
        <f t="shared" si="1"/>
        <v>SHOPLINE網站</v>
      </c>
      <c r="E36" s="85" t="s">
        <v>135</v>
      </c>
    </row>
    <row r="37" spans="1:5" ht="18.75" customHeight="1">
      <c r="A37" s="84" t="s">
        <v>138</v>
      </c>
      <c r="B37" s="83" t="s">
        <v>134</v>
      </c>
      <c r="C37" s="80"/>
      <c r="D37" s="81" t="str">
        <f t="shared" si="1"/>
        <v>CRM團購</v>
      </c>
      <c r="E37" s="86" t="s">
        <v>138</v>
      </c>
    </row>
    <row r="38" spans="1:5" ht="18.75" customHeight="1">
      <c r="A38" s="84" t="s">
        <v>138</v>
      </c>
      <c r="B38" s="83" t="s">
        <v>134</v>
      </c>
      <c r="C38" s="80"/>
      <c r="D38" s="81" t="str">
        <f t="shared" si="1"/>
        <v>CRM團購</v>
      </c>
      <c r="E38" s="86" t="s">
        <v>138</v>
      </c>
    </row>
    <row r="39" spans="1:5" ht="18.75" customHeight="1">
      <c r="A39" s="84" t="s">
        <v>138</v>
      </c>
      <c r="B39" s="83" t="s">
        <v>137</v>
      </c>
      <c r="C39" s="80"/>
      <c r="D39" s="81" t="str">
        <f t="shared" si="1"/>
        <v>SHOPLINE團購</v>
      </c>
      <c r="E39" s="86" t="s">
        <v>138</v>
      </c>
    </row>
    <row r="40" spans="1:5" ht="18.75" customHeight="1">
      <c r="A40" s="84" t="s">
        <v>138</v>
      </c>
      <c r="B40" s="83" t="s">
        <v>134</v>
      </c>
      <c r="C40" s="80"/>
      <c r="D40" s="81" t="str">
        <f t="shared" si="1"/>
        <v>CRM團購</v>
      </c>
      <c r="E40" s="86" t="s">
        <v>138</v>
      </c>
    </row>
    <row r="41" spans="1:5" ht="18.75" customHeight="1">
      <c r="A41" s="84" t="s">
        <v>138</v>
      </c>
      <c r="B41" s="83" t="s">
        <v>137</v>
      </c>
      <c r="C41" s="80"/>
      <c r="D41" s="81" t="str">
        <f t="shared" si="1"/>
        <v>SHOPLINE團購</v>
      </c>
      <c r="E41" s="86" t="s">
        <v>138</v>
      </c>
    </row>
    <row r="42" spans="1:5" ht="18.75" customHeight="1">
      <c r="A42" s="84" t="s">
        <v>138</v>
      </c>
      <c r="B42" s="83" t="s">
        <v>134</v>
      </c>
      <c r="C42" s="80"/>
      <c r="D42" s="81" t="str">
        <f t="shared" si="1"/>
        <v>CRM團購</v>
      </c>
      <c r="E42" s="86" t="s">
        <v>138</v>
      </c>
    </row>
    <row r="43" spans="1:5" ht="18.75" customHeight="1">
      <c r="A43" s="84" t="s">
        <v>138</v>
      </c>
      <c r="B43" s="83" t="s">
        <v>137</v>
      </c>
      <c r="C43" s="80"/>
      <c r="D43" s="81" t="str">
        <f t="shared" si="1"/>
        <v>SHOPLINE團購</v>
      </c>
      <c r="E43" s="86" t="s">
        <v>138</v>
      </c>
    </row>
    <row r="44" spans="1:5" ht="18.75" customHeight="1">
      <c r="A44" s="84" t="s">
        <v>138</v>
      </c>
      <c r="B44" s="83" t="s">
        <v>137</v>
      </c>
      <c r="C44" s="80"/>
      <c r="D44" s="81" t="str">
        <f t="shared" si="1"/>
        <v>SHOPLINE團購</v>
      </c>
      <c r="E44" s="86" t="s">
        <v>138</v>
      </c>
    </row>
    <row r="45" spans="1:5" ht="18.75" customHeight="1">
      <c r="A45" s="84" t="s">
        <v>138</v>
      </c>
      <c r="B45" s="83" t="s">
        <v>134</v>
      </c>
      <c r="C45" s="80"/>
      <c r="D45" s="81" t="str">
        <f t="shared" si="1"/>
        <v>CRM團購</v>
      </c>
      <c r="E45" s="86" t="s">
        <v>138</v>
      </c>
    </row>
    <row r="46" spans="1:5" ht="18.75" customHeight="1">
      <c r="A46" s="84" t="s">
        <v>138</v>
      </c>
      <c r="B46" s="83" t="s">
        <v>137</v>
      </c>
      <c r="C46" s="80"/>
      <c r="D46" s="81" t="str">
        <f t="shared" si="1"/>
        <v>SHOPLINE團購</v>
      </c>
      <c r="E46" s="86" t="s">
        <v>138</v>
      </c>
    </row>
    <row r="47" spans="1:5" ht="18.75" customHeight="1">
      <c r="A47" s="84" t="s">
        <v>138</v>
      </c>
      <c r="B47" s="83" t="s">
        <v>134</v>
      </c>
      <c r="C47" s="80"/>
      <c r="D47" s="81" t="str">
        <f t="shared" si="1"/>
        <v>CRM團購</v>
      </c>
      <c r="E47" s="86" t="s">
        <v>138</v>
      </c>
    </row>
    <row r="48" spans="1:5" ht="18.75" customHeight="1">
      <c r="A48" s="84" t="s">
        <v>138</v>
      </c>
      <c r="B48" s="83" t="s">
        <v>134</v>
      </c>
      <c r="C48" s="80"/>
      <c r="D48" s="81" t="str">
        <f t="shared" si="1"/>
        <v>CRM團購</v>
      </c>
      <c r="E48" s="86" t="s">
        <v>138</v>
      </c>
    </row>
    <row r="49" spans="1:5" ht="18.75" customHeight="1">
      <c r="A49" s="84" t="s">
        <v>138</v>
      </c>
      <c r="B49" s="83" t="s">
        <v>134</v>
      </c>
      <c r="C49" s="80"/>
      <c r="D49" s="81" t="str">
        <f t="shared" si="1"/>
        <v>CRM團購</v>
      </c>
      <c r="E49" s="86" t="s">
        <v>138</v>
      </c>
    </row>
    <row r="50" spans="1:5" ht="18.75" customHeight="1">
      <c r="A50" s="84" t="s">
        <v>138</v>
      </c>
      <c r="B50" s="83" t="s">
        <v>137</v>
      </c>
      <c r="C50" s="80"/>
      <c r="D50" s="81" t="str">
        <f t="shared" si="1"/>
        <v>SHOPLINE團購</v>
      </c>
      <c r="E50" s="86" t="s">
        <v>138</v>
      </c>
    </row>
    <row r="51" spans="1:5" ht="18.75" customHeight="1">
      <c r="A51" s="84" t="s">
        <v>116</v>
      </c>
      <c r="B51" s="83" t="s">
        <v>134</v>
      </c>
      <c r="C51" s="80"/>
      <c r="D51" s="81" t="str">
        <f t="shared" si="1"/>
        <v>CRM其他</v>
      </c>
      <c r="E51" s="85" t="s">
        <v>116</v>
      </c>
    </row>
    <row r="52" spans="1:5" ht="18.75" customHeight="1">
      <c r="A52" s="84" t="s">
        <v>138</v>
      </c>
      <c r="B52" s="83" t="s">
        <v>134</v>
      </c>
      <c r="C52" s="87"/>
      <c r="D52" s="81" t="str">
        <f t="shared" si="1"/>
        <v>CRM團購</v>
      </c>
      <c r="E52" s="86" t="s">
        <v>138</v>
      </c>
    </row>
    <row r="53" spans="1:5" ht="15.75" customHeight="1">
      <c r="A53" s="88"/>
      <c r="B53" s="83" t="s">
        <v>137</v>
      </c>
      <c r="C53" s="89"/>
      <c r="D53" s="81" t="str">
        <f t="shared" si="1"/>
        <v>SHOPLINE</v>
      </c>
      <c r="E53" s="86" t="s">
        <v>138</v>
      </c>
    </row>
    <row r="54" spans="1:5" ht="18.75" customHeight="1">
      <c r="A54" s="84" t="s">
        <v>138</v>
      </c>
      <c r="B54" s="83" t="s">
        <v>134</v>
      </c>
      <c r="C54" s="80"/>
      <c r="D54" s="81" t="str">
        <f t="shared" si="1"/>
        <v>CRM團購</v>
      </c>
      <c r="E54" s="86" t="s">
        <v>138</v>
      </c>
    </row>
    <row r="55" spans="1:5" ht="18.75" customHeight="1">
      <c r="A55" s="84" t="s">
        <v>138</v>
      </c>
      <c r="B55" s="83" t="s">
        <v>137</v>
      </c>
      <c r="C55" s="80"/>
      <c r="D55" s="81" t="str">
        <f t="shared" si="1"/>
        <v>SHOPLINE團購</v>
      </c>
      <c r="E55" s="86" t="s">
        <v>138</v>
      </c>
    </row>
    <row r="56" spans="1:5" ht="18.75" customHeight="1">
      <c r="A56" s="84" t="s">
        <v>138</v>
      </c>
      <c r="B56" s="83" t="s">
        <v>137</v>
      </c>
      <c r="C56" s="80"/>
      <c r="D56" s="81" t="str">
        <f t="shared" si="1"/>
        <v>SHOPLINE團購</v>
      </c>
      <c r="E56" s="86" t="s">
        <v>138</v>
      </c>
    </row>
    <row r="57" spans="1:5" ht="18.75" customHeight="1">
      <c r="A57" s="84" t="s">
        <v>138</v>
      </c>
      <c r="B57" s="83" t="s">
        <v>134</v>
      </c>
      <c r="C57" s="80"/>
      <c r="D57" s="81" t="str">
        <f t="shared" si="1"/>
        <v>CRM團購</v>
      </c>
      <c r="E57" s="86" t="s">
        <v>138</v>
      </c>
    </row>
    <row r="58" spans="1:5" ht="18.75" customHeight="1">
      <c r="A58" s="84" t="s">
        <v>116</v>
      </c>
      <c r="B58" s="83" t="s">
        <v>134</v>
      </c>
      <c r="C58" s="80"/>
      <c r="D58" s="81" t="str">
        <f t="shared" si="1"/>
        <v>CRM其他</v>
      </c>
      <c r="E58" s="85" t="s">
        <v>116</v>
      </c>
    </row>
    <row r="59" spans="1:5" ht="18.75" customHeight="1">
      <c r="A59" s="84" t="s">
        <v>138</v>
      </c>
      <c r="B59" s="83" t="s">
        <v>137</v>
      </c>
      <c r="C59" s="80"/>
      <c r="D59" s="81" t="str">
        <f t="shared" si="1"/>
        <v>SHOPLINE團購</v>
      </c>
      <c r="E59" s="86" t="s">
        <v>138</v>
      </c>
    </row>
    <row r="60" spans="1:5" ht="18.75" customHeight="1">
      <c r="A60" s="84" t="s">
        <v>138</v>
      </c>
      <c r="B60" s="83" t="s">
        <v>134</v>
      </c>
      <c r="C60" s="80"/>
      <c r="D60" s="81" t="str">
        <f t="shared" si="1"/>
        <v>CRM團購</v>
      </c>
      <c r="E60" s="86" t="s">
        <v>138</v>
      </c>
    </row>
    <row r="61" spans="1:5" ht="18.75" customHeight="1">
      <c r="A61" s="84" t="s">
        <v>138</v>
      </c>
      <c r="B61" s="83" t="s">
        <v>137</v>
      </c>
      <c r="C61" s="80"/>
      <c r="D61" s="81" t="str">
        <f t="shared" si="1"/>
        <v>SHOPLINE團購</v>
      </c>
      <c r="E61" s="86" t="s">
        <v>138</v>
      </c>
    </row>
    <row r="62" spans="1:5" ht="18.75" customHeight="1">
      <c r="A62" s="84" t="s">
        <v>138</v>
      </c>
      <c r="B62" s="83" t="s">
        <v>137</v>
      </c>
      <c r="C62" s="80"/>
      <c r="D62" s="81" t="str">
        <f t="shared" si="1"/>
        <v>SHOPLINE團購</v>
      </c>
      <c r="E62" s="86" t="s">
        <v>138</v>
      </c>
    </row>
    <row r="63" spans="1:5" ht="18.75" customHeight="1">
      <c r="A63" s="84" t="s">
        <v>138</v>
      </c>
      <c r="B63" s="83" t="s">
        <v>137</v>
      </c>
      <c r="C63" s="80"/>
      <c r="D63" s="81" t="str">
        <f t="shared" si="1"/>
        <v>SHOPLINE團購</v>
      </c>
      <c r="E63" s="86" t="s">
        <v>138</v>
      </c>
    </row>
    <row r="64" spans="1:5" ht="18.75" customHeight="1">
      <c r="A64" s="84" t="s">
        <v>138</v>
      </c>
      <c r="B64" s="83" t="s">
        <v>137</v>
      </c>
      <c r="C64" s="80"/>
      <c r="D64" s="81" t="str">
        <f t="shared" si="1"/>
        <v>SHOPLINE團購</v>
      </c>
      <c r="E64" s="86" t="s">
        <v>138</v>
      </c>
    </row>
    <row r="65" spans="1:5" ht="18.75" customHeight="1">
      <c r="A65" s="84" t="s">
        <v>138</v>
      </c>
      <c r="B65" s="83" t="s">
        <v>134</v>
      </c>
      <c r="C65" s="80"/>
      <c r="D65" s="81" t="str">
        <f t="shared" si="1"/>
        <v>CRM團購</v>
      </c>
      <c r="E65" s="86" t="s">
        <v>138</v>
      </c>
    </row>
    <row r="66" spans="1:5" ht="18.75" customHeight="1">
      <c r="A66" s="84" t="s">
        <v>138</v>
      </c>
      <c r="B66" s="83" t="s">
        <v>137</v>
      </c>
      <c r="C66" s="80"/>
      <c r="D66" s="81" t="str">
        <f t="shared" ref="D66:D97" si="2">C66&amp;B66&amp;A66</f>
        <v>SHOPLINE團購</v>
      </c>
      <c r="E66" s="86" t="s">
        <v>138</v>
      </c>
    </row>
    <row r="67" spans="1:5" ht="18.75" customHeight="1">
      <c r="A67" s="84" t="s">
        <v>138</v>
      </c>
      <c r="B67" s="83" t="s">
        <v>134</v>
      </c>
      <c r="C67" s="80"/>
      <c r="D67" s="81" t="str">
        <f t="shared" si="2"/>
        <v>CRM團購</v>
      </c>
      <c r="E67" s="86" t="s">
        <v>138</v>
      </c>
    </row>
    <row r="68" spans="1:5" ht="18.75" customHeight="1">
      <c r="A68" s="84" t="s">
        <v>138</v>
      </c>
      <c r="B68" s="83" t="s">
        <v>137</v>
      </c>
      <c r="C68" s="80"/>
      <c r="D68" s="81" t="str">
        <f t="shared" si="2"/>
        <v>SHOPLINE團購</v>
      </c>
      <c r="E68" s="86" t="s">
        <v>138</v>
      </c>
    </row>
    <row r="69" spans="1:5" ht="18.75" customHeight="1">
      <c r="A69" s="84" t="s">
        <v>138</v>
      </c>
      <c r="B69" s="83" t="s">
        <v>137</v>
      </c>
      <c r="C69" s="80"/>
      <c r="D69" s="81" t="str">
        <f t="shared" si="2"/>
        <v>SHOPLINE團購</v>
      </c>
      <c r="E69" s="86" t="s">
        <v>138</v>
      </c>
    </row>
    <row r="70" spans="1:5" ht="18.75" customHeight="1">
      <c r="A70" s="84" t="s">
        <v>135</v>
      </c>
      <c r="B70" s="83" t="s">
        <v>137</v>
      </c>
      <c r="C70" s="80"/>
      <c r="D70" s="81" t="str">
        <f t="shared" si="2"/>
        <v>SHOPLINE官網</v>
      </c>
      <c r="E70" s="85" t="s">
        <v>135</v>
      </c>
    </row>
    <row r="71" spans="1:5" ht="18.75" customHeight="1">
      <c r="A71" s="84" t="s">
        <v>135</v>
      </c>
      <c r="B71" s="83" t="s">
        <v>134</v>
      </c>
      <c r="C71" s="80"/>
      <c r="D71" s="81" t="str">
        <f t="shared" si="2"/>
        <v>CRM官網</v>
      </c>
      <c r="E71" s="85" t="s">
        <v>135</v>
      </c>
    </row>
    <row r="72" spans="1:5" ht="18.75" customHeight="1">
      <c r="A72" s="84" t="s">
        <v>139</v>
      </c>
      <c r="B72" s="83" t="s">
        <v>131</v>
      </c>
      <c r="C72" s="80"/>
      <c r="D72" s="81" t="str">
        <f t="shared" si="2"/>
        <v>ERP經代銷</v>
      </c>
      <c r="E72" s="85" t="s">
        <v>139</v>
      </c>
    </row>
    <row r="73" spans="1:5" ht="18.75" customHeight="1">
      <c r="A73" s="84" t="s">
        <v>116</v>
      </c>
      <c r="B73" s="83" t="s">
        <v>131</v>
      </c>
      <c r="C73" s="80"/>
      <c r="D73" s="81" t="str">
        <f t="shared" si="2"/>
        <v>ERP其他</v>
      </c>
      <c r="E73" s="85" t="s">
        <v>116</v>
      </c>
    </row>
    <row r="74" spans="1:5" ht="18.75" customHeight="1">
      <c r="A74" s="84" t="s">
        <v>138</v>
      </c>
      <c r="B74" s="83" t="s">
        <v>134</v>
      </c>
      <c r="C74" s="80"/>
      <c r="D74" s="81" t="str">
        <f t="shared" si="2"/>
        <v>CRM團購</v>
      </c>
      <c r="E74" s="86" t="s">
        <v>138</v>
      </c>
    </row>
    <row r="75" spans="1:5" ht="18.75" customHeight="1">
      <c r="A75" s="84" t="s">
        <v>138</v>
      </c>
      <c r="B75" s="83" t="s">
        <v>134</v>
      </c>
      <c r="C75" s="80"/>
      <c r="D75" s="81" t="str">
        <f t="shared" si="2"/>
        <v>CRM團購</v>
      </c>
      <c r="E75" s="86" t="s">
        <v>138</v>
      </c>
    </row>
    <row r="76" spans="1:5" ht="18.75" customHeight="1">
      <c r="A76" s="84" t="s">
        <v>138</v>
      </c>
      <c r="B76" s="83" t="s">
        <v>134</v>
      </c>
      <c r="C76" s="80"/>
      <c r="D76" s="81" t="str">
        <f t="shared" si="2"/>
        <v>CRM團購</v>
      </c>
      <c r="E76" s="86" t="s">
        <v>138</v>
      </c>
    </row>
    <row r="77" spans="1:5" ht="18.75" customHeight="1">
      <c r="A77" s="84" t="s">
        <v>138</v>
      </c>
      <c r="B77" s="83" t="s">
        <v>137</v>
      </c>
      <c r="C77" s="80"/>
      <c r="D77" s="81" t="str">
        <f t="shared" si="2"/>
        <v>SHOPLINE團購</v>
      </c>
      <c r="E77" s="86" t="s">
        <v>138</v>
      </c>
    </row>
    <row r="78" spans="1:5" ht="18.75" customHeight="1">
      <c r="A78" s="84" t="s">
        <v>138</v>
      </c>
      <c r="B78" s="83" t="s">
        <v>137</v>
      </c>
      <c r="C78" s="80"/>
      <c r="D78" s="81" t="str">
        <f t="shared" si="2"/>
        <v>SHOPLINE團購</v>
      </c>
      <c r="E78" s="86" t="s">
        <v>138</v>
      </c>
    </row>
    <row r="79" spans="1:5" ht="18.75" customHeight="1">
      <c r="A79" s="84" t="s">
        <v>138</v>
      </c>
      <c r="B79" s="83" t="s">
        <v>134</v>
      </c>
      <c r="C79" s="80"/>
      <c r="D79" s="81" t="str">
        <f t="shared" si="2"/>
        <v>CRM團購</v>
      </c>
      <c r="E79" s="86" t="s">
        <v>138</v>
      </c>
    </row>
    <row r="80" spans="1:5" ht="18.75" customHeight="1">
      <c r="A80" s="84" t="s">
        <v>138</v>
      </c>
      <c r="B80" s="83" t="s">
        <v>134</v>
      </c>
      <c r="C80" s="80"/>
      <c r="D80" s="81" t="str">
        <f t="shared" si="2"/>
        <v>CRM團購</v>
      </c>
      <c r="E80" s="86" t="s">
        <v>138</v>
      </c>
    </row>
    <row r="81" spans="1:5" ht="18.75" customHeight="1">
      <c r="A81" s="84" t="s">
        <v>138</v>
      </c>
      <c r="B81" s="83" t="s">
        <v>137</v>
      </c>
      <c r="C81" s="80"/>
      <c r="D81" s="81" t="str">
        <f t="shared" si="2"/>
        <v>SHOPLINE團購</v>
      </c>
      <c r="E81" s="86" t="s">
        <v>138</v>
      </c>
    </row>
    <row r="82" spans="1:5" ht="18.75" customHeight="1">
      <c r="A82" s="84" t="s">
        <v>138</v>
      </c>
      <c r="B82" s="83" t="s">
        <v>134</v>
      </c>
      <c r="C82" s="80"/>
      <c r="D82" s="81" t="str">
        <f t="shared" si="2"/>
        <v>CRM團購</v>
      </c>
      <c r="E82" s="86" t="s">
        <v>138</v>
      </c>
    </row>
    <row r="83" spans="1:5" ht="18.75" customHeight="1">
      <c r="A83" s="84" t="s">
        <v>138</v>
      </c>
      <c r="B83" s="83" t="s">
        <v>134</v>
      </c>
      <c r="C83" s="80"/>
      <c r="D83" s="81" t="str">
        <f t="shared" si="2"/>
        <v>CRM團購</v>
      </c>
      <c r="E83" s="86" t="s">
        <v>138</v>
      </c>
    </row>
    <row r="84" spans="1:5" ht="18.75" customHeight="1">
      <c r="A84" s="84" t="s">
        <v>138</v>
      </c>
      <c r="B84" s="83" t="s">
        <v>134</v>
      </c>
      <c r="C84" s="80"/>
      <c r="D84" s="81" t="str">
        <f t="shared" si="2"/>
        <v>CRM團購</v>
      </c>
      <c r="E84" s="86" t="s">
        <v>138</v>
      </c>
    </row>
    <row r="85" spans="1:5" ht="18.75" customHeight="1">
      <c r="A85" s="84" t="s">
        <v>138</v>
      </c>
      <c r="B85" s="83" t="s">
        <v>134</v>
      </c>
      <c r="C85" s="80"/>
      <c r="D85" s="81" t="str">
        <f t="shared" si="2"/>
        <v>CRM團購</v>
      </c>
      <c r="E85" s="86" t="s">
        <v>138</v>
      </c>
    </row>
    <row r="86" spans="1:5" ht="18.75" customHeight="1">
      <c r="A86" s="84" t="s">
        <v>138</v>
      </c>
      <c r="B86" s="83" t="s">
        <v>134</v>
      </c>
      <c r="C86" s="80"/>
      <c r="D86" s="81" t="str">
        <f t="shared" si="2"/>
        <v>CRM團購</v>
      </c>
      <c r="E86" s="86" t="s">
        <v>138</v>
      </c>
    </row>
    <row r="87" spans="1:5" ht="18.75" customHeight="1">
      <c r="A87" s="84" t="s">
        <v>139</v>
      </c>
      <c r="B87" s="83" t="s">
        <v>134</v>
      </c>
      <c r="C87" s="80"/>
      <c r="D87" s="81" t="str">
        <f t="shared" si="2"/>
        <v>CRM經代銷</v>
      </c>
      <c r="E87" s="85" t="s">
        <v>139</v>
      </c>
    </row>
    <row r="88" spans="1:5" ht="18.75" customHeight="1">
      <c r="A88" s="84" t="s">
        <v>139</v>
      </c>
      <c r="B88" s="83" t="s">
        <v>134</v>
      </c>
      <c r="C88" s="80"/>
      <c r="D88" s="81" t="str">
        <f t="shared" si="2"/>
        <v>CRM經代銷</v>
      </c>
      <c r="E88" s="85" t="s">
        <v>139</v>
      </c>
    </row>
    <row r="89" spans="1:5" ht="18.75" customHeight="1">
      <c r="A89" s="84" t="s">
        <v>138</v>
      </c>
      <c r="B89" s="83" t="s">
        <v>134</v>
      </c>
      <c r="C89" s="80"/>
      <c r="D89" s="81" t="str">
        <f t="shared" si="2"/>
        <v>CRM團購</v>
      </c>
      <c r="E89" s="86" t="s">
        <v>138</v>
      </c>
    </row>
    <row r="90" spans="1:5" ht="18.75" customHeight="1">
      <c r="A90" s="84" t="s">
        <v>140</v>
      </c>
      <c r="B90" s="83" t="s">
        <v>131</v>
      </c>
      <c r="C90" s="80"/>
      <c r="D90" s="81" t="str">
        <f t="shared" si="2"/>
        <v>ERP授權</v>
      </c>
      <c r="E90" s="85" t="s">
        <v>140</v>
      </c>
    </row>
    <row r="91" spans="1:5" ht="18.75" customHeight="1">
      <c r="A91" s="84" t="s">
        <v>139</v>
      </c>
      <c r="B91" s="83" t="s">
        <v>134</v>
      </c>
      <c r="C91" s="80"/>
      <c r="D91" s="81" t="str">
        <f t="shared" si="2"/>
        <v>CRM經代銷</v>
      </c>
      <c r="E91" s="85" t="s">
        <v>139</v>
      </c>
    </row>
    <row r="92" spans="1:5" ht="18.75" customHeight="1">
      <c r="A92" s="84" t="s">
        <v>138</v>
      </c>
      <c r="B92" s="83" t="s">
        <v>134</v>
      </c>
      <c r="C92" s="87"/>
      <c r="D92" s="81" t="str">
        <f t="shared" si="2"/>
        <v>CRM團購</v>
      </c>
      <c r="E92" s="86" t="s">
        <v>138</v>
      </c>
    </row>
    <row r="93" spans="1:5" ht="15.75" customHeight="1">
      <c r="A93" s="88"/>
      <c r="B93" s="83" t="s">
        <v>137</v>
      </c>
      <c r="C93" s="89"/>
      <c r="D93" s="81" t="str">
        <f t="shared" si="2"/>
        <v>SHOPLINE</v>
      </c>
      <c r="E93" s="86" t="s">
        <v>138</v>
      </c>
    </row>
    <row r="94" spans="1:5" ht="18.75" customHeight="1">
      <c r="A94" s="84" t="s">
        <v>140</v>
      </c>
      <c r="B94" s="83" t="s">
        <v>131</v>
      </c>
      <c r="C94" s="80"/>
      <c r="D94" s="81" t="str">
        <f t="shared" si="2"/>
        <v>ERP授權</v>
      </c>
      <c r="E94" s="85" t="s">
        <v>140</v>
      </c>
    </row>
    <row r="95" spans="1:5" ht="18.75" customHeight="1">
      <c r="A95" s="84" t="s">
        <v>138</v>
      </c>
      <c r="B95" s="83" t="s">
        <v>134</v>
      </c>
      <c r="C95" s="80"/>
      <c r="D95" s="81" t="str">
        <f t="shared" si="2"/>
        <v>CRM團購</v>
      </c>
      <c r="E95" s="86" t="s">
        <v>138</v>
      </c>
    </row>
    <row r="96" spans="1:5" ht="18.75" customHeight="1">
      <c r="A96" s="84" t="s">
        <v>138</v>
      </c>
      <c r="B96" s="83" t="s">
        <v>134</v>
      </c>
      <c r="C96" s="80"/>
      <c r="D96" s="81" t="str">
        <f t="shared" si="2"/>
        <v>CRM團購</v>
      </c>
      <c r="E96" s="86" t="s">
        <v>138</v>
      </c>
    </row>
    <row r="97" spans="1:5" ht="18.75" customHeight="1">
      <c r="A97" s="84" t="s">
        <v>139</v>
      </c>
      <c r="B97" s="83" t="s">
        <v>134</v>
      </c>
      <c r="C97" s="80"/>
      <c r="D97" s="81" t="str">
        <f t="shared" si="2"/>
        <v>CRM經代銷</v>
      </c>
      <c r="E97" s="85" t="s">
        <v>139</v>
      </c>
    </row>
    <row r="98" spans="1:5" ht="18.75" customHeight="1">
      <c r="A98" s="84" t="s">
        <v>138</v>
      </c>
      <c r="B98" s="83" t="s">
        <v>137</v>
      </c>
      <c r="C98" s="80"/>
      <c r="D98" s="81" t="str">
        <f t="shared" ref="D98:D129" si="3">C98&amp;B98&amp;A98</f>
        <v>SHOPLINE團購</v>
      </c>
      <c r="E98" s="86" t="s">
        <v>138</v>
      </c>
    </row>
    <row r="99" spans="1:5" ht="18.75" customHeight="1">
      <c r="A99" s="84" t="s">
        <v>140</v>
      </c>
      <c r="B99" s="83" t="s">
        <v>131</v>
      </c>
      <c r="C99" s="80"/>
      <c r="D99" s="81" t="str">
        <f t="shared" si="3"/>
        <v>ERP授權</v>
      </c>
      <c r="E99" s="85" t="s">
        <v>141</v>
      </c>
    </row>
    <row r="100" spans="1:5" ht="18.75" customHeight="1">
      <c r="A100" s="84" t="s">
        <v>138</v>
      </c>
      <c r="B100" s="83" t="s">
        <v>134</v>
      </c>
      <c r="C100" s="80"/>
      <c r="D100" s="81" t="str">
        <f t="shared" si="3"/>
        <v>CRM團購</v>
      </c>
      <c r="E100" s="86" t="s">
        <v>138</v>
      </c>
    </row>
    <row r="101" spans="1:5" ht="18.75" customHeight="1">
      <c r="A101" s="84" t="s">
        <v>138</v>
      </c>
      <c r="B101" s="83" t="s">
        <v>134</v>
      </c>
      <c r="C101" s="80"/>
      <c r="D101" s="81" t="str">
        <f t="shared" si="3"/>
        <v>CRM團購</v>
      </c>
      <c r="E101" s="86" t="s">
        <v>138</v>
      </c>
    </row>
    <row r="102" spans="1:5" ht="18.75" customHeight="1">
      <c r="A102" s="84" t="s">
        <v>138</v>
      </c>
      <c r="B102" s="83" t="s">
        <v>137</v>
      </c>
      <c r="C102" s="80"/>
      <c r="D102" s="81" t="str">
        <f t="shared" si="3"/>
        <v>SHOPLINE團購</v>
      </c>
      <c r="E102" s="86" t="s">
        <v>138</v>
      </c>
    </row>
    <row r="103" spans="1:5" ht="18.75" customHeight="1">
      <c r="A103" s="84" t="s">
        <v>138</v>
      </c>
      <c r="B103" s="83" t="s">
        <v>134</v>
      </c>
      <c r="C103" s="80"/>
      <c r="D103" s="81" t="str">
        <f t="shared" si="3"/>
        <v>CRM團購</v>
      </c>
      <c r="E103" s="86" t="s">
        <v>138</v>
      </c>
    </row>
    <row r="104" spans="1:5" ht="18.75" customHeight="1">
      <c r="A104" s="84" t="s">
        <v>138</v>
      </c>
      <c r="B104" s="83" t="s">
        <v>134</v>
      </c>
      <c r="C104" s="80"/>
      <c r="D104" s="81" t="str">
        <f t="shared" si="3"/>
        <v>CRM團購</v>
      </c>
      <c r="E104" s="86" t="s">
        <v>138</v>
      </c>
    </row>
    <row r="105" spans="1:5" ht="18.75" customHeight="1">
      <c r="A105" s="84" t="s">
        <v>138</v>
      </c>
      <c r="B105" s="83" t="s">
        <v>134</v>
      </c>
      <c r="C105" s="80"/>
      <c r="D105" s="81" t="str">
        <f t="shared" si="3"/>
        <v>CRM團購</v>
      </c>
      <c r="E105" s="86" t="s">
        <v>138</v>
      </c>
    </row>
    <row r="106" spans="1:5" ht="18.75" customHeight="1">
      <c r="A106" s="84" t="s">
        <v>139</v>
      </c>
      <c r="B106" s="83" t="s">
        <v>134</v>
      </c>
      <c r="C106" s="80"/>
      <c r="D106" s="81" t="str">
        <f t="shared" si="3"/>
        <v>CRM經代銷</v>
      </c>
      <c r="E106" s="85" t="s">
        <v>139</v>
      </c>
    </row>
    <row r="107" spans="1:5" ht="18.75" customHeight="1">
      <c r="A107" s="84" t="s">
        <v>138</v>
      </c>
      <c r="B107" s="83" t="s">
        <v>137</v>
      </c>
      <c r="C107" s="80"/>
      <c r="D107" s="81" t="str">
        <f t="shared" si="3"/>
        <v>SHOPLINE團購</v>
      </c>
      <c r="E107" s="86" t="s">
        <v>138</v>
      </c>
    </row>
    <row r="108" spans="1:5" ht="18.75" customHeight="1">
      <c r="A108" s="84" t="s">
        <v>139</v>
      </c>
      <c r="B108" s="83" t="s">
        <v>134</v>
      </c>
      <c r="C108" s="80"/>
      <c r="D108" s="81" t="str">
        <f t="shared" si="3"/>
        <v>CRM經代銷</v>
      </c>
      <c r="E108" s="85" t="s">
        <v>139</v>
      </c>
    </row>
    <row r="109" spans="1:5" ht="18.75" customHeight="1">
      <c r="A109" s="84" t="s">
        <v>138</v>
      </c>
      <c r="B109" s="83" t="s">
        <v>137</v>
      </c>
      <c r="C109" s="80"/>
      <c r="D109" s="81" t="str">
        <f t="shared" si="3"/>
        <v>SHOPLINE團購</v>
      </c>
      <c r="E109" s="86" t="s">
        <v>138</v>
      </c>
    </row>
    <row r="110" spans="1:5" ht="18.75" customHeight="1">
      <c r="A110" s="84" t="s">
        <v>138</v>
      </c>
      <c r="B110" s="83" t="s">
        <v>134</v>
      </c>
      <c r="C110" s="80"/>
      <c r="D110" s="81" t="str">
        <f t="shared" si="3"/>
        <v>CRM團購</v>
      </c>
      <c r="E110" s="86" t="s">
        <v>138</v>
      </c>
    </row>
    <row r="111" spans="1:5" ht="18.75" customHeight="1">
      <c r="A111" s="84" t="s">
        <v>138</v>
      </c>
      <c r="B111" s="83" t="s">
        <v>134</v>
      </c>
      <c r="C111" s="80"/>
      <c r="D111" s="81" t="str">
        <f t="shared" si="3"/>
        <v>CRM團購</v>
      </c>
      <c r="E111" s="86" t="s">
        <v>138</v>
      </c>
    </row>
    <row r="112" spans="1:5" ht="18.75" customHeight="1">
      <c r="A112" s="84" t="s">
        <v>138</v>
      </c>
      <c r="B112" s="83" t="s">
        <v>134</v>
      </c>
      <c r="C112" s="80"/>
      <c r="D112" s="81" t="str">
        <f t="shared" si="3"/>
        <v>CRM團購</v>
      </c>
      <c r="E112" s="86" t="s">
        <v>138</v>
      </c>
    </row>
    <row r="113" spans="1:5" ht="18.75" customHeight="1">
      <c r="A113" s="84" t="s">
        <v>138</v>
      </c>
      <c r="B113" s="83" t="s">
        <v>134</v>
      </c>
      <c r="C113" s="80"/>
      <c r="D113" s="81" t="str">
        <f t="shared" si="3"/>
        <v>CRM團購</v>
      </c>
      <c r="E113" s="86" t="s">
        <v>138</v>
      </c>
    </row>
    <row r="114" spans="1:5" ht="15.75" customHeight="1">
      <c r="A114" s="82" t="s">
        <v>130</v>
      </c>
      <c r="B114" s="83" t="s">
        <v>142</v>
      </c>
      <c r="C114" s="80"/>
      <c r="D114" s="81" t="str">
        <f t="shared" si="3"/>
        <v>SHOPEEn/a</v>
      </c>
      <c r="E114" s="85" t="s">
        <v>143</v>
      </c>
    </row>
    <row r="115" spans="1:5" ht="18.75" customHeight="1">
      <c r="A115" s="84" t="s">
        <v>138</v>
      </c>
      <c r="B115" s="83" t="s">
        <v>137</v>
      </c>
      <c r="C115" s="80"/>
      <c r="D115" s="81" t="str">
        <f t="shared" si="3"/>
        <v>SHOPLINE團購</v>
      </c>
      <c r="E115" s="86" t="s">
        <v>138</v>
      </c>
    </row>
    <row r="116" spans="1:5" ht="18.75" customHeight="1">
      <c r="A116" s="84" t="s">
        <v>138</v>
      </c>
      <c r="B116" s="83" t="s">
        <v>137</v>
      </c>
      <c r="C116" s="80"/>
      <c r="D116" s="81" t="str">
        <f t="shared" si="3"/>
        <v>SHOPLINE團購</v>
      </c>
      <c r="E116" s="86" t="s">
        <v>138</v>
      </c>
    </row>
    <row r="117" spans="1:5" ht="15.75" customHeight="1">
      <c r="A117" s="82" t="s">
        <v>133</v>
      </c>
      <c r="B117" s="83" t="s">
        <v>134</v>
      </c>
      <c r="C117" s="80"/>
      <c r="D117" s="81" t="str">
        <f t="shared" si="3"/>
        <v>CRMTM</v>
      </c>
      <c r="E117" s="81" t="s">
        <v>133</v>
      </c>
    </row>
    <row r="118" spans="1:5" ht="15.75" customHeight="1">
      <c r="A118" s="82" t="s">
        <v>133</v>
      </c>
      <c r="B118" s="83" t="s">
        <v>134</v>
      </c>
      <c r="C118" s="80"/>
      <c r="D118" s="81" t="str">
        <f t="shared" si="3"/>
        <v>CRMTM</v>
      </c>
      <c r="E118" s="81" t="s">
        <v>133</v>
      </c>
    </row>
    <row r="119" spans="1:5" ht="18.75" customHeight="1">
      <c r="A119" s="84" t="s">
        <v>140</v>
      </c>
      <c r="B119" s="83" t="s">
        <v>131</v>
      </c>
      <c r="C119" s="80"/>
      <c r="D119" s="81" t="str">
        <f t="shared" si="3"/>
        <v>ERP授權</v>
      </c>
      <c r="E119" s="85" t="s">
        <v>140</v>
      </c>
    </row>
    <row r="120" spans="1:5" ht="18.75" customHeight="1">
      <c r="A120" s="84" t="s">
        <v>138</v>
      </c>
      <c r="B120" s="83" t="s">
        <v>137</v>
      </c>
      <c r="C120" s="80"/>
      <c r="D120" s="81" t="str">
        <f t="shared" si="3"/>
        <v>SHOPLINE團購</v>
      </c>
      <c r="E120" s="86" t="s">
        <v>138</v>
      </c>
    </row>
    <row r="121" spans="1:5" ht="18.75" customHeight="1">
      <c r="A121" s="84" t="s">
        <v>138</v>
      </c>
      <c r="B121" s="83" t="s">
        <v>137</v>
      </c>
      <c r="C121" s="80"/>
      <c r="D121" s="81" t="str">
        <f t="shared" si="3"/>
        <v>SHOPLINE團購</v>
      </c>
      <c r="E121" s="86" t="s">
        <v>138</v>
      </c>
    </row>
    <row r="122" spans="1:5" ht="18.75" customHeight="1">
      <c r="A122" s="84" t="s">
        <v>140</v>
      </c>
      <c r="B122" s="83" t="s">
        <v>131</v>
      </c>
      <c r="C122" s="80"/>
      <c r="D122" s="81" t="str">
        <f t="shared" si="3"/>
        <v>ERP授權</v>
      </c>
      <c r="E122" s="85" t="s">
        <v>140</v>
      </c>
    </row>
    <row r="123" spans="1:5" ht="18.75" customHeight="1">
      <c r="A123" s="84" t="s">
        <v>138</v>
      </c>
      <c r="B123" s="83" t="s">
        <v>137</v>
      </c>
      <c r="C123" s="80"/>
      <c r="D123" s="81" t="str">
        <f t="shared" si="3"/>
        <v>SHOPLINE團購</v>
      </c>
      <c r="E123" s="86" t="s">
        <v>138</v>
      </c>
    </row>
    <row r="124" spans="1:5" ht="18.75" customHeight="1">
      <c r="A124" s="84" t="s">
        <v>144</v>
      </c>
      <c r="B124" s="83" t="s">
        <v>131</v>
      </c>
      <c r="C124" s="80"/>
      <c r="D124" s="81" t="str">
        <f t="shared" si="3"/>
        <v>ERP舞台劇</v>
      </c>
      <c r="E124" s="85" t="s">
        <v>144</v>
      </c>
    </row>
    <row r="125" spans="1:5" ht="18.75" customHeight="1">
      <c r="A125" s="84" t="s">
        <v>138</v>
      </c>
      <c r="B125" s="83" t="s">
        <v>134</v>
      </c>
      <c r="C125" s="80"/>
      <c r="D125" s="81" t="str">
        <f t="shared" si="3"/>
        <v>CRM團購</v>
      </c>
      <c r="E125" s="86" t="s">
        <v>138</v>
      </c>
    </row>
    <row r="126" spans="1:5" ht="18.75" customHeight="1">
      <c r="A126" s="84" t="s">
        <v>138</v>
      </c>
      <c r="B126" s="83" t="s">
        <v>137</v>
      </c>
      <c r="C126" s="80"/>
      <c r="D126" s="81" t="str">
        <f t="shared" si="3"/>
        <v>SHOPLINE團購</v>
      </c>
      <c r="E126" s="86" t="s">
        <v>138</v>
      </c>
    </row>
    <row r="127" spans="1:5" ht="18.75" customHeight="1">
      <c r="A127" s="84" t="s">
        <v>138</v>
      </c>
      <c r="B127" s="83" t="s">
        <v>137</v>
      </c>
      <c r="C127" s="80"/>
      <c r="D127" s="81" t="str">
        <f t="shared" si="3"/>
        <v>SHOPLINE團購</v>
      </c>
      <c r="E127" s="86" t="s">
        <v>138</v>
      </c>
    </row>
    <row r="128" spans="1:5" ht="18.75" customHeight="1">
      <c r="A128" s="84" t="s">
        <v>138</v>
      </c>
      <c r="B128" s="83" t="s">
        <v>137</v>
      </c>
      <c r="C128" s="80"/>
      <c r="D128" s="81" t="str">
        <f t="shared" si="3"/>
        <v>SHOPLINE團購</v>
      </c>
      <c r="E128" s="86" t="s">
        <v>138</v>
      </c>
    </row>
    <row r="129" spans="1:5" ht="18.75" customHeight="1">
      <c r="A129" s="84" t="s">
        <v>138</v>
      </c>
      <c r="B129" s="83" t="s">
        <v>134</v>
      </c>
      <c r="C129" s="87"/>
      <c r="D129" s="81" t="str">
        <f t="shared" si="3"/>
        <v>CRM團購</v>
      </c>
      <c r="E129" s="86" t="s">
        <v>138</v>
      </c>
    </row>
    <row r="130" spans="1:5" ht="15.75" customHeight="1">
      <c r="A130" s="88"/>
      <c r="B130" s="83" t="s">
        <v>137</v>
      </c>
      <c r="C130" s="89"/>
      <c r="D130" s="81" t="str">
        <f t="shared" ref="D130:D141" si="4">C130&amp;B130&amp;A130</f>
        <v>SHOPLINE</v>
      </c>
      <c r="E130" s="86" t="s">
        <v>138</v>
      </c>
    </row>
    <row r="131" spans="1:5" ht="18.75" customHeight="1">
      <c r="A131" s="84" t="s">
        <v>139</v>
      </c>
      <c r="B131" s="83" t="s">
        <v>134</v>
      </c>
      <c r="C131" s="80"/>
      <c r="D131" s="81" t="str">
        <f t="shared" si="4"/>
        <v>CRM經代銷</v>
      </c>
      <c r="E131" s="85" t="s">
        <v>139</v>
      </c>
    </row>
    <row r="132" spans="1:5" ht="18.75" customHeight="1">
      <c r="A132" s="84" t="s">
        <v>138</v>
      </c>
      <c r="B132" s="83" t="s">
        <v>134</v>
      </c>
      <c r="C132" s="80"/>
      <c r="D132" s="81" t="str">
        <f t="shared" si="4"/>
        <v>CRM團購</v>
      </c>
      <c r="E132" s="86" t="s">
        <v>138</v>
      </c>
    </row>
    <row r="133" spans="1:5" ht="18.75" customHeight="1">
      <c r="A133" s="84" t="s">
        <v>138</v>
      </c>
      <c r="B133" s="83" t="s">
        <v>137</v>
      </c>
      <c r="C133" s="80"/>
      <c r="D133" s="81" t="str">
        <f t="shared" si="4"/>
        <v>SHOPLINE團購</v>
      </c>
      <c r="E133" s="86" t="s">
        <v>138</v>
      </c>
    </row>
    <row r="134" spans="1:5" ht="18.75" customHeight="1">
      <c r="A134" s="84" t="s">
        <v>138</v>
      </c>
      <c r="B134" s="83" t="s">
        <v>134</v>
      </c>
      <c r="C134" s="80"/>
      <c r="D134" s="81" t="str">
        <f t="shared" si="4"/>
        <v>CRM團購</v>
      </c>
      <c r="E134" s="86" t="s">
        <v>138</v>
      </c>
    </row>
    <row r="135" spans="1:5" ht="18.75" customHeight="1">
      <c r="A135" s="84" t="s">
        <v>138</v>
      </c>
      <c r="B135" s="83" t="s">
        <v>137</v>
      </c>
      <c r="C135" s="80"/>
      <c r="D135" s="81" t="str">
        <f t="shared" si="4"/>
        <v>SHOPLINE團購</v>
      </c>
      <c r="E135" s="86" t="s">
        <v>138</v>
      </c>
    </row>
    <row r="136" spans="1:5" ht="18.75" customHeight="1">
      <c r="A136" s="84" t="s">
        <v>138</v>
      </c>
      <c r="B136" s="83" t="s">
        <v>134</v>
      </c>
      <c r="C136" s="80"/>
      <c r="D136" s="81" t="str">
        <f t="shared" si="4"/>
        <v>CRM團購</v>
      </c>
      <c r="E136" s="86" t="s">
        <v>138</v>
      </c>
    </row>
    <row r="137" spans="1:5" ht="18.75" customHeight="1">
      <c r="A137" s="84" t="s">
        <v>138</v>
      </c>
      <c r="B137" s="83" t="s">
        <v>134</v>
      </c>
      <c r="C137" s="80"/>
      <c r="D137" s="81" t="str">
        <f t="shared" si="4"/>
        <v>CRM團購</v>
      </c>
      <c r="E137" s="86" t="s">
        <v>138</v>
      </c>
    </row>
    <row r="138" spans="1:5" ht="18.75" customHeight="1">
      <c r="A138" s="84" t="s">
        <v>138</v>
      </c>
      <c r="B138" s="83" t="s">
        <v>134</v>
      </c>
      <c r="C138" s="80"/>
      <c r="D138" s="81" t="str">
        <f t="shared" si="4"/>
        <v>CRM團購</v>
      </c>
      <c r="E138" s="86" t="s">
        <v>138</v>
      </c>
    </row>
    <row r="139" spans="1:5" ht="18.75" customHeight="1">
      <c r="A139" s="84" t="s">
        <v>138</v>
      </c>
      <c r="B139" s="83" t="s">
        <v>134</v>
      </c>
      <c r="C139" s="80"/>
      <c r="D139" s="81" t="str">
        <f t="shared" si="4"/>
        <v>CRM團購</v>
      </c>
      <c r="E139" s="86" t="s">
        <v>138</v>
      </c>
    </row>
    <row r="140" spans="1:5" ht="18.75" customHeight="1">
      <c r="A140" s="90" t="s">
        <v>138</v>
      </c>
      <c r="B140" s="91" t="s">
        <v>137</v>
      </c>
      <c r="C140" s="92"/>
      <c r="D140" s="81" t="str">
        <f t="shared" si="4"/>
        <v>SHOPLINE團購</v>
      </c>
      <c r="E140" s="86" t="s">
        <v>138</v>
      </c>
    </row>
    <row r="141" spans="1:5" ht="15.75" customHeight="1">
      <c r="D141" s="81" t="str">
        <f t="shared" si="4"/>
        <v/>
      </c>
    </row>
  </sheetData>
  <autoFilter ref="A1:E142" xr:uid="{00000000-0009-0000-0000-000004000000}">
    <filterColumn colId="0" hiddenButton="1"/>
  </autoFilter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691F-06BE-44E5-9626-AFDBCB6FECDD}">
  <dimension ref="A1:F10"/>
  <sheetViews>
    <sheetView zoomScaleNormal="100" workbookViewId="0">
      <selection activeCell="C16" sqref="C16"/>
    </sheetView>
  </sheetViews>
  <sheetFormatPr defaultRowHeight="15.75"/>
  <cols>
    <col min="1" max="1" width="10.44140625" bestFit="1" customWidth="1"/>
    <col min="2" max="2" width="11.44140625" bestFit="1" customWidth="1"/>
    <col min="3" max="3" width="31.44140625" bestFit="1" customWidth="1"/>
    <col min="4" max="4" width="10" bestFit="1" customWidth="1"/>
    <col min="5" max="5" width="13.33203125" bestFit="1" customWidth="1"/>
    <col min="6" max="6" width="12.44140625" bestFit="1" customWidth="1"/>
  </cols>
  <sheetData>
    <row r="1" spans="1:6">
      <c r="A1" t="s">
        <v>120</v>
      </c>
      <c r="B1" t="s">
        <v>83</v>
      </c>
      <c r="C1" t="s">
        <v>84</v>
      </c>
      <c r="D1" t="s">
        <v>145</v>
      </c>
      <c r="E1" t="s">
        <v>146</v>
      </c>
      <c r="F1" t="s">
        <v>147</v>
      </c>
    </row>
    <row r="2" spans="1:6">
      <c r="A2" t="s">
        <v>112</v>
      </c>
      <c r="B2" t="s">
        <v>71</v>
      </c>
      <c r="C2" t="s">
        <v>72</v>
      </c>
      <c r="D2">
        <v>2999</v>
      </c>
      <c r="E2">
        <v>6</v>
      </c>
      <c r="F2" s="120" t="s">
        <v>148</v>
      </c>
    </row>
    <row r="3" spans="1:6">
      <c r="A3" t="s">
        <v>112</v>
      </c>
      <c r="B3" t="s">
        <v>75</v>
      </c>
      <c r="C3" t="s">
        <v>76</v>
      </c>
      <c r="D3">
        <v>3200</v>
      </c>
      <c r="E3">
        <v>6</v>
      </c>
      <c r="F3" s="120" t="s">
        <v>148</v>
      </c>
    </row>
    <row r="4" spans="1:6">
      <c r="A4" t="s">
        <v>112</v>
      </c>
      <c r="B4" t="s">
        <v>43</v>
      </c>
      <c r="C4" t="s">
        <v>44</v>
      </c>
      <c r="D4">
        <v>2399</v>
      </c>
      <c r="E4">
        <v>6</v>
      </c>
      <c r="F4" t="str">
        <f>_xlfn.XLOOKUP(B4,'[1]學習商品銷售(cube）'!$C:$C,'[1]學習商品銷售(cube）'!$B:$B,"")</f>
        <v>202601</v>
      </c>
    </row>
    <row r="5" spans="1:6">
      <c r="A5" t="s">
        <v>112</v>
      </c>
      <c r="B5" t="s">
        <v>55</v>
      </c>
      <c r="C5" t="s">
        <v>56</v>
      </c>
      <c r="D5">
        <v>4800</v>
      </c>
      <c r="E5">
        <v>6</v>
      </c>
      <c r="F5" t="str">
        <f>_xlfn.XLOOKUP(B5,'[1]學習商品銷售(cube）'!$C:$C,'[1]學習商品銷售(cube）'!$B:$B,"")</f>
        <v>202407</v>
      </c>
    </row>
    <row r="6" spans="1:6">
      <c r="A6" t="s">
        <v>112</v>
      </c>
      <c r="B6" t="s">
        <v>59</v>
      </c>
      <c r="C6" t="s">
        <v>149</v>
      </c>
      <c r="D6">
        <v>4500</v>
      </c>
      <c r="E6">
        <v>6</v>
      </c>
      <c r="F6" t="str">
        <f>_xlfn.XLOOKUP(B6,'[1]學習商品銷售(cube）'!$C:$C,'[1]學習商品銷售(cube）'!$B:$B,"")</f>
        <v>202404</v>
      </c>
    </row>
    <row r="7" spans="1:6">
      <c r="A7" t="s">
        <v>112</v>
      </c>
      <c r="B7" t="s">
        <v>67</v>
      </c>
      <c r="C7" t="s">
        <v>68</v>
      </c>
      <c r="D7">
        <v>2199</v>
      </c>
      <c r="E7">
        <v>6</v>
      </c>
      <c r="F7" t="str">
        <f>_xlfn.XLOOKUP(B7,'[1]學習商品銷售(cube）'!$C:$C,'[1]學習商品銷售(cube）'!$B:$B,"")</f>
        <v>202505</v>
      </c>
    </row>
    <row r="8" spans="1:6">
      <c r="A8" t="s">
        <v>112</v>
      </c>
      <c r="B8" t="s">
        <v>47</v>
      </c>
      <c r="C8" t="s">
        <v>48</v>
      </c>
      <c r="D8">
        <v>4299</v>
      </c>
      <c r="E8">
        <v>6</v>
      </c>
      <c r="F8" t="str">
        <f>_xlfn.XLOOKUP(B8,'[1]學習商品銷售(cube）'!$C:$C,'[1]學習商品銷售(cube）'!$B:$B,"")</f>
        <v>202410</v>
      </c>
    </row>
    <row r="9" spans="1:6">
      <c r="A9" t="s">
        <v>112</v>
      </c>
      <c r="B9" t="s">
        <v>63</v>
      </c>
      <c r="C9" t="s">
        <v>150</v>
      </c>
      <c r="D9">
        <v>3200</v>
      </c>
      <c r="E9">
        <v>6</v>
      </c>
      <c r="F9" t="str">
        <f>_xlfn.XLOOKUP(B9,'[1]學習商品銷售(cube）'!$C:$C,'[1]學習商品銷售(cube）'!$B:$B,"")</f>
        <v>202411</v>
      </c>
    </row>
    <row r="10" spans="1:6">
      <c r="A10" t="s">
        <v>112</v>
      </c>
      <c r="B10" t="s">
        <v>51</v>
      </c>
      <c r="C10" t="s">
        <v>151</v>
      </c>
      <c r="D10">
        <v>4900</v>
      </c>
      <c r="E10">
        <v>6</v>
      </c>
      <c r="F10" t="str">
        <f>_xlfn.XLOOKUP(B10,'[1]學習商品銷售(cube）'!$C:$C,'[1]學習商品銷售(cube）'!$B:$B,"")</f>
        <v>202510</v>
      </c>
    </row>
  </sheetData>
  <autoFilter ref="A1:E4" xr:uid="{203B691F-06BE-44E5-9626-AFDBCB6FECDD}"/>
  <phoneticPr fontId="4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4555"/>
  <sheetViews>
    <sheetView zoomScale="85" zoomScaleNormal="85" workbookViewId="0">
      <pane xSplit="6" ySplit="3" topLeftCell="G4" activePane="bottomRight" state="frozen"/>
      <selection pane="bottomRight" activeCell="F51" sqref="E51:F52"/>
      <selection pane="bottomLeft" activeCell="F5" sqref="F5"/>
      <selection pane="topRight" activeCell="F5" sqref="F5"/>
    </sheetView>
  </sheetViews>
  <sheetFormatPr defaultColWidth="8.88671875" defaultRowHeight="15.75"/>
  <cols>
    <col min="1" max="1" width="13.33203125" style="93" bestFit="1" customWidth="1"/>
    <col min="2" max="2" width="12.109375" style="93" bestFit="1" customWidth="1"/>
    <col min="3" max="3" width="10.5546875" style="93" bestFit="1" customWidth="1"/>
    <col min="4" max="5" width="15.21875" style="93" bestFit="1" customWidth="1"/>
    <col min="6" max="6" width="48" style="93" bestFit="1" customWidth="1"/>
    <col min="7" max="7" width="11.109375" style="93" bestFit="1" customWidth="1"/>
    <col min="8" max="8" width="11" style="93" bestFit="1" customWidth="1"/>
    <col min="9" max="31" width="7.77734375" style="93" bestFit="1" customWidth="1"/>
    <col min="32" max="16384" width="8.88671875" style="93"/>
  </cols>
  <sheetData>
    <row r="1" spans="1:63" s="110" customFormat="1">
      <c r="A1" s="111">
        <f>MAX(E1:ZZ1)</f>
        <v>16</v>
      </c>
      <c r="D1" s="110">
        <f>COLUMN()-3</f>
        <v>1</v>
      </c>
      <c r="E1" s="110">
        <f>COLUMN()-3</f>
        <v>2</v>
      </c>
      <c r="F1" s="110">
        <f>IF(F3="","",COLUMN()-3)</f>
        <v>3</v>
      </c>
      <c r="G1" s="110">
        <f t="shared" ref="G1:AH1" si="0">IF(G3="","",COLUMN()-3)</f>
        <v>4</v>
      </c>
      <c r="H1" s="110">
        <f t="shared" si="0"/>
        <v>5</v>
      </c>
      <c r="I1" s="110">
        <f t="shared" si="0"/>
        <v>6</v>
      </c>
      <c r="J1" s="110">
        <f t="shared" si="0"/>
        <v>7</v>
      </c>
      <c r="K1" s="110">
        <f t="shared" si="0"/>
        <v>8</v>
      </c>
      <c r="L1" s="110">
        <f t="shared" si="0"/>
        <v>9</v>
      </c>
      <c r="M1" s="110">
        <f t="shared" si="0"/>
        <v>10</v>
      </c>
      <c r="N1" s="110">
        <f t="shared" si="0"/>
        <v>11</v>
      </c>
      <c r="O1" s="110">
        <f t="shared" si="0"/>
        <v>12</v>
      </c>
      <c r="P1" s="110">
        <f t="shared" si="0"/>
        <v>13</v>
      </c>
      <c r="Q1" s="110">
        <f t="shared" si="0"/>
        <v>14</v>
      </c>
      <c r="R1" s="110">
        <f t="shared" si="0"/>
        <v>15</v>
      </c>
      <c r="S1" s="110">
        <f t="shared" si="0"/>
        <v>16</v>
      </c>
      <c r="T1" s="110" t="str">
        <f t="shared" si="0"/>
        <v/>
      </c>
      <c r="U1" s="110" t="str">
        <f t="shared" si="0"/>
        <v/>
      </c>
      <c r="V1" s="110" t="str">
        <f t="shared" si="0"/>
        <v/>
      </c>
      <c r="W1" s="110" t="str">
        <f t="shared" si="0"/>
        <v/>
      </c>
      <c r="X1" s="110" t="str">
        <f t="shared" si="0"/>
        <v/>
      </c>
      <c r="Y1" s="110" t="str">
        <f t="shared" si="0"/>
        <v/>
      </c>
      <c r="Z1" s="110" t="str">
        <f t="shared" si="0"/>
        <v/>
      </c>
      <c r="AA1" s="110" t="str">
        <f t="shared" si="0"/>
        <v/>
      </c>
      <c r="AB1" s="110" t="str">
        <f t="shared" si="0"/>
        <v/>
      </c>
      <c r="AC1" s="110" t="str">
        <f t="shared" si="0"/>
        <v/>
      </c>
      <c r="AD1" s="110" t="str">
        <f t="shared" si="0"/>
        <v/>
      </c>
      <c r="AE1" s="110" t="str">
        <f t="shared" si="0"/>
        <v/>
      </c>
      <c r="AF1" s="110" t="str">
        <f t="shared" si="0"/>
        <v/>
      </c>
      <c r="AG1" s="110" t="str">
        <f t="shared" si="0"/>
        <v/>
      </c>
      <c r="AH1" s="110" t="str">
        <f t="shared" si="0"/>
        <v/>
      </c>
      <c r="AI1" s="110" t="str">
        <f t="shared" ref="AI1:BK1" si="1">IF(AI3="","",COLUMN()-5)</f>
        <v/>
      </c>
      <c r="AJ1" s="110" t="str">
        <f t="shared" si="1"/>
        <v/>
      </c>
      <c r="AK1" s="110" t="str">
        <f t="shared" si="1"/>
        <v/>
      </c>
      <c r="AL1" s="110" t="str">
        <f t="shared" si="1"/>
        <v/>
      </c>
      <c r="AM1" s="110" t="str">
        <f t="shared" si="1"/>
        <v/>
      </c>
      <c r="AN1" s="110" t="str">
        <f t="shared" si="1"/>
        <v/>
      </c>
      <c r="AO1" s="110" t="str">
        <f t="shared" si="1"/>
        <v/>
      </c>
      <c r="AP1" s="110" t="str">
        <f t="shared" si="1"/>
        <v/>
      </c>
      <c r="AQ1" s="110" t="str">
        <f t="shared" si="1"/>
        <v/>
      </c>
      <c r="AR1" s="110" t="str">
        <f t="shared" si="1"/>
        <v/>
      </c>
      <c r="AS1" s="110" t="str">
        <f t="shared" si="1"/>
        <v/>
      </c>
      <c r="AT1" s="110" t="str">
        <f t="shared" si="1"/>
        <v/>
      </c>
      <c r="AU1" s="110" t="str">
        <f t="shared" si="1"/>
        <v/>
      </c>
      <c r="AV1" s="110" t="str">
        <f t="shared" si="1"/>
        <v/>
      </c>
      <c r="AW1" s="110" t="str">
        <f t="shared" si="1"/>
        <v/>
      </c>
      <c r="AX1" s="110" t="str">
        <f t="shared" si="1"/>
        <v/>
      </c>
      <c r="AY1" s="110" t="str">
        <f t="shared" si="1"/>
        <v/>
      </c>
      <c r="AZ1" s="110" t="str">
        <f t="shared" si="1"/>
        <v/>
      </c>
      <c r="BA1" s="110" t="str">
        <f t="shared" si="1"/>
        <v/>
      </c>
      <c r="BB1" s="110" t="str">
        <f t="shared" si="1"/>
        <v/>
      </c>
      <c r="BC1" s="110" t="str">
        <f t="shared" si="1"/>
        <v/>
      </c>
      <c r="BD1" s="110" t="str">
        <f t="shared" si="1"/>
        <v/>
      </c>
      <c r="BE1" s="110" t="str">
        <f t="shared" si="1"/>
        <v/>
      </c>
      <c r="BF1" s="110" t="str">
        <f t="shared" si="1"/>
        <v/>
      </c>
      <c r="BG1" s="110" t="str">
        <f t="shared" si="1"/>
        <v/>
      </c>
      <c r="BH1" s="110" t="str">
        <f t="shared" si="1"/>
        <v/>
      </c>
      <c r="BI1" s="110" t="str">
        <f t="shared" si="1"/>
        <v/>
      </c>
      <c r="BJ1" s="110" t="str">
        <f t="shared" si="1"/>
        <v/>
      </c>
      <c r="BK1" s="110" t="str">
        <f t="shared" si="1"/>
        <v/>
      </c>
    </row>
    <row r="2" spans="1:63">
      <c r="A2" s="140" t="s">
        <v>152</v>
      </c>
      <c r="B2" s="124"/>
      <c r="C2" s="124"/>
      <c r="D2" s="124"/>
      <c r="E2" s="124"/>
      <c r="F2" s="124"/>
      <c r="G2" s="124"/>
      <c r="H2" s="140" t="s">
        <v>153</v>
      </c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/>
      <c r="U2"/>
      <c r="V2"/>
      <c r="W2"/>
      <c r="X2"/>
      <c r="Y2"/>
      <c r="Z2"/>
      <c r="AA2"/>
      <c r="AB2"/>
      <c r="AC2"/>
      <c r="AD2"/>
      <c r="AE2"/>
    </row>
    <row r="3" spans="1:63">
      <c r="A3" s="140" t="s">
        <v>120</v>
      </c>
      <c r="B3" s="140" t="s">
        <v>154</v>
      </c>
      <c r="C3" s="140" t="s">
        <v>155</v>
      </c>
      <c r="D3" s="140" t="s">
        <v>156</v>
      </c>
      <c r="E3" s="140" t="s">
        <v>83</v>
      </c>
      <c r="F3" s="140" t="s">
        <v>84</v>
      </c>
      <c r="G3" s="141" t="s">
        <v>157</v>
      </c>
      <c r="H3" s="140" t="s">
        <v>158</v>
      </c>
      <c r="I3" s="126" t="s">
        <v>159</v>
      </c>
      <c r="J3" s="126" t="s">
        <v>160</v>
      </c>
      <c r="K3" s="126" t="s">
        <v>161</v>
      </c>
      <c r="L3" s="126" t="s">
        <v>162</v>
      </c>
      <c r="M3" s="126" t="s">
        <v>163</v>
      </c>
      <c r="N3" s="126" t="s">
        <v>164</v>
      </c>
      <c r="O3" s="126" t="s">
        <v>165</v>
      </c>
      <c r="P3" s="126" t="s">
        <v>166</v>
      </c>
      <c r="Q3" s="126" t="s">
        <v>167</v>
      </c>
      <c r="R3" s="126" t="s">
        <v>168</v>
      </c>
      <c r="S3" s="127" t="s">
        <v>169</v>
      </c>
      <c r="T3"/>
      <c r="U3"/>
      <c r="V3"/>
      <c r="W3"/>
      <c r="X3"/>
      <c r="Y3"/>
      <c r="Z3"/>
      <c r="AA3"/>
      <c r="AB3"/>
      <c r="AC3"/>
      <c r="AD3"/>
      <c r="AE3"/>
    </row>
    <row r="4" spans="1:63">
      <c r="A4" s="140" t="s">
        <v>112</v>
      </c>
      <c r="B4" s="140" t="s">
        <v>134</v>
      </c>
      <c r="C4" s="140" t="s">
        <v>133</v>
      </c>
      <c r="D4" s="140" t="s">
        <v>132</v>
      </c>
      <c r="E4" s="140" t="s">
        <v>170</v>
      </c>
      <c r="F4" s="140" t="s">
        <v>171</v>
      </c>
      <c r="G4" s="140" t="s">
        <v>172</v>
      </c>
      <c r="H4" s="128">
        <v>9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30"/>
      <c r="T4"/>
      <c r="U4"/>
      <c r="V4"/>
      <c r="W4"/>
      <c r="X4"/>
      <c r="Y4"/>
      <c r="Z4"/>
      <c r="AA4"/>
      <c r="AB4"/>
      <c r="AC4"/>
      <c r="AD4"/>
      <c r="AE4"/>
    </row>
    <row r="5" spans="1:63">
      <c r="A5" s="131" t="s">
        <v>112</v>
      </c>
      <c r="B5" s="131" t="s">
        <v>134</v>
      </c>
      <c r="C5" s="131" t="s">
        <v>133</v>
      </c>
      <c r="D5" s="131" t="s">
        <v>132</v>
      </c>
      <c r="E5" s="140" t="s">
        <v>59</v>
      </c>
      <c r="F5" s="140" t="s">
        <v>60</v>
      </c>
      <c r="G5" s="140" t="s">
        <v>173</v>
      </c>
      <c r="H5" s="128">
        <v>43</v>
      </c>
      <c r="I5" s="129">
        <v>36</v>
      </c>
      <c r="J5" s="129">
        <v>30</v>
      </c>
      <c r="K5" s="129">
        <v>22</v>
      </c>
      <c r="L5" s="129">
        <v>36</v>
      </c>
      <c r="M5" s="129">
        <v>47</v>
      </c>
      <c r="N5" s="129">
        <v>44</v>
      </c>
      <c r="O5" s="129">
        <v>36</v>
      </c>
      <c r="P5" s="129">
        <v>58</v>
      </c>
      <c r="Q5" s="129">
        <v>44</v>
      </c>
      <c r="R5" s="129"/>
      <c r="S5" s="130"/>
      <c r="T5"/>
      <c r="U5"/>
      <c r="V5"/>
      <c r="W5"/>
      <c r="X5"/>
      <c r="Y5"/>
      <c r="Z5"/>
      <c r="AA5"/>
      <c r="AB5"/>
      <c r="AC5"/>
      <c r="AD5"/>
      <c r="AE5"/>
    </row>
    <row r="6" spans="1:63">
      <c r="A6" s="131" t="s">
        <v>112</v>
      </c>
      <c r="B6" s="131" t="s">
        <v>134</v>
      </c>
      <c r="C6" s="131" t="s">
        <v>133</v>
      </c>
      <c r="D6" s="131" t="s">
        <v>132</v>
      </c>
      <c r="E6" s="140" t="s">
        <v>55</v>
      </c>
      <c r="F6" s="140" t="s">
        <v>56</v>
      </c>
      <c r="G6" s="140" t="s">
        <v>174</v>
      </c>
      <c r="H6" s="128">
        <v>76</v>
      </c>
      <c r="I6" s="129">
        <v>91</v>
      </c>
      <c r="J6" s="129">
        <v>38</v>
      </c>
      <c r="K6" s="129">
        <v>45</v>
      </c>
      <c r="L6" s="129">
        <v>69</v>
      </c>
      <c r="M6" s="129">
        <v>74</v>
      </c>
      <c r="N6" s="129">
        <v>57</v>
      </c>
      <c r="O6" s="129">
        <v>55</v>
      </c>
      <c r="P6" s="129">
        <v>52</v>
      </c>
      <c r="Q6" s="129">
        <v>44</v>
      </c>
      <c r="R6" s="129"/>
      <c r="S6" s="130"/>
      <c r="T6"/>
      <c r="U6"/>
      <c r="V6"/>
      <c r="W6"/>
      <c r="X6"/>
      <c r="Y6"/>
      <c r="Z6"/>
      <c r="AA6"/>
      <c r="AB6"/>
      <c r="AC6"/>
      <c r="AD6"/>
      <c r="AE6"/>
    </row>
    <row r="7" spans="1:63">
      <c r="A7" s="131" t="s">
        <v>112</v>
      </c>
      <c r="B7" s="131" t="s">
        <v>134</v>
      </c>
      <c r="C7" s="131" t="s">
        <v>133</v>
      </c>
      <c r="D7" s="131" t="s">
        <v>132</v>
      </c>
      <c r="E7" s="140" t="s">
        <v>47</v>
      </c>
      <c r="F7" s="140" t="s">
        <v>175</v>
      </c>
      <c r="G7" s="140" t="s">
        <v>176</v>
      </c>
      <c r="H7" s="128">
        <v>93</v>
      </c>
      <c r="I7" s="129">
        <v>69</v>
      </c>
      <c r="J7" s="129">
        <v>44</v>
      </c>
      <c r="K7" s="129">
        <v>31</v>
      </c>
      <c r="L7" s="129">
        <v>36</v>
      </c>
      <c r="M7" s="129">
        <v>21</v>
      </c>
      <c r="N7" s="129">
        <v>29</v>
      </c>
      <c r="O7" s="129">
        <v>29</v>
      </c>
      <c r="P7" s="129">
        <v>32</v>
      </c>
      <c r="Q7" s="129">
        <v>29</v>
      </c>
      <c r="R7" s="129"/>
      <c r="S7" s="130"/>
      <c r="T7"/>
      <c r="U7"/>
      <c r="V7"/>
      <c r="W7"/>
      <c r="X7"/>
      <c r="Y7"/>
      <c r="Z7"/>
      <c r="AA7"/>
      <c r="AB7"/>
      <c r="AC7"/>
      <c r="AD7"/>
      <c r="AE7"/>
    </row>
    <row r="8" spans="1:63">
      <c r="A8" s="131" t="s">
        <v>112</v>
      </c>
      <c r="B8" s="131" t="s">
        <v>134</v>
      </c>
      <c r="C8" s="131" t="s">
        <v>133</v>
      </c>
      <c r="D8" s="131" t="s">
        <v>132</v>
      </c>
      <c r="E8" s="140" t="s">
        <v>177</v>
      </c>
      <c r="F8" s="140" t="s">
        <v>178</v>
      </c>
      <c r="G8" s="140" t="s">
        <v>179</v>
      </c>
      <c r="H8" s="128"/>
      <c r="I8" s="129"/>
      <c r="J8" s="129"/>
      <c r="K8" s="129">
        <v>1</v>
      </c>
      <c r="L8" s="129"/>
      <c r="M8" s="129"/>
      <c r="N8" s="129"/>
      <c r="O8" s="129"/>
      <c r="P8" s="129"/>
      <c r="Q8" s="129"/>
      <c r="R8" s="129"/>
      <c r="S8" s="130"/>
      <c r="T8"/>
      <c r="U8"/>
      <c r="V8"/>
      <c r="W8"/>
      <c r="X8"/>
      <c r="Y8"/>
      <c r="Z8"/>
      <c r="AA8"/>
      <c r="AB8"/>
      <c r="AC8"/>
      <c r="AD8"/>
      <c r="AE8"/>
    </row>
    <row r="9" spans="1:63">
      <c r="A9" s="131" t="s">
        <v>112</v>
      </c>
      <c r="B9" s="131" t="s">
        <v>134</v>
      </c>
      <c r="C9" s="131" t="s">
        <v>133</v>
      </c>
      <c r="D9" s="131" t="s">
        <v>132</v>
      </c>
      <c r="E9" s="140" t="s">
        <v>180</v>
      </c>
      <c r="F9" s="140" t="s">
        <v>181</v>
      </c>
      <c r="G9" s="140" t="s">
        <v>182</v>
      </c>
      <c r="H9" s="128">
        <v>143</v>
      </c>
      <c r="I9" s="129">
        <v>102</v>
      </c>
      <c r="J9" s="129">
        <v>104</v>
      </c>
      <c r="K9" s="129">
        <v>90</v>
      </c>
      <c r="L9" s="129">
        <v>92</v>
      </c>
      <c r="M9" s="129">
        <v>75</v>
      </c>
      <c r="N9" s="129">
        <v>47</v>
      </c>
      <c r="O9" s="129">
        <v>50</v>
      </c>
      <c r="P9" s="129">
        <v>72</v>
      </c>
      <c r="Q9" s="129">
        <v>1</v>
      </c>
      <c r="R9" s="129"/>
      <c r="S9" s="130"/>
      <c r="T9"/>
      <c r="U9"/>
      <c r="V9"/>
      <c r="W9"/>
      <c r="X9"/>
      <c r="Y9"/>
      <c r="Z9"/>
      <c r="AA9"/>
      <c r="AB9"/>
      <c r="AC9"/>
      <c r="AD9"/>
      <c r="AE9"/>
    </row>
    <row r="10" spans="1:63">
      <c r="A10" s="131" t="s">
        <v>112</v>
      </c>
      <c r="B10" s="131" t="s">
        <v>134</v>
      </c>
      <c r="C10" s="131" t="s">
        <v>133</v>
      </c>
      <c r="D10" s="131" t="s">
        <v>132</v>
      </c>
      <c r="E10" s="140" t="s">
        <v>183</v>
      </c>
      <c r="F10" s="140" t="s">
        <v>184</v>
      </c>
      <c r="G10" s="140" t="s">
        <v>185</v>
      </c>
      <c r="H10" s="128"/>
      <c r="I10" s="129">
        <v>2</v>
      </c>
      <c r="J10" s="129"/>
      <c r="K10" s="129"/>
      <c r="L10" s="129"/>
      <c r="M10" s="129"/>
      <c r="N10" s="129"/>
      <c r="O10" s="129"/>
      <c r="P10" s="129"/>
      <c r="Q10" s="129"/>
      <c r="R10" s="129"/>
      <c r="S10" s="130"/>
      <c r="T10"/>
      <c r="U10"/>
      <c r="V10"/>
      <c r="W10"/>
      <c r="X10"/>
      <c r="Y10"/>
      <c r="Z10"/>
      <c r="AA10"/>
      <c r="AB10"/>
      <c r="AC10"/>
      <c r="AD10"/>
      <c r="AE10"/>
    </row>
    <row r="11" spans="1:63">
      <c r="A11" s="131" t="s">
        <v>112</v>
      </c>
      <c r="B11" s="131" t="s">
        <v>134</v>
      </c>
      <c r="C11" s="131" t="s">
        <v>133</v>
      </c>
      <c r="D11" s="131" t="s">
        <v>132</v>
      </c>
      <c r="E11" s="140" t="s">
        <v>63</v>
      </c>
      <c r="F11" s="140" t="s">
        <v>64</v>
      </c>
      <c r="G11" s="140" t="s">
        <v>186</v>
      </c>
      <c r="H11" s="128">
        <v>80</v>
      </c>
      <c r="I11" s="129">
        <v>63</v>
      </c>
      <c r="J11" s="129">
        <v>64</v>
      </c>
      <c r="K11" s="129">
        <v>63</v>
      </c>
      <c r="L11" s="129">
        <v>64</v>
      </c>
      <c r="M11" s="129">
        <v>77</v>
      </c>
      <c r="N11" s="129">
        <v>109</v>
      </c>
      <c r="O11" s="129">
        <v>68</v>
      </c>
      <c r="P11" s="129">
        <v>83</v>
      </c>
      <c r="Q11" s="129">
        <v>89</v>
      </c>
      <c r="R11" s="129"/>
      <c r="S11" s="130"/>
      <c r="T11"/>
      <c r="U11"/>
      <c r="V11"/>
      <c r="W11"/>
      <c r="X11"/>
      <c r="Y11"/>
      <c r="Z11"/>
      <c r="AA11"/>
      <c r="AB11"/>
      <c r="AC11"/>
      <c r="AD11"/>
      <c r="AE11"/>
    </row>
    <row r="12" spans="1:63">
      <c r="A12" s="131" t="s">
        <v>112</v>
      </c>
      <c r="B12" s="131" t="s">
        <v>134</v>
      </c>
      <c r="C12" s="131" t="s">
        <v>133</v>
      </c>
      <c r="D12" s="131" t="s">
        <v>132</v>
      </c>
      <c r="E12" s="140" t="s">
        <v>67</v>
      </c>
      <c r="F12" s="140" t="s">
        <v>68</v>
      </c>
      <c r="G12" s="140" t="s">
        <v>187</v>
      </c>
      <c r="H12" s="128"/>
      <c r="I12" s="129">
        <v>344</v>
      </c>
      <c r="J12" s="129">
        <v>337</v>
      </c>
      <c r="K12" s="129">
        <v>215</v>
      </c>
      <c r="L12" s="129">
        <v>191</v>
      </c>
      <c r="M12" s="129">
        <v>2</v>
      </c>
      <c r="N12" s="129">
        <v>115</v>
      </c>
      <c r="O12" s="129">
        <v>109</v>
      </c>
      <c r="P12" s="129">
        <v>97</v>
      </c>
      <c r="Q12" s="129">
        <v>88</v>
      </c>
      <c r="R12" s="129"/>
      <c r="S12" s="130"/>
      <c r="T12"/>
      <c r="U12"/>
      <c r="V12"/>
      <c r="W12"/>
      <c r="X12"/>
      <c r="Y12"/>
      <c r="Z12"/>
      <c r="AA12"/>
      <c r="AB12"/>
      <c r="AC12"/>
      <c r="AD12"/>
      <c r="AE12"/>
    </row>
    <row r="13" spans="1:63">
      <c r="A13" s="131" t="s">
        <v>112</v>
      </c>
      <c r="B13" s="131" t="s">
        <v>134</v>
      </c>
      <c r="C13" s="131" t="s">
        <v>133</v>
      </c>
      <c r="D13" s="131" t="s">
        <v>132</v>
      </c>
      <c r="E13" s="140" t="s">
        <v>188</v>
      </c>
      <c r="F13" s="140" t="s">
        <v>189</v>
      </c>
      <c r="G13" s="140" t="s">
        <v>190</v>
      </c>
      <c r="H13" s="128"/>
      <c r="I13" s="129"/>
      <c r="J13" s="129"/>
      <c r="K13" s="129">
        <v>1</v>
      </c>
      <c r="L13" s="129"/>
      <c r="M13" s="129"/>
      <c r="N13" s="129"/>
      <c r="O13" s="129">
        <v>1</v>
      </c>
      <c r="P13" s="129"/>
      <c r="Q13" s="129">
        <v>1</v>
      </c>
      <c r="R13" s="129"/>
      <c r="S13" s="130"/>
      <c r="T13"/>
      <c r="U13"/>
      <c r="V13"/>
      <c r="W13"/>
      <c r="X13"/>
      <c r="Y13"/>
      <c r="Z13"/>
      <c r="AA13"/>
      <c r="AB13"/>
      <c r="AC13"/>
      <c r="AD13"/>
      <c r="AE13"/>
    </row>
    <row r="14" spans="1:63">
      <c r="A14" s="131" t="s">
        <v>112</v>
      </c>
      <c r="B14" s="131" t="s">
        <v>134</v>
      </c>
      <c r="C14" s="131" t="s">
        <v>133</v>
      </c>
      <c r="D14" s="131" t="s">
        <v>132</v>
      </c>
      <c r="E14" s="131" t="s">
        <v>188</v>
      </c>
      <c r="F14" s="131" t="s">
        <v>189</v>
      </c>
      <c r="G14" s="132" t="s">
        <v>191</v>
      </c>
      <c r="H14" s="133"/>
      <c r="I14" s="103"/>
      <c r="J14" s="103">
        <v>1</v>
      </c>
      <c r="K14" s="103">
        <v>3</v>
      </c>
      <c r="L14" s="103">
        <v>1</v>
      </c>
      <c r="M14" s="103">
        <v>2</v>
      </c>
      <c r="N14" s="103"/>
      <c r="O14" s="103">
        <v>2</v>
      </c>
      <c r="P14" s="103"/>
      <c r="Q14" s="103">
        <v>1</v>
      </c>
      <c r="R14" s="103"/>
      <c r="S14" s="134"/>
      <c r="T14"/>
      <c r="U14"/>
      <c r="V14"/>
      <c r="W14"/>
      <c r="X14"/>
      <c r="Y14"/>
      <c r="Z14"/>
      <c r="AA14"/>
      <c r="AB14"/>
      <c r="AC14"/>
      <c r="AD14"/>
      <c r="AE14"/>
    </row>
    <row r="15" spans="1:63">
      <c r="A15" s="131" t="s">
        <v>112</v>
      </c>
      <c r="B15" s="131" t="s">
        <v>134</v>
      </c>
      <c r="C15" s="131" t="s">
        <v>133</v>
      </c>
      <c r="D15" s="131" t="s">
        <v>132</v>
      </c>
      <c r="E15" s="140" t="s">
        <v>192</v>
      </c>
      <c r="F15" s="140" t="s">
        <v>193</v>
      </c>
      <c r="G15" s="140" t="s">
        <v>190</v>
      </c>
      <c r="H15" s="128"/>
      <c r="I15" s="129"/>
      <c r="J15" s="129"/>
      <c r="K15" s="129"/>
      <c r="L15" s="129"/>
      <c r="M15" s="129"/>
      <c r="N15" s="129"/>
      <c r="O15" s="129"/>
      <c r="P15" s="129"/>
      <c r="Q15" s="129">
        <v>1</v>
      </c>
      <c r="R15" s="129"/>
      <c r="S15" s="130"/>
      <c r="T15"/>
      <c r="U15"/>
      <c r="V15"/>
      <c r="W15"/>
      <c r="X15"/>
      <c r="Y15"/>
      <c r="Z15"/>
      <c r="AA15"/>
      <c r="AB15"/>
      <c r="AC15"/>
      <c r="AD15"/>
      <c r="AE15"/>
    </row>
    <row r="16" spans="1:63">
      <c r="A16" s="131" t="s">
        <v>112</v>
      </c>
      <c r="B16" s="131" t="s">
        <v>134</v>
      </c>
      <c r="C16" s="131" t="s">
        <v>133</v>
      </c>
      <c r="D16" s="131" t="s">
        <v>132</v>
      </c>
      <c r="E16" s="131" t="s">
        <v>192</v>
      </c>
      <c r="F16" s="131" t="s">
        <v>193</v>
      </c>
      <c r="G16" s="132" t="s">
        <v>191</v>
      </c>
      <c r="H16" s="133"/>
      <c r="I16" s="103"/>
      <c r="J16" s="103">
        <v>1</v>
      </c>
      <c r="K16" s="103"/>
      <c r="L16" s="103"/>
      <c r="M16" s="103"/>
      <c r="N16" s="103"/>
      <c r="O16" s="103"/>
      <c r="P16" s="103"/>
      <c r="Q16" s="103"/>
      <c r="R16" s="103"/>
      <c r="S16" s="134"/>
      <c r="T16"/>
      <c r="U16"/>
      <c r="V16"/>
      <c r="W16"/>
      <c r="X16"/>
      <c r="Y16"/>
      <c r="Z16"/>
      <c r="AA16"/>
      <c r="AB16"/>
      <c r="AC16"/>
      <c r="AD16"/>
      <c r="AE16"/>
    </row>
    <row r="17" spans="1:31">
      <c r="A17" s="131" t="s">
        <v>112</v>
      </c>
      <c r="B17" s="131" t="s">
        <v>134</v>
      </c>
      <c r="C17" s="131" t="s">
        <v>133</v>
      </c>
      <c r="D17" s="131" t="s">
        <v>132</v>
      </c>
      <c r="E17" s="140" t="s">
        <v>194</v>
      </c>
      <c r="F17" s="140" t="s">
        <v>195</v>
      </c>
      <c r="G17" s="140" t="s">
        <v>196</v>
      </c>
      <c r="H17" s="128"/>
      <c r="I17" s="129"/>
      <c r="J17" s="129"/>
      <c r="K17" s="129"/>
      <c r="L17" s="129"/>
      <c r="M17" s="129"/>
      <c r="N17" s="129">
        <v>1</v>
      </c>
      <c r="O17" s="129"/>
      <c r="P17" s="129"/>
      <c r="Q17" s="129"/>
      <c r="R17" s="129"/>
      <c r="S17" s="130"/>
      <c r="T17"/>
      <c r="U17"/>
      <c r="V17"/>
      <c r="W17"/>
      <c r="X17"/>
      <c r="Y17"/>
      <c r="Z17"/>
      <c r="AA17"/>
      <c r="AB17"/>
      <c r="AC17"/>
      <c r="AD17"/>
      <c r="AE17"/>
    </row>
    <row r="18" spans="1:31">
      <c r="A18" s="131" t="s">
        <v>112</v>
      </c>
      <c r="B18" s="131" t="s">
        <v>134</v>
      </c>
      <c r="C18" s="131" t="s">
        <v>133</v>
      </c>
      <c r="D18" s="131" t="s">
        <v>132</v>
      </c>
      <c r="E18" s="140" t="s">
        <v>51</v>
      </c>
      <c r="F18" s="140" t="s">
        <v>151</v>
      </c>
      <c r="G18" s="140" t="s">
        <v>197</v>
      </c>
      <c r="H18" s="128"/>
      <c r="I18" s="129"/>
      <c r="J18" s="129"/>
      <c r="K18" s="129"/>
      <c r="L18" s="129"/>
      <c r="M18" s="129"/>
      <c r="N18" s="129">
        <v>136</v>
      </c>
      <c r="O18" s="129">
        <v>102</v>
      </c>
      <c r="P18" s="129">
        <v>74</v>
      </c>
      <c r="Q18" s="129">
        <v>72</v>
      </c>
      <c r="R18" s="129"/>
      <c r="S18" s="130"/>
      <c r="T18"/>
      <c r="U18"/>
      <c r="V18"/>
      <c r="W18"/>
      <c r="X18"/>
      <c r="Y18"/>
      <c r="Z18"/>
      <c r="AA18"/>
      <c r="AB18"/>
      <c r="AC18"/>
      <c r="AD18"/>
      <c r="AE18"/>
    </row>
    <row r="19" spans="1:31">
      <c r="A19" s="131" t="s">
        <v>112</v>
      </c>
      <c r="B19" s="131" t="s">
        <v>134</v>
      </c>
      <c r="C19" s="131" t="s">
        <v>133</v>
      </c>
      <c r="D19" s="131" t="s">
        <v>132</v>
      </c>
      <c r="E19" s="140" t="s">
        <v>198</v>
      </c>
      <c r="F19" s="140" t="s">
        <v>199</v>
      </c>
      <c r="G19" s="140" t="s">
        <v>200</v>
      </c>
      <c r="H19" s="128"/>
      <c r="I19" s="129"/>
      <c r="J19" s="129"/>
      <c r="K19" s="129"/>
      <c r="L19" s="129"/>
      <c r="M19" s="129"/>
      <c r="N19" s="129">
        <v>5</v>
      </c>
      <c r="O19" s="129">
        <v>3</v>
      </c>
      <c r="P19" s="129">
        <v>4</v>
      </c>
      <c r="Q19" s="129">
        <v>4</v>
      </c>
      <c r="R19" s="129"/>
      <c r="S19" s="130"/>
      <c r="T19"/>
      <c r="U19"/>
      <c r="V19"/>
      <c r="W19"/>
      <c r="X19"/>
      <c r="Y19"/>
      <c r="Z19"/>
      <c r="AA19"/>
      <c r="AB19"/>
      <c r="AC19"/>
      <c r="AD19"/>
      <c r="AE19"/>
    </row>
    <row r="20" spans="1:31">
      <c r="A20" s="131" t="s">
        <v>112</v>
      </c>
      <c r="B20" s="131" t="s">
        <v>134</v>
      </c>
      <c r="C20" s="131" t="s">
        <v>133</v>
      </c>
      <c r="D20" s="131" t="s">
        <v>132</v>
      </c>
      <c r="E20" s="140" t="s">
        <v>201</v>
      </c>
      <c r="F20" s="140" t="s">
        <v>202</v>
      </c>
      <c r="G20" s="140" t="s">
        <v>203</v>
      </c>
      <c r="H20" s="128"/>
      <c r="I20" s="129"/>
      <c r="J20" s="129"/>
      <c r="K20" s="129"/>
      <c r="L20" s="129"/>
      <c r="M20" s="129"/>
      <c r="N20" s="129"/>
      <c r="O20" s="129"/>
      <c r="P20" s="129">
        <v>1</v>
      </c>
      <c r="Q20" s="129"/>
      <c r="R20" s="129"/>
      <c r="S20" s="130"/>
      <c r="T20"/>
      <c r="U20"/>
      <c r="V20"/>
      <c r="W20"/>
      <c r="X20"/>
      <c r="Y20"/>
      <c r="Z20"/>
      <c r="AA20"/>
      <c r="AB20"/>
      <c r="AC20"/>
      <c r="AD20"/>
      <c r="AE20"/>
    </row>
    <row r="21" spans="1:31">
      <c r="A21" s="131" t="s">
        <v>112</v>
      </c>
      <c r="B21" s="131" t="s">
        <v>134</v>
      </c>
      <c r="C21" s="131" t="s">
        <v>133</v>
      </c>
      <c r="D21" s="131" t="s">
        <v>132</v>
      </c>
      <c r="E21" s="140" t="s">
        <v>43</v>
      </c>
      <c r="F21" s="140" t="s">
        <v>44</v>
      </c>
      <c r="G21" s="140" t="s">
        <v>204</v>
      </c>
      <c r="H21" s="128"/>
      <c r="I21" s="129"/>
      <c r="J21" s="129"/>
      <c r="K21" s="129"/>
      <c r="L21" s="129"/>
      <c r="M21" s="129"/>
      <c r="N21" s="129"/>
      <c r="O21" s="129"/>
      <c r="P21" s="129"/>
      <c r="Q21" s="129">
        <v>148</v>
      </c>
      <c r="R21" s="129"/>
      <c r="S21" s="130"/>
      <c r="T21"/>
      <c r="U21"/>
      <c r="V21"/>
      <c r="W21"/>
      <c r="X21"/>
      <c r="Y21"/>
      <c r="Z21"/>
      <c r="AA21"/>
      <c r="AB21"/>
      <c r="AC21"/>
      <c r="AD21"/>
      <c r="AE21"/>
    </row>
    <row r="22" spans="1:31">
      <c r="A22" s="131" t="s">
        <v>112</v>
      </c>
      <c r="B22" s="131" t="s">
        <v>134</v>
      </c>
      <c r="C22" s="131" t="s">
        <v>133</v>
      </c>
      <c r="D22" s="131" t="s">
        <v>132</v>
      </c>
      <c r="E22" s="140" t="s">
        <v>205</v>
      </c>
      <c r="F22" s="140" t="s">
        <v>206</v>
      </c>
      <c r="G22" s="140" t="s">
        <v>207</v>
      </c>
      <c r="H22" s="128"/>
      <c r="I22" s="129"/>
      <c r="J22" s="129">
        <v>11</v>
      </c>
      <c r="K22" s="129">
        <v>25</v>
      </c>
      <c r="L22" s="129">
        <v>6</v>
      </c>
      <c r="M22" s="129">
        <v>2</v>
      </c>
      <c r="N22" s="129">
        <v>5</v>
      </c>
      <c r="O22" s="129">
        <v>6</v>
      </c>
      <c r="P22" s="129">
        <v>3</v>
      </c>
      <c r="Q22" s="129">
        <v>5</v>
      </c>
      <c r="R22" s="129"/>
      <c r="S22" s="130"/>
      <c r="T22"/>
      <c r="U22"/>
      <c r="V22"/>
      <c r="W22"/>
      <c r="X22"/>
      <c r="Y22"/>
      <c r="Z22"/>
      <c r="AA22"/>
      <c r="AB22"/>
      <c r="AC22"/>
      <c r="AD22"/>
      <c r="AE22"/>
    </row>
    <row r="23" spans="1:31">
      <c r="A23" s="131" t="s">
        <v>112</v>
      </c>
      <c r="B23" s="131" t="s">
        <v>134</v>
      </c>
      <c r="C23" s="131" t="s">
        <v>133</v>
      </c>
      <c r="D23" s="131" t="s">
        <v>132</v>
      </c>
      <c r="E23" s="140" t="s">
        <v>208</v>
      </c>
      <c r="F23" s="140" t="s">
        <v>209</v>
      </c>
      <c r="G23" s="140" t="s">
        <v>210</v>
      </c>
      <c r="H23" s="128"/>
      <c r="I23" s="129"/>
      <c r="J23" s="129">
        <v>21</v>
      </c>
      <c r="K23" s="129">
        <v>56</v>
      </c>
      <c r="L23" s="129">
        <v>28</v>
      </c>
      <c r="M23" s="129">
        <v>13</v>
      </c>
      <c r="N23" s="129">
        <v>13</v>
      </c>
      <c r="O23" s="129">
        <v>16</v>
      </c>
      <c r="P23" s="129">
        <v>10</v>
      </c>
      <c r="Q23" s="129">
        <v>12</v>
      </c>
      <c r="R23" s="129"/>
      <c r="S23" s="130"/>
      <c r="T23"/>
      <c r="U23"/>
      <c r="V23"/>
      <c r="W23"/>
      <c r="X23"/>
      <c r="Y23"/>
      <c r="Z23"/>
      <c r="AA23"/>
      <c r="AB23"/>
      <c r="AC23"/>
      <c r="AD23"/>
      <c r="AE23"/>
    </row>
    <row r="24" spans="1:31">
      <c r="A24" s="131" t="s">
        <v>112</v>
      </c>
      <c r="B24" s="131" t="s">
        <v>134</v>
      </c>
      <c r="C24" s="131" t="s">
        <v>133</v>
      </c>
      <c r="D24" s="131" t="s">
        <v>132</v>
      </c>
      <c r="E24" s="140" t="s">
        <v>211</v>
      </c>
      <c r="F24" s="140" t="s">
        <v>212</v>
      </c>
      <c r="G24" s="140" t="s">
        <v>190</v>
      </c>
      <c r="H24" s="128"/>
      <c r="I24" s="129"/>
      <c r="J24" s="129"/>
      <c r="K24" s="129">
        <v>1</v>
      </c>
      <c r="L24" s="129"/>
      <c r="M24" s="129"/>
      <c r="N24" s="129"/>
      <c r="O24" s="129">
        <v>1</v>
      </c>
      <c r="P24" s="129"/>
      <c r="Q24" s="129"/>
      <c r="R24" s="129"/>
      <c r="S24" s="130"/>
      <c r="T24"/>
      <c r="U24"/>
      <c r="V24"/>
      <c r="W24"/>
      <c r="X24"/>
      <c r="Y24"/>
      <c r="Z24"/>
      <c r="AA24"/>
      <c r="AB24"/>
      <c r="AC24"/>
      <c r="AD24"/>
      <c r="AE24"/>
    </row>
    <row r="25" spans="1:31">
      <c r="A25" s="131" t="s">
        <v>112</v>
      </c>
      <c r="B25" s="131" t="s">
        <v>134</v>
      </c>
      <c r="C25" s="131" t="s">
        <v>133</v>
      </c>
      <c r="D25" s="131" t="s">
        <v>132</v>
      </c>
      <c r="E25" s="131" t="s">
        <v>211</v>
      </c>
      <c r="F25" s="131" t="s">
        <v>212</v>
      </c>
      <c r="G25" s="132" t="s">
        <v>191</v>
      </c>
      <c r="H25" s="133"/>
      <c r="I25" s="103"/>
      <c r="J25" s="103"/>
      <c r="K25" s="103"/>
      <c r="L25" s="103"/>
      <c r="M25" s="103">
        <v>2</v>
      </c>
      <c r="N25" s="103"/>
      <c r="O25" s="103"/>
      <c r="P25" s="103"/>
      <c r="Q25" s="103"/>
      <c r="R25" s="103"/>
      <c r="S25" s="134"/>
      <c r="T25"/>
      <c r="U25"/>
      <c r="V25"/>
      <c r="W25"/>
      <c r="X25"/>
      <c r="Y25"/>
      <c r="Z25"/>
      <c r="AA25"/>
      <c r="AB25"/>
      <c r="AC25"/>
      <c r="AD25"/>
      <c r="AE25"/>
    </row>
    <row r="26" spans="1:31">
      <c r="A26" s="131" t="s">
        <v>112</v>
      </c>
      <c r="B26" s="131" t="s">
        <v>134</v>
      </c>
      <c r="C26" s="131" t="s">
        <v>133</v>
      </c>
      <c r="D26" s="140" t="s">
        <v>213</v>
      </c>
      <c r="E26" s="140" t="s">
        <v>59</v>
      </c>
      <c r="F26" s="140" t="s">
        <v>60</v>
      </c>
      <c r="G26" s="140" t="s">
        <v>173</v>
      </c>
      <c r="H26" s="128"/>
      <c r="I26" s="129"/>
      <c r="J26" s="129"/>
      <c r="K26" s="129">
        <v>1</v>
      </c>
      <c r="L26" s="129"/>
      <c r="M26" s="129"/>
      <c r="N26" s="129"/>
      <c r="O26" s="129"/>
      <c r="P26" s="129"/>
      <c r="Q26" s="129"/>
      <c r="R26" s="129"/>
      <c r="S26" s="130"/>
      <c r="T26"/>
      <c r="U26"/>
      <c r="V26"/>
      <c r="W26"/>
      <c r="X26"/>
      <c r="Y26"/>
      <c r="Z26"/>
      <c r="AA26"/>
      <c r="AB26"/>
      <c r="AC26"/>
      <c r="AD26"/>
      <c r="AE26"/>
    </row>
    <row r="27" spans="1:31">
      <c r="A27" s="131" t="s">
        <v>112</v>
      </c>
      <c r="B27" s="131" t="s">
        <v>134</v>
      </c>
      <c r="C27" s="131" t="s">
        <v>133</v>
      </c>
      <c r="D27" s="131" t="s">
        <v>213</v>
      </c>
      <c r="E27" s="140" t="s">
        <v>180</v>
      </c>
      <c r="F27" s="140" t="s">
        <v>181</v>
      </c>
      <c r="G27" s="140" t="s">
        <v>182</v>
      </c>
      <c r="H27" s="128"/>
      <c r="I27" s="129"/>
      <c r="J27" s="129">
        <v>2</v>
      </c>
      <c r="K27" s="129"/>
      <c r="L27" s="129"/>
      <c r="M27" s="129"/>
      <c r="N27" s="129"/>
      <c r="O27" s="129"/>
      <c r="P27" s="129"/>
      <c r="Q27" s="129"/>
      <c r="R27" s="129"/>
      <c r="S27" s="130"/>
      <c r="T27"/>
      <c r="U27"/>
      <c r="V27"/>
      <c r="W27"/>
      <c r="X27"/>
      <c r="Y27"/>
      <c r="Z27"/>
      <c r="AA27"/>
      <c r="AB27"/>
      <c r="AC27"/>
      <c r="AD27"/>
      <c r="AE27"/>
    </row>
    <row r="28" spans="1:31">
      <c r="A28" s="131" t="s">
        <v>112</v>
      </c>
      <c r="B28" s="131" t="s">
        <v>134</v>
      </c>
      <c r="C28" s="131" t="s">
        <v>133</v>
      </c>
      <c r="D28" s="131" t="s">
        <v>213</v>
      </c>
      <c r="E28" s="140" t="s">
        <v>67</v>
      </c>
      <c r="F28" s="140" t="s">
        <v>68</v>
      </c>
      <c r="G28" s="140" t="s">
        <v>187</v>
      </c>
      <c r="H28" s="128"/>
      <c r="I28" s="129">
        <v>1</v>
      </c>
      <c r="J28" s="129">
        <v>4</v>
      </c>
      <c r="K28" s="129">
        <v>2</v>
      </c>
      <c r="L28" s="129"/>
      <c r="M28" s="129"/>
      <c r="N28" s="129"/>
      <c r="O28" s="129"/>
      <c r="P28" s="129"/>
      <c r="Q28" s="129"/>
      <c r="R28" s="129"/>
      <c r="S28" s="130"/>
      <c r="T28"/>
      <c r="U28"/>
      <c r="V28"/>
      <c r="W28"/>
      <c r="X28"/>
      <c r="Y28"/>
      <c r="Z28"/>
      <c r="AA28"/>
      <c r="AB28"/>
      <c r="AC28"/>
      <c r="AD28"/>
      <c r="AE28"/>
    </row>
    <row r="29" spans="1:31">
      <c r="A29" s="131" t="s">
        <v>112</v>
      </c>
      <c r="B29" s="131" t="s">
        <v>134</v>
      </c>
      <c r="C29" s="131" t="s">
        <v>133</v>
      </c>
      <c r="D29" s="140" t="s">
        <v>214</v>
      </c>
      <c r="E29" s="140" t="s">
        <v>59</v>
      </c>
      <c r="F29" s="140" t="s">
        <v>60</v>
      </c>
      <c r="G29" s="140" t="s">
        <v>173</v>
      </c>
      <c r="H29" s="128"/>
      <c r="I29" s="129"/>
      <c r="J29" s="129"/>
      <c r="K29" s="129"/>
      <c r="L29" s="129"/>
      <c r="M29" s="129"/>
      <c r="N29" s="129"/>
      <c r="O29" s="129"/>
      <c r="P29" s="129"/>
      <c r="Q29" s="129"/>
      <c r="R29" s="129">
        <v>28</v>
      </c>
      <c r="S29" s="130">
        <v>34</v>
      </c>
      <c r="T29"/>
      <c r="U29"/>
      <c r="V29"/>
      <c r="W29"/>
      <c r="X29"/>
      <c r="Y29"/>
      <c r="Z29"/>
      <c r="AA29"/>
      <c r="AB29"/>
      <c r="AC29"/>
      <c r="AD29"/>
      <c r="AE29"/>
    </row>
    <row r="30" spans="1:31">
      <c r="A30" s="131" t="s">
        <v>112</v>
      </c>
      <c r="B30" s="131" t="s">
        <v>134</v>
      </c>
      <c r="C30" s="131" t="s">
        <v>133</v>
      </c>
      <c r="D30" s="131" t="s">
        <v>214</v>
      </c>
      <c r="E30" s="140" t="s">
        <v>55</v>
      </c>
      <c r="F30" s="140" t="s">
        <v>56</v>
      </c>
      <c r="G30" s="140" t="s">
        <v>174</v>
      </c>
      <c r="H30" s="128"/>
      <c r="I30" s="129"/>
      <c r="J30" s="129"/>
      <c r="K30" s="129"/>
      <c r="L30" s="129"/>
      <c r="M30" s="129"/>
      <c r="N30" s="129"/>
      <c r="O30" s="129"/>
      <c r="P30" s="129"/>
      <c r="Q30" s="129"/>
      <c r="R30" s="129">
        <v>25</v>
      </c>
      <c r="S30" s="130">
        <v>46</v>
      </c>
      <c r="T30"/>
      <c r="U30"/>
      <c r="V30"/>
      <c r="W30"/>
      <c r="X30"/>
      <c r="Y30"/>
      <c r="Z30"/>
      <c r="AA30"/>
      <c r="AB30"/>
      <c r="AC30"/>
      <c r="AD30"/>
      <c r="AE30"/>
    </row>
    <row r="31" spans="1:31">
      <c r="A31" s="131" t="s">
        <v>112</v>
      </c>
      <c r="B31" s="131" t="s">
        <v>134</v>
      </c>
      <c r="C31" s="131" t="s">
        <v>133</v>
      </c>
      <c r="D31" s="131" t="s">
        <v>214</v>
      </c>
      <c r="E31" s="140" t="s">
        <v>47</v>
      </c>
      <c r="F31" s="140" t="s">
        <v>175</v>
      </c>
      <c r="G31" s="140" t="s">
        <v>176</v>
      </c>
      <c r="H31" s="128"/>
      <c r="I31" s="129"/>
      <c r="J31" s="129"/>
      <c r="K31" s="129"/>
      <c r="L31" s="129"/>
      <c r="M31" s="129"/>
      <c r="N31" s="129"/>
      <c r="O31" s="129"/>
      <c r="P31" s="129"/>
      <c r="Q31" s="129"/>
      <c r="R31" s="129">
        <v>22</v>
      </c>
      <c r="S31" s="130">
        <v>32</v>
      </c>
      <c r="T31"/>
      <c r="U31"/>
      <c r="V31"/>
      <c r="W31"/>
      <c r="X31"/>
      <c r="Y31"/>
      <c r="Z31"/>
      <c r="AA31"/>
      <c r="AB31"/>
      <c r="AC31"/>
      <c r="AD31"/>
      <c r="AE31"/>
    </row>
    <row r="32" spans="1:31">
      <c r="A32" s="131" t="s">
        <v>112</v>
      </c>
      <c r="B32" s="131" t="s">
        <v>134</v>
      </c>
      <c r="C32" s="131" t="s">
        <v>133</v>
      </c>
      <c r="D32" s="131" t="s">
        <v>214</v>
      </c>
      <c r="E32" s="140" t="s">
        <v>180</v>
      </c>
      <c r="F32" s="140" t="s">
        <v>181</v>
      </c>
      <c r="G32" s="140" t="s">
        <v>182</v>
      </c>
      <c r="H32" s="128"/>
      <c r="I32" s="129"/>
      <c r="J32" s="129"/>
      <c r="K32" s="129"/>
      <c r="L32" s="129"/>
      <c r="M32" s="129"/>
      <c r="N32" s="129"/>
      <c r="O32" s="129"/>
      <c r="P32" s="129"/>
      <c r="Q32" s="129"/>
      <c r="R32" s="129">
        <v>1</v>
      </c>
      <c r="S32" s="130"/>
      <c r="T32"/>
      <c r="U32"/>
      <c r="V32"/>
      <c r="W32"/>
      <c r="X32"/>
      <c r="Y32"/>
      <c r="Z32"/>
      <c r="AA32"/>
      <c r="AB32"/>
      <c r="AC32"/>
      <c r="AD32"/>
      <c r="AE32"/>
    </row>
    <row r="33" spans="1:31">
      <c r="A33" s="131" t="s">
        <v>112</v>
      </c>
      <c r="B33" s="131" t="s">
        <v>134</v>
      </c>
      <c r="C33" s="131" t="s">
        <v>133</v>
      </c>
      <c r="D33" s="131" t="s">
        <v>214</v>
      </c>
      <c r="E33" s="140" t="s">
        <v>63</v>
      </c>
      <c r="F33" s="140" t="s">
        <v>64</v>
      </c>
      <c r="G33" s="140" t="s">
        <v>186</v>
      </c>
      <c r="H33" s="128"/>
      <c r="I33" s="129"/>
      <c r="J33" s="129"/>
      <c r="K33" s="129"/>
      <c r="L33" s="129"/>
      <c r="M33" s="129"/>
      <c r="N33" s="129"/>
      <c r="O33" s="129"/>
      <c r="P33" s="129"/>
      <c r="Q33" s="129"/>
      <c r="R33" s="129">
        <v>46</v>
      </c>
      <c r="S33" s="130">
        <v>71</v>
      </c>
      <c r="T33"/>
      <c r="U33"/>
      <c r="V33"/>
      <c r="W33"/>
      <c r="X33"/>
      <c r="Y33"/>
      <c r="Z33"/>
      <c r="AA33"/>
      <c r="AB33"/>
      <c r="AC33"/>
      <c r="AD33"/>
      <c r="AE33"/>
    </row>
    <row r="34" spans="1:31">
      <c r="A34" s="131" t="s">
        <v>112</v>
      </c>
      <c r="B34" s="131" t="s">
        <v>134</v>
      </c>
      <c r="C34" s="131" t="s">
        <v>133</v>
      </c>
      <c r="D34" s="131" t="s">
        <v>214</v>
      </c>
      <c r="E34" s="140" t="s">
        <v>67</v>
      </c>
      <c r="F34" s="140" t="s">
        <v>68</v>
      </c>
      <c r="G34" s="140" t="s">
        <v>187</v>
      </c>
      <c r="H34" s="128"/>
      <c r="I34" s="129"/>
      <c r="J34" s="129"/>
      <c r="K34" s="129"/>
      <c r="L34" s="129"/>
      <c r="M34" s="129"/>
      <c r="N34" s="129"/>
      <c r="O34" s="129"/>
      <c r="P34" s="129"/>
      <c r="Q34" s="129"/>
      <c r="R34" s="129">
        <v>51</v>
      </c>
      <c r="S34" s="130">
        <v>72</v>
      </c>
      <c r="T34"/>
      <c r="U34"/>
      <c r="V34"/>
      <c r="W34"/>
      <c r="X34"/>
      <c r="Y34"/>
      <c r="Z34"/>
      <c r="AA34"/>
      <c r="AB34"/>
      <c r="AC34"/>
      <c r="AD34"/>
      <c r="AE34"/>
    </row>
    <row r="35" spans="1:31">
      <c r="A35" s="131" t="s">
        <v>112</v>
      </c>
      <c r="B35" s="131" t="s">
        <v>134</v>
      </c>
      <c r="C35" s="131" t="s">
        <v>133</v>
      </c>
      <c r="D35" s="131" t="s">
        <v>214</v>
      </c>
      <c r="E35" s="140" t="s">
        <v>51</v>
      </c>
      <c r="F35" s="140" t="s">
        <v>151</v>
      </c>
      <c r="G35" s="140" t="s">
        <v>197</v>
      </c>
      <c r="H35" s="128"/>
      <c r="I35" s="129"/>
      <c r="J35" s="129"/>
      <c r="K35" s="129"/>
      <c r="L35" s="129"/>
      <c r="M35" s="129"/>
      <c r="N35" s="129"/>
      <c r="O35" s="129"/>
      <c r="P35" s="129"/>
      <c r="Q35" s="129"/>
      <c r="R35" s="129">
        <v>33</v>
      </c>
      <c r="S35" s="130">
        <v>58</v>
      </c>
      <c r="T35"/>
      <c r="U35"/>
      <c r="V35"/>
      <c r="W35"/>
      <c r="X35"/>
      <c r="Y35"/>
      <c r="Z35"/>
      <c r="AA35"/>
      <c r="AB35"/>
      <c r="AC35"/>
      <c r="AD35"/>
      <c r="AE35"/>
    </row>
    <row r="36" spans="1:31">
      <c r="A36" s="131" t="s">
        <v>112</v>
      </c>
      <c r="B36" s="131" t="s">
        <v>134</v>
      </c>
      <c r="C36" s="131" t="s">
        <v>133</v>
      </c>
      <c r="D36" s="131" t="s">
        <v>214</v>
      </c>
      <c r="E36" s="140" t="s">
        <v>198</v>
      </c>
      <c r="F36" s="140" t="s">
        <v>199</v>
      </c>
      <c r="G36" s="140" t="s">
        <v>200</v>
      </c>
      <c r="H36" s="128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30">
        <v>1</v>
      </c>
      <c r="T36"/>
      <c r="U36"/>
      <c r="V36"/>
      <c r="W36"/>
      <c r="X36"/>
      <c r="Y36"/>
      <c r="Z36"/>
      <c r="AA36"/>
      <c r="AB36"/>
      <c r="AC36"/>
      <c r="AD36"/>
      <c r="AE36"/>
    </row>
    <row r="37" spans="1:31">
      <c r="A37" s="131" t="s">
        <v>112</v>
      </c>
      <c r="B37" s="131" t="s">
        <v>134</v>
      </c>
      <c r="C37" s="131" t="s">
        <v>133</v>
      </c>
      <c r="D37" s="131" t="s">
        <v>214</v>
      </c>
      <c r="E37" s="140" t="s">
        <v>43</v>
      </c>
      <c r="F37" s="140" t="s">
        <v>44</v>
      </c>
      <c r="G37" s="140" t="s">
        <v>204</v>
      </c>
      <c r="H37" s="128"/>
      <c r="I37" s="129"/>
      <c r="J37" s="129"/>
      <c r="K37" s="129"/>
      <c r="L37" s="129"/>
      <c r="M37" s="129"/>
      <c r="N37" s="129"/>
      <c r="O37" s="129"/>
      <c r="P37" s="129"/>
      <c r="Q37" s="129"/>
      <c r="R37" s="129">
        <v>93</v>
      </c>
      <c r="S37" s="130">
        <v>74</v>
      </c>
      <c r="T37"/>
      <c r="U37"/>
      <c r="V37"/>
      <c r="W37"/>
      <c r="X37"/>
      <c r="Y37"/>
      <c r="Z37"/>
      <c r="AA37"/>
      <c r="AB37"/>
      <c r="AC37"/>
      <c r="AD37"/>
      <c r="AE37"/>
    </row>
    <row r="38" spans="1:31">
      <c r="A38" s="131" t="s">
        <v>112</v>
      </c>
      <c r="B38" s="131" t="s">
        <v>134</v>
      </c>
      <c r="C38" s="131" t="s">
        <v>133</v>
      </c>
      <c r="D38" s="131" t="s">
        <v>214</v>
      </c>
      <c r="E38" s="140" t="s">
        <v>71</v>
      </c>
      <c r="F38" s="140" t="s">
        <v>72</v>
      </c>
      <c r="G38" s="140" t="s">
        <v>215</v>
      </c>
      <c r="H38" s="128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30">
        <v>214</v>
      </c>
      <c r="T38"/>
      <c r="U38"/>
      <c r="V38"/>
      <c r="W38"/>
      <c r="X38"/>
      <c r="Y38"/>
      <c r="Z38"/>
      <c r="AA38"/>
      <c r="AB38"/>
      <c r="AC38"/>
      <c r="AD38"/>
      <c r="AE38"/>
    </row>
    <row r="39" spans="1:31">
      <c r="A39" s="131" t="s">
        <v>112</v>
      </c>
      <c r="B39" s="131" t="s">
        <v>134</v>
      </c>
      <c r="C39" s="131" t="s">
        <v>133</v>
      </c>
      <c r="D39" s="131" t="s">
        <v>214</v>
      </c>
      <c r="E39" s="140" t="s">
        <v>75</v>
      </c>
      <c r="F39" s="140" t="s">
        <v>76</v>
      </c>
      <c r="G39" s="140" t="s">
        <v>186</v>
      </c>
      <c r="H39" s="128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30">
        <v>268</v>
      </c>
      <c r="T39"/>
      <c r="U39"/>
      <c r="V39"/>
      <c r="W39"/>
      <c r="X39"/>
      <c r="Y39"/>
      <c r="Z39"/>
      <c r="AA39"/>
      <c r="AB39"/>
      <c r="AC39"/>
      <c r="AD39"/>
      <c r="AE39"/>
    </row>
    <row r="40" spans="1:31">
      <c r="A40" s="131" t="s">
        <v>112</v>
      </c>
      <c r="B40" s="131" t="s">
        <v>134</v>
      </c>
      <c r="C40" s="131" t="s">
        <v>133</v>
      </c>
      <c r="D40" s="131" t="s">
        <v>214</v>
      </c>
      <c r="E40" s="140" t="s">
        <v>205</v>
      </c>
      <c r="F40" s="140" t="s">
        <v>206</v>
      </c>
      <c r="G40" s="140" t="s">
        <v>207</v>
      </c>
      <c r="H40" s="128"/>
      <c r="I40" s="129"/>
      <c r="J40" s="129"/>
      <c r="K40" s="129"/>
      <c r="L40" s="129"/>
      <c r="M40" s="129"/>
      <c r="N40" s="129"/>
      <c r="O40" s="129"/>
      <c r="P40" s="129"/>
      <c r="Q40" s="129"/>
      <c r="R40" s="129">
        <v>5</v>
      </c>
      <c r="S40" s="130">
        <v>3</v>
      </c>
      <c r="T40"/>
      <c r="U40"/>
      <c r="V40"/>
      <c r="W40"/>
      <c r="X40"/>
      <c r="Y40"/>
      <c r="Z40"/>
      <c r="AA40"/>
      <c r="AB40"/>
      <c r="AC40"/>
      <c r="AD40"/>
      <c r="AE40"/>
    </row>
    <row r="41" spans="1:31">
      <c r="A41" s="131" t="s">
        <v>112</v>
      </c>
      <c r="B41" s="131" t="s">
        <v>134</v>
      </c>
      <c r="C41" s="131" t="s">
        <v>133</v>
      </c>
      <c r="D41" s="131" t="s">
        <v>214</v>
      </c>
      <c r="E41" s="140" t="s">
        <v>208</v>
      </c>
      <c r="F41" s="140" t="s">
        <v>209</v>
      </c>
      <c r="G41" s="140" t="s">
        <v>210</v>
      </c>
      <c r="H41" s="128"/>
      <c r="I41" s="129"/>
      <c r="J41" s="129"/>
      <c r="K41" s="129"/>
      <c r="L41" s="129"/>
      <c r="M41" s="129"/>
      <c r="N41" s="129"/>
      <c r="O41" s="129"/>
      <c r="P41" s="129"/>
      <c r="Q41" s="129"/>
      <c r="R41" s="129">
        <v>8</v>
      </c>
      <c r="S41" s="130">
        <v>17</v>
      </c>
      <c r="T41"/>
      <c r="U41"/>
      <c r="V41"/>
      <c r="W41"/>
      <c r="X41"/>
      <c r="Y41"/>
      <c r="Z41"/>
      <c r="AA41"/>
      <c r="AB41"/>
      <c r="AC41"/>
      <c r="AD41"/>
      <c r="AE41"/>
    </row>
    <row r="42" spans="1:31">
      <c r="A42" s="131" t="s">
        <v>112</v>
      </c>
      <c r="B42" s="140" t="s">
        <v>131</v>
      </c>
      <c r="C42" s="140" t="s">
        <v>139</v>
      </c>
      <c r="D42" s="140" t="s">
        <v>216</v>
      </c>
      <c r="E42" s="140" t="s">
        <v>59</v>
      </c>
      <c r="F42" s="140" t="s">
        <v>60</v>
      </c>
      <c r="G42" s="140" t="s">
        <v>217</v>
      </c>
      <c r="H42" s="128"/>
      <c r="I42" s="129"/>
      <c r="J42" s="129"/>
      <c r="K42" s="129"/>
      <c r="L42" s="129">
        <v>24</v>
      </c>
      <c r="M42" s="129"/>
      <c r="N42" s="129"/>
      <c r="O42" s="129"/>
      <c r="P42" s="129"/>
      <c r="Q42" s="129"/>
      <c r="R42" s="129"/>
      <c r="S42" s="130"/>
      <c r="T42"/>
      <c r="U42"/>
      <c r="V42"/>
      <c r="W42"/>
      <c r="X42"/>
      <c r="Y42"/>
      <c r="Z42"/>
      <c r="AA42"/>
      <c r="AB42"/>
      <c r="AC42"/>
      <c r="AD42"/>
      <c r="AE42"/>
    </row>
    <row r="43" spans="1:31">
      <c r="A43" s="131" t="s">
        <v>112</v>
      </c>
      <c r="B43" s="131" t="s">
        <v>131</v>
      </c>
      <c r="C43" s="131" t="s">
        <v>139</v>
      </c>
      <c r="D43" s="131" t="s">
        <v>216</v>
      </c>
      <c r="E43" s="131" t="s">
        <v>59</v>
      </c>
      <c r="F43" s="131" t="s">
        <v>60</v>
      </c>
      <c r="G43" s="132" t="s">
        <v>218</v>
      </c>
      <c r="H43" s="133"/>
      <c r="I43" s="103"/>
      <c r="J43" s="103"/>
      <c r="K43" s="103"/>
      <c r="L43" s="103"/>
      <c r="M43" s="103"/>
      <c r="N43" s="103"/>
      <c r="O43" s="103"/>
      <c r="P43" s="103"/>
      <c r="Q43" s="103"/>
      <c r="R43" s="103">
        <v>15</v>
      </c>
      <c r="S43" s="134"/>
      <c r="T43"/>
      <c r="U43"/>
      <c r="V43"/>
      <c r="W43"/>
      <c r="X43"/>
      <c r="Y43"/>
      <c r="Z43"/>
      <c r="AA43"/>
      <c r="AB43"/>
      <c r="AC43"/>
      <c r="AD43"/>
      <c r="AE43"/>
    </row>
    <row r="44" spans="1:31">
      <c r="A44" s="131" t="s">
        <v>112</v>
      </c>
      <c r="B44" s="131" t="s">
        <v>131</v>
      </c>
      <c r="C44" s="131" t="s">
        <v>139</v>
      </c>
      <c r="D44" s="131" t="s">
        <v>216</v>
      </c>
      <c r="E44" s="140" t="s">
        <v>55</v>
      </c>
      <c r="F44" s="140" t="s">
        <v>56</v>
      </c>
      <c r="G44" s="140" t="s">
        <v>219</v>
      </c>
      <c r="H44" s="128"/>
      <c r="I44" s="129"/>
      <c r="J44" s="129"/>
      <c r="K44" s="129"/>
      <c r="L44" s="129">
        <v>25</v>
      </c>
      <c r="M44" s="129"/>
      <c r="N44" s="129"/>
      <c r="O44" s="129"/>
      <c r="P44" s="129"/>
      <c r="Q44" s="129"/>
      <c r="R44" s="129"/>
      <c r="S44" s="130"/>
      <c r="T44"/>
      <c r="U44"/>
      <c r="V44"/>
      <c r="W44"/>
      <c r="X44"/>
      <c r="Y44"/>
      <c r="Z44"/>
      <c r="AA44"/>
      <c r="AB44"/>
      <c r="AC44"/>
      <c r="AD44"/>
      <c r="AE44"/>
    </row>
    <row r="45" spans="1:31">
      <c r="A45" s="131" t="s">
        <v>112</v>
      </c>
      <c r="B45" s="131" t="s">
        <v>131</v>
      </c>
      <c r="C45" s="131" t="s">
        <v>139</v>
      </c>
      <c r="D45" s="131" t="s">
        <v>216</v>
      </c>
      <c r="E45" s="131" t="s">
        <v>55</v>
      </c>
      <c r="F45" s="131" t="s">
        <v>56</v>
      </c>
      <c r="G45" s="132" t="s">
        <v>220</v>
      </c>
      <c r="H45" s="133"/>
      <c r="I45" s="103"/>
      <c r="J45" s="103"/>
      <c r="K45" s="103"/>
      <c r="L45" s="103"/>
      <c r="M45" s="103"/>
      <c r="N45" s="103"/>
      <c r="O45" s="103"/>
      <c r="P45" s="103"/>
      <c r="Q45" s="103"/>
      <c r="R45" s="103">
        <v>25</v>
      </c>
      <c r="S45" s="134"/>
      <c r="T45"/>
      <c r="U45"/>
      <c r="V45"/>
      <c r="W45"/>
      <c r="X45"/>
      <c r="Y45"/>
      <c r="Z45"/>
      <c r="AA45"/>
      <c r="AB45"/>
      <c r="AC45"/>
      <c r="AD45"/>
      <c r="AE45"/>
    </row>
    <row r="46" spans="1:31">
      <c r="A46" s="131" t="s">
        <v>112</v>
      </c>
      <c r="B46" s="131" t="s">
        <v>131</v>
      </c>
      <c r="C46" s="131" t="s">
        <v>139</v>
      </c>
      <c r="D46" s="131" t="s">
        <v>216</v>
      </c>
      <c r="E46" s="140" t="s">
        <v>47</v>
      </c>
      <c r="F46" s="140" t="s">
        <v>175</v>
      </c>
      <c r="G46" s="140" t="s">
        <v>221</v>
      </c>
      <c r="H46" s="128"/>
      <c r="I46" s="129"/>
      <c r="J46" s="129"/>
      <c r="K46" s="129"/>
      <c r="L46" s="129"/>
      <c r="M46" s="129"/>
      <c r="N46" s="129"/>
      <c r="O46" s="129"/>
      <c r="P46" s="129"/>
      <c r="Q46" s="129"/>
      <c r="R46" s="129">
        <v>15</v>
      </c>
      <c r="S46" s="130"/>
      <c r="T46"/>
      <c r="U46"/>
      <c r="V46"/>
      <c r="W46"/>
      <c r="X46"/>
      <c r="Y46"/>
      <c r="Z46"/>
      <c r="AA46"/>
      <c r="AB46"/>
      <c r="AC46"/>
      <c r="AD46"/>
      <c r="AE46"/>
    </row>
    <row r="47" spans="1:31">
      <c r="A47" s="131" t="s">
        <v>112</v>
      </c>
      <c r="B47" s="131" t="s">
        <v>131</v>
      </c>
      <c r="C47" s="131" t="s">
        <v>139</v>
      </c>
      <c r="D47" s="131" t="s">
        <v>216</v>
      </c>
      <c r="E47" s="140" t="s">
        <v>180</v>
      </c>
      <c r="F47" s="140" t="s">
        <v>181</v>
      </c>
      <c r="G47" s="140" t="s">
        <v>222</v>
      </c>
      <c r="H47" s="128"/>
      <c r="I47" s="129"/>
      <c r="J47" s="129"/>
      <c r="K47" s="129"/>
      <c r="L47" s="129">
        <v>4</v>
      </c>
      <c r="M47" s="129"/>
      <c r="N47" s="129"/>
      <c r="O47" s="129"/>
      <c r="P47" s="129"/>
      <c r="Q47" s="129"/>
      <c r="R47" s="129"/>
      <c r="S47" s="130"/>
      <c r="T47"/>
      <c r="U47"/>
      <c r="V47"/>
      <c r="W47"/>
      <c r="X47"/>
      <c r="Y47"/>
      <c r="Z47"/>
      <c r="AA47"/>
      <c r="AB47"/>
      <c r="AC47"/>
      <c r="AD47"/>
      <c r="AE47"/>
    </row>
    <row r="48" spans="1:31">
      <c r="A48" s="131" t="s">
        <v>112</v>
      </c>
      <c r="B48" s="131" t="s">
        <v>131</v>
      </c>
      <c r="C48" s="131" t="s">
        <v>139</v>
      </c>
      <c r="D48" s="131" t="s">
        <v>216</v>
      </c>
      <c r="E48" s="131" t="s">
        <v>180</v>
      </c>
      <c r="F48" s="131" t="s">
        <v>181</v>
      </c>
      <c r="G48" s="132" t="s">
        <v>223</v>
      </c>
      <c r="H48" s="133"/>
      <c r="I48" s="103"/>
      <c r="J48" s="103"/>
      <c r="K48" s="103"/>
      <c r="L48" s="103"/>
      <c r="M48" s="103"/>
      <c r="N48" s="103"/>
      <c r="O48" s="103"/>
      <c r="P48" s="103"/>
      <c r="Q48" s="103"/>
      <c r="R48" s="103">
        <v>8</v>
      </c>
      <c r="S48" s="134"/>
      <c r="T48"/>
      <c r="U48"/>
      <c r="V48"/>
      <c r="W48"/>
      <c r="X48"/>
      <c r="Y48"/>
      <c r="Z48"/>
      <c r="AA48"/>
      <c r="AB48"/>
      <c r="AC48"/>
      <c r="AD48"/>
      <c r="AE48"/>
    </row>
    <row r="49" spans="1:31">
      <c r="A49" s="131" t="s">
        <v>112</v>
      </c>
      <c r="B49" s="131" t="s">
        <v>131</v>
      </c>
      <c r="C49" s="131" t="s">
        <v>139</v>
      </c>
      <c r="D49" s="131" t="s">
        <v>216</v>
      </c>
      <c r="E49" s="140" t="s">
        <v>67</v>
      </c>
      <c r="F49" s="140" t="s">
        <v>68</v>
      </c>
      <c r="G49" s="140" t="s">
        <v>224</v>
      </c>
      <c r="H49" s="128"/>
      <c r="I49" s="129"/>
      <c r="J49" s="129"/>
      <c r="K49" s="129"/>
      <c r="L49" s="129">
        <v>72</v>
      </c>
      <c r="M49" s="129"/>
      <c r="N49" s="129"/>
      <c r="O49" s="129"/>
      <c r="P49" s="129"/>
      <c r="Q49" s="129"/>
      <c r="R49" s="129"/>
      <c r="S49" s="130"/>
      <c r="T49"/>
      <c r="U49"/>
      <c r="V49"/>
      <c r="W49"/>
      <c r="X49"/>
      <c r="Y49"/>
      <c r="Z49"/>
      <c r="AA49"/>
      <c r="AB49"/>
      <c r="AC49"/>
      <c r="AD49"/>
      <c r="AE49"/>
    </row>
    <row r="50" spans="1:31">
      <c r="A50" s="131" t="s">
        <v>112</v>
      </c>
      <c r="B50" s="131" t="s">
        <v>131</v>
      </c>
      <c r="C50" s="131" t="s">
        <v>139</v>
      </c>
      <c r="D50" s="131" t="s">
        <v>216</v>
      </c>
      <c r="E50" s="140" t="s">
        <v>43</v>
      </c>
      <c r="F50" s="140" t="s">
        <v>44</v>
      </c>
      <c r="G50" s="140" t="s">
        <v>225</v>
      </c>
      <c r="H50" s="128"/>
      <c r="I50" s="129"/>
      <c r="J50" s="129"/>
      <c r="K50" s="129"/>
      <c r="L50" s="129"/>
      <c r="M50" s="129"/>
      <c r="N50" s="129"/>
      <c r="O50" s="129"/>
      <c r="P50" s="129"/>
      <c r="Q50" s="129"/>
      <c r="R50" s="129">
        <v>5</v>
      </c>
      <c r="S50" s="130"/>
      <c r="T50"/>
      <c r="U50"/>
      <c r="V50"/>
      <c r="W50"/>
      <c r="X50"/>
      <c r="Y50"/>
      <c r="Z50"/>
      <c r="AA50"/>
      <c r="AB50"/>
      <c r="AC50"/>
      <c r="AD50"/>
      <c r="AE50"/>
    </row>
    <row r="51" spans="1:31">
      <c r="A51" s="131" t="s">
        <v>112</v>
      </c>
      <c r="B51" s="131" t="s">
        <v>131</v>
      </c>
      <c r="C51" s="140" t="s">
        <v>140</v>
      </c>
      <c r="D51" s="140" t="s">
        <v>226</v>
      </c>
      <c r="E51" s="140" t="s">
        <v>227</v>
      </c>
      <c r="F51" s="140" t="s">
        <v>228</v>
      </c>
      <c r="G51" s="140" t="s">
        <v>229</v>
      </c>
      <c r="H51" s="128">
        <v>150</v>
      </c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30"/>
      <c r="T51"/>
      <c r="U51"/>
      <c r="V51"/>
      <c r="W51"/>
      <c r="X51"/>
      <c r="Y51"/>
      <c r="Z51"/>
      <c r="AA51"/>
      <c r="AB51"/>
      <c r="AC51"/>
      <c r="AD51"/>
      <c r="AE51"/>
    </row>
    <row r="52" spans="1:31">
      <c r="A52" s="131" t="s">
        <v>112</v>
      </c>
      <c r="B52" s="131" t="s">
        <v>131</v>
      </c>
      <c r="C52" s="131" t="s">
        <v>140</v>
      </c>
      <c r="D52" s="131" t="s">
        <v>226</v>
      </c>
      <c r="E52" s="140" t="s">
        <v>230</v>
      </c>
      <c r="F52" s="140" t="s">
        <v>231</v>
      </c>
      <c r="G52" s="140" t="s">
        <v>232</v>
      </c>
      <c r="H52" s="128">
        <v>200</v>
      </c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30"/>
      <c r="T52"/>
      <c r="U52"/>
      <c r="V52"/>
      <c r="W52"/>
      <c r="X52"/>
      <c r="Y52"/>
      <c r="Z52"/>
      <c r="AA52"/>
      <c r="AB52"/>
      <c r="AC52"/>
      <c r="AD52"/>
      <c r="AE52"/>
    </row>
    <row r="53" spans="1:31">
      <c r="A53" s="131" t="s">
        <v>112</v>
      </c>
      <c r="B53" s="131" t="s">
        <v>131</v>
      </c>
      <c r="C53" s="140" t="s">
        <v>116</v>
      </c>
      <c r="D53" s="140" t="s">
        <v>233</v>
      </c>
      <c r="E53" s="140" t="s">
        <v>47</v>
      </c>
      <c r="F53" s="140" t="s">
        <v>175</v>
      </c>
      <c r="G53" s="140" t="s">
        <v>176</v>
      </c>
      <c r="H53" s="128"/>
      <c r="I53" s="129">
        <v>240</v>
      </c>
      <c r="J53" s="129">
        <v>41</v>
      </c>
      <c r="K53" s="129"/>
      <c r="L53" s="129"/>
      <c r="M53" s="129"/>
      <c r="N53" s="129"/>
      <c r="O53" s="129"/>
      <c r="P53" s="129"/>
      <c r="Q53" s="129"/>
      <c r="R53" s="129"/>
      <c r="S53" s="130"/>
      <c r="T53"/>
      <c r="U53"/>
      <c r="V53"/>
      <c r="W53"/>
      <c r="X53"/>
      <c r="Y53"/>
      <c r="Z53"/>
      <c r="AA53"/>
      <c r="AB53"/>
      <c r="AC53"/>
      <c r="AD53"/>
      <c r="AE53"/>
    </row>
    <row r="54" spans="1:31">
      <c r="A54" s="131" t="s">
        <v>112</v>
      </c>
      <c r="B54" s="131" t="s">
        <v>131</v>
      </c>
      <c r="C54" s="131" t="s">
        <v>116</v>
      </c>
      <c r="D54" s="131" t="s">
        <v>233</v>
      </c>
      <c r="E54" s="140" t="s">
        <v>63</v>
      </c>
      <c r="F54" s="140" t="s">
        <v>64</v>
      </c>
      <c r="G54" s="140" t="s">
        <v>186</v>
      </c>
      <c r="H54" s="128"/>
      <c r="I54" s="129">
        <v>394</v>
      </c>
      <c r="J54" s="129">
        <v>41</v>
      </c>
      <c r="K54" s="129"/>
      <c r="L54" s="129"/>
      <c r="M54" s="129"/>
      <c r="N54" s="129"/>
      <c r="O54" s="129"/>
      <c r="P54" s="129"/>
      <c r="Q54" s="129"/>
      <c r="R54" s="129"/>
      <c r="S54" s="130"/>
      <c r="T54"/>
      <c r="U54"/>
      <c r="V54"/>
      <c r="W54"/>
      <c r="X54"/>
      <c r="Y54"/>
      <c r="Z54"/>
      <c r="AA54"/>
      <c r="AB54"/>
      <c r="AC54"/>
      <c r="AD54"/>
      <c r="AE54"/>
    </row>
    <row r="55" spans="1:31">
      <c r="A55" s="131" t="s">
        <v>112</v>
      </c>
      <c r="B55" s="140" t="s">
        <v>142</v>
      </c>
      <c r="C55" s="140" t="s">
        <v>234</v>
      </c>
      <c r="D55" s="140" t="s">
        <v>235</v>
      </c>
      <c r="E55" s="140" t="s">
        <v>59</v>
      </c>
      <c r="F55" s="140" t="s">
        <v>60</v>
      </c>
      <c r="G55" s="140" t="s">
        <v>173</v>
      </c>
      <c r="H55" s="128">
        <v>3</v>
      </c>
      <c r="I55" s="129">
        <v>2</v>
      </c>
      <c r="J55" s="129">
        <v>2</v>
      </c>
      <c r="K55" s="129">
        <v>4</v>
      </c>
      <c r="L55" s="129">
        <v>3</v>
      </c>
      <c r="M55" s="129">
        <v>5</v>
      </c>
      <c r="N55" s="129">
        <v>4</v>
      </c>
      <c r="O55" s="129">
        <v>11</v>
      </c>
      <c r="P55" s="129">
        <v>4</v>
      </c>
      <c r="Q55" s="129"/>
      <c r="R55" s="129"/>
      <c r="S55" s="130">
        <v>4</v>
      </c>
      <c r="T55"/>
      <c r="U55"/>
      <c r="V55"/>
      <c r="W55"/>
      <c r="X55"/>
      <c r="Y55"/>
      <c r="Z55"/>
      <c r="AA55"/>
      <c r="AB55"/>
      <c r="AC55"/>
      <c r="AD55"/>
      <c r="AE55"/>
    </row>
    <row r="56" spans="1:31">
      <c r="A56" s="131" t="s">
        <v>112</v>
      </c>
      <c r="B56" s="131" t="s">
        <v>142</v>
      </c>
      <c r="C56" s="131" t="s">
        <v>234</v>
      </c>
      <c r="D56" s="131" t="s">
        <v>235</v>
      </c>
      <c r="E56" s="140" t="s">
        <v>55</v>
      </c>
      <c r="F56" s="140" t="s">
        <v>56</v>
      </c>
      <c r="G56" s="140" t="s">
        <v>174</v>
      </c>
      <c r="H56" s="128">
        <v>6</v>
      </c>
      <c r="I56" s="129">
        <v>8</v>
      </c>
      <c r="J56" s="129">
        <v>22</v>
      </c>
      <c r="K56" s="129">
        <v>12</v>
      </c>
      <c r="L56" s="129">
        <v>8</v>
      </c>
      <c r="M56" s="129">
        <v>12</v>
      </c>
      <c r="N56" s="129">
        <v>10</v>
      </c>
      <c r="O56" s="129">
        <v>21</v>
      </c>
      <c r="P56" s="129">
        <v>10</v>
      </c>
      <c r="Q56" s="129">
        <v>2</v>
      </c>
      <c r="R56" s="129">
        <v>6</v>
      </c>
      <c r="S56" s="130">
        <v>9</v>
      </c>
      <c r="T56"/>
      <c r="U56"/>
      <c r="V56"/>
      <c r="W56"/>
      <c r="X56"/>
      <c r="Y56"/>
      <c r="Z56"/>
      <c r="AA56"/>
      <c r="AB56"/>
      <c r="AC56"/>
      <c r="AD56"/>
      <c r="AE56"/>
    </row>
    <row r="57" spans="1:31">
      <c r="A57" s="131" t="s">
        <v>112</v>
      </c>
      <c r="B57" s="131" t="s">
        <v>142</v>
      </c>
      <c r="C57" s="131" t="s">
        <v>234</v>
      </c>
      <c r="D57" s="131" t="s">
        <v>235</v>
      </c>
      <c r="E57" s="140" t="s">
        <v>47</v>
      </c>
      <c r="F57" s="140" t="s">
        <v>175</v>
      </c>
      <c r="G57" s="140" t="s">
        <v>236</v>
      </c>
      <c r="H57" s="128"/>
      <c r="I57" s="129"/>
      <c r="J57" s="129"/>
      <c r="K57" s="129"/>
      <c r="L57" s="129"/>
      <c r="M57" s="129"/>
      <c r="N57" s="129"/>
      <c r="O57" s="129"/>
      <c r="P57" s="129"/>
      <c r="Q57" s="129">
        <v>1</v>
      </c>
      <c r="R57" s="129"/>
      <c r="S57" s="130"/>
      <c r="T57"/>
      <c r="U57"/>
      <c r="V57"/>
      <c r="W57"/>
      <c r="X57"/>
      <c r="Y57"/>
      <c r="Z57"/>
      <c r="AA57"/>
      <c r="AB57"/>
      <c r="AC57"/>
      <c r="AD57"/>
      <c r="AE57"/>
    </row>
    <row r="58" spans="1:31">
      <c r="A58" s="131" t="s">
        <v>112</v>
      </c>
      <c r="B58" s="131" t="s">
        <v>142</v>
      </c>
      <c r="C58" s="131" t="s">
        <v>234</v>
      </c>
      <c r="D58" s="131" t="s">
        <v>235</v>
      </c>
      <c r="E58" s="131" t="s">
        <v>47</v>
      </c>
      <c r="F58" s="131" t="s">
        <v>175</v>
      </c>
      <c r="G58" s="132" t="s">
        <v>237</v>
      </c>
      <c r="H58" s="133"/>
      <c r="I58" s="103"/>
      <c r="J58" s="103"/>
      <c r="K58" s="103"/>
      <c r="L58" s="103">
        <v>2</v>
      </c>
      <c r="M58" s="103"/>
      <c r="N58" s="103"/>
      <c r="O58" s="103"/>
      <c r="P58" s="103"/>
      <c r="Q58" s="103"/>
      <c r="R58" s="103"/>
      <c r="S58" s="134"/>
      <c r="T58"/>
      <c r="U58"/>
      <c r="V58"/>
      <c r="W58"/>
      <c r="X58"/>
      <c r="Y58"/>
      <c r="Z58"/>
      <c r="AA58"/>
      <c r="AB58"/>
      <c r="AC58"/>
      <c r="AD58"/>
      <c r="AE58"/>
    </row>
    <row r="59" spans="1:31">
      <c r="A59" s="131" t="s">
        <v>112</v>
      </c>
      <c r="B59" s="131" t="s">
        <v>142</v>
      </c>
      <c r="C59" s="131" t="s">
        <v>234</v>
      </c>
      <c r="D59" s="131" t="s">
        <v>235</v>
      </c>
      <c r="E59" s="131" t="s">
        <v>47</v>
      </c>
      <c r="F59" s="131" t="s">
        <v>175</v>
      </c>
      <c r="G59" s="132" t="s">
        <v>176</v>
      </c>
      <c r="H59" s="133">
        <v>9</v>
      </c>
      <c r="I59" s="103">
        <v>8</v>
      </c>
      <c r="J59" s="103">
        <v>8</v>
      </c>
      <c r="K59" s="103">
        <v>11</v>
      </c>
      <c r="L59" s="103">
        <v>9</v>
      </c>
      <c r="M59" s="103">
        <v>11</v>
      </c>
      <c r="N59" s="103">
        <v>15</v>
      </c>
      <c r="O59" s="103">
        <v>14</v>
      </c>
      <c r="P59" s="103">
        <v>10</v>
      </c>
      <c r="Q59" s="103">
        <v>12</v>
      </c>
      <c r="R59" s="103">
        <v>14</v>
      </c>
      <c r="S59" s="134">
        <v>10</v>
      </c>
      <c r="T59"/>
      <c r="U59"/>
      <c r="V59"/>
      <c r="W59"/>
      <c r="X59"/>
      <c r="Y59"/>
      <c r="Z59"/>
      <c r="AA59"/>
      <c r="AB59"/>
      <c r="AC59"/>
      <c r="AD59"/>
      <c r="AE59"/>
    </row>
    <row r="60" spans="1:31">
      <c r="A60" s="131" t="s">
        <v>112</v>
      </c>
      <c r="B60" s="131" t="s">
        <v>142</v>
      </c>
      <c r="C60" s="131" t="s">
        <v>234</v>
      </c>
      <c r="D60" s="131" t="s">
        <v>235</v>
      </c>
      <c r="E60" s="131" t="s">
        <v>47</v>
      </c>
      <c r="F60" s="131" t="s">
        <v>175</v>
      </c>
      <c r="G60" s="132" t="s">
        <v>238</v>
      </c>
      <c r="H60" s="133"/>
      <c r="I60" s="103"/>
      <c r="J60" s="103"/>
      <c r="K60" s="103"/>
      <c r="L60" s="103"/>
      <c r="M60" s="103"/>
      <c r="N60" s="103"/>
      <c r="O60" s="103">
        <v>2</v>
      </c>
      <c r="P60" s="103"/>
      <c r="Q60" s="103"/>
      <c r="R60" s="103"/>
      <c r="S60" s="134"/>
      <c r="T60"/>
      <c r="U60"/>
      <c r="V60"/>
      <c r="W60"/>
      <c r="X60"/>
      <c r="Y60"/>
      <c r="Z60"/>
      <c r="AA60"/>
      <c r="AB60"/>
      <c r="AC60"/>
      <c r="AD60"/>
      <c r="AE60"/>
    </row>
    <row r="61" spans="1:31">
      <c r="A61" s="131" t="s">
        <v>112</v>
      </c>
      <c r="B61" s="131" t="s">
        <v>142</v>
      </c>
      <c r="C61" s="131" t="s">
        <v>234</v>
      </c>
      <c r="D61" s="131" t="s">
        <v>235</v>
      </c>
      <c r="E61" s="131" t="s">
        <v>47</v>
      </c>
      <c r="F61" s="131" t="s">
        <v>175</v>
      </c>
      <c r="G61" s="132" t="s">
        <v>239</v>
      </c>
      <c r="H61" s="133">
        <v>11</v>
      </c>
      <c r="I61" s="103">
        <v>14</v>
      </c>
      <c r="J61" s="103">
        <v>11</v>
      </c>
      <c r="K61" s="103">
        <v>9</v>
      </c>
      <c r="L61" s="103">
        <v>2</v>
      </c>
      <c r="M61" s="103"/>
      <c r="N61" s="103"/>
      <c r="O61" s="103"/>
      <c r="P61" s="103"/>
      <c r="Q61" s="103"/>
      <c r="R61" s="103"/>
      <c r="S61" s="134"/>
      <c r="T61"/>
      <c r="U61"/>
      <c r="V61"/>
      <c r="W61"/>
      <c r="X61"/>
      <c r="Y61"/>
      <c r="Z61"/>
      <c r="AA61"/>
      <c r="AB61"/>
      <c r="AC61"/>
      <c r="AD61"/>
      <c r="AE61"/>
    </row>
    <row r="62" spans="1:31">
      <c r="A62" s="131" t="s">
        <v>112</v>
      </c>
      <c r="B62" s="131" t="s">
        <v>142</v>
      </c>
      <c r="C62" s="131" t="s">
        <v>234</v>
      </c>
      <c r="D62" s="131" t="s">
        <v>235</v>
      </c>
      <c r="E62" s="140" t="s">
        <v>180</v>
      </c>
      <c r="F62" s="140" t="s">
        <v>181</v>
      </c>
      <c r="G62" s="140" t="s">
        <v>182</v>
      </c>
      <c r="H62" s="128">
        <v>68</v>
      </c>
      <c r="I62" s="129">
        <v>72</v>
      </c>
      <c r="J62" s="129">
        <v>65</v>
      </c>
      <c r="K62" s="129">
        <v>58</v>
      </c>
      <c r="L62" s="129">
        <v>63</v>
      </c>
      <c r="M62" s="129">
        <v>42</v>
      </c>
      <c r="N62" s="129">
        <v>56</v>
      </c>
      <c r="O62" s="129">
        <v>51</v>
      </c>
      <c r="P62" s="129">
        <v>48</v>
      </c>
      <c r="Q62" s="129"/>
      <c r="R62" s="129"/>
      <c r="S62" s="130"/>
      <c r="T62"/>
      <c r="U62"/>
      <c r="V62"/>
      <c r="W62"/>
      <c r="X62"/>
      <c r="Y62"/>
      <c r="Z62"/>
      <c r="AA62"/>
      <c r="AB62"/>
      <c r="AC62"/>
      <c r="AD62"/>
      <c r="AE62"/>
    </row>
    <row r="63" spans="1:31">
      <c r="A63" s="131" t="s">
        <v>112</v>
      </c>
      <c r="B63" s="131" t="s">
        <v>142</v>
      </c>
      <c r="C63" s="131" t="s">
        <v>234</v>
      </c>
      <c r="D63" s="131" t="s">
        <v>235</v>
      </c>
      <c r="E63" s="131" t="s">
        <v>180</v>
      </c>
      <c r="F63" s="131" t="s">
        <v>181</v>
      </c>
      <c r="G63" s="132" t="s">
        <v>240</v>
      </c>
      <c r="H63" s="133"/>
      <c r="I63" s="103"/>
      <c r="J63" s="103"/>
      <c r="K63" s="103"/>
      <c r="L63" s="103"/>
      <c r="M63" s="103"/>
      <c r="N63" s="103"/>
      <c r="O63" s="103"/>
      <c r="P63" s="103">
        <v>2</v>
      </c>
      <c r="Q63" s="103">
        <v>3</v>
      </c>
      <c r="R63" s="103"/>
      <c r="S63" s="134"/>
      <c r="T63"/>
      <c r="U63"/>
      <c r="V63"/>
      <c r="W63"/>
      <c r="X63"/>
      <c r="Y63"/>
      <c r="Z63"/>
      <c r="AA63"/>
      <c r="AB63"/>
      <c r="AC63"/>
      <c r="AD63"/>
      <c r="AE63"/>
    </row>
    <row r="64" spans="1:31">
      <c r="A64" s="131" t="s">
        <v>112</v>
      </c>
      <c r="B64" s="131" t="s">
        <v>142</v>
      </c>
      <c r="C64" s="131" t="s">
        <v>234</v>
      </c>
      <c r="D64" s="131" t="s">
        <v>235</v>
      </c>
      <c r="E64" s="140" t="s">
        <v>63</v>
      </c>
      <c r="F64" s="140" t="s">
        <v>64</v>
      </c>
      <c r="G64" s="140" t="s">
        <v>186</v>
      </c>
      <c r="H64" s="128">
        <v>16</v>
      </c>
      <c r="I64" s="129">
        <v>18</v>
      </c>
      <c r="J64" s="129">
        <v>14</v>
      </c>
      <c r="K64" s="129">
        <v>21</v>
      </c>
      <c r="L64" s="129">
        <v>21</v>
      </c>
      <c r="M64" s="129">
        <v>19</v>
      </c>
      <c r="N64" s="129">
        <v>17</v>
      </c>
      <c r="O64" s="129">
        <v>21</v>
      </c>
      <c r="P64" s="129">
        <v>15</v>
      </c>
      <c r="Q64" s="129">
        <v>11</v>
      </c>
      <c r="R64" s="129">
        <v>8</v>
      </c>
      <c r="S64" s="130">
        <v>18</v>
      </c>
      <c r="T64"/>
      <c r="U64"/>
      <c r="V64"/>
      <c r="W64"/>
      <c r="X64"/>
      <c r="Y64"/>
      <c r="Z64"/>
      <c r="AA64"/>
      <c r="AB64"/>
      <c r="AC64"/>
      <c r="AD64"/>
      <c r="AE64"/>
    </row>
    <row r="65" spans="1:31">
      <c r="A65" s="131" t="s">
        <v>112</v>
      </c>
      <c r="B65" s="131" t="s">
        <v>142</v>
      </c>
      <c r="C65" s="131" t="s">
        <v>234</v>
      </c>
      <c r="D65" s="131" t="s">
        <v>235</v>
      </c>
      <c r="E65" s="140" t="s">
        <v>67</v>
      </c>
      <c r="F65" s="140" t="s">
        <v>68</v>
      </c>
      <c r="G65" s="140" t="s">
        <v>187</v>
      </c>
      <c r="H65" s="128"/>
      <c r="I65" s="129">
        <v>37</v>
      </c>
      <c r="J65" s="129">
        <v>87</v>
      </c>
      <c r="K65" s="129">
        <v>80</v>
      </c>
      <c r="L65" s="129">
        <v>50</v>
      </c>
      <c r="M65" s="129"/>
      <c r="N65" s="129">
        <v>26</v>
      </c>
      <c r="O65" s="129">
        <v>32</v>
      </c>
      <c r="P65" s="129">
        <v>19</v>
      </c>
      <c r="Q65" s="129">
        <v>5</v>
      </c>
      <c r="R65" s="129">
        <v>18</v>
      </c>
      <c r="S65" s="130">
        <v>26</v>
      </c>
      <c r="T65"/>
      <c r="U65"/>
      <c r="V65"/>
      <c r="W65"/>
      <c r="X65"/>
      <c r="Y65"/>
      <c r="Z65"/>
      <c r="AA65"/>
      <c r="AB65"/>
      <c r="AC65"/>
      <c r="AD65"/>
      <c r="AE65"/>
    </row>
    <row r="66" spans="1:31">
      <c r="A66" s="131" t="s">
        <v>112</v>
      </c>
      <c r="B66" s="131" t="s">
        <v>142</v>
      </c>
      <c r="C66" s="131" t="s">
        <v>234</v>
      </c>
      <c r="D66" s="131" t="s">
        <v>235</v>
      </c>
      <c r="E66" s="140" t="s">
        <v>188</v>
      </c>
      <c r="F66" s="140" t="s">
        <v>189</v>
      </c>
      <c r="G66" s="140" t="s">
        <v>241</v>
      </c>
      <c r="H66" s="128"/>
      <c r="I66" s="129"/>
      <c r="J66" s="129"/>
      <c r="K66" s="129"/>
      <c r="L66" s="129"/>
      <c r="M66" s="129">
        <v>2</v>
      </c>
      <c r="N66" s="129"/>
      <c r="O66" s="129">
        <v>1</v>
      </c>
      <c r="P66" s="129"/>
      <c r="Q66" s="129"/>
      <c r="R66" s="129"/>
      <c r="S66" s="130"/>
      <c r="T66"/>
      <c r="U66"/>
      <c r="V66"/>
      <c r="W66"/>
      <c r="X66"/>
      <c r="Y66"/>
      <c r="Z66"/>
      <c r="AA66"/>
      <c r="AB66"/>
      <c r="AC66"/>
      <c r="AD66"/>
      <c r="AE66"/>
    </row>
    <row r="67" spans="1:31">
      <c r="A67" s="131" t="s">
        <v>112</v>
      </c>
      <c r="B67" s="131" t="s">
        <v>142</v>
      </c>
      <c r="C67" s="131" t="s">
        <v>234</v>
      </c>
      <c r="D67" s="131" t="s">
        <v>235</v>
      </c>
      <c r="E67" s="131" t="s">
        <v>188</v>
      </c>
      <c r="F67" s="131" t="s">
        <v>189</v>
      </c>
      <c r="G67" s="132" t="s">
        <v>191</v>
      </c>
      <c r="H67" s="133"/>
      <c r="I67" s="103"/>
      <c r="J67" s="103"/>
      <c r="K67" s="103"/>
      <c r="L67" s="103"/>
      <c r="M67" s="103">
        <v>1</v>
      </c>
      <c r="N67" s="103"/>
      <c r="O67" s="103">
        <v>1</v>
      </c>
      <c r="P67" s="103"/>
      <c r="Q67" s="103"/>
      <c r="R67" s="103"/>
      <c r="S67" s="134"/>
      <c r="T67"/>
      <c r="U67"/>
      <c r="V67"/>
      <c r="W67"/>
      <c r="X67"/>
      <c r="Y67"/>
      <c r="Z67"/>
      <c r="AA67"/>
      <c r="AB67"/>
      <c r="AC67"/>
      <c r="AD67"/>
      <c r="AE67"/>
    </row>
    <row r="68" spans="1:31">
      <c r="A68" s="131" t="s">
        <v>112</v>
      </c>
      <c r="B68" s="131" t="s">
        <v>142</v>
      </c>
      <c r="C68" s="131" t="s">
        <v>234</v>
      </c>
      <c r="D68" s="131" t="s">
        <v>235</v>
      </c>
      <c r="E68" s="131" t="s">
        <v>188</v>
      </c>
      <c r="F68" s="131" t="s">
        <v>189</v>
      </c>
      <c r="G68" s="132" t="s">
        <v>210</v>
      </c>
      <c r="H68" s="133"/>
      <c r="I68" s="103"/>
      <c r="J68" s="103">
        <v>3</v>
      </c>
      <c r="K68" s="103">
        <v>1</v>
      </c>
      <c r="L68" s="103">
        <v>2</v>
      </c>
      <c r="M68" s="103"/>
      <c r="N68" s="103"/>
      <c r="O68" s="103"/>
      <c r="P68" s="103"/>
      <c r="Q68" s="103"/>
      <c r="R68" s="103"/>
      <c r="S68" s="134"/>
      <c r="T68"/>
      <c r="U68"/>
      <c r="V68"/>
      <c r="W68"/>
      <c r="X68"/>
      <c r="Y68"/>
      <c r="Z68"/>
      <c r="AA68"/>
      <c r="AB68"/>
      <c r="AC68"/>
      <c r="AD68"/>
      <c r="AE68"/>
    </row>
    <row r="69" spans="1:31">
      <c r="A69" s="131" t="s">
        <v>112</v>
      </c>
      <c r="B69" s="131" t="s">
        <v>142</v>
      </c>
      <c r="C69" s="131" t="s">
        <v>234</v>
      </c>
      <c r="D69" s="131" t="s">
        <v>235</v>
      </c>
      <c r="E69" s="140" t="s">
        <v>192</v>
      </c>
      <c r="F69" s="140" t="s">
        <v>193</v>
      </c>
      <c r="G69" s="140" t="s">
        <v>241</v>
      </c>
      <c r="H69" s="128"/>
      <c r="I69" s="129"/>
      <c r="J69" s="129"/>
      <c r="K69" s="129"/>
      <c r="L69" s="129"/>
      <c r="M69" s="129">
        <v>2</v>
      </c>
      <c r="N69" s="129"/>
      <c r="O69" s="129">
        <v>1</v>
      </c>
      <c r="P69" s="129"/>
      <c r="Q69" s="129"/>
      <c r="R69" s="129"/>
      <c r="S69" s="130"/>
      <c r="T69"/>
      <c r="U69"/>
      <c r="V69"/>
      <c r="W69"/>
      <c r="X69"/>
      <c r="Y69"/>
      <c r="Z69"/>
      <c r="AA69"/>
      <c r="AB69"/>
      <c r="AC69"/>
      <c r="AD69"/>
      <c r="AE69"/>
    </row>
    <row r="70" spans="1:31">
      <c r="A70" s="131" t="s">
        <v>112</v>
      </c>
      <c r="B70" s="131" t="s">
        <v>142</v>
      </c>
      <c r="C70" s="131" t="s">
        <v>234</v>
      </c>
      <c r="D70" s="131" t="s">
        <v>235</v>
      </c>
      <c r="E70" s="140" t="s">
        <v>242</v>
      </c>
      <c r="F70" s="140" t="s">
        <v>243</v>
      </c>
      <c r="G70" s="140" t="s">
        <v>241</v>
      </c>
      <c r="H70" s="128"/>
      <c r="I70" s="129"/>
      <c r="J70" s="129"/>
      <c r="K70" s="129"/>
      <c r="L70" s="129"/>
      <c r="M70" s="129">
        <v>2</v>
      </c>
      <c r="N70" s="129"/>
      <c r="O70" s="129">
        <v>1</v>
      </c>
      <c r="P70" s="129"/>
      <c r="Q70" s="129"/>
      <c r="R70" s="129"/>
      <c r="S70" s="130"/>
      <c r="T70"/>
      <c r="U70"/>
      <c r="V70"/>
      <c r="W70"/>
      <c r="X70"/>
      <c r="Y70"/>
      <c r="Z70"/>
      <c r="AA70"/>
      <c r="AB70"/>
      <c r="AC70"/>
      <c r="AD70"/>
      <c r="AE70"/>
    </row>
    <row r="71" spans="1:31">
      <c r="A71" s="131" t="s">
        <v>112</v>
      </c>
      <c r="B71" s="131" t="s">
        <v>142</v>
      </c>
      <c r="C71" s="131" t="s">
        <v>234</v>
      </c>
      <c r="D71" s="131" t="s">
        <v>235</v>
      </c>
      <c r="E71" s="140" t="s">
        <v>244</v>
      </c>
      <c r="F71" s="140" t="s">
        <v>245</v>
      </c>
      <c r="G71" s="140" t="s">
        <v>246</v>
      </c>
      <c r="H71" s="128"/>
      <c r="I71" s="129"/>
      <c r="J71" s="129"/>
      <c r="K71" s="129"/>
      <c r="L71" s="129"/>
      <c r="M71" s="129">
        <v>1</v>
      </c>
      <c r="N71" s="129"/>
      <c r="O71" s="129">
        <v>1</v>
      </c>
      <c r="P71" s="129"/>
      <c r="Q71" s="129"/>
      <c r="R71" s="129">
        <v>1</v>
      </c>
      <c r="S71" s="130"/>
      <c r="T71"/>
      <c r="U71"/>
      <c r="V71"/>
      <c r="W71"/>
      <c r="X71"/>
      <c r="Y71"/>
      <c r="Z71"/>
      <c r="AA71"/>
      <c r="AB71"/>
      <c r="AC71"/>
      <c r="AD71"/>
      <c r="AE71"/>
    </row>
    <row r="72" spans="1:31">
      <c r="A72" s="131" t="s">
        <v>112</v>
      </c>
      <c r="B72" s="131" t="s">
        <v>142</v>
      </c>
      <c r="C72" s="131" t="s">
        <v>234</v>
      </c>
      <c r="D72" s="131" t="s">
        <v>235</v>
      </c>
      <c r="E72" s="131" t="s">
        <v>244</v>
      </c>
      <c r="F72" s="131" t="s">
        <v>245</v>
      </c>
      <c r="G72" s="132" t="s">
        <v>196</v>
      </c>
      <c r="H72" s="133"/>
      <c r="I72" s="103"/>
      <c r="J72" s="103"/>
      <c r="K72" s="103"/>
      <c r="L72" s="103">
        <v>1</v>
      </c>
      <c r="M72" s="103"/>
      <c r="N72" s="103"/>
      <c r="O72" s="103"/>
      <c r="P72" s="103"/>
      <c r="Q72" s="103"/>
      <c r="R72" s="103"/>
      <c r="S72" s="134"/>
      <c r="T72"/>
      <c r="U72"/>
      <c r="V72"/>
      <c r="W72"/>
      <c r="X72"/>
      <c r="Y72"/>
      <c r="Z72"/>
      <c r="AA72"/>
      <c r="AB72"/>
      <c r="AC72"/>
      <c r="AD72"/>
      <c r="AE72"/>
    </row>
    <row r="73" spans="1:31">
      <c r="A73" s="131" t="s">
        <v>112</v>
      </c>
      <c r="B73" s="131" t="s">
        <v>142</v>
      </c>
      <c r="C73" s="131" t="s">
        <v>234</v>
      </c>
      <c r="D73" s="131" t="s">
        <v>235</v>
      </c>
      <c r="E73" s="131" t="s">
        <v>244</v>
      </c>
      <c r="F73" s="131" t="s">
        <v>245</v>
      </c>
      <c r="G73" s="132" t="s">
        <v>207</v>
      </c>
      <c r="H73" s="133"/>
      <c r="I73" s="103"/>
      <c r="J73" s="103"/>
      <c r="K73" s="103">
        <v>2</v>
      </c>
      <c r="L73" s="103"/>
      <c r="M73" s="103"/>
      <c r="N73" s="103"/>
      <c r="O73" s="103"/>
      <c r="P73" s="103"/>
      <c r="Q73" s="103"/>
      <c r="R73" s="103"/>
      <c r="S73" s="134"/>
      <c r="T73"/>
      <c r="U73"/>
      <c r="V73"/>
      <c r="W73"/>
      <c r="X73"/>
      <c r="Y73"/>
      <c r="Z73"/>
      <c r="AA73"/>
      <c r="AB73"/>
      <c r="AC73"/>
      <c r="AD73"/>
      <c r="AE73"/>
    </row>
    <row r="74" spans="1:31">
      <c r="A74" s="131" t="s">
        <v>112</v>
      </c>
      <c r="B74" s="131" t="s">
        <v>142</v>
      </c>
      <c r="C74" s="131" t="s">
        <v>234</v>
      </c>
      <c r="D74" s="131" t="s">
        <v>235</v>
      </c>
      <c r="E74" s="140" t="s">
        <v>194</v>
      </c>
      <c r="F74" s="140" t="s">
        <v>195</v>
      </c>
      <c r="G74" s="140" t="s">
        <v>246</v>
      </c>
      <c r="H74" s="128"/>
      <c r="I74" s="129"/>
      <c r="J74" s="129"/>
      <c r="K74" s="129"/>
      <c r="L74" s="129"/>
      <c r="M74" s="129">
        <v>1</v>
      </c>
      <c r="N74" s="129"/>
      <c r="O74" s="129">
        <v>1</v>
      </c>
      <c r="P74" s="129"/>
      <c r="Q74" s="129"/>
      <c r="R74" s="129">
        <v>1</v>
      </c>
      <c r="S74" s="130"/>
      <c r="T74"/>
      <c r="U74"/>
      <c r="V74"/>
      <c r="W74"/>
      <c r="X74"/>
      <c r="Y74"/>
      <c r="Z74"/>
      <c r="AA74"/>
      <c r="AB74"/>
      <c r="AC74"/>
      <c r="AD74"/>
      <c r="AE74"/>
    </row>
    <row r="75" spans="1:31">
      <c r="A75" s="131" t="s">
        <v>112</v>
      </c>
      <c r="B75" s="131" t="s">
        <v>142</v>
      </c>
      <c r="C75" s="131" t="s">
        <v>234</v>
      </c>
      <c r="D75" s="131" t="s">
        <v>235</v>
      </c>
      <c r="E75" s="140" t="s">
        <v>247</v>
      </c>
      <c r="F75" s="140" t="s">
        <v>248</v>
      </c>
      <c r="G75" s="140" t="s">
        <v>246</v>
      </c>
      <c r="H75" s="128"/>
      <c r="I75" s="129"/>
      <c r="J75" s="129"/>
      <c r="K75" s="129"/>
      <c r="L75" s="129"/>
      <c r="M75" s="129">
        <v>1</v>
      </c>
      <c r="N75" s="129"/>
      <c r="O75" s="129">
        <v>1</v>
      </c>
      <c r="P75" s="129"/>
      <c r="Q75" s="129"/>
      <c r="R75" s="129">
        <v>1</v>
      </c>
      <c r="S75" s="130"/>
      <c r="T75"/>
      <c r="U75"/>
      <c r="V75"/>
      <c r="W75"/>
      <c r="X75"/>
      <c r="Y75"/>
      <c r="Z75"/>
      <c r="AA75"/>
      <c r="AB75"/>
      <c r="AC75"/>
      <c r="AD75"/>
      <c r="AE75"/>
    </row>
    <row r="76" spans="1:31">
      <c r="A76" s="131" t="s">
        <v>112</v>
      </c>
      <c r="B76" s="131" t="s">
        <v>142</v>
      </c>
      <c r="C76" s="131" t="s">
        <v>234</v>
      </c>
      <c r="D76" s="131" t="s">
        <v>235</v>
      </c>
      <c r="E76" s="140" t="s">
        <v>51</v>
      </c>
      <c r="F76" s="140" t="s">
        <v>151</v>
      </c>
      <c r="G76" s="140" t="s">
        <v>249</v>
      </c>
      <c r="H76" s="128"/>
      <c r="I76" s="129"/>
      <c r="J76" s="129"/>
      <c r="K76" s="129"/>
      <c r="L76" s="129"/>
      <c r="M76" s="129"/>
      <c r="N76" s="129"/>
      <c r="O76" s="129">
        <v>1</v>
      </c>
      <c r="P76" s="129"/>
      <c r="Q76" s="129"/>
      <c r="R76" s="129"/>
      <c r="S76" s="130"/>
      <c r="T76"/>
      <c r="U76"/>
      <c r="V76"/>
      <c r="W76"/>
      <c r="X76"/>
      <c r="Y76"/>
      <c r="Z76"/>
      <c r="AA76"/>
      <c r="AB76"/>
      <c r="AC76"/>
      <c r="AD76"/>
      <c r="AE76"/>
    </row>
    <row r="77" spans="1:31">
      <c r="A77" s="131" t="s">
        <v>112</v>
      </c>
      <c r="B77" s="131" t="s">
        <v>142</v>
      </c>
      <c r="C77" s="131" t="s">
        <v>234</v>
      </c>
      <c r="D77" s="131" t="s">
        <v>235</v>
      </c>
      <c r="E77" s="131" t="s">
        <v>51</v>
      </c>
      <c r="F77" s="131" t="s">
        <v>151</v>
      </c>
      <c r="G77" s="132" t="s">
        <v>197</v>
      </c>
      <c r="H77" s="133"/>
      <c r="I77" s="103"/>
      <c r="J77" s="103"/>
      <c r="K77" s="103"/>
      <c r="L77" s="103"/>
      <c r="M77" s="103"/>
      <c r="N77" s="103">
        <v>22</v>
      </c>
      <c r="O77" s="103">
        <v>25</v>
      </c>
      <c r="P77" s="103">
        <v>14</v>
      </c>
      <c r="Q77" s="103">
        <v>9</v>
      </c>
      <c r="R77" s="103">
        <v>8</v>
      </c>
      <c r="S77" s="134">
        <v>4</v>
      </c>
      <c r="T77"/>
      <c r="U77"/>
      <c r="V77"/>
      <c r="W77"/>
      <c r="X77"/>
      <c r="Y77"/>
      <c r="Z77"/>
      <c r="AA77"/>
      <c r="AB77"/>
      <c r="AC77"/>
      <c r="AD77"/>
      <c r="AE77"/>
    </row>
    <row r="78" spans="1:31">
      <c r="A78" s="131" t="s">
        <v>112</v>
      </c>
      <c r="B78" s="131" t="s">
        <v>142</v>
      </c>
      <c r="C78" s="131" t="s">
        <v>234</v>
      </c>
      <c r="D78" s="131" t="s">
        <v>235</v>
      </c>
      <c r="E78" s="140" t="s">
        <v>198</v>
      </c>
      <c r="F78" s="140" t="s">
        <v>199</v>
      </c>
      <c r="G78" s="140" t="s">
        <v>200</v>
      </c>
      <c r="H78" s="128"/>
      <c r="I78" s="129"/>
      <c r="J78" s="129"/>
      <c r="K78" s="129"/>
      <c r="L78" s="129"/>
      <c r="M78" s="129"/>
      <c r="N78" s="129"/>
      <c r="O78" s="129">
        <v>2</v>
      </c>
      <c r="P78" s="129"/>
      <c r="Q78" s="129"/>
      <c r="R78" s="129"/>
      <c r="S78" s="130"/>
      <c r="T78"/>
      <c r="U78"/>
      <c r="V78"/>
      <c r="W78"/>
      <c r="X78"/>
      <c r="Y78"/>
      <c r="Z78"/>
      <c r="AA78"/>
      <c r="AB78"/>
      <c r="AC78"/>
      <c r="AD78"/>
      <c r="AE78"/>
    </row>
    <row r="79" spans="1:31">
      <c r="A79" s="131" t="s">
        <v>112</v>
      </c>
      <c r="B79" s="131" t="s">
        <v>142</v>
      </c>
      <c r="C79" s="131" t="s">
        <v>234</v>
      </c>
      <c r="D79" s="131" t="s">
        <v>235</v>
      </c>
      <c r="E79" s="131" t="s">
        <v>198</v>
      </c>
      <c r="F79" s="131" t="s">
        <v>199</v>
      </c>
      <c r="G79" s="132" t="s">
        <v>250</v>
      </c>
      <c r="H79" s="133"/>
      <c r="I79" s="103"/>
      <c r="J79" s="103"/>
      <c r="K79" s="103"/>
      <c r="L79" s="103"/>
      <c r="M79" s="103"/>
      <c r="N79" s="103"/>
      <c r="O79" s="103">
        <v>1</v>
      </c>
      <c r="P79" s="103"/>
      <c r="Q79" s="103"/>
      <c r="R79" s="103"/>
      <c r="S79" s="134"/>
      <c r="T79"/>
      <c r="U79"/>
      <c r="V79"/>
      <c r="W79"/>
      <c r="X79"/>
      <c r="Y79"/>
      <c r="Z79"/>
      <c r="AA79"/>
      <c r="AB79"/>
      <c r="AC79"/>
      <c r="AD79"/>
      <c r="AE79"/>
    </row>
    <row r="80" spans="1:31">
      <c r="A80" s="131" t="s">
        <v>112</v>
      </c>
      <c r="B80" s="131" t="s">
        <v>142</v>
      </c>
      <c r="C80" s="131" t="s">
        <v>234</v>
      </c>
      <c r="D80" s="131" t="s">
        <v>235</v>
      </c>
      <c r="E80" s="140" t="s">
        <v>43</v>
      </c>
      <c r="F80" s="140" t="s">
        <v>44</v>
      </c>
      <c r="G80" s="140" t="s">
        <v>251</v>
      </c>
      <c r="H80" s="128"/>
      <c r="I80" s="129"/>
      <c r="J80" s="129"/>
      <c r="K80" s="129"/>
      <c r="L80" s="129"/>
      <c r="M80" s="129"/>
      <c r="N80" s="129"/>
      <c r="O80" s="129"/>
      <c r="P80" s="129"/>
      <c r="Q80" s="129"/>
      <c r="R80" s="129">
        <v>2</v>
      </c>
      <c r="S80" s="130"/>
      <c r="T80"/>
      <c r="U80"/>
      <c r="V80"/>
      <c r="W80"/>
      <c r="X80"/>
      <c r="Y80"/>
      <c r="Z80"/>
      <c r="AA80"/>
      <c r="AB80"/>
      <c r="AC80"/>
      <c r="AD80"/>
      <c r="AE80"/>
    </row>
    <row r="81" spans="1:31">
      <c r="A81" s="131" t="s">
        <v>112</v>
      </c>
      <c r="B81" s="131" t="s">
        <v>142</v>
      </c>
      <c r="C81" s="131" t="s">
        <v>234</v>
      </c>
      <c r="D81" s="131" t="s">
        <v>235</v>
      </c>
      <c r="E81" s="131" t="s">
        <v>43</v>
      </c>
      <c r="F81" s="131" t="s">
        <v>44</v>
      </c>
      <c r="G81" s="132" t="s">
        <v>252</v>
      </c>
      <c r="H81" s="13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34">
        <v>1</v>
      </c>
      <c r="T81"/>
      <c r="U81"/>
      <c r="V81"/>
      <c r="W81"/>
      <c r="X81"/>
      <c r="Y81"/>
      <c r="Z81"/>
      <c r="AA81"/>
      <c r="AB81"/>
      <c r="AC81"/>
      <c r="AD81"/>
      <c r="AE81"/>
    </row>
    <row r="82" spans="1:31">
      <c r="A82" s="131" t="s">
        <v>112</v>
      </c>
      <c r="B82" s="131" t="s">
        <v>142</v>
      </c>
      <c r="C82" s="131" t="s">
        <v>234</v>
      </c>
      <c r="D82" s="131" t="s">
        <v>235</v>
      </c>
      <c r="E82" s="131" t="s">
        <v>43</v>
      </c>
      <c r="F82" s="131" t="s">
        <v>44</v>
      </c>
      <c r="G82" s="132" t="s">
        <v>253</v>
      </c>
      <c r="H82" s="133"/>
      <c r="I82" s="103"/>
      <c r="J82" s="103"/>
      <c r="K82" s="103"/>
      <c r="L82" s="103"/>
      <c r="M82" s="103"/>
      <c r="N82" s="103"/>
      <c r="O82" s="103"/>
      <c r="P82" s="103"/>
      <c r="Q82" s="103">
        <v>33</v>
      </c>
      <c r="R82" s="103"/>
      <c r="S82" s="134"/>
      <c r="T82"/>
      <c r="U82"/>
      <c r="V82"/>
      <c r="W82"/>
      <c r="X82"/>
      <c r="Y82"/>
      <c r="Z82"/>
      <c r="AA82"/>
      <c r="AB82"/>
      <c r="AC82"/>
      <c r="AD82"/>
      <c r="AE82"/>
    </row>
    <row r="83" spans="1:31">
      <c r="A83" s="131" t="s">
        <v>112</v>
      </c>
      <c r="B83" s="131" t="s">
        <v>142</v>
      </c>
      <c r="C83" s="131" t="s">
        <v>234</v>
      </c>
      <c r="D83" s="131" t="s">
        <v>235</v>
      </c>
      <c r="E83" s="131" t="s">
        <v>43</v>
      </c>
      <c r="F83" s="131" t="s">
        <v>44</v>
      </c>
      <c r="G83" s="132" t="s">
        <v>204</v>
      </c>
      <c r="H83" s="133"/>
      <c r="I83" s="103"/>
      <c r="J83" s="103"/>
      <c r="K83" s="103"/>
      <c r="L83" s="103"/>
      <c r="M83" s="103"/>
      <c r="N83" s="103"/>
      <c r="O83" s="103"/>
      <c r="P83" s="103"/>
      <c r="Q83" s="103">
        <v>26</v>
      </c>
      <c r="R83" s="103">
        <v>133</v>
      </c>
      <c r="S83" s="134">
        <v>119</v>
      </c>
      <c r="T83"/>
      <c r="U83"/>
      <c r="V83"/>
      <c r="W83"/>
      <c r="X83"/>
      <c r="Y83"/>
      <c r="Z83"/>
      <c r="AA83"/>
      <c r="AB83"/>
      <c r="AC83"/>
      <c r="AD83"/>
      <c r="AE83"/>
    </row>
    <row r="84" spans="1:31">
      <c r="A84" s="131" t="s">
        <v>112</v>
      </c>
      <c r="B84" s="131" t="s">
        <v>142</v>
      </c>
      <c r="C84" s="131" t="s">
        <v>234</v>
      </c>
      <c r="D84" s="131" t="s">
        <v>235</v>
      </c>
      <c r="E84" s="140" t="s">
        <v>71</v>
      </c>
      <c r="F84" s="140" t="s">
        <v>72</v>
      </c>
      <c r="G84" s="140" t="s">
        <v>215</v>
      </c>
      <c r="H84" s="128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30">
        <v>36</v>
      </c>
      <c r="T84"/>
      <c r="U84"/>
      <c r="V84"/>
      <c r="W84"/>
      <c r="X84"/>
      <c r="Y84"/>
      <c r="Z84"/>
      <c r="AA84"/>
      <c r="AB84"/>
      <c r="AC84"/>
      <c r="AD84"/>
      <c r="AE84"/>
    </row>
    <row r="85" spans="1:31">
      <c r="A85" s="131" t="s">
        <v>112</v>
      </c>
      <c r="B85" s="131" t="s">
        <v>142</v>
      </c>
      <c r="C85" s="131" t="s">
        <v>234</v>
      </c>
      <c r="D85" s="131" t="s">
        <v>235</v>
      </c>
      <c r="E85" s="140" t="s">
        <v>75</v>
      </c>
      <c r="F85" s="140" t="s">
        <v>76</v>
      </c>
      <c r="G85" s="140" t="s">
        <v>186</v>
      </c>
      <c r="H85" s="128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30">
        <v>46</v>
      </c>
      <c r="T85"/>
      <c r="U85"/>
      <c r="V85"/>
      <c r="W85"/>
      <c r="X85"/>
      <c r="Y85"/>
      <c r="Z85"/>
      <c r="AA85"/>
      <c r="AB85"/>
      <c r="AC85"/>
      <c r="AD85"/>
      <c r="AE85"/>
    </row>
    <row r="86" spans="1:31">
      <c r="A86" s="131" t="s">
        <v>112</v>
      </c>
      <c r="B86" s="140" t="s">
        <v>137</v>
      </c>
      <c r="C86" s="140" t="s">
        <v>138</v>
      </c>
      <c r="D86" s="140" t="s">
        <v>254</v>
      </c>
      <c r="E86" s="140" t="s">
        <v>47</v>
      </c>
      <c r="F86" s="140" t="s">
        <v>175</v>
      </c>
      <c r="G86" s="140" t="s">
        <v>176</v>
      </c>
      <c r="H86" s="128"/>
      <c r="I86" s="129"/>
      <c r="J86" s="129"/>
      <c r="K86" s="129"/>
      <c r="L86" s="129"/>
      <c r="M86" s="129">
        <v>5</v>
      </c>
      <c r="N86" s="129"/>
      <c r="O86" s="129"/>
      <c r="P86" s="129"/>
      <c r="Q86" s="129"/>
      <c r="R86" s="129"/>
      <c r="S86" s="130"/>
      <c r="T86"/>
      <c r="U86"/>
      <c r="V86"/>
      <c r="W86"/>
      <c r="X86"/>
      <c r="Y86"/>
      <c r="Z86"/>
      <c r="AA86"/>
      <c r="AB86"/>
      <c r="AC86"/>
      <c r="AD86"/>
      <c r="AE86"/>
    </row>
    <row r="87" spans="1:31">
      <c r="A87" s="131" t="s">
        <v>112</v>
      </c>
      <c r="B87" s="131" t="s">
        <v>137</v>
      </c>
      <c r="C87" s="131" t="s">
        <v>138</v>
      </c>
      <c r="D87" s="131" t="s">
        <v>254</v>
      </c>
      <c r="E87" s="140" t="s">
        <v>180</v>
      </c>
      <c r="F87" s="140" t="s">
        <v>181</v>
      </c>
      <c r="G87" s="140" t="s">
        <v>182</v>
      </c>
      <c r="H87" s="128"/>
      <c r="I87" s="129"/>
      <c r="J87" s="129"/>
      <c r="K87" s="129"/>
      <c r="L87" s="129"/>
      <c r="M87" s="129">
        <v>2</v>
      </c>
      <c r="N87" s="129"/>
      <c r="O87" s="129"/>
      <c r="P87" s="129"/>
      <c r="Q87" s="129"/>
      <c r="R87" s="129"/>
      <c r="S87" s="130"/>
      <c r="T87"/>
      <c r="U87"/>
      <c r="V87"/>
      <c r="W87"/>
      <c r="X87"/>
      <c r="Y87"/>
      <c r="Z87"/>
      <c r="AA87"/>
      <c r="AB87"/>
      <c r="AC87"/>
      <c r="AD87"/>
      <c r="AE87"/>
    </row>
    <row r="88" spans="1:31">
      <c r="A88" s="131" t="s">
        <v>112</v>
      </c>
      <c r="B88" s="131" t="s">
        <v>137</v>
      </c>
      <c r="C88" s="131" t="s">
        <v>138</v>
      </c>
      <c r="D88" s="140" t="s">
        <v>255</v>
      </c>
      <c r="E88" s="140" t="s">
        <v>59</v>
      </c>
      <c r="F88" s="140" t="s">
        <v>60</v>
      </c>
      <c r="G88" s="140" t="s">
        <v>173</v>
      </c>
      <c r="H88" s="128"/>
      <c r="I88" s="129"/>
      <c r="J88" s="129"/>
      <c r="K88" s="129"/>
      <c r="L88" s="129"/>
      <c r="M88" s="129"/>
      <c r="N88" s="129"/>
      <c r="O88" s="129">
        <v>3</v>
      </c>
      <c r="P88" s="129"/>
      <c r="Q88" s="129"/>
      <c r="R88" s="129"/>
      <c r="S88" s="130"/>
      <c r="T88"/>
      <c r="U88"/>
      <c r="V88"/>
      <c r="W88"/>
      <c r="X88"/>
      <c r="Y88"/>
      <c r="Z88"/>
      <c r="AA88"/>
      <c r="AB88"/>
      <c r="AC88"/>
      <c r="AD88"/>
      <c r="AE88"/>
    </row>
    <row r="89" spans="1:31">
      <c r="A89" s="131" t="s">
        <v>112</v>
      </c>
      <c r="B89" s="131" t="s">
        <v>137</v>
      </c>
      <c r="C89" s="131" t="s">
        <v>138</v>
      </c>
      <c r="D89" s="131" t="s">
        <v>255</v>
      </c>
      <c r="E89" s="140" t="s">
        <v>55</v>
      </c>
      <c r="F89" s="140" t="s">
        <v>56</v>
      </c>
      <c r="G89" s="140" t="s">
        <v>174</v>
      </c>
      <c r="H89" s="128"/>
      <c r="I89" s="129"/>
      <c r="J89" s="129"/>
      <c r="K89" s="129"/>
      <c r="L89" s="129"/>
      <c r="M89" s="129"/>
      <c r="N89" s="129"/>
      <c r="O89" s="129">
        <v>5</v>
      </c>
      <c r="P89" s="129"/>
      <c r="Q89" s="129"/>
      <c r="R89" s="129"/>
      <c r="S89" s="130"/>
      <c r="T89"/>
      <c r="U89"/>
      <c r="V89"/>
      <c r="W89"/>
      <c r="X89"/>
      <c r="Y89"/>
      <c r="Z89"/>
      <c r="AA89"/>
      <c r="AB89"/>
      <c r="AC89"/>
      <c r="AD89"/>
      <c r="AE89"/>
    </row>
    <row r="90" spans="1:31">
      <c r="A90" s="131" t="s">
        <v>112</v>
      </c>
      <c r="B90" s="131" t="s">
        <v>137</v>
      </c>
      <c r="C90" s="131" t="s">
        <v>138</v>
      </c>
      <c r="D90" s="131" t="s">
        <v>255</v>
      </c>
      <c r="E90" s="140" t="s">
        <v>47</v>
      </c>
      <c r="F90" s="140" t="s">
        <v>175</v>
      </c>
      <c r="G90" s="140" t="s">
        <v>176</v>
      </c>
      <c r="H90" s="128"/>
      <c r="I90" s="129"/>
      <c r="J90" s="129"/>
      <c r="K90" s="129"/>
      <c r="L90" s="129"/>
      <c r="M90" s="129"/>
      <c r="N90" s="129"/>
      <c r="O90" s="129">
        <v>6</v>
      </c>
      <c r="P90" s="129"/>
      <c r="Q90" s="129"/>
      <c r="R90" s="129"/>
      <c r="S90" s="130"/>
      <c r="T90"/>
      <c r="U90"/>
      <c r="V90"/>
      <c r="W90"/>
      <c r="X90"/>
      <c r="Y90"/>
      <c r="Z90"/>
      <c r="AA90"/>
      <c r="AB90"/>
      <c r="AC90"/>
      <c r="AD90"/>
      <c r="AE90"/>
    </row>
    <row r="91" spans="1:31">
      <c r="A91" s="131" t="s">
        <v>112</v>
      </c>
      <c r="B91" s="131" t="s">
        <v>137</v>
      </c>
      <c r="C91" s="131" t="s">
        <v>138</v>
      </c>
      <c r="D91" s="131" t="s">
        <v>255</v>
      </c>
      <c r="E91" s="140" t="s">
        <v>180</v>
      </c>
      <c r="F91" s="140" t="s">
        <v>181</v>
      </c>
      <c r="G91" s="140" t="s">
        <v>182</v>
      </c>
      <c r="H91" s="128"/>
      <c r="I91" s="129"/>
      <c r="J91" s="129"/>
      <c r="K91" s="129"/>
      <c r="L91" s="129"/>
      <c r="M91" s="129"/>
      <c r="N91" s="129"/>
      <c r="O91" s="129">
        <v>11</v>
      </c>
      <c r="P91" s="129"/>
      <c r="Q91" s="129"/>
      <c r="R91" s="129"/>
      <c r="S91" s="130"/>
      <c r="T91"/>
      <c r="U91"/>
      <c r="V91"/>
      <c r="W91"/>
      <c r="X91"/>
      <c r="Y91"/>
      <c r="Z91"/>
      <c r="AA91"/>
      <c r="AB91"/>
      <c r="AC91"/>
      <c r="AD91"/>
      <c r="AE91"/>
    </row>
    <row r="92" spans="1:31">
      <c r="A92" s="131" t="s">
        <v>112</v>
      </c>
      <c r="B92" s="131" t="s">
        <v>137</v>
      </c>
      <c r="C92" s="131" t="s">
        <v>138</v>
      </c>
      <c r="D92" s="131" t="s">
        <v>255</v>
      </c>
      <c r="E92" s="140" t="s">
        <v>63</v>
      </c>
      <c r="F92" s="140" t="s">
        <v>64</v>
      </c>
      <c r="G92" s="140" t="s">
        <v>186</v>
      </c>
      <c r="H92" s="128"/>
      <c r="I92" s="129"/>
      <c r="J92" s="129"/>
      <c r="K92" s="129"/>
      <c r="L92" s="129"/>
      <c r="M92" s="129"/>
      <c r="N92" s="129"/>
      <c r="O92" s="129">
        <v>1</v>
      </c>
      <c r="P92" s="129"/>
      <c r="Q92" s="129"/>
      <c r="R92" s="129"/>
      <c r="S92" s="130"/>
      <c r="T92"/>
      <c r="U92"/>
      <c r="V92"/>
      <c r="W92"/>
      <c r="X92"/>
      <c r="Y92"/>
      <c r="Z92"/>
      <c r="AA92"/>
      <c r="AB92"/>
      <c r="AC92"/>
      <c r="AD92"/>
      <c r="AE92"/>
    </row>
    <row r="93" spans="1:31">
      <c r="A93" s="131" t="s">
        <v>112</v>
      </c>
      <c r="B93" s="131" t="s">
        <v>137</v>
      </c>
      <c r="C93" s="131" t="s">
        <v>138</v>
      </c>
      <c r="D93" s="131" t="s">
        <v>255</v>
      </c>
      <c r="E93" s="140" t="s">
        <v>67</v>
      </c>
      <c r="F93" s="140" t="s">
        <v>68</v>
      </c>
      <c r="G93" s="140" t="s">
        <v>187</v>
      </c>
      <c r="H93" s="128"/>
      <c r="I93" s="129"/>
      <c r="J93" s="129"/>
      <c r="K93" s="129"/>
      <c r="L93" s="129"/>
      <c r="M93" s="129"/>
      <c r="N93" s="129"/>
      <c r="O93" s="129">
        <v>16</v>
      </c>
      <c r="P93" s="129"/>
      <c r="Q93" s="129"/>
      <c r="R93" s="129"/>
      <c r="S93" s="130"/>
      <c r="T93"/>
      <c r="U93"/>
      <c r="V93"/>
      <c r="W93"/>
      <c r="X93"/>
      <c r="Y93"/>
      <c r="Z93"/>
      <c r="AA93"/>
      <c r="AB93"/>
      <c r="AC93"/>
      <c r="AD93"/>
      <c r="AE93"/>
    </row>
    <row r="94" spans="1:31">
      <c r="A94" s="131" t="s">
        <v>112</v>
      </c>
      <c r="B94" s="131" t="s">
        <v>137</v>
      </c>
      <c r="C94" s="131" t="s">
        <v>138</v>
      </c>
      <c r="D94" s="131" t="s">
        <v>255</v>
      </c>
      <c r="E94" s="140" t="s">
        <v>51</v>
      </c>
      <c r="F94" s="140" t="s">
        <v>151</v>
      </c>
      <c r="G94" s="140" t="s">
        <v>197</v>
      </c>
      <c r="H94" s="128"/>
      <c r="I94" s="129"/>
      <c r="J94" s="129"/>
      <c r="K94" s="129"/>
      <c r="L94" s="129"/>
      <c r="M94" s="129"/>
      <c r="N94" s="129"/>
      <c r="O94" s="129">
        <v>8</v>
      </c>
      <c r="P94" s="129"/>
      <c r="Q94" s="129"/>
      <c r="R94" s="129"/>
      <c r="S94" s="130"/>
      <c r="T94"/>
      <c r="U94"/>
      <c r="V94"/>
      <c r="W94"/>
      <c r="X94"/>
      <c r="Y94"/>
      <c r="Z94"/>
      <c r="AA94"/>
      <c r="AB94"/>
      <c r="AC94"/>
      <c r="AD94"/>
      <c r="AE94"/>
    </row>
    <row r="95" spans="1:31">
      <c r="A95" s="131" t="s">
        <v>112</v>
      </c>
      <c r="B95" s="131" t="s">
        <v>137</v>
      </c>
      <c r="C95" s="131" t="s">
        <v>138</v>
      </c>
      <c r="D95" s="131" t="s">
        <v>255</v>
      </c>
      <c r="E95" s="140" t="s">
        <v>208</v>
      </c>
      <c r="F95" s="140" t="s">
        <v>209</v>
      </c>
      <c r="G95" s="140" t="s">
        <v>210</v>
      </c>
      <c r="H95" s="128"/>
      <c r="I95" s="129"/>
      <c r="J95" s="129"/>
      <c r="K95" s="129"/>
      <c r="L95" s="129"/>
      <c r="M95" s="129"/>
      <c r="N95" s="129"/>
      <c r="O95" s="129">
        <v>1</v>
      </c>
      <c r="P95" s="129"/>
      <c r="Q95" s="129"/>
      <c r="R95" s="129"/>
      <c r="S95" s="130"/>
      <c r="T95"/>
      <c r="U95"/>
      <c r="V95"/>
      <c r="W95"/>
      <c r="X95"/>
      <c r="Y95"/>
      <c r="Z95"/>
      <c r="AA95"/>
      <c r="AB95"/>
      <c r="AC95"/>
      <c r="AD95"/>
      <c r="AE95"/>
    </row>
    <row r="96" spans="1:31">
      <c r="A96" s="131" t="s">
        <v>112</v>
      </c>
      <c r="B96" s="131" t="s">
        <v>137</v>
      </c>
      <c r="C96" s="131" t="s">
        <v>138</v>
      </c>
      <c r="D96" s="140" t="s">
        <v>256</v>
      </c>
      <c r="E96" s="140" t="s">
        <v>59</v>
      </c>
      <c r="F96" s="140" t="s">
        <v>60</v>
      </c>
      <c r="G96" s="140" t="s">
        <v>173</v>
      </c>
      <c r="H96" s="128">
        <v>4</v>
      </c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30"/>
      <c r="T96"/>
      <c r="U96"/>
      <c r="V96"/>
      <c r="W96"/>
      <c r="X96"/>
      <c r="Y96"/>
      <c r="Z96"/>
      <c r="AA96"/>
      <c r="AB96"/>
      <c r="AC96"/>
      <c r="AD96"/>
      <c r="AE96"/>
    </row>
    <row r="97" spans="1:31">
      <c r="A97" s="131" t="s">
        <v>112</v>
      </c>
      <c r="B97" s="131" t="s">
        <v>137</v>
      </c>
      <c r="C97" s="131" t="s">
        <v>138</v>
      </c>
      <c r="D97" s="131" t="s">
        <v>256</v>
      </c>
      <c r="E97" s="140" t="s">
        <v>55</v>
      </c>
      <c r="F97" s="140" t="s">
        <v>56</v>
      </c>
      <c r="G97" s="140" t="s">
        <v>174</v>
      </c>
      <c r="H97" s="128">
        <v>11</v>
      </c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30"/>
      <c r="T97"/>
      <c r="U97"/>
      <c r="V97"/>
      <c r="W97"/>
      <c r="X97"/>
      <c r="Y97"/>
      <c r="Z97"/>
      <c r="AA97"/>
      <c r="AB97"/>
      <c r="AC97"/>
      <c r="AD97"/>
      <c r="AE97"/>
    </row>
    <row r="98" spans="1:31">
      <c r="A98" s="131" t="s">
        <v>112</v>
      </c>
      <c r="B98" s="131" t="s">
        <v>137</v>
      </c>
      <c r="C98" s="131" t="s">
        <v>138</v>
      </c>
      <c r="D98" s="131" t="s">
        <v>256</v>
      </c>
      <c r="E98" s="140" t="s">
        <v>47</v>
      </c>
      <c r="F98" s="140" t="s">
        <v>175</v>
      </c>
      <c r="G98" s="140" t="s">
        <v>176</v>
      </c>
      <c r="H98" s="128">
        <v>18</v>
      </c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30"/>
      <c r="T98"/>
      <c r="U98"/>
      <c r="V98"/>
      <c r="W98"/>
      <c r="X98"/>
      <c r="Y98"/>
      <c r="Z98"/>
      <c r="AA98"/>
      <c r="AB98"/>
      <c r="AC98"/>
      <c r="AD98"/>
      <c r="AE98"/>
    </row>
    <row r="99" spans="1:31">
      <c r="A99" s="131" t="s">
        <v>112</v>
      </c>
      <c r="B99" s="131" t="s">
        <v>137</v>
      </c>
      <c r="C99" s="131" t="s">
        <v>138</v>
      </c>
      <c r="D99" s="131" t="s">
        <v>256</v>
      </c>
      <c r="E99" s="140" t="s">
        <v>180</v>
      </c>
      <c r="F99" s="140" t="s">
        <v>181</v>
      </c>
      <c r="G99" s="140" t="s">
        <v>182</v>
      </c>
      <c r="H99" s="128">
        <v>18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30"/>
      <c r="T99"/>
      <c r="U99"/>
      <c r="V99"/>
      <c r="W99"/>
      <c r="X99"/>
      <c r="Y99"/>
      <c r="Z99"/>
      <c r="AA99"/>
      <c r="AB99"/>
      <c r="AC99"/>
      <c r="AD99"/>
      <c r="AE99"/>
    </row>
    <row r="100" spans="1:31">
      <c r="A100" s="131" t="s">
        <v>112</v>
      </c>
      <c r="B100" s="131" t="s">
        <v>137</v>
      </c>
      <c r="C100" s="131" t="s">
        <v>138</v>
      </c>
      <c r="D100" s="131" t="s">
        <v>256</v>
      </c>
      <c r="E100" s="140" t="s">
        <v>63</v>
      </c>
      <c r="F100" s="140" t="s">
        <v>64</v>
      </c>
      <c r="G100" s="140" t="s">
        <v>186</v>
      </c>
      <c r="H100" s="128">
        <v>6</v>
      </c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30"/>
      <c r="T100"/>
      <c r="U100"/>
      <c r="V100"/>
      <c r="W100"/>
      <c r="X100"/>
      <c r="Y100"/>
      <c r="Z100"/>
      <c r="AA100"/>
      <c r="AB100"/>
      <c r="AC100"/>
      <c r="AD100"/>
      <c r="AE100"/>
    </row>
    <row r="101" spans="1:31">
      <c r="A101" s="131" t="s">
        <v>112</v>
      </c>
      <c r="B101" s="131" t="s">
        <v>137</v>
      </c>
      <c r="C101" s="131" t="s">
        <v>138</v>
      </c>
      <c r="D101" s="140" t="s">
        <v>257</v>
      </c>
      <c r="E101" s="140" t="s">
        <v>59</v>
      </c>
      <c r="F101" s="140" t="s">
        <v>60</v>
      </c>
      <c r="G101" s="140" t="s">
        <v>173</v>
      </c>
      <c r="H101" s="128"/>
      <c r="I101" s="129">
        <v>51</v>
      </c>
      <c r="J101" s="129"/>
      <c r="K101" s="129"/>
      <c r="L101" s="129"/>
      <c r="M101" s="129"/>
      <c r="N101" s="129"/>
      <c r="O101" s="129"/>
      <c r="P101" s="129"/>
      <c r="Q101" s="129"/>
      <c r="R101" s="129"/>
      <c r="S101" s="130"/>
      <c r="T101"/>
      <c r="U101"/>
      <c r="V101"/>
      <c r="W101"/>
      <c r="X101"/>
      <c r="Y101"/>
      <c r="Z101"/>
      <c r="AA101"/>
      <c r="AB101"/>
      <c r="AC101"/>
      <c r="AD101"/>
      <c r="AE101"/>
    </row>
    <row r="102" spans="1:31">
      <c r="A102" s="131" t="s">
        <v>112</v>
      </c>
      <c r="B102" s="131" t="s">
        <v>137</v>
      </c>
      <c r="C102" s="131" t="s">
        <v>138</v>
      </c>
      <c r="D102" s="131" t="s">
        <v>257</v>
      </c>
      <c r="E102" s="140" t="s">
        <v>55</v>
      </c>
      <c r="F102" s="140" t="s">
        <v>56</v>
      </c>
      <c r="G102" s="140" t="s">
        <v>174</v>
      </c>
      <c r="H102" s="128"/>
      <c r="I102" s="129">
        <v>135</v>
      </c>
      <c r="J102" s="129"/>
      <c r="K102" s="129"/>
      <c r="L102" s="129"/>
      <c r="M102" s="129"/>
      <c r="N102" s="129"/>
      <c r="O102" s="129"/>
      <c r="P102" s="129"/>
      <c r="Q102" s="129"/>
      <c r="R102" s="129"/>
      <c r="S102" s="130"/>
      <c r="T102"/>
      <c r="U102"/>
      <c r="V102"/>
      <c r="W102"/>
      <c r="X102"/>
      <c r="Y102"/>
      <c r="Z102"/>
      <c r="AA102"/>
      <c r="AB102"/>
      <c r="AC102"/>
      <c r="AD102"/>
      <c r="AE102"/>
    </row>
    <row r="103" spans="1:31">
      <c r="A103" s="131" t="s">
        <v>112</v>
      </c>
      <c r="B103" s="131" t="s">
        <v>137</v>
      </c>
      <c r="C103" s="131" t="s">
        <v>138</v>
      </c>
      <c r="D103" s="131" t="s">
        <v>257</v>
      </c>
      <c r="E103" s="140" t="s">
        <v>47</v>
      </c>
      <c r="F103" s="140" t="s">
        <v>175</v>
      </c>
      <c r="G103" s="140" t="s">
        <v>176</v>
      </c>
      <c r="H103" s="128"/>
      <c r="I103" s="129">
        <v>217</v>
      </c>
      <c r="J103" s="129"/>
      <c r="K103" s="129"/>
      <c r="L103" s="129"/>
      <c r="M103" s="129"/>
      <c r="N103" s="129"/>
      <c r="O103" s="129"/>
      <c r="P103" s="129"/>
      <c r="Q103" s="129"/>
      <c r="R103" s="129"/>
      <c r="S103" s="130"/>
      <c r="T103"/>
      <c r="U103"/>
      <c r="V103"/>
      <c r="W103"/>
      <c r="X103"/>
      <c r="Y103"/>
      <c r="Z103"/>
      <c r="AA103"/>
      <c r="AB103"/>
      <c r="AC103"/>
      <c r="AD103"/>
      <c r="AE103"/>
    </row>
    <row r="104" spans="1:31">
      <c r="A104" s="131" t="s">
        <v>112</v>
      </c>
      <c r="B104" s="131" t="s">
        <v>137</v>
      </c>
      <c r="C104" s="131" t="s">
        <v>138</v>
      </c>
      <c r="D104" s="131" t="s">
        <v>257</v>
      </c>
      <c r="E104" s="140" t="s">
        <v>180</v>
      </c>
      <c r="F104" s="140" t="s">
        <v>181</v>
      </c>
      <c r="G104" s="140" t="s">
        <v>182</v>
      </c>
      <c r="H104" s="128"/>
      <c r="I104" s="129">
        <v>236</v>
      </c>
      <c r="J104" s="129"/>
      <c r="K104" s="129"/>
      <c r="L104" s="129"/>
      <c r="M104" s="129"/>
      <c r="N104" s="129"/>
      <c r="O104" s="129"/>
      <c r="P104" s="129"/>
      <c r="Q104" s="129"/>
      <c r="R104" s="129"/>
      <c r="S104" s="130"/>
      <c r="T104"/>
      <c r="U104"/>
      <c r="V104"/>
      <c r="W104"/>
      <c r="X104"/>
      <c r="Y104"/>
      <c r="Z104"/>
      <c r="AA104"/>
      <c r="AB104"/>
      <c r="AC104"/>
      <c r="AD104"/>
      <c r="AE104"/>
    </row>
    <row r="105" spans="1:31">
      <c r="A105" s="131" t="s">
        <v>112</v>
      </c>
      <c r="B105" s="131" t="s">
        <v>137</v>
      </c>
      <c r="C105" s="131" t="s">
        <v>138</v>
      </c>
      <c r="D105" s="131" t="s">
        <v>257</v>
      </c>
      <c r="E105" s="140" t="s">
        <v>63</v>
      </c>
      <c r="F105" s="140" t="s">
        <v>64</v>
      </c>
      <c r="G105" s="140" t="s">
        <v>186</v>
      </c>
      <c r="H105" s="128"/>
      <c r="I105" s="129">
        <v>38</v>
      </c>
      <c r="J105" s="129"/>
      <c r="K105" s="129"/>
      <c r="L105" s="129"/>
      <c r="M105" s="129"/>
      <c r="N105" s="129"/>
      <c r="O105" s="129"/>
      <c r="P105" s="129"/>
      <c r="Q105" s="129"/>
      <c r="R105" s="129"/>
      <c r="S105" s="130"/>
      <c r="T105"/>
      <c r="U105"/>
      <c r="V105"/>
      <c r="W105"/>
      <c r="X105"/>
      <c r="Y105"/>
      <c r="Z105"/>
      <c r="AA105"/>
      <c r="AB105"/>
      <c r="AC105"/>
      <c r="AD105"/>
      <c r="AE105"/>
    </row>
    <row r="106" spans="1:31">
      <c r="A106" s="131" t="s">
        <v>112</v>
      </c>
      <c r="B106" s="131" t="s">
        <v>137</v>
      </c>
      <c r="C106" s="131" t="s">
        <v>138</v>
      </c>
      <c r="D106" s="131" t="s">
        <v>257</v>
      </c>
      <c r="E106" s="140" t="s">
        <v>67</v>
      </c>
      <c r="F106" s="140" t="s">
        <v>68</v>
      </c>
      <c r="G106" s="140" t="s">
        <v>187</v>
      </c>
      <c r="H106" s="128"/>
      <c r="I106" s="129">
        <v>560</v>
      </c>
      <c r="J106" s="129"/>
      <c r="K106" s="129"/>
      <c r="L106" s="129"/>
      <c r="M106" s="129"/>
      <c r="N106" s="129"/>
      <c r="O106" s="129"/>
      <c r="P106" s="129"/>
      <c r="Q106" s="129"/>
      <c r="R106" s="129"/>
      <c r="S106" s="130"/>
      <c r="T106"/>
      <c r="U106"/>
      <c r="V106"/>
      <c r="W106"/>
      <c r="X106"/>
      <c r="Y106"/>
      <c r="Z106"/>
      <c r="AA106"/>
      <c r="AB106"/>
      <c r="AC106"/>
      <c r="AD106"/>
      <c r="AE106"/>
    </row>
    <row r="107" spans="1:31">
      <c r="A107" s="131" t="s">
        <v>112</v>
      </c>
      <c r="B107" s="131" t="s">
        <v>137</v>
      </c>
      <c r="C107" s="131" t="s">
        <v>138</v>
      </c>
      <c r="D107" s="140" t="s">
        <v>258</v>
      </c>
      <c r="E107" s="140" t="s">
        <v>59</v>
      </c>
      <c r="F107" s="140" t="s">
        <v>60</v>
      </c>
      <c r="G107" s="140" t="s">
        <v>173</v>
      </c>
      <c r="H107" s="128"/>
      <c r="I107" s="129"/>
      <c r="J107" s="129"/>
      <c r="K107" s="129"/>
      <c r="L107" s="129"/>
      <c r="M107" s="129"/>
      <c r="N107" s="129">
        <v>5</v>
      </c>
      <c r="O107" s="129">
        <v>1</v>
      </c>
      <c r="P107" s="129"/>
      <c r="Q107" s="129">
        <v>2</v>
      </c>
      <c r="R107" s="129"/>
      <c r="S107" s="130"/>
      <c r="T107"/>
      <c r="U107"/>
      <c r="V107"/>
      <c r="W107"/>
      <c r="X107"/>
      <c r="Y107"/>
      <c r="Z107"/>
      <c r="AA107"/>
      <c r="AB107"/>
      <c r="AC107"/>
      <c r="AD107"/>
      <c r="AE107"/>
    </row>
    <row r="108" spans="1:31">
      <c r="A108" s="131" t="s">
        <v>112</v>
      </c>
      <c r="B108" s="131" t="s">
        <v>137</v>
      </c>
      <c r="C108" s="131" t="s">
        <v>138</v>
      </c>
      <c r="D108" s="131" t="s">
        <v>258</v>
      </c>
      <c r="E108" s="140" t="s">
        <v>55</v>
      </c>
      <c r="F108" s="140" t="s">
        <v>56</v>
      </c>
      <c r="G108" s="140" t="s">
        <v>174</v>
      </c>
      <c r="H108" s="128"/>
      <c r="I108" s="129"/>
      <c r="J108" s="129"/>
      <c r="K108" s="129"/>
      <c r="L108" s="129"/>
      <c r="M108" s="129"/>
      <c r="N108" s="129">
        <v>13</v>
      </c>
      <c r="O108" s="129">
        <v>1</v>
      </c>
      <c r="P108" s="129"/>
      <c r="Q108" s="129">
        <v>9</v>
      </c>
      <c r="R108" s="129"/>
      <c r="S108" s="130"/>
      <c r="T108"/>
      <c r="U108"/>
      <c r="V108"/>
      <c r="W108"/>
      <c r="X108"/>
      <c r="Y108"/>
      <c r="Z108"/>
      <c r="AA108"/>
      <c r="AB108"/>
      <c r="AC108"/>
      <c r="AD108"/>
      <c r="AE108"/>
    </row>
    <row r="109" spans="1:31">
      <c r="A109" s="131" t="s">
        <v>112</v>
      </c>
      <c r="B109" s="131" t="s">
        <v>137</v>
      </c>
      <c r="C109" s="131" t="s">
        <v>138</v>
      </c>
      <c r="D109" s="131" t="s">
        <v>258</v>
      </c>
      <c r="E109" s="140" t="s">
        <v>47</v>
      </c>
      <c r="F109" s="140" t="s">
        <v>175</v>
      </c>
      <c r="G109" s="140" t="s">
        <v>176</v>
      </c>
      <c r="H109" s="128"/>
      <c r="I109" s="129"/>
      <c r="J109" s="129"/>
      <c r="K109" s="129"/>
      <c r="L109" s="129"/>
      <c r="M109" s="129"/>
      <c r="N109" s="129">
        <v>10</v>
      </c>
      <c r="O109" s="129">
        <v>8</v>
      </c>
      <c r="P109" s="129"/>
      <c r="Q109" s="129">
        <v>20</v>
      </c>
      <c r="R109" s="129"/>
      <c r="S109" s="130"/>
      <c r="T109"/>
      <c r="U109"/>
      <c r="V109"/>
      <c r="W109"/>
      <c r="X109"/>
      <c r="Y109"/>
      <c r="Z109"/>
      <c r="AA109"/>
      <c r="AB109"/>
      <c r="AC109"/>
      <c r="AD109"/>
      <c r="AE109"/>
    </row>
    <row r="110" spans="1:31">
      <c r="A110" s="131" t="s">
        <v>112</v>
      </c>
      <c r="B110" s="131" t="s">
        <v>137</v>
      </c>
      <c r="C110" s="131" t="s">
        <v>138</v>
      </c>
      <c r="D110" s="131" t="s">
        <v>258</v>
      </c>
      <c r="E110" s="140" t="s">
        <v>180</v>
      </c>
      <c r="F110" s="140" t="s">
        <v>181</v>
      </c>
      <c r="G110" s="140" t="s">
        <v>182</v>
      </c>
      <c r="H110" s="128"/>
      <c r="I110" s="129"/>
      <c r="J110" s="129"/>
      <c r="K110" s="129"/>
      <c r="L110" s="129"/>
      <c r="M110" s="129"/>
      <c r="N110" s="129">
        <v>10</v>
      </c>
      <c r="O110" s="129">
        <v>1</v>
      </c>
      <c r="P110" s="129"/>
      <c r="Q110" s="129"/>
      <c r="R110" s="129"/>
      <c r="S110" s="130"/>
      <c r="T110"/>
      <c r="U110"/>
      <c r="V110"/>
      <c r="W110"/>
      <c r="X110"/>
      <c r="Y110"/>
      <c r="Z110"/>
      <c r="AA110"/>
      <c r="AB110"/>
      <c r="AC110"/>
      <c r="AD110"/>
      <c r="AE110"/>
    </row>
    <row r="111" spans="1:31">
      <c r="A111" s="131" t="s">
        <v>112</v>
      </c>
      <c r="B111" s="131" t="s">
        <v>137</v>
      </c>
      <c r="C111" s="131" t="s">
        <v>138</v>
      </c>
      <c r="D111" s="131" t="s">
        <v>258</v>
      </c>
      <c r="E111" s="140" t="s">
        <v>63</v>
      </c>
      <c r="F111" s="140" t="s">
        <v>64</v>
      </c>
      <c r="G111" s="140" t="s">
        <v>186</v>
      </c>
      <c r="H111" s="128"/>
      <c r="I111" s="129"/>
      <c r="J111" s="129"/>
      <c r="K111" s="129"/>
      <c r="L111" s="129"/>
      <c r="M111" s="129"/>
      <c r="N111" s="129">
        <v>11</v>
      </c>
      <c r="O111" s="129"/>
      <c r="P111" s="129"/>
      <c r="Q111" s="129">
        <v>6</v>
      </c>
      <c r="R111" s="129"/>
      <c r="S111" s="130"/>
      <c r="T111"/>
      <c r="U111"/>
      <c r="V111"/>
      <c r="W111"/>
      <c r="X111"/>
      <c r="Y111"/>
      <c r="Z111"/>
      <c r="AA111"/>
      <c r="AB111"/>
      <c r="AC111"/>
      <c r="AD111"/>
      <c r="AE111"/>
    </row>
    <row r="112" spans="1:31">
      <c r="A112" s="131" t="s">
        <v>112</v>
      </c>
      <c r="B112" s="131" t="s">
        <v>137</v>
      </c>
      <c r="C112" s="131" t="s">
        <v>138</v>
      </c>
      <c r="D112" s="131" t="s">
        <v>258</v>
      </c>
      <c r="E112" s="140" t="s">
        <v>67</v>
      </c>
      <c r="F112" s="140" t="s">
        <v>68</v>
      </c>
      <c r="G112" s="140" t="s">
        <v>187</v>
      </c>
      <c r="H112" s="128"/>
      <c r="I112" s="129"/>
      <c r="J112" s="129"/>
      <c r="K112" s="129"/>
      <c r="L112" s="129"/>
      <c r="M112" s="129"/>
      <c r="N112" s="129">
        <v>19</v>
      </c>
      <c r="O112" s="129">
        <v>2</v>
      </c>
      <c r="P112" s="129"/>
      <c r="Q112" s="129">
        <v>22</v>
      </c>
      <c r="R112" s="129"/>
      <c r="S112" s="130"/>
      <c r="T112"/>
      <c r="U112"/>
      <c r="V112"/>
      <c r="W112"/>
      <c r="X112"/>
      <c r="Y112"/>
      <c r="Z112"/>
      <c r="AA112"/>
      <c r="AB112"/>
      <c r="AC112"/>
      <c r="AD112"/>
      <c r="AE112"/>
    </row>
    <row r="113" spans="1:31">
      <c r="A113" s="131" t="s">
        <v>112</v>
      </c>
      <c r="B113" s="131" t="s">
        <v>137</v>
      </c>
      <c r="C113" s="131" t="s">
        <v>138</v>
      </c>
      <c r="D113" s="131" t="s">
        <v>258</v>
      </c>
      <c r="E113" s="140" t="s">
        <v>51</v>
      </c>
      <c r="F113" s="140" t="s">
        <v>151</v>
      </c>
      <c r="G113" s="140" t="s">
        <v>197</v>
      </c>
      <c r="H113" s="128"/>
      <c r="I113" s="129"/>
      <c r="J113" s="129"/>
      <c r="K113" s="129"/>
      <c r="L113" s="129"/>
      <c r="M113" s="129"/>
      <c r="N113" s="129">
        <v>26</v>
      </c>
      <c r="O113" s="129">
        <v>8</v>
      </c>
      <c r="P113" s="129"/>
      <c r="Q113" s="129">
        <v>33</v>
      </c>
      <c r="R113" s="129"/>
      <c r="S113" s="130"/>
      <c r="T113"/>
      <c r="U113"/>
      <c r="V113"/>
      <c r="W113"/>
      <c r="X113"/>
      <c r="Y113"/>
      <c r="Z113"/>
      <c r="AA113"/>
      <c r="AB113"/>
      <c r="AC113"/>
      <c r="AD113"/>
      <c r="AE113"/>
    </row>
    <row r="114" spans="1:31">
      <c r="A114" s="131" t="s">
        <v>112</v>
      </c>
      <c r="B114" s="131" t="s">
        <v>137</v>
      </c>
      <c r="C114" s="131" t="s">
        <v>138</v>
      </c>
      <c r="D114" s="131" t="s">
        <v>258</v>
      </c>
      <c r="E114" s="140" t="s">
        <v>198</v>
      </c>
      <c r="F114" s="140" t="s">
        <v>199</v>
      </c>
      <c r="G114" s="140" t="s">
        <v>200</v>
      </c>
      <c r="H114" s="128"/>
      <c r="I114" s="129"/>
      <c r="J114" s="129"/>
      <c r="K114" s="129"/>
      <c r="L114" s="129"/>
      <c r="M114" s="129"/>
      <c r="N114" s="129">
        <v>1</v>
      </c>
      <c r="O114" s="129">
        <v>5</v>
      </c>
      <c r="P114" s="129"/>
      <c r="Q114" s="129">
        <v>2</v>
      </c>
      <c r="R114" s="129"/>
      <c r="S114" s="130"/>
      <c r="T114"/>
      <c r="U114"/>
      <c r="V114"/>
      <c r="W114"/>
      <c r="X114"/>
      <c r="Y114"/>
      <c r="Z114"/>
      <c r="AA114"/>
      <c r="AB114"/>
      <c r="AC114"/>
      <c r="AD114"/>
      <c r="AE114"/>
    </row>
    <row r="115" spans="1:31">
      <c r="A115" s="131" t="s">
        <v>112</v>
      </c>
      <c r="B115" s="131" t="s">
        <v>137</v>
      </c>
      <c r="C115" s="131" t="s">
        <v>138</v>
      </c>
      <c r="D115" s="131" t="s">
        <v>258</v>
      </c>
      <c r="E115" s="140" t="s">
        <v>43</v>
      </c>
      <c r="F115" s="140" t="s">
        <v>44</v>
      </c>
      <c r="G115" s="140" t="s">
        <v>204</v>
      </c>
      <c r="H115" s="128"/>
      <c r="I115" s="129"/>
      <c r="J115" s="129"/>
      <c r="K115" s="129"/>
      <c r="L115" s="129"/>
      <c r="M115" s="129"/>
      <c r="N115" s="129"/>
      <c r="O115" s="129"/>
      <c r="P115" s="129"/>
      <c r="Q115" s="129">
        <v>281</v>
      </c>
      <c r="R115" s="129"/>
      <c r="S115" s="130"/>
      <c r="T115"/>
      <c r="U115"/>
      <c r="V115"/>
      <c r="W115"/>
      <c r="X115"/>
      <c r="Y115"/>
      <c r="Z115"/>
      <c r="AA115"/>
      <c r="AB115"/>
      <c r="AC115"/>
      <c r="AD115"/>
      <c r="AE115"/>
    </row>
    <row r="116" spans="1:31">
      <c r="A116" s="131" t="s">
        <v>112</v>
      </c>
      <c r="B116" s="131" t="s">
        <v>137</v>
      </c>
      <c r="C116" s="131" t="s">
        <v>138</v>
      </c>
      <c r="D116" s="140" t="s">
        <v>259</v>
      </c>
      <c r="E116" s="140" t="s">
        <v>59</v>
      </c>
      <c r="F116" s="140" t="s">
        <v>60</v>
      </c>
      <c r="G116" s="140" t="s">
        <v>173</v>
      </c>
      <c r="H116" s="128"/>
      <c r="I116" s="129"/>
      <c r="J116" s="129"/>
      <c r="K116" s="129"/>
      <c r="L116" s="129">
        <v>3</v>
      </c>
      <c r="M116" s="129"/>
      <c r="N116" s="129"/>
      <c r="O116" s="129"/>
      <c r="P116" s="129"/>
      <c r="Q116" s="129"/>
      <c r="R116" s="129"/>
      <c r="S116" s="130"/>
      <c r="T116"/>
      <c r="U116"/>
      <c r="V116"/>
      <c r="W116"/>
      <c r="X116"/>
      <c r="Y116"/>
      <c r="Z116"/>
      <c r="AA116"/>
      <c r="AB116"/>
      <c r="AC116"/>
      <c r="AD116"/>
      <c r="AE116"/>
    </row>
    <row r="117" spans="1:31">
      <c r="A117" s="131" t="s">
        <v>112</v>
      </c>
      <c r="B117" s="131" t="s">
        <v>137</v>
      </c>
      <c r="C117" s="131" t="s">
        <v>138</v>
      </c>
      <c r="D117" s="131" t="s">
        <v>259</v>
      </c>
      <c r="E117" s="140" t="s">
        <v>55</v>
      </c>
      <c r="F117" s="140" t="s">
        <v>56</v>
      </c>
      <c r="G117" s="140" t="s">
        <v>174</v>
      </c>
      <c r="H117" s="128"/>
      <c r="I117" s="129"/>
      <c r="J117" s="129"/>
      <c r="K117" s="129"/>
      <c r="L117" s="129">
        <v>5</v>
      </c>
      <c r="M117" s="129"/>
      <c r="N117" s="129"/>
      <c r="O117" s="129"/>
      <c r="P117" s="129"/>
      <c r="Q117" s="129"/>
      <c r="R117" s="129"/>
      <c r="S117" s="130"/>
      <c r="T117"/>
      <c r="U117"/>
      <c r="V117"/>
      <c r="W117"/>
      <c r="X117"/>
      <c r="Y117"/>
      <c r="Z117"/>
      <c r="AA117"/>
      <c r="AB117"/>
      <c r="AC117"/>
      <c r="AD117"/>
      <c r="AE117"/>
    </row>
    <row r="118" spans="1:31">
      <c r="A118" s="131" t="s">
        <v>112</v>
      </c>
      <c r="B118" s="131" t="s">
        <v>137</v>
      </c>
      <c r="C118" s="131" t="s">
        <v>138</v>
      </c>
      <c r="D118" s="131" t="s">
        <v>259</v>
      </c>
      <c r="E118" s="140" t="s">
        <v>47</v>
      </c>
      <c r="F118" s="140" t="s">
        <v>175</v>
      </c>
      <c r="G118" s="140" t="s">
        <v>176</v>
      </c>
      <c r="H118" s="128"/>
      <c r="I118" s="129"/>
      <c r="J118" s="129"/>
      <c r="K118" s="129"/>
      <c r="L118" s="129">
        <v>5</v>
      </c>
      <c r="M118" s="129"/>
      <c r="N118" s="129"/>
      <c r="O118" s="129"/>
      <c r="P118" s="129"/>
      <c r="Q118" s="129"/>
      <c r="R118" s="129"/>
      <c r="S118" s="130"/>
      <c r="T118"/>
      <c r="U118"/>
      <c r="V118"/>
      <c r="W118"/>
      <c r="X118"/>
      <c r="Y118"/>
      <c r="Z118"/>
      <c r="AA118"/>
      <c r="AB118"/>
      <c r="AC118"/>
      <c r="AD118"/>
      <c r="AE118"/>
    </row>
    <row r="119" spans="1:31">
      <c r="A119" s="131" t="s">
        <v>112</v>
      </c>
      <c r="B119" s="131" t="s">
        <v>137</v>
      </c>
      <c r="C119" s="131" t="s">
        <v>138</v>
      </c>
      <c r="D119" s="131" t="s">
        <v>259</v>
      </c>
      <c r="E119" s="140" t="s">
        <v>180</v>
      </c>
      <c r="F119" s="140" t="s">
        <v>181</v>
      </c>
      <c r="G119" s="140" t="s">
        <v>182</v>
      </c>
      <c r="H119" s="128"/>
      <c r="I119" s="129"/>
      <c r="J119" s="129"/>
      <c r="K119" s="129"/>
      <c r="L119" s="129">
        <v>7</v>
      </c>
      <c r="M119" s="129"/>
      <c r="N119" s="129"/>
      <c r="O119" s="129"/>
      <c r="P119" s="129"/>
      <c r="Q119" s="129"/>
      <c r="R119" s="129"/>
      <c r="S119" s="130"/>
      <c r="T119"/>
      <c r="U119"/>
      <c r="V119"/>
      <c r="W119"/>
      <c r="X119"/>
      <c r="Y119"/>
      <c r="Z119"/>
      <c r="AA119"/>
      <c r="AB119"/>
      <c r="AC119"/>
      <c r="AD119"/>
      <c r="AE119"/>
    </row>
    <row r="120" spans="1:31">
      <c r="A120" s="131" t="s">
        <v>112</v>
      </c>
      <c r="B120" s="131" t="s">
        <v>137</v>
      </c>
      <c r="C120" s="131" t="s">
        <v>138</v>
      </c>
      <c r="D120" s="131" t="s">
        <v>259</v>
      </c>
      <c r="E120" s="140" t="s">
        <v>63</v>
      </c>
      <c r="F120" s="140" t="s">
        <v>64</v>
      </c>
      <c r="G120" s="140" t="s">
        <v>186</v>
      </c>
      <c r="H120" s="128"/>
      <c r="I120" s="129"/>
      <c r="J120" s="129"/>
      <c r="K120" s="129"/>
      <c r="L120" s="129">
        <v>1</v>
      </c>
      <c r="M120" s="129"/>
      <c r="N120" s="129"/>
      <c r="O120" s="129"/>
      <c r="P120" s="129"/>
      <c r="Q120" s="129"/>
      <c r="R120" s="129"/>
      <c r="S120" s="130"/>
      <c r="T120"/>
      <c r="U120"/>
      <c r="V120"/>
      <c r="W120"/>
      <c r="X120"/>
      <c r="Y120"/>
      <c r="Z120"/>
      <c r="AA120"/>
      <c r="AB120"/>
      <c r="AC120"/>
      <c r="AD120"/>
      <c r="AE120"/>
    </row>
    <row r="121" spans="1:31">
      <c r="A121" s="131" t="s">
        <v>112</v>
      </c>
      <c r="B121" s="131" t="s">
        <v>137</v>
      </c>
      <c r="C121" s="131" t="s">
        <v>138</v>
      </c>
      <c r="D121" s="131" t="s">
        <v>259</v>
      </c>
      <c r="E121" s="140" t="s">
        <v>67</v>
      </c>
      <c r="F121" s="140" t="s">
        <v>68</v>
      </c>
      <c r="G121" s="140" t="s">
        <v>187</v>
      </c>
      <c r="H121" s="128"/>
      <c r="I121" s="129"/>
      <c r="J121" s="129"/>
      <c r="K121" s="129"/>
      <c r="L121" s="129">
        <v>13</v>
      </c>
      <c r="M121" s="129"/>
      <c r="N121" s="129"/>
      <c r="O121" s="129"/>
      <c r="P121" s="129"/>
      <c r="Q121" s="129"/>
      <c r="R121" s="129"/>
      <c r="S121" s="130"/>
      <c r="T121"/>
      <c r="U121"/>
      <c r="V121"/>
      <c r="W121"/>
      <c r="X121"/>
      <c r="Y121"/>
      <c r="Z121"/>
      <c r="AA121"/>
      <c r="AB121"/>
      <c r="AC121"/>
      <c r="AD121"/>
      <c r="AE121"/>
    </row>
    <row r="122" spans="1:31">
      <c r="A122" s="131" t="s">
        <v>112</v>
      </c>
      <c r="B122" s="131" t="s">
        <v>137</v>
      </c>
      <c r="C122" s="131" t="s">
        <v>138</v>
      </c>
      <c r="D122" s="140" t="s">
        <v>260</v>
      </c>
      <c r="E122" s="140" t="s">
        <v>59</v>
      </c>
      <c r="F122" s="140" t="s">
        <v>60</v>
      </c>
      <c r="G122" s="140" t="s">
        <v>173</v>
      </c>
      <c r="H122" s="128">
        <v>3</v>
      </c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30"/>
      <c r="T122"/>
      <c r="U122"/>
      <c r="V122"/>
      <c r="W122"/>
      <c r="X122"/>
      <c r="Y122"/>
      <c r="Z122"/>
      <c r="AA122"/>
      <c r="AB122"/>
      <c r="AC122"/>
      <c r="AD122"/>
      <c r="AE122"/>
    </row>
    <row r="123" spans="1:31">
      <c r="A123" s="131" t="s">
        <v>112</v>
      </c>
      <c r="B123" s="131" t="s">
        <v>137</v>
      </c>
      <c r="C123" s="131" t="s">
        <v>138</v>
      </c>
      <c r="D123" s="131" t="s">
        <v>260</v>
      </c>
      <c r="E123" s="140" t="s">
        <v>55</v>
      </c>
      <c r="F123" s="140" t="s">
        <v>56</v>
      </c>
      <c r="G123" s="140" t="s">
        <v>174</v>
      </c>
      <c r="H123" s="128">
        <v>6</v>
      </c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30"/>
      <c r="T123"/>
      <c r="U123"/>
      <c r="V123"/>
      <c r="W123"/>
      <c r="X123"/>
      <c r="Y123"/>
      <c r="Z123"/>
      <c r="AA123"/>
      <c r="AB123"/>
      <c r="AC123"/>
      <c r="AD123"/>
      <c r="AE123"/>
    </row>
    <row r="124" spans="1:31">
      <c r="A124" s="131" t="s">
        <v>112</v>
      </c>
      <c r="B124" s="131" t="s">
        <v>137</v>
      </c>
      <c r="C124" s="131" t="s">
        <v>138</v>
      </c>
      <c r="D124" s="131" t="s">
        <v>260</v>
      </c>
      <c r="E124" s="140" t="s">
        <v>47</v>
      </c>
      <c r="F124" s="140" t="s">
        <v>175</v>
      </c>
      <c r="G124" s="140" t="s">
        <v>176</v>
      </c>
      <c r="H124" s="128">
        <v>12</v>
      </c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30"/>
      <c r="T124"/>
      <c r="U124"/>
      <c r="V124"/>
      <c r="W124"/>
      <c r="X124"/>
      <c r="Y124"/>
      <c r="Z124"/>
      <c r="AA124"/>
      <c r="AB124"/>
      <c r="AC124"/>
      <c r="AD124"/>
      <c r="AE124"/>
    </row>
    <row r="125" spans="1:31">
      <c r="A125" s="131" t="s">
        <v>112</v>
      </c>
      <c r="B125" s="131" t="s">
        <v>137</v>
      </c>
      <c r="C125" s="131" t="s">
        <v>138</v>
      </c>
      <c r="D125" s="131" t="s">
        <v>260</v>
      </c>
      <c r="E125" s="140" t="s">
        <v>180</v>
      </c>
      <c r="F125" s="140" t="s">
        <v>181</v>
      </c>
      <c r="G125" s="140" t="s">
        <v>182</v>
      </c>
      <c r="H125" s="128">
        <v>11</v>
      </c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30"/>
      <c r="T125"/>
      <c r="U125"/>
      <c r="V125"/>
      <c r="W125"/>
      <c r="X125"/>
      <c r="Y125"/>
      <c r="Z125"/>
      <c r="AA125"/>
      <c r="AB125"/>
      <c r="AC125"/>
      <c r="AD125"/>
      <c r="AE125"/>
    </row>
    <row r="126" spans="1:31">
      <c r="A126" s="131" t="s">
        <v>112</v>
      </c>
      <c r="B126" s="131" t="s">
        <v>137</v>
      </c>
      <c r="C126" s="131" t="s">
        <v>138</v>
      </c>
      <c r="D126" s="131" t="s">
        <v>260</v>
      </c>
      <c r="E126" s="140" t="s">
        <v>63</v>
      </c>
      <c r="F126" s="140" t="s">
        <v>64</v>
      </c>
      <c r="G126" s="140" t="s">
        <v>186</v>
      </c>
      <c r="H126" s="128">
        <v>8</v>
      </c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30"/>
      <c r="T126"/>
      <c r="U126"/>
      <c r="V126"/>
      <c r="W126"/>
      <c r="X126"/>
      <c r="Y126"/>
      <c r="Z126"/>
      <c r="AA126"/>
      <c r="AB126"/>
      <c r="AC126"/>
      <c r="AD126"/>
      <c r="AE126"/>
    </row>
    <row r="127" spans="1:31">
      <c r="A127" s="131" t="s">
        <v>112</v>
      </c>
      <c r="B127" s="131" t="s">
        <v>137</v>
      </c>
      <c r="C127" s="131" t="s">
        <v>138</v>
      </c>
      <c r="D127" s="140" t="s">
        <v>261</v>
      </c>
      <c r="E127" s="140" t="s">
        <v>59</v>
      </c>
      <c r="F127" s="140" t="s">
        <v>60</v>
      </c>
      <c r="G127" s="140" t="s">
        <v>173</v>
      </c>
      <c r="H127" s="128"/>
      <c r="I127" s="129"/>
      <c r="J127" s="129"/>
      <c r="K127" s="129"/>
      <c r="L127" s="129"/>
      <c r="M127" s="129">
        <v>1</v>
      </c>
      <c r="N127" s="129"/>
      <c r="O127" s="129"/>
      <c r="P127" s="129"/>
      <c r="Q127" s="129"/>
      <c r="R127" s="129"/>
      <c r="S127" s="130"/>
      <c r="T127"/>
      <c r="U127"/>
      <c r="V127"/>
      <c r="W127"/>
      <c r="X127"/>
      <c r="Y127"/>
      <c r="Z127"/>
      <c r="AA127"/>
      <c r="AB127"/>
      <c r="AC127"/>
      <c r="AD127"/>
      <c r="AE127"/>
    </row>
    <row r="128" spans="1:31">
      <c r="A128" s="131" t="s">
        <v>112</v>
      </c>
      <c r="B128" s="131" t="s">
        <v>137</v>
      </c>
      <c r="C128" s="131" t="s">
        <v>138</v>
      </c>
      <c r="D128" s="131" t="s">
        <v>261</v>
      </c>
      <c r="E128" s="140" t="s">
        <v>55</v>
      </c>
      <c r="F128" s="140" t="s">
        <v>56</v>
      </c>
      <c r="G128" s="140" t="s">
        <v>174</v>
      </c>
      <c r="H128" s="128"/>
      <c r="I128" s="129"/>
      <c r="J128" s="129"/>
      <c r="K128" s="129"/>
      <c r="L128" s="129">
        <v>17</v>
      </c>
      <c r="M128" s="129">
        <v>16</v>
      </c>
      <c r="N128" s="129"/>
      <c r="O128" s="129"/>
      <c r="P128" s="129"/>
      <c r="Q128" s="129"/>
      <c r="R128" s="129"/>
      <c r="S128" s="130"/>
      <c r="T128"/>
      <c r="U128"/>
      <c r="V128"/>
      <c r="W128"/>
      <c r="X128"/>
      <c r="Y128"/>
      <c r="Z128"/>
      <c r="AA128"/>
      <c r="AB128"/>
      <c r="AC128"/>
      <c r="AD128"/>
      <c r="AE128"/>
    </row>
    <row r="129" spans="1:31">
      <c r="A129" s="131" t="s">
        <v>112</v>
      </c>
      <c r="B129" s="131" t="s">
        <v>137</v>
      </c>
      <c r="C129" s="131" t="s">
        <v>138</v>
      </c>
      <c r="D129" s="131" t="s">
        <v>261</v>
      </c>
      <c r="E129" s="140" t="s">
        <v>47</v>
      </c>
      <c r="F129" s="140" t="s">
        <v>175</v>
      </c>
      <c r="G129" s="140" t="s">
        <v>176</v>
      </c>
      <c r="H129" s="128"/>
      <c r="I129" s="129"/>
      <c r="J129" s="129"/>
      <c r="K129" s="129"/>
      <c r="L129" s="129">
        <v>30</v>
      </c>
      <c r="M129" s="129">
        <v>44</v>
      </c>
      <c r="N129" s="129"/>
      <c r="O129" s="129"/>
      <c r="P129" s="129"/>
      <c r="Q129" s="129"/>
      <c r="R129" s="129"/>
      <c r="S129" s="130"/>
      <c r="T129"/>
      <c r="U129"/>
      <c r="V129"/>
      <c r="W129"/>
      <c r="X129"/>
      <c r="Y129"/>
      <c r="Z129"/>
      <c r="AA129"/>
      <c r="AB129"/>
      <c r="AC129"/>
      <c r="AD129"/>
      <c r="AE129"/>
    </row>
    <row r="130" spans="1:31">
      <c r="A130" s="131" t="s">
        <v>112</v>
      </c>
      <c r="B130" s="131" t="s">
        <v>137</v>
      </c>
      <c r="C130" s="131" t="s">
        <v>138</v>
      </c>
      <c r="D130" s="131" t="s">
        <v>261</v>
      </c>
      <c r="E130" s="140" t="s">
        <v>180</v>
      </c>
      <c r="F130" s="140" t="s">
        <v>181</v>
      </c>
      <c r="G130" s="140" t="s">
        <v>182</v>
      </c>
      <c r="H130" s="128"/>
      <c r="I130" s="129"/>
      <c r="J130" s="129"/>
      <c r="K130" s="129"/>
      <c r="L130" s="129">
        <v>14</v>
      </c>
      <c r="M130" s="129">
        <v>41</v>
      </c>
      <c r="N130" s="129"/>
      <c r="O130" s="129"/>
      <c r="P130" s="129"/>
      <c r="Q130" s="129"/>
      <c r="R130" s="129"/>
      <c r="S130" s="130"/>
      <c r="T130"/>
      <c r="U130"/>
      <c r="V130"/>
      <c r="W130"/>
      <c r="X130"/>
      <c r="Y130"/>
      <c r="Z130"/>
      <c r="AA130"/>
      <c r="AB130"/>
      <c r="AC130"/>
      <c r="AD130"/>
      <c r="AE130"/>
    </row>
    <row r="131" spans="1:31">
      <c r="A131" s="131" t="s">
        <v>112</v>
      </c>
      <c r="B131" s="131" t="s">
        <v>137</v>
      </c>
      <c r="C131" s="131" t="s">
        <v>138</v>
      </c>
      <c r="D131" s="131" t="s">
        <v>261</v>
      </c>
      <c r="E131" s="140" t="s">
        <v>63</v>
      </c>
      <c r="F131" s="140" t="s">
        <v>64</v>
      </c>
      <c r="G131" s="140" t="s">
        <v>186</v>
      </c>
      <c r="H131" s="128"/>
      <c r="I131" s="129"/>
      <c r="J131" s="129"/>
      <c r="K131" s="129"/>
      <c r="L131" s="129">
        <v>1</v>
      </c>
      <c r="M131" s="129">
        <v>1</v>
      </c>
      <c r="N131" s="129"/>
      <c r="O131" s="129"/>
      <c r="P131" s="129"/>
      <c r="Q131" s="129"/>
      <c r="R131" s="129"/>
      <c r="S131" s="130"/>
      <c r="T131"/>
      <c r="U131"/>
      <c r="V131"/>
      <c r="W131"/>
      <c r="X131"/>
      <c r="Y131"/>
      <c r="Z131"/>
      <c r="AA131"/>
      <c r="AB131"/>
      <c r="AC131"/>
      <c r="AD131"/>
      <c r="AE131"/>
    </row>
    <row r="132" spans="1:31">
      <c r="A132" s="131" t="s">
        <v>112</v>
      </c>
      <c r="B132" s="131" t="s">
        <v>137</v>
      </c>
      <c r="C132" s="131" t="s">
        <v>138</v>
      </c>
      <c r="D132" s="131" t="s">
        <v>261</v>
      </c>
      <c r="E132" s="140" t="s">
        <v>67</v>
      </c>
      <c r="F132" s="140" t="s">
        <v>68</v>
      </c>
      <c r="G132" s="140" t="s">
        <v>187</v>
      </c>
      <c r="H132" s="128"/>
      <c r="I132" s="129"/>
      <c r="J132" s="129"/>
      <c r="K132" s="129"/>
      <c r="L132" s="129">
        <v>34</v>
      </c>
      <c r="M132" s="129">
        <v>26</v>
      </c>
      <c r="N132" s="129"/>
      <c r="O132" s="129"/>
      <c r="P132" s="129"/>
      <c r="Q132" s="129"/>
      <c r="R132" s="129"/>
      <c r="S132" s="130"/>
      <c r="T132"/>
      <c r="U132"/>
      <c r="V132"/>
      <c r="W132"/>
      <c r="X132"/>
      <c r="Y132"/>
      <c r="Z132"/>
      <c r="AA132"/>
      <c r="AB132"/>
      <c r="AC132"/>
      <c r="AD132"/>
      <c r="AE132"/>
    </row>
    <row r="133" spans="1:31">
      <c r="A133" s="131" t="s">
        <v>112</v>
      </c>
      <c r="B133" s="131" t="s">
        <v>137</v>
      </c>
      <c r="C133" s="131" t="s">
        <v>138</v>
      </c>
      <c r="D133" s="131" t="s">
        <v>261</v>
      </c>
      <c r="E133" s="140" t="s">
        <v>192</v>
      </c>
      <c r="F133" s="140" t="s">
        <v>193</v>
      </c>
      <c r="G133" s="140" t="s">
        <v>191</v>
      </c>
      <c r="H133" s="128"/>
      <c r="I133" s="129"/>
      <c r="J133" s="129"/>
      <c r="K133" s="129"/>
      <c r="L133" s="129">
        <v>1</v>
      </c>
      <c r="M133" s="129"/>
      <c r="N133" s="129"/>
      <c r="O133" s="129"/>
      <c r="P133" s="129"/>
      <c r="Q133" s="129"/>
      <c r="R133" s="129"/>
      <c r="S133" s="130"/>
      <c r="T133"/>
      <c r="U133"/>
      <c r="V133"/>
      <c r="W133"/>
      <c r="X133"/>
      <c r="Y133"/>
      <c r="Z133"/>
      <c r="AA133"/>
      <c r="AB133"/>
      <c r="AC133"/>
      <c r="AD133"/>
      <c r="AE133"/>
    </row>
    <row r="134" spans="1:31">
      <c r="A134" s="131" t="s">
        <v>112</v>
      </c>
      <c r="B134" s="131" t="s">
        <v>137</v>
      </c>
      <c r="C134" s="131" t="s">
        <v>138</v>
      </c>
      <c r="D134" s="131" t="s">
        <v>261</v>
      </c>
      <c r="E134" s="140" t="s">
        <v>211</v>
      </c>
      <c r="F134" s="140" t="s">
        <v>212</v>
      </c>
      <c r="G134" s="140" t="s">
        <v>191</v>
      </c>
      <c r="H134" s="128"/>
      <c r="I134" s="129"/>
      <c r="J134" s="129"/>
      <c r="K134" s="129"/>
      <c r="L134" s="129"/>
      <c r="M134" s="129">
        <v>1</v>
      </c>
      <c r="N134" s="129"/>
      <c r="O134" s="129"/>
      <c r="P134" s="129"/>
      <c r="Q134" s="129"/>
      <c r="R134" s="129"/>
      <c r="S134" s="130"/>
      <c r="T134"/>
      <c r="U134"/>
      <c r="V134"/>
      <c r="W134"/>
      <c r="X134"/>
      <c r="Y134"/>
      <c r="Z134"/>
      <c r="AA134"/>
      <c r="AB134"/>
      <c r="AC134"/>
      <c r="AD134"/>
      <c r="AE134"/>
    </row>
    <row r="135" spans="1:31">
      <c r="A135" s="131" t="s">
        <v>112</v>
      </c>
      <c r="B135" s="131" t="s">
        <v>137</v>
      </c>
      <c r="C135" s="131" t="s">
        <v>138</v>
      </c>
      <c r="D135" s="140" t="s">
        <v>262</v>
      </c>
      <c r="E135" s="140" t="s">
        <v>55</v>
      </c>
      <c r="F135" s="140" t="s">
        <v>56</v>
      </c>
      <c r="G135" s="140" t="s">
        <v>174</v>
      </c>
      <c r="H135" s="128"/>
      <c r="I135" s="129"/>
      <c r="J135" s="129">
        <v>2</v>
      </c>
      <c r="K135" s="129"/>
      <c r="L135" s="129"/>
      <c r="M135" s="129"/>
      <c r="N135" s="129"/>
      <c r="O135" s="129"/>
      <c r="P135" s="129"/>
      <c r="Q135" s="129"/>
      <c r="R135" s="129"/>
      <c r="S135" s="130"/>
      <c r="T135"/>
      <c r="U135"/>
      <c r="V135"/>
      <c r="W135"/>
      <c r="X135"/>
      <c r="Y135"/>
      <c r="Z135"/>
      <c r="AA135"/>
      <c r="AB135"/>
      <c r="AC135"/>
      <c r="AD135"/>
      <c r="AE135"/>
    </row>
    <row r="136" spans="1:31">
      <c r="A136" s="131" t="s">
        <v>112</v>
      </c>
      <c r="B136" s="131" t="s">
        <v>137</v>
      </c>
      <c r="C136" s="131" t="s">
        <v>138</v>
      </c>
      <c r="D136" s="131" t="s">
        <v>262</v>
      </c>
      <c r="E136" s="140" t="s">
        <v>47</v>
      </c>
      <c r="F136" s="140" t="s">
        <v>175</v>
      </c>
      <c r="G136" s="140" t="s">
        <v>176</v>
      </c>
      <c r="H136" s="128"/>
      <c r="I136" s="129"/>
      <c r="J136" s="129">
        <v>5</v>
      </c>
      <c r="K136" s="129"/>
      <c r="L136" s="129"/>
      <c r="M136" s="129"/>
      <c r="N136" s="129"/>
      <c r="O136" s="129"/>
      <c r="P136" s="129"/>
      <c r="Q136" s="129"/>
      <c r="R136" s="129"/>
      <c r="S136" s="130"/>
      <c r="T136"/>
      <c r="U136"/>
      <c r="V136"/>
      <c r="W136"/>
      <c r="X136"/>
      <c r="Y136"/>
      <c r="Z136"/>
      <c r="AA136"/>
      <c r="AB136"/>
      <c r="AC136"/>
      <c r="AD136"/>
      <c r="AE136"/>
    </row>
    <row r="137" spans="1:31">
      <c r="A137" s="131" t="s">
        <v>112</v>
      </c>
      <c r="B137" s="131" t="s">
        <v>137</v>
      </c>
      <c r="C137" s="131" t="s">
        <v>138</v>
      </c>
      <c r="D137" s="131" t="s">
        <v>262</v>
      </c>
      <c r="E137" s="140" t="s">
        <v>180</v>
      </c>
      <c r="F137" s="140" t="s">
        <v>181</v>
      </c>
      <c r="G137" s="140" t="s">
        <v>182</v>
      </c>
      <c r="H137" s="128"/>
      <c r="I137" s="129"/>
      <c r="J137" s="129">
        <v>7</v>
      </c>
      <c r="K137" s="129"/>
      <c r="L137" s="129"/>
      <c r="M137" s="129"/>
      <c r="N137" s="129"/>
      <c r="O137" s="129"/>
      <c r="P137" s="129"/>
      <c r="Q137" s="129"/>
      <c r="R137" s="129"/>
      <c r="S137" s="130"/>
      <c r="T137"/>
      <c r="U137"/>
      <c r="V137"/>
      <c r="W137"/>
      <c r="X137"/>
      <c r="Y137"/>
      <c r="Z137"/>
      <c r="AA137"/>
      <c r="AB137"/>
      <c r="AC137"/>
      <c r="AD137"/>
      <c r="AE137"/>
    </row>
    <row r="138" spans="1:31">
      <c r="A138" s="131" t="s">
        <v>112</v>
      </c>
      <c r="B138" s="131" t="s">
        <v>137</v>
      </c>
      <c r="C138" s="131" t="s">
        <v>138</v>
      </c>
      <c r="D138" s="131" t="s">
        <v>262</v>
      </c>
      <c r="E138" s="140" t="s">
        <v>63</v>
      </c>
      <c r="F138" s="140" t="s">
        <v>64</v>
      </c>
      <c r="G138" s="140" t="s">
        <v>186</v>
      </c>
      <c r="H138" s="128"/>
      <c r="I138" s="129"/>
      <c r="J138" s="129">
        <v>2</v>
      </c>
      <c r="K138" s="129"/>
      <c r="L138" s="129"/>
      <c r="M138" s="129"/>
      <c r="N138" s="129"/>
      <c r="O138" s="129"/>
      <c r="P138" s="129"/>
      <c r="Q138" s="129"/>
      <c r="R138" s="129"/>
      <c r="S138" s="130"/>
      <c r="T138"/>
      <c r="U138"/>
      <c r="V138"/>
      <c r="W138"/>
      <c r="X138"/>
      <c r="Y138"/>
      <c r="Z138"/>
      <c r="AA138"/>
      <c r="AB138"/>
      <c r="AC138"/>
      <c r="AD138"/>
      <c r="AE138"/>
    </row>
    <row r="139" spans="1:31">
      <c r="A139" s="131" t="s">
        <v>112</v>
      </c>
      <c r="B139" s="131" t="s">
        <v>137</v>
      </c>
      <c r="C139" s="131" t="s">
        <v>138</v>
      </c>
      <c r="D139" s="131" t="s">
        <v>262</v>
      </c>
      <c r="E139" s="140" t="s">
        <v>67</v>
      </c>
      <c r="F139" s="140" t="s">
        <v>68</v>
      </c>
      <c r="G139" s="140" t="s">
        <v>187</v>
      </c>
      <c r="H139" s="128"/>
      <c r="I139" s="129"/>
      <c r="J139" s="129">
        <v>8</v>
      </c>
      <c r="K139" s="129"/>
      <c r="L139" s="129"/>
      <c r="M139" s="129"/>
      <c r="N139" s="129"/>
      <c r="O139" s="129"/>
      <c r="P139" s="129"/>
      <c r="Q139" s="129"/>
      <c r="R139" s="129"/>
      <c r="S139" s="130"/>
      <c r="T139"/>
      <c r="U139"/>
      <c r="V139"/>
      <c r="W139"/>
      <c r="X139"/>
      <c r="Y139"/>
      <c r="Z139"/>
      <c r="AA139"/>
      <c r="AB139"/>
      <c r="AC139"/>
      <c r="AD139"/>
      <c r="AE139"/>
    </row>
    <row r="140" spans="1:31">
      <c r="A140" s="131" t="s">
        <v>112</v>
      </c>
      <c r="B140" s="131" t="s">
        <v>137</v>
      </c>
      <c r="C140" s="131" t="s">
        <v>138</v>
      </c>
      <c r="D140" s="140" t="s">
        <v>263</v>
      </c>
      <c r="E140" s="140" t="s">
        <v>59</v>
      </c>
      <c r="F140" s="140" t="s">
        <v>60</v>
      </c>
      <c r="G140" s="140" t="s">
        <v>173</v>
      </c>
      <c r="H140" s="128"/>
      <c r="I140" s="129"/>
      <c r="J140" s="129"/>
      <c r="K140" s="129"/>
      <c r="L140" s="129"/>
      <c r="M140" s="129"/>
      <c r="N140" s="129"/>
      <c r="O140" s="129"/>
      <c r="P140" s="129"/>
      <c r="Q140" s="129">
        <v>1</v>
      </c>
      <c r="R140" s="129"/>
      <c r="S140" s="130"/>
      <c r="T140"/>
      <c r="U140"/>
      <c r="V140"/>
      <c r="W140"/>
      <c r="X140"/>
      <c r="Y140"/>
      <c r="Z140"/>
      <c r="AA140"/>
      <c r="AB140"/>
      <c r="AC140"/>
      <c r="AD140"/>
      <c r="AE140"/>
    </row>
    <row r="141" spans="1:31">
      <c r="A141" s="131" t="s">
        <v>112</v>
      </c>
      <c r="B141" s="131" t="s">
        <v>137</v>
      </c>
      <c r="C141" s="131" t="s">
        <v>138</v>
      </c>
      <c r="D141" s="131" t="s">
        <v>263</v>
      </c>
      <c r="E141" s="140" t="s">
        <v>55</v>
      </c>
      <c r="F141" s="140" t="s">
        <v>56</v>
      </c>
      <c r="G141" s="140" t="s">
        <v>174</v>
      </c>
      <c r="H141" s="128"/>
      <c r="I141" s="129"/>
      <c r="J141" s="129"/>
      <c r="K141" s="129"/>
      <c r="L141" s="129"/>
      <c r="M141" s="129"/>
      <c r="N141" s="129"/>
      <c r="O141" s="129"/>
      <c r="P141" s="129"/>
      <c r="Q141" s="129">
        <v>1</v>
      </c>
      <c r="R141" s="129"/>
      <c r="S141" s="130"/>
      <c r="T141"/>
      <c r="U141"/>
      <c r="V141"/>
      <c r="W141"/>
      <c r="X141"/>
      <c r="Y141"/>
      <c r="Z141"/>
      <c r="AA141"/>
      <c r="AB141"/>
      <c r="AC141"/>
      <c r="AD141"/>
      <c r="AE141"/>
    </row>
    <row r="142" spans="1:31">
      <c r="A142" s="131" t="s">
        <v>112</v>
      </c>
      <c r="B142" s="131" t="s">
        <v>137</v>
      </c>
      <c r="C142" s="131" t="s">
        <v>138</v>
      </c>
      <c r="D142" s="131" t="s">
        <v>263</v>
      </c>
      <c r="E142" s="140" t="s">
        <v>47</v>
      </c>
      <c r="F142" s="140" t="s">
        <v>175</v>
      </c>
      <c r="G142" s="140" t="s">
        <v>176</v>
      </c>
      <c r="H142" s="128"/>
      <c r="I142" s="129"/>
      <c r="J142" s="129"/>
      <c r="K142" s="129"/>
      <c r="L142" s="129"/>
      <c r="M142" s="129"/>
      <c r="N142" s="129"/>
      <c r="O142" s="129"/>
      <c r="P142" s="129"/>
      <c r="Q142" s="129">
        <v>1</v>
      </c>
      <c r="R142" s="129"/>
      <c r="S142" s="130"/>
      <c r="T142"/>
      <c r="U142"/>
      <c r="V142"/>
      <c r="W142"/>
      <c r="X142"/>
      <c r="Y142"/>
      <c r="Z142"/>
      <c r="AA142"/>
      <c r="AB142"/>
      <c r="AC142"/>
      <c r="AD142"/>
      <c r="AE142"/>
    </row>
    <row r="143" spans="1:31">
      <c r="A143" s="131" t="s">
        <v>112</v>
      </c>
      <c r="B143" s="131" t="s">
        <v>137</v>
      </c>
      <c r="C143" s="131" t="s">
        <v>138</v>
      </c>
      <c r="D143" s="131" t="s">
        <v>263</v>
      </c>
      <c r="E143" s="140" t="s">
        <v>63</v>
      </c>
      <c r="F143" s="140" t="s">
        <v>64</v>
      </c>
      <c r="G143" s="140" t="s">
        <v>186</v>
      </c>
      <c r="H143" s="128"/>
      <c r="I143" s="129"/>
      <c r="J143" s="129"/>
      <c r="K143" s="129"/>
      <c r="L143" s="129"/>
      <c r="M143" s="129"/>
      <c r="N143" s="129"/>
      <c r="O143" s="129"/>
      <c r="P143" s="129"/>
      <c r="Q143" s="129">
        <v>8</v>
      </c>
      <c r="R143" s="129"/>
      <c r="S143" s="130"/>
      <c r="T143"/>
      <c r="U143"/>
      <c r="V143"/>
      <c r="W143"/>
      <c r="X143"/>
      <c r="Y143"/>
      <c r="Z143"/>
      <c r="AA143"/>
      <c r="AB143"/>
      <c r="AC143"/>
      <c r="AD143"/>
      <c r="AE143"/>
    </row>
    <row r="144" spans="1:31">
      <c r="A144" s="131" t="s">
        <v>112</v>
      </c>
      <c r="B144" s="131" t="s">
        <v>137</v>
      </c>
      <c r="C144" s="131" t="s">
        <v>138</v>
      </c>
      <c r="D144" s="131" t="s">
        <v>263</v>
      </c>
      <c r="E144" s="140" t="s">
        <v>67</v>
      </c>
      <c r="F144" s="140" t="s">
        <v>68</v>
      </c>
      <c r="G144" s="140" t="s">
        <v>187</v>
      </c>
      <c r="H144" s="128"/>
      <c r="I144" s="129"/>
      <c r="J144" s="129"/>
      <c r="K144" s="129"/>
      <c r="L144" s="129"/>
      <c r="M144" s="129"/>
      <c r="N144" s="129"/>
      <c r="O144" s="129"/>
      <c r="P144" s="129"/>
      <c r="Q144" s="129">
        <v>6</v>
      </c>
      <c r="R144" s="129"/>
      <c r="S144" s="130"/>
      <c r="T144"/>
      <c r="U144"/>
      <c r="V144"/>
      <c r="W144"/>
      <c r="X144"/>
      <c r="Y144"/>
      <c r="Z144"/>
      <c r="AA144"/>
      <c r="AB144"/>
      <c r="AC144"/>
      <c r="AD144"/>
      <c r="AE144"/>
    </row>
    <row r="145" spans="1:31">
      <c r="A145" s="131" t="s">
        <v>112</v>
      </c>
      <c r="B145" s="131" t="s">
        <v>137</v>
      </c>
      <c r="C145" s="131" t="s">
        <v>138</v>
      </c>
      <c r="D145" s="131" t="s">
        <v>263</v>
      </c>
      <c r="E145" s="140" t="s">
        <v>188</v>
      </c>
      <c r="F145" s="140" t="s">
        <v>189</v>
      </c>
      <c r="G145" s="140" t="s">
        <v>191</v>
      </c>
      <c r="H145" s="128"/>
      <c r="I145" s="129"/>
      <c r="J145" s="129"/>
      <c r="K145" s="129"/>
      <c r="L145" s="129"/>
      <c r="M145" s="129"/>
      <c r="N145" s="129"/>
      <c r="O145" s="129"/>
      <c r="P145" s="129"/>
      <c r="Q145" s="129">
        <v>1</v>
      </c>
      <c r="R145" s="129"/>
      <c r="S145" s="130"/>
      <c r="T145"/>
      <c r="U145"/>
      <c r="V145"/>
      <c r="W145"/>
      <c r="X145"/>
      <c r="Y145"/>
      <c r="Z145"/>
      <c r="AA145"/>
      <c r="AB145"/>
      <c r="AC145"/>
      <c r="AD145"/>
      <c r="AE145"/>
    </row>
    <row r="146" spans="1:31">
      <c r="A146" s="131" t="s">
        <v>112</v>
      </c>
      <c r="B146" s="131" t="s">
        <v>137</v>
      </c>
      <c r="C146" s="131" t="s">
        <v>138</v>
      </c>
      <c r="D146" s="131" t="s">
        <v>263</v>
      </c>
      <c r="E146" s="140" t="s">
        <v>192</v>
      </c>
      <c r="F146" s="140" t="s">
        <v>193</v>
      </c>
      <c r="G146" s="140" t="s">
        <v>191</v>
      </c>
      <c r="H146" s="128"/>
      <c r="I146" s="129"/>
      <c r="J146" s="129"/>
      <c r="K146" s="129"/>
      <c r="L146" s="129"/>
      <c r="M146" s="129"/>
      <c r="N146" s="129"/>
      <c r="O146" s="129"/>
      <c r="P146" s="129"/>
      <c r="Q146" s="129">
        <v>1</v>
      </c>
      <c r="R146" s="129"/>
      <c r="S146" s="130"/>
      <c r="T146"/>
      <c r="U146"/>
      <c r="V146"/>
      <c r="W146"/>
      <c r="X146"/>
      <c r="Y146"/>
      <c r="Z146"/>
      <c r="AA146"/>
      <c r="AB146"/>
      <c r="AC146"/>
      <c r="AD146"/>
      <c r="AE146"/>
    </row>
    <row r="147" spans="1:31">
      <c r="A147" s="131" t="s">
        <v>112</v>
      </c>
      <c r="B147" s="131" t="s">
        <v>137</v>
      </c>
      <c r="C147" s="131" t="s">
        <v>138</v>
      </c>
      <c r="D147" s="131" t="s">
        <v>263</v>
      </c>
      <c r="E147" s="140" t="s">
        <v>247</v>
      </c>
      <c r="F147" s="140" t="s">
        <v>248</v>
      </c>
      <c r="G147" s="140" t="s">
        <v>196</v>
      </c>
      <c r="H147" s="128"/>
      <c r="I147" s="129"/>
      <c r="J147" s="129"/>
      <c r="K147" s="129"/>
      <c r="L147" s="129"/>
      <c r="M147" s="129"/>
      <c r="N147" s="129"/>
      <c r="O147" s="129"/>
      <c r="P147" s="129"/>
      <c r="Q147" s="129">
        <v>1</v>
      </c>
      <c r="R147" s="129"/>
      <c r="S147" s="130"/>
      <c r="T147"/>
      <c r="U147"/>
      <c r="V147"/>
      <c r="W147"/>
      <c r="X147"/>
      <c r="Y147"/>
      <c r="Z147"/>
      <c r="AA147"/>
      <c r="AB147"/>
      <c r="AC147"/>
      <c r="AD147"/>
      <c r="AE147"/>
    </row>
    <row r="148" spans="1:31">
      <c r="A148" s="131" t="s">
        <v>112</v>
      </c>
      <c r="B148" s="131" t="s">
        <v>137</v>
      </c>
      <c r="C148" s="131" t="s">
        <v>138</v>
      </c>
      <c r="D148" s="131" t="s">
        <v>263</v>
      </c>
      <c r="E148" s="140" t="s">
        <v>51</v>
      </c>
      <c r="F148" s="140" t="s">
        <v>151</v>
      </c>
      <c r="G148" s="140" t="s">
        <v>197</v>
      </c>
      <c r="H148" s="128"/>
      <c r="I148" s="129"/>
      <c r="J148" s="129"/>
      <c r="K148" s="129"/>
      <c r="L148" s="129"/>
      <c r="M148" s="129"/>
      <c r="N148" s="129"/>
      <c r="O148" s="129"/>
      <c r="P148" s="129"/>
      <c r="Q148" s="129">
        <v>12</v>
      </c>
      <c r="R148" s="129"/>
      <c r="S148" s="130"/>
      <c r="T148"/>
      <c r="U148"/>
      <c r="V148"/>
      <c r="W148"/>
      <c r="X148"/>
      <c r="Y148"/>
      <c r="Z148"/>
      <c r="AA148"/>
      <c r="AB148"/>
      <c r="AC148"/>
      <c r="AD148"/>
      <c r="AE148"/>
    </row>
    <row r="149" spans="1:31">
      <c r="A149" s="131" t="s">
        <v>112</v>
      </c>
      <c r="B149" s="131" t="s">
        <v>137</v>
      </c>
      <c r="C149" s="131" t="s">
        <v>138</v>
      </c>
      <c r="D149" s="131" t="s">
        <v>263</v>
      </c>
      <c r="E149" s="140" t="s">
        <v>198</v>
      </c>
      <c r="F149" s="140" t="s">
        <v>199</v>
      </c>
      <c r="G149" s="140" t="s">
        <v>200</v>
      </c>
      <c r="H149" s="128"/>
      <c r="I149" s="129"/>
      <c r="J149" s="129"/>
      <c r="K149" s="129"/>
      <c r="L149" s="129"/>
      <c r="M149" s="129"/>
      <c r="N149" s="129"/>
      <c r="O149" s="129"/>
      <c r="P149" s="129"/>
      <c r="Q149" s="129">
        <v>3</v>
      </c>
      <c r="R149" s="129"/>
      <c r="S149" s="130"/>
      <c r="T149"/>
      <c r="U149"/>
      <c r="V149"/>
      <c r="W149"/>
      <c r="X149"/>
      <c r="Y149"/>
      <c r="Z149"/>
      <c r="AA149"/>
      <c r="AB149"/>
      <c r="AC149"/>
      <c r="AD149"/>
      <c r="AE149"/>
    </row>
    <row r="150" spans="1:31">
      <c r="A150" s="131" t="s">
        <v>112</v>
      </c>
      <c r="B150" s="131" t="s">
        <v>137</v>
      </c>
      <c r="C150" s="131" t="s">
        <v>138</v>
      </c>
      <c r="D150" s="131" t="s">
        <v>263</v>
      </c>
      <c r="E150" s="140" t="s">
        <v>43</v>
      </c>
      <c r="F150" s="140" t="s">
        <v>44</v>
      </c>
      <c r="G150" s="140" t="s">
        <v>204</v>
      </c>
      <c r="H150" s="128"/>
      <c r="I150" s="129"/>
      <c r="J150" s="129"/>
      <c r="K150" s="129"/>
      <c r="L150" s="129"/>
      <c r="M150" s="129"/>
      <c r="N150" s="129"/>
      <c r="O150" s="129"/>
      <c r="P150" s="129"/>
      <c r="Q150" s="129">
        <v>34</v>
      </c>
      <c r="R150" s="129"/>
      <c r="S150" s="130"/>
      <c r="T150"/>
      <c r="U150"/>
      <c r="V150"/>
      <c r="W150"/>
      <c r="X150"/>
      <c r="Y150"/>
      <c r="Z150"/>
      <c r="AA150"/>
      <c r="AB150"/>
      <c r="AC150"/>
      <c r="AD150"/>
      <c r="AE150"/>
    </row>
    <row r="151" spans="1:31">
      <c r="A151" s="131" t="s">
        <v>112</v>
      </c>
      <c r="B151" s="131" t="s">
        <v>137</v>
      </c>
      <c r="C151" s="131" t="s">
        <v>138</v>
      </c>
      <c r="D151" s="140" t="s">
        <v>264</v>
      </c>
      <c r="E151" s="140" t="s">
        <v>59</v>
      </c>
      <c r="F151" s="140" t="s">
        <v>60</v>
      </c>
      <c r="G151" s="140" t="s">
        <v>173</v>
      </c>
      <c r="H151" s="128"/>
      <c r="I151" s="129"/>
      <c r="J151" s="129">
        <v>3</v>
      </c>
      <c r="K151" s="129"/>
      <c r="L151" s="129"/>
      <c r="M151" s="129"/>
      <c r="N151" s="129"/>
      <c r="O151" s="129"/>
      <c r="P151" s="129"/>
      <c r="Q151" s="129"/>
      <c r="R151" s="129"/>
      <c r="S151" s="130"/>
      <c r="T151"/>
      <c r="U151"/>
      <c r="V151"/>
      <c r="W151"/>
      <c r="X151"/>
      <c r="Y151"/>
      <c r="Z151"/>
      <c r="AA151"/>
      <c r="AB151"/>
      <c r="AC151"/>
      <c r="AD151"/>
      <c r="AE151"/>
    </row>
    <row r="152" spans="1:31">
      <c r="A152" s="131" t="s">
        <v>112</v>
      </c>
      <c r="B152" s="131" t="s">
        <v>137</v>
      </c>
      <c r="C152" s="131" t="s">
        <v>138</v>
      </c>
      <c r="D152" s="131" t="s">
        <v>264</v>
      </c>
      <c r="E152" s="140" t="s">
        <v>55</v>
      </c>
      <c r="F152" s="140" t="s">
        <v>56</v>
      </c>
      <c r="G152" s="140" t="s">
        <v>174</v>
      </c>
      <c r="H152" s="128"/>
      <c r="I152" s="129"/>
      <c r="J152" s="129">
        <v>8</v>
      </c>
      <c r="K152" s="129"/>
      <c r="L152" s="129"/>
      <c r="M152" s="129"/>
      <c r="N152" s="129"/>
      <c r="O152" s="129"/>
      <c r="P152" s="129"/>
      <c r="Q152" s="129"/>
      <c r="R152" s="129"/>
      <c r="S152" s="130"/>
      <c r="T152"/>
      <c r="U152"/>
      <c r="V152"/>
      <c r="W152"/>
      <c r="X152"/>
      <c r="Y152"/>
      <c r="Z152"/>
      <c r="AA152"/>
      <c r="AB152"/>
      <c r="AC152"/>
      <c r="AD152"/>
      <c r="AE152"/>
    </row>
    <row r="153" spans="1:31">
      <c r="A153" s="131" t="s">
        <v>112</v>
      </c>
      <c r="B153" s="131" t="s">
        <v>137</v>
      </c>
      <c r="C153" s="131" t="s">
        <v>138</v>
      </c>
      <c r="D153" s="131" t="s">
        <v>264</v>
      </c>
      <c r="E153" s="140" t="s">
        <v>47</v>
      </c>
      <c r="F153" s="140" t="s">
        <v>175</v>
      </c>
      <c r="G153" s="140" t="s">
        <v>176</v>
      </c>
      <c r="H153" s="128"/>
      <c r="I153" s="129"/>
      <c r="J153" s="129">
        <v>6</v>
      </c>
      <c r="K153" s="129"/>
      <c r="L153" s="129"/>
      <c r="M153" s="129"/>
      <c r="N153" s="129"/>
      <c r="O153" s="129"/>
      <c r="P153" s="129"/>
      <c r="Q153" s="129"/>
      <c r="R153" s="129"/>
      <c r="S153" s="130"/>
      <c r="T153"/>
      <c r="U153"/>
      <c r="V153"/>
      <c r="W153"/>
      <c r="X153"/>
      <c r="Y153"/>
      <c r="Z153"/>
      <c r="AA153"/>
      <c r="AB153"/>
      <c r="AC153"/>
      <c r="AD153"/>
      <c r="AE153"/>
    </row>
    <row r="154" spans="1:31">
      <c r="A154" s="131" t="s">
        <v>112</v>
      </c>
      <c r="B154" s="131" t="s">
        <v>137</v>
      </c>
      <c r="C154" s="131" t="s">
        <v>138</v>
      </c>
      <c r="D154" s="131" t="s">
        <v>264</v>
      </c>
      <c r="E154" s="140" t="s">
        <v>180</v>
      </c>
      <c r="F154" s="140" t="s">
        <v>181</v>
      </c>
      <c r="G154" s="140" t="s">
        <v>182</v>
      </c>
      <c r="H154" s="128"/>
      <c r="I154" s="129"/>
      <c r="J154" s="129">
        <v>19</v>
      </c>
      <c r="K154" s="129">
        <v>2</v>
      </c>
      <c r="L154" s="129"/>
      <c r="M154" s="129"/>
      <c r="N154" s="129"/>
      <c r="O154" s="129"/>
      <c r="P154" s="129"/>
      <c r="Q154" s="129"/>
      <c r="R154" s="129"/>
      <c r="S154" s="130"/>
      <c r="T154"/>
      <c r="U154"/>
      <c r="V154"/>
      <c r="W154"/>
      <c r="X154"/>
      <c r="Y154"/>
      <c r="Z154"/>
      <c r="AA154"/>
      <c r="AB154"/>
      <c r="AC154"/>
      <c r="AD154"/>
      <c r="AE154"/>
    </row>
    <row r="155" spans="1:31">
      <c r="A155" s="131" t="s">
        <v>112</v>
      </c>
      <c r="B155" s="131" t="s">
        <v>137</v>
      </c>
      <c r="C155" s="131" t="s">
        <v>138</v>
      </c>
      <c r="D155" s="131" t="s">
        <v>264</v>
      </c>
      <c r="E155" s="140" t="s">
        <v>63</v>
      </c>
      <c r="F155" s="140" t="s">
        <v>64</v>
      </c>
      <c r="G155" s="140" t="s">
        <v>186</v>
      </c>
      <c r="H155" s="128"/>
      <c r="I155" s="129"/>
      <c r="J155" s="129">
        <v>6</v>
      </c>
      <c r="K155" s="129">
        <v>1</v>
      </c>
      <c r="L155" s="129"/>
      <c r="M155" s="129"/>
      <c r="N155" s="129"/>
      <c r="O155" s="129"/>
      <c r="P155" s="129"/>
      <c r="Q155" s="129"/>
      <c r="R155" s="129"/>
      <c r="S155" s="130"/>
      <c r="T155"/>
      <c r="U155"/>
      <c r="V155"/>
      <c r="W155"/>
      <c r="X155"/>
      <c r="Y155"/>
      <c r="Z155"/>
      <c r="AA155"/>
      <c r="AB155"/>
      <c r="AC155"/>
      <c r="AD155"/>
      <c r="AE155"/>
    </row>
    <row r="156" spans="1:31">
      <c r="A156" s="131" t="s">
        <v>112</v>
      </c>
      <c r="B156" s="131" t="s">
        <v>137</v>
      </c>
      <c r="C156" s="131" t="s">
        <v>138</v>
      </c>
      <c r="D156" s="131" t="s">
        <v>264</v>
      </c>
      <c r="E156" s="140" t="s">
        <v>67</v>
      </c>
      <c r="F156" s="140" t="s">
        <v>68</v>
      </c>
      <c r="G156" s="140" t="s">
        <v>187</v>
      </c>
      <c r="H156" s="128"/>
      <c r="I156" s="129"/>
      <c r="J156" s="129">
        <v>35</v>
      </c>
      <c r="K156" s="129">
        <v>4</v>
      </c>
      <c r="L156" s="129"/>
      <c r="M156" s="129"/>
      <c r="N156" s="129"/>
      <c r="O156" s="129"/>
      <c r="P156" s="129"/>
      <c r="Q156" s="129"/>
      <c r="R156" s="129"/>
      <c r="S156" s="130"/>
      <c r="T156"/>
      <c r="U156"/>
      <c r="V156"/>
      <c r="W156"/>
      <c r="X156"/>
      <c r="Y156"/>
      <c r="Z156"/>
      <c r="AA156"/>
      <c r="AB156"/>
      <c r="AC156"/>
      <c r="AD156"/>
      <c r="AE156"/>
    </row>
    <row r="157" spans="1:31">
      <c r="A157" s="131" t="s">
        <v>112</v>
      </c>
      <c r="B157" s="131" t="s">
        <v>137</v>
      </c>
      <c r="C157" s="131" t="s">
        <v>138</v>
      </c>
      <c r="D157" s="140" t="s">
        <v>265</v>
      </c>
      <c r="E157" s="140" t="s">
        <v>59</v>
      </c>
      <c r="F157" s="140" t="s">
        <v>60</v>
      </c>
      <c r="G157" s="140" t="s">
        <v>173</v>
      </c>
      <c r="H157" s="128"/>
      <c r="I157" s="129"/>
      <c r="J157" s="129"/>
      <c r="K157" s="129"/>
      <c r="L157" s="129"/>
      <c r="M157" s="129"/>
      <c r="N157" s="129"/>
      <c r="O157" s="129"/>
      <c r="P157" s="129">
        <v>1</v>
      </c>
      <c r="Q157" s="129"/>
      <c r="R157" s="129"/>
      <c r="S157" s="130"/>
      <c r="T157"/>
      <c r="U157"/>
      <c r="V157"/>
      <c r="W157"/>
      <c r="X157"/>
      <c r="Y157"/>
      <c r="Z157"/>
      <c r="AA157"/>
      <c r="AB157"/>
      <c r="AC157"/>
      <c r="AD157"/>
      <c r="AE157"/>
    </row>
    <row r="158" spans="1:31">
      <c r="A158" s="131" t="s">
        <v>112</v>
      </c>
      <c r="B158" s="131" t="s">
        <v>137</v>
      </c>
      <c r="C158" s="131" t="s">
        <v>138</v>
      </c>
      <c r="D158" s="131" t="s">
        <v>265</v>
      </c>
      <c r="E158" s="140" t="s">
        <v>67</v>
      </c>
      <c r="F158" s="140" t="s">
        <v>68</v>
      </c>
      <c r="G158" s="140" t="s">
        <v>187</v>
      </c>
      <c r="H158" s="128"/>
      <c r="I158" s="129"/>
      <c r="J158" s="129"/>
      <c r="K158" s="129"/>
      <c r="L158" s="129"/>
      <c r="M158" s="129"/>
      <c r="N158" s="129"/>
      <c r="O158" s="129"/>
      <c r="P158" s="129">
        <v>4</v>
      </c>
      <c r="Q158" s="129"/>
      <c r="R158" s="129"/>
      <c r="S158" s="130"/>
      <c r="T158"/>
      <c r="U158"/>
      <c r="V158"/>
      <c r="W158"/>
      <c r="X158"/>
      <c r="Y158"/>
      <c r="Z158"/>
      <c r="AA158"/>
      <c r="AB158"/>
      <c r="AC158"/>
      <c r="AD158"/>
      <c r="AE158"/>
    </row>
    <row r="159" spans="1:31">
      <c r="A159" s="131" t="s">
        <v>112</v>
      </c>
      <c r="B159" s="131" t="s">
        <v>137</v>
      </c>
      <c r="C159" s="131" t="s">
        <v>138</v>
      </c>
      <c r="D159" s="131" t="s">
        <v>265</v>
      </c>
      <c r="E159" s="140" t="s">
        <v>51</v>
      </c>
      <c r="F159" s="140" t="s">
        <v>151</v>
      </c>
      <c r="G159" s="140" t="s">
        <v>197</v>
      </c>
      <c r="H159" s="128"/>
      <c r="I159" s="129"/>
      <c r="J159" s="129"/>
      <c r="K159" s="129"/>
      <c r="L159" s="129"/>
      <c r="M159" s="129"/>
      <c r="N159" s="129"/>
      <c r="O159" s="129"/>
      <c r="P159" s="129">
        <v>1</v>
      </c>
      <c r="Q159" s="129"/>
      <c r="R159" s="129"/>
      <c r="S159" s="130"/>
      <c r="T159"/>
      <c r="U159"/>
      <c r="V159"/>
      <c r="W159"/>
      <c r="X159"/>
      <c r="Y159"/>
      <c r="Z159"/>
      <c r="AA159"/>
      <c r="AB159"/>
      <c r="AC159"/>
      <c r="AD159"/>
      <c r="AE159"/>
    </row>
    <row r="160" spans="1:31">
      <c r="A160" s="131" t="s">
        <v>112</v>
      </c>
      <c r="B160" s="131" t="s">
        <v>137</v>
      </c>
      <c r="C160" s="131" t="s">
        <v>138</v>
      </c>
      <c r="D160" s="140" t="s">
        <v>266</v>
      </c>
      <c r="E160" s="140" t="s">
        <v>59</v>
      </c>
      <c r="F160" s="140" t="s">
        <v>60</v>
      </c>
      <c r="G160" s="140" t="s">
        <v>173</v>
      </c>
      <c r="H160" s="128"/>
      <c r="I160" s="129"/>
      <c r="J160" s="129"/>
      <c r="K160" s="129"/>
      <c r="L160" s="129"/>
      <c r="M160" s="129"/>
      <c r="N160" s="129">
        <v>1</v>
      </c>
      <c r="O160" s="129"/>
      <c r="P160" s="129"/>
      <c r="Q160" s="129"/>
      <c r="R160" s="129"/>
      <c r="S160" s="130"/>
      <c r="T160"/>
      <c r="U160"/>
      <c r="V160"/>
      <c r="W160"/>
      <c r="X160"/>
      <c r="Y160"/>
      <c r="Z160"/>
      <c r="AA160"/>
      <c r="AB160"/>
      <c r="AC160"/>
      <c r="AD160"/>
      <c r="AE160"/>
    </row>
    <row r="161" spans="1:31">
      <c r="A161" s="131" t="s">
        <v>112</v>
      </c>
      <c r="B161" s="131" t="s">
        <v>137</v>
      </c>
      <c r="C161" s="131" t="s">
        <v>138</v>
      </c>
      <c r="D161" s="131" t="s">
        <v>266</v>
      </c>
      <c r="E161" s="140" t="s">
        <v>55</v>
      </c>
      <c r="F161" s="140" t="s">
        <v>56</v>
      </c>
      <c r="G161" s="140" t="s">
        <v>174</v>
      </c>
      <c r="H161" s="128"/>
      <c r="I161" s="129"/>
      <c r="J161" s="129"/>
      <c r="K161" s="129"/>
      <c r="L161" s="129"/>
      <c r="M161" s="129"/>
      <c r="N161" s="129">
        <v>3</v>
      </c>
      <c r="O161" s="129"/>
      <c r="P161" s="129"/>
      <c r="Q161" s="129"/>
      <c r="R161" s="129"/>
      <c r="S161" s="130"/>
      <c r="T161"/>
      <c r="U161"/>
      <c r="V161"/>
      <c r="W161"/>
      <c r="X161"/>
      <c r="Y161"/>
      <c r="Z161"/>
      <c r="AA161"/>
      <c r="AB161"/>
      <c r="AC161"/>
      <c r="AD161"/>
      <c r="AE161"/>
    </row>
    <row r="162" spans="1:31">
      <c r="A162" s="131" t="s">
        <v>112</v>
      </c>
      <c r="B162" s="131" t="s">
        <v>137</v>
      </c>
      <c r="C162" s="131" t="s">
        <v>138</v>
      </c>
      <c r="D162" s="131" t="s">
        <v>266</v>
      </c>
      <c r="E162" s="140" t="s">
        <v>47</v>
      </c>
      <c r="F162" s="140" t="s">
        <v>175</v>
      </c>
      <c r="G162" s="140" t="s">
        <v>176</v>
      </c>
      <c r="H162" s="128"/>
      <c r="I162" s="129"/>
      <c r="J162" s="129"/>
      <c r="K162" s="129"/>
      <c r="L162" s="129"/>
      <c r="M162" s="129"/>
      <c r="N162" s="129">
        <v>1</v>
      </c>
      <c r="O162" s="129"/>
      <c r="P162" s="129"/>
      <c r="Q162" s="129"/>
      <c r="R162" s="129"/>
      <c r="S162" s="130"/>
      <c r="T162"/>
      <c r="U162"/>
      <c r="V162"/>
      <c r="W162"/>
      <c r="X162"/>
      <c r="Y162"/>
      <c r="Z162"/>
      <c r="AA162"/>
      <c r="AB162"/>
      <c r="AC162"/>
      <c r="AD162"/>
      <c r="AE162"/>
    </row>
    <row r="163" spans="1:31">
      <c r="A163" s="131" t="s">
        <v>112</v>
      </c>
      <c r="B163" s="131" t="s">
        <v>137</v>
      </c>
      <c r="C163" s="131" t="s">
        <v>138</v>
      </c>
      <c r="D163" s="131" t="s">
        <v>266</v>
      </c>
      <c r="E163" s="140" t="s">
        <v>180</v>
      </c>
      <c r="F163" s="140" t="s">
        <v>181</v>
      </c>
      <c r="G163" s="140" t="s">
        <v>182</v>
      </c>
      <c r="H163" s="128"/>
      <c r="I163" s="129"/>
      <c r="J163" s="129"/>
      <c r="K163" s="129"/>
      <c r="L163" s="129"/>
      <c r="M163" s="129"/>
      <c r="N163" s="129">
        <v>4</v>
      </c>
      <c r="O163" s="129"/>
      <c r="P163" s="129"/>
      <c r="Q163" s="129"/>
      <c r="R163" s="129"/>
      <c r="S163" s="130"/>
      <c r="T163"/>
      <c r="U163"/>
      <c r="V163"/>
      <c r="W163"/>
      <c r="X163"/>
      <c r="Y163"/>
      <c r="Z163"/>
      <c r="AA163"/>
      <c r="AB163"/>
      <c r="AC163"/>
      <c r="AD163"/>
      <c r="AE163"/>
    </row>
    <row r="164" spans="1:31">
      <c r="A164" s="131" t="s">
        <v>112</v>
      </c>
      <c r="B164" s="131" t="s">
        <v>137</v>
      </c>
      <c r="C164" s="131" t="s">
        <v>138</v>
      </c>
      <c r="D164" s="131" t="s">
        <v>266</v>
      </c>
      <c r="E164" s="140" t="s">
        <v>63</v>
      </c>
      <c r="F164" s="140" t="s">
        <v>64</v>
      </c>
      <c r="G164" s="140" t="s">
        <v>186</v>
      </c>
      <c r="H164" s="128"/>
      <c r="I164" s="129"/>
      <c r="J164" s="129"/>
      <c r="K164" s="129"/>
      <c r="L164" s="129"/>
      <c r="M164" s="129"/>
      <c r="N164" s="129">
        <v>3</v>
      </c>
      <c r="O164" s="129"/>
      <c r="P164" s="129"/>
      <c r="Q164" s="129"/>
      <c r="R164" s="129"/>
      <c r="S164" s="130"/>
      <c r="T164"/>
      <c r="U164"/>
      <c r="V164"/>
      <c r="W164"/>
      <c r="X164"/>
      <c r="Y164"/>
      <c r="Z164"/>
      <c r="AA164"/>
      <c r="AB164"/>
      <c r="AC164"/>
      <c r="AD164"/>
      <c r="AE164"/>
    </row>
    <row r="165" spans="1:31">
      <c r="A165" s="131" t="s">
        <v>112</v>
      </c>
      <c r="B165" s="131" t="s">
        <v>137</v>
      </c>
      <c r="C165" s="131" t="s">
        <v>138</v>
      </c>
      <c r="D165" s="131" t="s">
        <v>266</v>
      </c>
      <c r="E165" s="140" t="s">
        <v>67</v>
      </c>
      <c r="F165" s="140" t="s">
        <v>68</v>
      </c>
      <c r="G165" s="140" t="s">
        <v>187</v>
      </c>
      <c r="H165" s="128"/>
      <c r="I165" s="129"/>
      <c r="J165" s="129"/>
      <c r="K165" s="129"/>
      <c r="L165" s="129"/>
      <c r="M165" s="129"/>
      <c r="N165" s="129">
        <v>7</v>
      </c>
      <c r="O165" s="129"/>
      <c r="P165" s="129"/>
      <c r="Q165" s="129"/>
      <c r="R165" s="129"/>
      <c r="S165" s="130"/>
      <c r="T165"/>
      <c r="U165"/>
      <c r="V165"/>
      <c r="W165"/>
      <c r="X165"/>
      <c r="Y165"/>
      <c r="Z165"/>
      <c r="AA165"/>
      <c r="AB165"/>
      <c r="AC165"/>
      <c r="AD165"/>
      <c r="AE165"/>
    </row>
    <row r="166" spans="1:31">
      <c r="A166" s="131" t="s">
        <v>112</v>
      </c>
      <c r="B166" s="131" t="s">
        <v>137</v>
      </c>
      <c r="C166" s="131" t="s">
        <v>138</v>
      </c>
      <c r="D166" s="131" t="s">
        <v>266</v>
      </c>
      <c r="E166" s="140" t="s">
        <v>208</v>
      </c>
      <c r="F166" s="140" t="s">
        <v>209</v>
      </c>
      <c r="G166" s="140" t="s">
        <v>210</v>
      </c>
      <c r="H166" s="128"/>
      <c r="I166" s="129"/>
      <c r="J166" s="129"/>
      <c r="K166" s="129"/>
      <c r="L166" s="129"/>
      <c r="M166" s="129"/>
      <c r="N166" s="129">
        <v>1</v>
      </c>
      <c r="O166" s="129"/>
      <c r="P166" s="129"/>
      <c r="Q166" s="129"/>
      <c r="R166" s="129"/>
      <c r="S166" s="130"/>
      <c r="T166"/>
      <c r="U166"/>
      <c r="V166"/>
      <c r="W166"/>
      <c r="X166"/>
      <c r="Y166"/>
      <c r="Z166"/>
      <c r="AA166"/>
      <c r="AB166"/>
      <c r="AC166"/>
      <c r="AD166"/>
      <c r="AE166"/>
    </row>
    <row r="167" spans="1:31">
      <c r="A167" s="131" t="s">
        <v>112</v>
      </c>
      <c r="B167" s="131" t="s">
        <v>137</v>
      </c>
      <c r="C167" s="131" t="s">
        <v>138</v>
      </c>
      <c r="D167" s="140" t="s">
        <v>267</v>
      </c>
      <c r="E167" s="140" t="s">
        <v>59</v>
      </c>
      <c r="F167" s="140" t="s">
        <v>60</v>
      </c>
      <c r="G167" s="140" t="s">
        <v>173</v>
      </c>
      <c r="H167" s="128"/>
      <c r="I167" s="129"/>
      <c r="J167" s="129"/>
      <c r="K167" s="129">
        <v>4</v>
      </c>
      <c r="L167" s="129"/>
      <c r="M167" s="129"/>
      <c r="N167" s="129"/>
      <c r="O167" s="129"/>
      <c r="P167" s="129"/>
      <c r="Q167" s="129"/>
      <c r="R167" s="129"/>
      <c r="S167" s="130"/>
      <c r="T167"/>
      <c r="U167"/>
      <c r="V167"/>
      <c r="W167"/>
      <c r="X167"/>
      <c r="Y167"/>
      <c r="Z167"/>
      <c r="AA167"/>
      <c r="AB167"/>
      <c r="AC167"/>
      <c r="AD167"/>
      <c r="AE167"/>
    </row>
    <row r="168" spans="1:31">
      <c r="A168" s="131" t="s">
        <v>112</v>
      </c>
      <c r="B168" s="131" t="s">
        <v>137</v>
      </c>
      <c r="C168" s="131" t="s">
        <v>138</v>
      </c>
      <c r="D168" s="131" t="s">
        <v>267</v>
      </c>
      <c r="E168" s="140" t="s">
        <v>55</v>
      </c>
      <c r="F168" s="140" t="s">
        <v>56</v>
      </c>
      <c r="G168" s="140" t="s">
        <v>174</v>
      </c>
      <c r="H168" s="128"/>
      <c r="I168" s="129"/>
      <c r="J168" s="129"/>
      <c r="K168" s="129">
        <v>6</v>
      </c>
      <c r="L168" s="129"/>
      <c r="M168" s="129"/>
      <c r="N168" s="129"/>
      <c r="O168" s="129"/>
      <c r="P168" s="129"/>
      <c r="Q168" s="129"/>
      <c r="R168" s="129"/>
      <c r="S168" s="130"/>
      <c r="T168"/>
      <c r="U168"/>
      <c r="V168"/>
      <c r="W168"/>
      <c r="X168"/>
      <c r="Y168"/>
      <c r="Z168"/>
      <c r="AA168"/>
      <c r="AB168"/>
      <c r="AC168"/>
      <c r="AD168"/>
      <c r="AE168"/>
    </row>
    <row r="169" spans="1:31">
      <c r="A169" s="131" t="s">
        <v>112</v>
      </c>
      <c r="B169" s="131" t="s">
        <v>137</v>
      </c>
      <c r="C169" s="131" t="s">
        <v>138</v>
      </c>
      <c r="D169" s="131" t="s">
        <v>267</v>
      </c>
      <c r="E169" s="140" t="s">
        <v>180</v>
      </c>
      <c r="F169" s="140" t="s">
        <v>181</v>
      </c>
      <c r="G169" s="140" t="s">
        <v>182</v>
      </c>
      <c r="H169" s="128"/>
      <c r="I169" s="129"/>
      <c r="J169" s="129"/>
      <c r="K169" s="129">
        <v>4</v>
      </c>
      <c r="L169" s="129"/>
      <c r="M169" s="129"/>
      <c r="N169" s="129"/>
      <c r="O169" s="129"/>
      <c r="P169" s="129"/>
      <c r="Q169" s="129"/>
      <c r="R169" s="129"/>
      <c r="S169" s="130"/>
      <c r="T169"/>
      <c r="U169"/>
      <c r="V169"/>
      <c r="W169"/>
      <c r="X169"/>
      <c r="Y169"/>
      <c r="Z169"/>
      <c r="AA169"/>
      <c r="AB169"/>
      <c r="AC169"/>
      <c r="AD169"/>
      <c r="AE169"/>
    </row>
    <row r="170" spans="1:31">
      <c r="A170" s="131" t="s">
        <v>112</v>
      </c>
      <c r="B170" s="131" t="s">
        <v>137</v>
      </c>
      <c r="C170" s="131" t="s">
        <v>138</v>
      </c>
      <c r="D170" s="131" t="s">
        <v>267</v>
      </c>
      <c r="E170" s="140" t="s">
        <v>63</v>
      </c>
      <c r="F170" s="140" t="s">
        <v>64</v>
      </c>
      <c r="G170" s="140" t="s">
        <v>186</v>
      </c>
      <c r="H170" s="128"/>
      <c r="I170" s="129"/>
      <c r="J170" s="129"/>
      <c r="K170" s="129">
        <v>8</v>
      </c>
      <c r="L170" s="129"/>
      <c r="M170" s="129"/>
      <c r="N170" s="129"/>
      <c r="O170" s="129"/>
      <c r="P170" s="129"/>
      <c r="Q170" s="129"/>
      <c r="R170" s="129"/>
      <c r="S170" s="130"/>
      <c r="T170"/>
      <c r="U170"/>
      <c r="V170"/>
      <c r="W170"/>
      <c r="X170"/>
      <c r="Y170"/>
      <c r="Z170"/>
      <c r="AA170"/>
      <c r="AB170"/>
      <c r="AC170"/>
      <c r="AD170"/>
      <c r="AE170"/>
    </row>
    <row r="171" spans="1:31">
      <c r="A171" s="131" t="s">
        <v>112</v>
      </c>
      <c r="B171" s="131" t="s">
        <v>137</v>
      </c>
      <c r="C171" s="131" t="s">
        <v>138</v>
      </c>
      <c r="D171" s="131" t="s">
        <v>267</v>
      </c>
      <c r="E171" s="140" t="s">
        <v>67</v>
      </c>
      <c r="F171" s="140" t="s">
        <v>68</v>
      </c>
      <c r="G171" s="140" t="s">
        <v>187</v>
      </c>
      <c r="H171" s="128"/>
      <c r="I171" s="129"/>
      <c r="J171" s="129"/>
      <c r="K171" s="129">
        <v>11</v>
      </c>
      <c r="L171" s="129"/>
      <c r="M171" s="129"/>
      <c r="N171" s="129"/>
      <c r="O171" s="129"/>
      <c r="P171" s="129"/>
      <c r="Q171" s="129"/>
      <c r="R171" s="129"/>
      <c r="S171" s="130"/>
      <c r="T171"/>
      <c r="U171"/>
      <c r="V171"/>
      <c r="W171"/>
      <c r="X171"/>
      <c r="Y171"/>
      <c r="Z171"/>
      <c r="AA171"/>
      <c r="AB171"/>
      <c r="AC171"/>
      <c r="AD171"/>
      <c r="AE171"/>
    </row>
    <row r="172" spans="1:31">
      <c r="A172" s="131" t="s">
        <v>112</v>
      </c>
      <c r="B172" s="131" t="s">
        <v>137</v>
      </c>
      <c r="C172" s="131" t="s">
        <v>138</v>
      </c>
      <c r="D172" s="131" t="s">
        <v>267</v>
      </c>
      <c r="E172" s="140" t="s">
        <v>205</v>
      </c>
      <c r="F172" s="140" t="s">
        <v>206</v>
      </c>
      <c r="G172" s="140" t="s">
        <v>207</v>
      </c>
      <c r="H172" s="128"/>
      <c r="I172" s="129"/>
      <c r="J172" s="129"/>
      <c r="K172" s="129">
        <v>1</v>
      </c>
      <c r="L172" s="129"/>
      <c r="M172" s="129"/>
      <c r="N172" s="129"/>
      <c r="O172" s="129"/>
      <c r="P172" s="129"/>
      <c r="Q172" s="129"/>
      <c r="R172" s="129"/>
      <c r="S172" s="130"/>
      <c r="T172"/>
      <c r="U172"/>
      <c r="V172"/>
      <c r="W172"/>
      <c r="X172"/>
      <c r="Y172"/>
      <c r="Z172"/>
      <c r="AA172"/>
      <c r="AB172"/>
      <c r="AC172"/>
      <c r="AD172"/>
      <c r="AE172"/>
    </row>
    <row r="173" spans="1:31">
      <c r="A173" s="131" t="s">
        <v>112</v>
      </c>
      <c r="B173" s="131" t="s">
        <v>137</v>
      </c>
      <c r="C173" s="131" t="s">
        <v>138</v>
      </c>
      <c r="D173" s="140" t="s">
        <v>268</v>
      </c>
      <c r="E173" s="140" t="s">
        <v>59</v>
      </c>
      <c r="F173" s="140" t="s">
        <v>60</v>
      </c>
      <c r="G173" s="140" t="s">
        <v>173</v>
      </c>
      <c r="H173" s="128"/>
      <c r="I173" s="129"/>
      <c r="J173" s="129"/>
      <c r="K173" s="129">
        <v>3</v>
      </c>
      <c r="L173" s="129"/>
      <c r="M173" s="129"/>
      <c r="N173" s="129"/>
      <c r="O173" s="129"/>
      <c r="P173" s="129"/>
      <c r="Q173" s="129"/>
      <c r="R173" s="129"/>
      <c r="S173" s="130"/>
      <c r="T173"/>
      <c r="U173"/>
      <c r="V173"/>
      <c r="W173"/>
      <c r="X173"/>
      <c r="Y173"/>
      <c r="Z173"/>
      <c r="AA173"/>
      <c r="AB173"/>
      <c r="AC173"/>
      <c r="AD173"/>
      <c r="AE173"/>
    </row>
    <row r="174" spans="1:31">
      <c r="A174" s="131" t="s">
        <v>112</v>
      </c>
      <c r="B174" s="131" t="s">
        <v>137</v>
      </c>
      <c r="C174" s="131" t="s">
        <v>138</v>
      </c>
      <c r="D174" s="131" t="s">
        <v>268</v>
      </c>
      <c r="E174" s="140" t="s">
        <v>55</v>
      </c>
      <c r="F174" s="140" t="s">
        <v>56</v>
      </c>
      <c r="G174" s="140" t="s">
        <v>174</v>
      </c>
      <c r="H174" s="128"/>
      <c r="I174" s="129"/>
      <c r="J174" s="129"/>
      <c r="K174" s="129">
        <v>2</v>
      </c>
      <c r="L174" s="129"/>
      <c r="M174" s="129"/>
      <c r="N174" s="129"/>
      <c r="O174" s="129"/>
      <c r="P174" s="129"/>
      <c r="Q174" s="129"/>
      <c r="R174" s="129"/>
      <c r="S174" s="130"/>
      <c r="T174"/>
      <c r="U174"/>
      <c r="V174"/>
      <c r="W174"/>
      <c r="X174"/>
      <c r="Y174"/>
      <c r="Z174"/>
      <c r="AA174"/>
      <c r="AB174"/>
      <c r="AC174"/>
      <c r="AD174"/>
      <c r="AE174"/>
    </row>
    <row r="175" spans="1:31">
      <c r="A175" s="131" t="s">
        <v>112</v>
      </c>
      <c r="B175" s="131" t="s">
        <v>137</v>
      </c>
      <c r="C175" s="131" t="s">
        <v>138</v>
      </c>
      <c r="D175" s="131" t="s">
        <v>268</v>
      </c>
      <c r="E175" s="140" t="s">
        <v>47</v>
      </c>
      <c r="F175" s="140" t="s">
        <v>175</v>
      </c>
      <c r="G175" s="140" t="s">
        <v>176</v>
      </c>
      <c r="H175" s="128"/>
      <c r="I175" s="129"/>
      <c r="J175" s="129"/>
      <c r="K175" s="129">
        <v>3</v>
      </c>
      <c r="L175" s="129"/>
      <c r="M175" s="129"/>
      <c r="N175" s="129"/>
      <c r="O175" s="129"/>
      <c r="P175" s="129"/>
      <c r="Q175" s="129"/>
      <c r="R175" s="129"/>
      <c r="S175" s="130"/>
      <c r="T175"/>
      <c r="U175"/>
      <c r="V175"/>
      <c r="W175"/>
      <c r="X175"/>
      <c r="Y175"/>
      <c r="Z175"/>
      <c r="AA175"/>
      <c r="AB175"/>
      <c r="AC175"/>
      <c r="AD175"/>
      <c r="AE175"/>
    </row>
    <row r="176" spans="1:31">
      <c r="A176" s="131" t="s">
        <v>112</v>
      </c>
      <c r="B176" s="131" t="s">
        <v>137</v>
      </c>
      <c r="C176" s="131" t="s">
        <v>138</v>
      </c>
      <c r="D176" s="131" t="s">
        <v>268</v>
      </c>
      <c r="E176" s="140" t="s">
        <v>180</v>
      </c>
      <c r="F176" s="140" t="s">
        <v>181</v>
      </c>
      <c r="G176" s="140" t="s">
        <v>182</v>
      </c>
      <c r="H176" s="128"/>
      <c r="I176" s="129"/>
      <c r="J176" s="129"/>
      <c r="K176" s="129">
        <v>9</v>
      </c>
      <c r="L176" s="129"/>
      <c r="M176" s="129"/>
      <c r="N176" s="129"/>
      <c r="O176" s="129"/>
      <c r="P176" s="129"/>
      <c r="Q176" s="129"/>
      <c r="R176" s="129"/>
      <c r="S176" s="130"/>
      <c r="T176"/>
      <c r="U176"/>
      <c r="V176"/>
      <c r="W176"/>
      <c r="X176"/>
      <c r="Y176"/>
      <c r="Z176"/>
      <c r="AA176"/>
      <c r="AB176"/>
      <c r="AC176"/>
      <c r="AD176"/>
      <c r="AE176"/>
    </row>
    <row r="177" spans="1:31">
      <c r="A177" s="131" t="s">
        <v>112</v>
      </c>
      <c r="B177" s="131" t="s">
        <v>137</v>
      </c>
      <c r="C177" s="131" t="s">
        <v>138</v>
      </c>
      <c r="D177" s="131" t="s">
        <v>268</v>
      </c>
      <c r="E177" s="140" t="s">
        <v>67</v>
      </c>
      <c r="F177" s="140" t="s">
        <v>68</v>
      </c>
      <c r="G177" s="140" t="s">
        <v>187</v>
      </c>
      <c r="H177" s="128"/>
      <c r="I177" s="129"/>
      <c r="J177" s="129"/>
      <c r="K177" s="129">
        <v>45</v>
      </c>
      <c r="L177" s="129"/>
      <c r="M177" s="129"/>
      <c r="N177" s="129"/>
      <c r="O177" s="129"/>
      <c r="P177" s="129"/>
      <c r="Q177" s="129"/>
      <c r="R177" s="129"/>
      <c r="S177" s="130"/>
      <c r="T177"/>
      <c r="U177"/>
      <c r="V177"/>
      <c r="W177"/>
      <c r="X177"/>
      <c r="Y177"/>
      <c r="Z177"/>
      <c r="AA177"/>
      <c r="AB177"/>
      <c r="AC177"/>
      <c r="AD177"/>
      <c r="AE177"/>
    </row>
    <row r="178" spans="1:31">
      <c r="A178" s="131" t="s">
        <v>112</v>
      </c>
      <c r="B178" s="131" t="s">
        <v>137</v>
      </c>
      <c r="C178" s="131" t="s">
        <v>138</v>
      </c>
      <c r="D178" s="140" t="s">
        <v>269</v>
      </c>
      <c r="E178" s="140" t="s">
        <v>59</v>
      </c>
      <c r="F178" s="140" t="s">
        <v>60</v>
      </c>
      <c r="G178" s="140" t="s">
        <v>173</v>
      </c>
      <c r="H178" s="128"/>
      <c r="I178" s="129"/>
      <c r="J178" s="129"/>
      <c r="K178" s="129">
        <v>2</v>
      </c>
      <c r="L178" s="129"/>
      <c r="M178" s="129"/>
      <c r="N178" s="129"/>
      <c r="O178" s="129"/>
      <c r="P178" s="129"/>
      <c r="Q178" s="129"/>
      <c r="R178" s="129"/>
      <c r="S178" s="130"/>
      <c r="T178"/>
      <c r="U178"/>
      <c r="V178"/>
      <c r="W178"/>
      <c r="X178"/>
      <c r="Y178"/>
      <c r="Z178"/>
      <c r="AA178"/>
      <c r="AB178"/>
      <c r="AC178"/>
      <c r="AD178"/>
      <c r="AE178"/>
    </row>
    <row r="179" spans="1:31">
      <c r="A179" s="131" t="s">
        <v>112</v>
      </c>
      <c r="B179" s="131" t="s">
        <v>137</v>
      </c>
      <c r="C179" s="131" t="s">
        <v>138</v>
      </c>
      <c r="D179" s="131" t="s">
        <v>269</v>
      </c>
      <c r="E179" s="140" t="s">
        <v>55</v>
      </c>
      <c r="F179" s="140" t="s">
        <v>56</v>
      </c>
      <c r="G179" s="140" t="s">
        <v>174</v>
      </c>
      <c r="H179" s="128"/>
      <c r="I179" s="129"/>
      <c r="J179" s="129"/>
      <c r="K179" s="129">
        <v>2</v>
      </c>
      <c r="L179" s="129"/>
      <c r="M179" s="129"/>
      <c r="N179" s="129"/>
      <c r="O179" s="129"/>
      <c r="P179" s="129"/>
      <c r="Q179" s="129"/>
      <c r="R179" s="129"/>
      <c r="S179" s="130"/>
      <c r="T179"/>
      <c r="U179"/>
      <c r="V179"/>
      <c r="W179"/>
      <c r="X179"/>
      <c r="Y179"/>
      <c r="Z179"/>
      <c r="AA179"/>
      <c r="AB179"/>
      <c r="AC179"/>
      <c r="AD179"/>
      <c r="AE179"/>
    </row>
    <row r="180" spans="1:31">
      <c r="A180" s="131" t="s">
        <v>112</v>
      </c>
      <c r="B180" s="131" t="s">
        <v>137</v>
      </c>
      <c r="C180" s="131" t="s">
        <v>138</v>
      </c>
      <c r="D180" s="131" t="s">
        <v>269</v>
      </c>
      <c r="E180" s="140" t="s">
        <v>180</v>
      </c>
      <c r="F180" s="140" t="s">
        <v>181</v>
      </c>
      <c r="G180" s="140" t="s">
        <v>182</v>
      </c>
      <c r="H180" s="128"/>
      <c r="I180" s="129"/>
      <c r="J180" s="129"/>
      <c r="K180" s="129">
        <v>2</v>
      </c>
      <c r="L180" s="129"/>
      <c r="M180" s="129"/>
      <c r="N180" s="129"/>
      <c r="O180" s="129"/>
      <c r="P180" s="129"/>
      <c r="Q180" s="129"/>
      <c r="R180" s="129"/>
      <c r="S180" s="130"/>
      <c r="T180"/>
      <c r="U180"/>
      <c r="V180"/>
      <c r="W180"/>
      <c r="X180"/>
      <c r="Y180"/>
      <c r="Z180"/>
      <c r="AA180"/>
      <c r="AB180"/>
      <c r="AC180"/>
      <c r="AD180"/>
      <c r="AE180"/>
    </row>
    <row r="181" spans="1:31">
      <c r="A181" s="131" t="s">
        <v>112</v>
      </c>
      <c r="B181" s="131" t="s">
        <v>137</v>
      </c>
      <c r="C181" s="131" t="s">
        <v>138</v>
      </c>
      <c r="D181" s="131" t="s">
        <v>269</v>
      </c>
      <c r="E181" s="140" t="s">
        <v>63</v>
      </c>
      <c r="F181" s="140" t="s">
        <v>64</v>
      </c>
      <c r="G181" s="140" t="s">
        <v>186</v>
      </c>
      <c r="H181" s="128"/>
      <c r="I181" s="129"/>
      <c r="J181" s="129"/>
      <c r="K181" s="129">
        <v>1</v>
      </c>
      <c r="L181" s="129"/>
      <c r="M181" s="129"/>
      <c r="N181" s="129"/>
      <c r="O181" s="129"/>
      <c r="P181" s="129"/>
      <c r="Q181" s="129"/>
      <c r="R181" s="129"/>
      <c r="S181" s="130"/>
      <c r="T181"/>
      <c r="U181"/>
      <c r="V181"/>
      <c r="W181"/>
      <c r="X181"/>
      <c r="Y181"/>
      <c r="Z181"/>
      <c r="AA181"/>
      <c r="AB181"/>
      <c r="AC181"/>
      <c r="AD181"/>
      <c r="AE181"/>
    </row>
    <row r="182" spans="1:31">
      <c r="A182" s="131" t="s">
        <v>112</v>
      </c>
      <c r="B182" s="131" t="s">
        <v>137</v>
      </c>
      <c r="C182" s="131" t="s">
        <v>138</v>
      </c>
      <c r="D182" s="131" t="s">
        <v>269</v>
      </c>
      <c r="E182" s="140" t="s">
        <v>67</v>
      </c>
      <c r="F182" s="140" t="s">
        <v>68</v>
      </c>
      <c r="G182" s="140" t="s">
        <v>187</v>
      </c>
      <c r="H182" s="128"/>
      <c r="I182" s="129"/>
      <c r="J182" s="129"/>
      <c r="K182" s="129">
        <v>2</v>
      </c>
      <c r="L182" s="129"/>
      <c r="M182" s="129"/>
      <c r="N182" s="129"/>
      <c r="O182" s="129"/>
      <c r="P182" s="129"/>
      <c r="Q182" s="129"/>
      <c r="R182" s="129"/>
      <c r="S182" s="130"/>
      <c r="T182"/>
      <c r="U182"/>
      <c r="V182"/>
      <c r="W182"/>
      <c r="X182"/>
      <c r="Y182"/>
      <c r="Z182"/>
      <c r="AA182"/>
      <c r="AB182"/>
      <c r="AC182"/>
      <c r="AD182"/>
      <c r="AE182"/>
    </row>
    <row r="183" spans="1:31">
      <c r="A183" s="131" t="s">
        <v>112</v>
      </c>
      <c r="B183" s="131" t="s">
        <v>137</v>
      </c>
      <c r="C183" s="131" t="s">
        <v>138</v>
      </c>
      <c r="D183" s="140" t="s">
        <v>270</v>
      </c>
      <c r="E183" s="140" t="s">
        <v>55</v>
      </c>
      <c r="F183" s="140" t="s">
        <v>56</v>
      </c>
      <c r="G183" s="140" t="s">
        <v>174</v>
      </c>
      <c r="H183" s="128"/>
      <c r="I183" s="129"/>
      <c r="J183" s="129"/>
      <c r="K183" s="129"/>
      <c r="L183" s="129"/>
      <c r="M183" s="129"/>
      <c r="N183" s="129"/>
      <c r="O183" s="129">
        <v>1</v>
      </c>
      <c r="P183" s="129"/>
      <c r="Q183" s="129"/>
      <c r="R183" s="129"/>
      <c r="S183" s="130"/>
      <c r="T183"/>
      <c r="U183"/>
      <c r="V183"/>
      <c r="W183"/>
      <c r="X183"/>
      <c r="Y183"/>
      <c r="Z183"/>
      <c r="AA183"/>
      <c r="AB183"/>
      <c r="AC183"/>
      <c r="AD183"/>
      <c r="AE183"/>
    </row>
    <row r="184" spans="1:31">
      <c r="A184" s="131" t="s">
        <v>112</v>
      </c>
      <c r="B184" s="131" t="s">
        <v>137</v>
      </c>
      <c r="C184" s="131" t="s">
        <v>138</v>
      </c>
      <c r="D184" s="131" t="s">
        <v>270</v>
      </c>
      <c r="E184" s="140" t="s">
        <v>47</v>
      </c>
      <c r="F184" s="140" t="s">
        <v>175</v>
      </c>
      <c r="G184" s="140" t="s">
        <v>176</v>
      </c>
      <c r="H184" s="128"/>
      <c r="I184" s="129"/>
      <c r="J184" s="129"/>
      <c r="K184" s="129"/>
      <c r="L184" s="129"/>
      <c r="M184" s="129"/>
      <c r="N184" s="129"/>
      <c r="O184" s="129">
        <v>1</v>
      </c>
      <c r="P184" s="129"/>
      <c r="Q184" s="129"/>
      <c r="R184" s="129"/>
      <c r="S184" s="130"/>
      <c r="T184"/>
      <c r="U184"/>
      <c r="V184"/>
      <c r="W184"/>
      <c r="X184"/>
      <c r="Y184"/>
      <c r="Z184"/>
      <c r="AA184"/>
      <c r="AB184"/>
      <c r="AC184"/>
      <c r="AD184"/>
      <c r="AE184"/>
    </row>
    <row r="185" spans="1:31">
      <c r="A185" s="131" t="s">
        <v>112</v>
      </c>
      <c r="B185" s="131" t="s">
        <v>137</v>
      </c>
      <c r="C185" s="131" t="s">
        <v>138</v>
      </c>
      <c r="D185" s="131" t="s">
        <v>270</v>
      </c>
      <c r="E185" s="140" t="s">
        <v>180</v>
      </c>
      <c r="F185" s="140" t="s">
        <v>181</v>
      </c>
      <c r="G185" s="140" t="s">
        <v>182</v>
      </c>
      <c r="H185" s="128"/>
      <c r="I185" s="129"/>
      <c r="J185" s="129"/>
      <c r="K185" s="129"/>
      <c r="L185" s="129"/>
      <c r="M185" s="129"/>
      <c r="N185" s="129"/>
      <c r="O185" s="129">
        <v>2</v>
      </c>
      <c r="P185" s="129"/>
      <c r="Q185" s="129"/>
      <c r="R185" s="129"/>
      <c r="S185" s="130"/>
      <c r="T185"/>
      <c r="U185"/>
      <c r="V185"/>
      <c r="W185"/>
      <c r="X185"/>
      <c r="Y185"/>
      <c r="Z185"/>
      <c r="AA185"/>
      <c r="AB185"/>
      <c r="AC185"/>
      <c r="AD185"/>
      <c r="AE185"/>
    </row>
    <row r="186" spans="1:31">
      <c r="A186" s="131" t="s">
        <v>112</v>
      </c>
      <c r="B186" s="131" t="s">
        <v>137</v>
      </c>
      <c r="C186" s="131" t="s">
        <v>138</v>
      </c>
      <c r="D186" s="131" t="s">
        <v>270</v>
      </c>
      <c r="E186" s="140" t="s">
        <v>63</v>
      </c>
      <c r="F186" s="140" t="s">
        <v>64</v>
      </c>
      <c r="G186" s="140" t="s">
        <v>186</v>
      </c>
      <c r="H186" s="128"/>
      <c r="I186" s="129"/>
      <c r="J186" s="129"/>
      <c r="K186" s="129"/>
      <c r="L186" s="129"/>
      <c r="M186" s="129"/>
      <c r="N186" s="129"/>
      <c r="O186" s="129">
        <v>1</v>
      </c>
      <c r="P186" s="129"/>
      <c r="Q186" s="129"/>
      <c r="R186" s="129"/>
      <c r="S186" s="130"/>
      <c r="T186"/>
      <c r="U186"/>
      <c r="V186"/>
      <c r="W186"/>
      <c r="X186"/>
      <c r="Y186"/>
      <c r="Z186"/>
      <c r="AA186"/>
      <c r="AB186"/>
      <c r="AC186"/>
      <c r="AD186"/>
      <c r="AE186"/>
    </row>
    <row r="187" spans="1:31">
      <c r="A187" s="131" t="s">
        <v>112</v>
      </c>
      <c r="B187" s="131" t="s">
        <v>137</v>
      </c>
      <c r="C187" s="131" t="s">
        <v>138</v>
      </c>
      <c r="D187" s="131" t="s">
        <v>270</v>
      </c>
      <c r="E187" s="140" t="s">
        <v>67</v>
      </c>
      <c r="F187" s="140" t="s">
        <v>68</v>
      </c>
      <c r="G187" s="140" t="s">
        <v>187</v>
      </c>
      <c r="H187" s="128"/>
      <c r="I187" s="129"/>
      <c r="J187" s="129"/>
      <c r="K187" s="129"/>
      <c r="L187" s="129"/>
      <c r="M187" s="129"/>
      <c r="N187" s="129"/>
      <c r="O187" s="129">
        <v>3</v>
      </c>
      <c r="P187" s="129"/>
      <c r="Q187" s="129"/>
      <c r="R187" s="129"/>
      <c r="S187" s="130"/>
      <c r="T187"/>
      <c r="U187"/>
      <c r="V187"/>
      <c r="W187"/>
      <c r="X187"/>
      <c r="Y187"/>
      <c r="Z187"/>
      <c r="AA187"/>
      <c r="AB187"/>
      <c r="AC187"/>
      <c r="AD187"/>
      <c r="AE187"/>
    </row>
    <row r="188" spans="1:31">
      <c r="A188" s="131" t="s">
        <v>112</v>
      </c>
      <c r="B188" s="131" t="s">
        <v>137</v>
      </c>
      <c r="C188" s="131" t="s">
        <v>138</v>
      </c>
      <c r="D188" s="140" t="s">
        <v>271</v>
      </c>
      <c r="E188" s="140" t="s">
        <v>59</v>
      </c>
      <c r="F188" s="140" t="s">
        <v>60</v>
      </c>
      <c r="G188" s="140" t="s">
        <v>173</v>
      </c>
      <c r="H188" s="128"/>
      <c r="I188" s="129"/>
      <c r="J188" s="129"/>
      <c r="K188" s="129"/>
      <c r="L188" s="129"/>
      <c r="M188" s="129"/>
      <c r="N188" s="129"/>
      <c r="O188" s="129">
        <v>1</v>
      </c>
      <c r="P188" s="129"/>
      <c r="Q188" s="129"/>
      <c r="R188" s="129"/>
      <c r="S188" s="130"/>
      <c r="T188"/>
      <c r="U188"/>
      <c r="V188"/>
      <c r="W188"/>
      <c r="X188"/>
      <c r="Y188"/>
      <c r="Z188"/>
      <c r="AA188"/>
      <c r="AB188"/>
      <c r="AC188"/>
      <c r="AD188"/>
      <c r="AE188"/>
    </row>
    <row r="189" spans="1:31">
      <c r="A189" s="131" t="s">
        <v>112</v>
      </c>
      <c r="B189" s="131" t="s">
        <v>137</v>
      </c>
      <c r="C189" s="131" t="s">
        <v>138</v>
      </c>
      <c r="D189" s="131" t="s">
        <v>271</v>
      </c>
      <c r="E189" s="140" t="s">
        <v>55</v>
      </c>
      <c r="F189" s="140" t="s">
        <v>56</v>
      </c>
      <c r="G189" s="140" t="s">
        <v>174</v>
      </c>
      <c r="H189" s="128"/>
      <c r="I189" s="129"/>
      <c r="J189" s="129"/>
      <c r="K189" s="129"/>
      <c r="L189" s="129"/>
      <c r="M189" s="129"/>
      <c r="N189" s="129"/>
      <c r="O189" s="129">
        <v>3</v>
      </c>
      <c r="P189" s="129"/>
      <c r="Q189" s="129"/>
      <c r="R189" s="129"/>
      <c r="S189" s="130"/>
      <c r="T189"/>
      <c r="U189"/>
      <c r="V189"/>
      <c r="W189"/>
      <c r="X189"/>
      <c r="Y189"/>
      <c r="Z189"/>
      <c r="AA189"/>
      <c r="AB189"/>
      <c r="AC189"/>
      <c r="AD189"/>
      <c r="AE189"/>
    </row>
    <row r="190" spans="1:31">
      <c r="A190" s="131" t="s">
        <v>112</v>
      </c>
      <c r="B190" s="131" t="s">
        <v>137</v>
      </c>
      <c r="C190" s="131" t="s">
        <v>138</v>
      </c>
      <c r="D190" s="131" t="s">
        <v>271</v>
      </c>
      <c r="E190" s="140" t="s">
        <v>47</v>
      </c>
      <c r="F190" s="140" t="s">
        <v>175</v>
      </c>
      <c r="G190" s="140" t="s">
        <v>176</v>
      </c>
      <c r="H190" s="128"/>
      <c r="I190" s="129"/>
      <c r="J190" s="129"/>
      <c r="K190" s="129"/>
      <c r="L190" s="129"/>
      <c r="M190" s="129"/>
      <c r="N190" s="129"/>
      <c r="O190" s="129">
        <v>4</v>
      </c>
      <c r="P190" s="129">
        <v>2</v>
      </c>
      <c r="Q190" s="129"/>
      <c r="R190" s="129"/>
      <c r="S190" s="130"/>
      <c r="T190"/>
      <c r="U190"/>
      <c r="V190"/>
      <c r="W190"/>
      <c r="X190"/>
      <c r="Y190"/>
      <c r="Z190"/>
      <c r="AA190"/>
      <c r="AB190"/>
      <c r="AC190"/>
      <c r="AD190"/>
      <c r="AE190"/>
    </row>
    <row r="191" spans="1:31">
      <c r="A191" s="131" t="s">
        <v>112</v>
      </c>
      <c r="B191" s="131" t="s">
        <v>137</v>
      </c>
      <c r="C191" s="131" t="s">
        <v>138</v>
      </c>
      <c r="D191" s="131" t="s">
        <v>271</v>
      </c>
      <c r="E191" s="140" t="s">
        <v>180</v>
      </c>
      <c r="F191" s="140" t="s">
        <v>181</v>
      </c>
      <c r="G191" s="140" t="s">
        <v>182</v>
      </c>
      <c r="H191" s="128"/>
      <c r="I191" s="129"/>
      <c r="J191" s="129"/>
      <c r="K191" s="129"/>
      <c r="L191" s="129"/>
      <c r="M191" s="129"/>
      <c r="N191" s="129"/>
      <c r="O191" s="129">
        <v>6</v>
      </c>
      <c r="P191" s="129">
        <v>3</v>
      </c>
      <c r="Q191" s="129"/>
      <c r="R191" s="129"/>
      <c r="S191" s="130"/>
      <c r="T191"/>
      <c r="U191"/>
      <c r="V191"/>
      <c r="W191"/>
      <c r="X191"/>
      <c r="Y191"/>
      <c r="Z191"/>
      <c r="AA191"/>
      <c r="AB191"/>
      <c r="AC191"/>
      <c r="AD191"/>
      <c r="AE191"/>
    </row>
    <row r="192" spans="1:31">
      <c r="A192" s="131" t="s">
        <v>112</v>
      </c>
      <c r="B192" s="131" t="s">
        <v>137</v>
      </c>
      <c r="C192" s="131" t="s">
        <v>138</v>
      </c>
      <c r="D192" s="131" t="s">
        <v>271</v>
      </c>
      <c r="E192" s="140" t="s">
        <v>63</v>
      </c>
      <c r="F192" s="140" t="s">
        <v>64</v>
      </c>
      <c r="G192" s="140" t="s">
        <v>186</v>
      </c>
      <c r="H192" s="128"/>
      <c r="I192" s="129"/>
      <c r="J192" s="129"/>
      <c r="K192" s="129"/>
      <c r="L192" s="129"/>
      <c r="M192" s="129"/>
      <c r="N192" s="129"/>
      <c r="O192" s="129">
        <v>1</v>
      </c>
      <c r="P192" s="129">
        <v>2</v>
      </c>
      <c r="Q192" s="129"/>
      <c r="R192" s="129"/>
      <c r="S192" s="130"/>
      <c r="T192"/>
      <c r="U192"/>
      <c r="V192"/>
      <c r="W192"/>
      <c r="X192"/>
      <c r="Y192"/>
      <c r="Z192"/>
      <c r="AA192"/>
      <c r="AB192"/>
      <c r="AC192"/>
      <c r="AD192"/>
      <c r="AE192"/>
    </row>
    <row r="193" spans="1:31">
      <c r="A193" s="131" t="s">
        <v>112</v>
      </c>
      <c r="B193" s="131" t="s">
        <v>137</v>
      </c>
      <c r="C193" s="131" t="s">
        <v>138</v>
      </c>
      <c r="D193" s="131" t="s">
        <v>271</v>
      </c>
      <c r="E193" s="140" t="s">
        <v>67</v>
      </c>
      <c r="F193" s="140" t="s">
        <v>68</v>
      </c>
      <c r="G193" s="140" t="s">
        <v>187</v>
      </c>
      <c r="H193" s="128"/>
      <c r="I193" s="129"/>
      <c r="J193" s="129"/>
      <c r="K193" s="129"/>
      <c r="L193" s="129"/>
      <c r="M193" s="129"/>
      <c r="N193" s="129"/>
      <c r="O193" s="129">
        <v>6</v>
      </c>
      <c r="P193" s="129">
        <v>2</v>
      </c>
      <c r="Q193" s="129"/>
      <c r="R193" s="129"/>
      <c r="S193" s="130"/>
      <c r="T193"/>
      <c r="U193"/>
      <c r="V193"/>
      <c r="W193"/>
      <c r="X193"/>
      <c r="Y193"/>
      <c r="Z193"/>
      <c r="AA193"/>
      <c r="AB193"/>
      <c r="AC193"/>
      <c r="AD193"/>
      <c r="AE193"/>
    </row>
    <row r="194" spans="1:31">
      <c r="A194" s="131" t="s">
        <v>112</v>
      </c>
      <c r="B194" s="131" t="s">
        <v>137</v>
      </c>
      <c r="C194" s="131" t="s">
        <v>138</v>
      </c>
      <c r="D194" s="131" t="s">
        <v>271</v>
      </c>
      <c r="E194" s="140" t="s">
        <v>51</v>
      </c>
      <c r="F194" s="140" t="s">
        <v>151</v>
      </c>
      <c r="G194" s="140" t="s">
        <v>197</v>
      </c>
      <c r="H194" s="128"/>
      <c r="I194" s="129"/>
      <c r="J194" s="129"/>
      <c r="K194" s="129"/>
      <c r="L194" s="129"/>
      <c r="M194" s="129"/>
      <c r="N194" s="129"/>
      <c r="O194" s="129">
        <v>2</v>
      </c>
      <c r="P194" s="129">
        <v>3</v>
      </c>
      <c r="Q194" s="129"/>
      <c r="R194" s="129"/>
      <c r="S194" s="130"/>
      <c r="T194"/>
      <c r="U194"/>
      <c r="V194"/>
      <c r="W194"/>
      <c r="X194"/>
      <c r="Y194"/>
      <c r="Z194"/>
      <c r="AA194"/>
      <c r="AB194"/>
      <c r="AC194"/>
      <c r="AD194"/>
      <c r="AE194"/>
    </row>
    <row r="195" spans="1:31">
      <c r="A195" s="131" t="s">
        <v>112</v>
      </c>
      <c r="B195" s="131" t="s">
        <v>137</v>
      </c>
      <c r="C195" s="131" t="s">
        <v>138</v>
      </c>
      <c r="D195" s="140" t="s">
        <v>272</v>
      </c>
      <c r="E195" s="140" t="s">
        <v>59</v>
      </c>
      <c r="F195" s="140" t="s">
        <v>60</v>
      </c>
      <c r="G195" s="140" t="s">
        <v>173</v>
      </c>
      <c r="H195" s="128"/>
      <c r="I195" s="129"/>
      <c r="J195" s="129"/>
      <c r="K195" s="129"/>
      <c r="L195" s="129"/>
      <c r="M195" s="129"/>
      <c r="N195" s="129"/>
      <c r="O195" s="129"/>
      <c r="P195" s="129">
        <v>1</v>
      </c>
      <c r="Q195" s="129"/>
      <c r="R195" s="129"/>
      <c r="S195" s="130"/>
      <c r="T195"/>
      <c r="U195"/>
      <c r="V195"/>
      <c r="W195"/>
      <c r="X195"/>
      <c r="Y195"/>
      <c r="Z195"/>
      <c r="AA195"/>
      <c r="AB195"/>
      <c r="AC195"/>
      <c r="AD195"/>
      <c r="AE195"/>
    </row>
    <row r="196" spans="1:31">
      <c r="A196" s="131" t="s">
        <v>112</v>
      </c>
      <c r="B196" s="131" t="s">
        <v>137</v>
      </c>
      <c r="C196" s="131" t="s">
        <v>138</v>
      </c>
      <c r="D196" s="131" t="s">
        <v>272</v>
      </c>
      <c r="E196" s="140" t="s">
        <v>55</v>
      </c>
      <c r="F196" s="140" t="s">
        <v>56</v>
      </c>
      <c r="G196" s="140" t="s">
        <v>174</v>
      </c>
      <c r="H196" s="128"/>
      <c r="I196" s="129"/>
      <c r="J196" s="129"/>
      <c r="K196" s="129"/>
      <c r="L196" s="129"/>
      <c r="M196" s="129"/>
      <c r="N196" s="129"/>
      <c r="O196" s="129"/>
      <c r="P196" s="129">
        <v>1</v>
      </c>
      <c r="Q196" s="129"/>
      <c r="R196" s="129"/>
      <c r="S196" s="130"/>
      <c r="T196"/>
      <c r="U196"/>
      <c r="V196"/>
      <c r="W196"/>
      <c r="X196"/>
      <c r="Y196"/>
      <c r="Z196"/>
      <c r="AA196"/>
      <c r="AB196"/>
      <c r="AC196"/>
      <c r="AD196"/>
      <c r="AE196"/>
    </row>
    <row r="197" spans="1:31">
      <c r="A197" s="131" t="s">
        <v>112</v>
      </c>
      <c r="B197" s="131" t="s">
        <v>137</v>
      </c>
      <c r="C197" s="131" t="s">
        <v>138</v>
      </c>
      <c r="D197" s="131" t="s">
        <v>272</v>
      </c>
      <c r="E197" s="140" t="s">
        <v>180</v>
      </c>
      <c r="F197" s="140" t="s">
        <v>181</v>
      </c>
      <c r="G197" s="140" t="s">
        <v>182</v>
      </c>
      <c r="H197" s="128"/>
      <c r="I197" s="129"/>
      <c r="J197" s="129"/>
      <c r="K197" s="129"/>
      <c r="L197" s="129"/>
      <c r="M197" s="129"/>
      <c r="N197" s="129"/>
      <c r="O197" s="129"/>
      <c r="P197" s="129">
        <v>6</v>
      </c>
      <c r="Q197" s="129"/>
      <c r="R197" s="129"/>
      <c r="S197" s="130"/>
      <c r="T197"/>
      <c r="U197"/>
      <c r="V197"/>
      <c r="W197"/>
      <c r="X197"/>
      <c r="Y197"/>
      <c r="Z197"/>
      <c r="AA197"/>
      <c r="AB197"/>
      <c r="AC197"/>
      <c r="AD197"/>
      <c r="AE197"/>
    </row>
    <row r="198" spans="1:31">
      <c r="A198" s="131" t="s">
        <v>112</v>
      </c>
      <c r="B198" s="131" t="s">
        <v>137</v>
      </c>
      <c r="C198" s="131" t="s">
        <v>138</v>
      </c>
      <c r="D198" s="131" t="s">
        <v>272</v>
      </c>
      <c r="E198" s="140" t="s">
        <v>63</v>
      </c>
      <c r="F198" s="140" t="s">
        <v>64</v>
      </c>
      <c r="G198" s="140" t="s">
        <v>186</v>
      </c>
      <c r="H198" s="128"/>
      <c r="I198" s="129"/>
      <c r="J198" s="129"/>
      <c r="K198" s="129"/>
      <c r="L198" s="129"/>
      <c r="M198" s="129"/>
      <c r="N198" s="129"/>
      <c r="O198" s="129"/>
      <c r="P198" s="129">
        <v>1</v>
      </c>
      <c r="Q198" s="129"/>
      <c r="R198" s="129"/>
      <c r="S198" s="130"/>
      <c r="T198"/>
      <c r="U198"/>
      <c r="V198"/>
      <c r="W198"/>
      <c r="X198"/>
      <c r="Y198"/>
      <c r="Z198"/>
      <c r="AA198"/>
      <c r="AB198"/>
      <c r="AC198"/>
      <c r="AD198"/>
      <c r="AE198"/>
    </row>
    <row r="199" spans="1:31">
      <c r="A199" s="131" t="s">
        <v>112</v>
      </c>
      <c r="B199" s="131" t="s">
        <v>137</v>
      </c>
      <c r="C199" s="131" t="s">
        <v>138</v>
      </c>
      <c r="D199" s="131" t="s">
        <v>272</v>
      </c>
      <c r="E199" s="140" t="s">
        <v>67</v>
      </c>
      <c r="F199" s="140" t="s">
        <v>68</v>
      </c>
      <c r="G199" s="140" t="s">
        <v>187</v>
      </c>
      <c r="H199" s="128"/>
      <c r="I199" s="129"/>
      <c r="J199" s="129"/>
      <c r="K199" s="129"/>
      <c r="L199" s="129"/>
      <c r="M199" s="129"/>
      <c r="N199" s="129"/>
      <c r="O199" s="129"/>
      <c r="P199" s="129">
        <v>6</v>
      </c>
      <c r="Q199" s="129"/>
      <c r="R199" s="129"/>
      <c r="S199" s="130"/>
      <c r="T199"/>
      <c r="U199"/>
      <c r="V199"/>
      <c r="W199"/>
      <c r="X199"/>
      <c r="Y199"/>
      <c r="Z199"/>
      <c r="AA199"/>
      <c r="AB199"/>
      <c r="AC199"/>
      <c r="AD199"/>
      <c r="AE199"/>
    </row>
    <row r="200" spans="1:31">
      <c r="A200" s="131" t="s">
        <v>112</v>
      </c>
      <c r="B200" s="131" t="s">
        <v>137</v>
      </c>
      <c r="C200" s="131" t="s">
        <v>138</v>
      </c>
      <c r="D200" s="131" t="s">
        <v>272</v>
      </c>
      <c r="E200" s="140" t="s">
        <v>51</v>
      </c>
      <c r="F200" s="140" t="s">
        <v>151</v>
      </c>
      <c r="G200" s="140" t="s">
        <v>197</v>
      </c>
      <c r="H200" s="128"/>
      <c r="I200" s="129"/>
      <c r="J200" s="129"/>
      <c r="K200" s="129"/>
      <c r="L200" s="129"/>
      <c r="M200" s="129"/>
      <c r="N200" s="129"/>
      <c r="O200" s="129"/>
      <c r="P200" s="129">
        <v>2</v>
      </c>
      <c r="Q200" s="129"/>
      <c r="R200" s="129"/>
      <c r="S200" s="130"/>
      <c r="T200"/>
      <c r="U200"/>
      <c r="V200"/>
      <c r="W200"/>
      <c r="X200"/>
      <c r="Y200"/>
      <c r="Z200"/>
      <c r="AA200"/>
      <c r="AB200"/>
      <c r="AC200"/>
      <c r="AD200"/>
      <c r="AE200"/>
    </row>
    <row r="201" spans="1:31">
      <c r="A201" s="131" t="s">
        <v>112</v>
      </c>
      <c r="B201" s="131" t="s">
        <v>137</v>
      </c>
      <c r="C201" s="131" t="s">
        <v>138</v>
      </c>
      <c r="D201" s="140" t="s">
        <v>273</v>
      </c>
      <c r="E201" s="140" t="s">
        <v>55</v>
      </c>
      <c r="F201" s="140" t="s">
        <v>56</v>
      </c>
      <c r="G201" s="140" t="s">
        <v>174</v>
      </c>
      <c r="H201" s="128"/>
      <c r="I201" s="129"/>
      <c r="J201" s="129"/>
      <c r="K201" s="129"/>
      <c r="L201" s="129"/>
      <c r="M201" s="129">
        <v>3</v>
      </c>
      <c r="N201" s="129"/>
      <c r="O201" s="129"/>
      <c r="P201" s="129"/>
      <c r="Q201" s="129"/>
      <c r="R201" s="129"/>
      <c r="S201" s="130"/>
      <c r="T201"/>
      <c r="U201"/>
      <c r="V201"/>
      <c r="W201"/>
      <c r="X201"/>
      <c r="Y201"/>
      <c r="Z201"/>
      <c r="AA201"/>
      <c r="AB201"/>
      <c r="AC201"/>
      <c r="AD201"/>
      <c r="AE201"/>
    </row>
    <row r="202" spans="1:31">
      <c r="A202" s="131" t="s">
        <v>112</v>
      </c>
      <c r="B202" s="131" t="s">
        <v>137</v>
      </c>
      <c r="C202" s="131" t="s">
        <v>138</v>
      </c>
      <c r="D202" s="131" t="s">
        <v>273</v>
      </c>
      <c r="E202" s="140" t="s">
        <v>47</v>
      </c>
      <c r="F202" s="140" t="s">
        <v>175</v>
      </c>
      <c r="G202" s="140" t="s">
        <v>176</v>
      </c>
      <c r="H202" s="128"/>
      <c r="I202" s="129"/>
      <c r="J202" s="129"/>
      <c r="K202" s="129"/>
      <c r="L202" s="129"/>
      <c r="M202" s="129">
        <v>2</v>
      </c>
      <c r="N202" s="129"/>
      <c r="O202" s="129"/>
      <c r="P202" s="129"/>
      <c r="Q202" s="129"/>
      <c r="R202" s="129"/>
      <c r="S202" s="130"/>
      <c r="T202"/>
      <c r="U202"/>
      <c r="V202"/>
      <c r="W202"/>
      <c r="X202"/>
      <c r="Y202"/>
      <c r="Z202"/>
      <c r="AA202"/>
      <c r="AB202"/>
      <c r="AC202"/>
      <c r="AD202"/>
      <c r="AE202"/>
    </row>
    <row r="203" spans="1:31">
      <c r="A203" s="131" t="s">
        <v>112</v>
      </c>
      <c r="B203" s="131" t="s">
        <v>137</v>
      </c>
      <c r="C203" s="131" t="s">
        <v>138</v>
      </c>
      <c r="D203" s="131" t="s">
        <v>273</v>
      </c>
      <c r="E203" s="140" t="s">
        <v>180</v>
      </c>
      <c r="F203" s="140" t="s">
        <v>181</v>
      </c>
      <c r="G203" s="140" t="s">
        <v>182</v>
      </c>
      <c r="H203" s="128"/>
      <c r="I203" s="129"/>
      <c r="J203" s="129"/>
      <c r="K203" s="129"/>
      <c r="L203" s="129"/>
      <c r="M203" s="129">
        <v>4</v>
      </c>
      <c r="N203" s="129"/>
      <c r="O203" s="129"/>
      <c r="P203" s="129"/>
      <c r="Q203" s="129"/>
      <c r="R203" s="129"/>
      <c r="S203" s="130"/>
      <c r="T203"/>
      <c r="U203"/>
      <c r="V203"/>
      <c r="W203"/>
      <c r="X203"/>
      <c r="Y203"/>
      <c r="Z203"/>
      <c r="AA203"/>
      <c r="AB203"/>
      <c r="AC203"/>
      <c r="AD203"/>
      <c r="AE203"/>
    </row>
    <row r="204" spans="1:31">
      <c r="A204" s="131" t="s">
        <v>112</v>
      </c>
      <c r="B204" s="131" t="s">
        <v>137</v>
      </c>
      <c r="C204" s="131" t="s">
        <v>138</v>
      </c>
      <c r="D204" s="131" t="s">
        <v>273</v>
      </c>
      <c r="E204" s="140" t="s">
        <v>63</v>
      </c>
      <c r="F204" s="140" t="s">
        <v>64</v>
      </c>
      <c r="G204" s="140" t="s">
        <v>186</v>
      </c>
      <c r="H204" s="128"/>
      <c r="I204" s="129"/>
      <c r="J204" s="129"/>
      <c r="K204" s="129"/>
      <c r="L204" s="129"/>
      <c r="M204" s="129">
        <v>5</v>
      </c>
      <c r="N204" s="129"/>
      <c r="O204" s="129"/>
      <c r="P204" s="129"/>
      <c r="Q204" s="129"/>
      <c r="R204" s="129"/>
      <c r="S204" s="130"/>
      <c r="T204"/>
      <c r="U204"/>
      <c r="V204"/>
      <c r="W204"/>
      <c r="X204"/>
      <c r="Y204"/>
      <c r="Z204"/>
      <c r="AA204"/>
      <c r="AB204"/>
      <c r="AC204"/>
      <c r="AD204"/>
      <c r="AE204"/>
    </row>
    <row r="205" spans="1:31">
      <c r="A205" s="131" t="s">
        <v>112</v>
      </c>
      <c r="B205" s="131" t="s">
        <v>137</v>
      </c>
      <c r="C205" s="131" t="s">
        <v>138</v>
      </c>
      <c r="D205" s="131" t="s">
        <v>273</v>
      </c>
      <c r="E205" s="140" t="s">
        <v>188</v>
      </c>
      <c r="F205" s="140" t="s">
        <v>189</v>
      </c>
      <c r="G205" s="140" t="s">
        <v>191</v>
      </c>
      <c r="H205" s="128"/>
      <c r="I205" s="129"/>
      <c r="J205" s="129"/>
      <c r="K205" s="129"/>
      <c r="L205" s="129"/>
      <c r="M205" s="129">
        <v>1</v>
      </c>
      <c r="N205" s="129"/>
      <c r="O205" s="129"/>
      <c r="P205" s="129"/>
      <c r="Q205" s="129"/>
      <c r="R205" s="129"/>
      <c r="S205" s="130"/>
      <c r="T205"/>
      <c r="U205"/>
      <c r="V205"/>
      <c r="W205"/>
      <c r="X205"/>
      <c r="Y205"/>
      <c r="Z205"/>
      <c r="AA205"/>
      <c r="AB205"/>
      <c r="AC205"/>
      <c r="AD205"/>
      <c r="AE205"/>
    </row>
    <row r="206" spans="1:31">
      <c r="A206" s="131" t="s">
        <v>112</v>
      </c>
      <c r="B206" s="131" t="s">
        <v>137</v>
      </c>
      <c r="C206" s="131" t="s">
        <v>138</v>
      </c>
      <c r="D206" s="131" t="s">
        <v>273</v>
      </c>
      <c r="E206" s="140" t="s">
        <v>192</v>
      </c>
      <c r="F206" s="140" t="s">
        <v>193</v>
      </c>
      <c r="G206" s="140" t="s">
        <v>191</v>
      </c>
      <c r="H206" s="128"/>
      <c r="I206" s="129"/>
      <c r="J206" s="129"/>
      <c r="K206" s="129"/>
      <c r="L206" s="129"/>
      <c r="M206" s="129">
        <v>1</v>
      </c>
      <c r="N206" s="129"/>
      <c r="O206" s="129"/>
      <c r="P206" s="129"/>
      <c r="Q206" s="129"/>
      <c r="R206" s="129"/>
      <c r="S206" s="130"/>
      <c r="T206"/>
      <c r="U206"/>
      <c r="V206"/>
      <c r="W206"/>
      <c r="X206"/>
      <c r="Y206"/>
      <c r="Z206"/>
      <c r="AA206"/>
      <c r="AB206"/>
      <c r="AC206"/>
      <c r="AD206"/>
      <c r="AE206"/>
    </row>
    <row r="207" spans="1:31">
      <c r="A207" s="131" t="s">
        <v>112</v>
      </c>
      <c r="B207" s="131" t="s">
        <v>137</v>
      </c>
      <c r="C207" s="131" t="s">
        <v>138</v>
      </c>
      <c r="D207" s="131" t="s">
        <v>273</v>
      </c>
      <c r="E207" s="140" t="s">
        <v>211</v>
      </c>
      <c r="F207" s="140" t="s">
        <v>212</v>
      </c>
      <c r="G207" s="140" t="s">
        <v>191</v>
      </c>
      <c r="H207" s="128"/>
      <c r="I207" s="129"/>
      <c r="J207" s="129"/>
      <c r="K207" s="129"/>
      <c r="L207" s="129"/>
      <c r="M207" s="129">
        <v>1</v>
      </c>
      <c r="N207" s="129"/>
      <c r="O207" s="129"/>
      <c r="P207" s="129"/>
      <c r="Q207" s="129"/>
      <c r="R207" s="129"/>
      <c r="S207" s="130"/>
      <c r="T207"/>
      <c r="U207"/>
      <c r="V207"/>
      <c r="W207"/>
      <c r="X207"/>
      <c r="Y207"/>
      <c r="Z207"/>
      <c r="AA207"/>
      <c r="AB207"/>
      <c r="AC207"/>
      <c r="AD207"/>
      <c r="AE207"/>
    </row>
    <row r="208" spans="1:31">
      <c r="A208" s="131" t="s">
        <v>112</v>
      </c>
      <c r="B208" s="131" t="s">
        <v>137</v>
      </c>
      <c r="C208" s="131" t="s">
        <v>138</v>
      </c>
      <c r="D208" s="140" t="s">
        <v>274</v>
      </c>
      <c r="E208" s="140" t="s">
        <v>59</v>
      </c>
      <c r="F208" s="140" t="s">
        <v>60</v>
      </c>
      <c r="G208" s="140" t="s">
        <v>173</v>
      </c>
      <c r="H208" s="128"/>
      <c r="I208" s="129"/>
      <c r="J208" s="129"/>
      <c r="K208" s="129"/>
      <c r="L208" s="129"/>
      <c r="M208" s="129"/>
      <c r="N208" s="129">
        <v>7</v>
      </c>
      <c r="O208" s="129"/>
      <c r="P208" s="129"/>
      <c r="Q208" s="129"/>
      <c r="R208" s="129"/>
      <c r="S208" s="130"/>
      <c r="T208"/>
      <c r="U208"/>
      <c r="V208"/>
      <c r="W208"/>
      <c r="X208"/>
      <c r="Y208"/>
      <c r="Z208"/>
      <c r="AA208"/>
      <c r="AB208"/>
      <c r="AC208"/>
      <c r="AD208"/>
      <c r="AE208"/>
    </row>
    <row r="209" spans="1:31">
      <c r="A209" s="131" t="s">
        <v>112</v>
      </c>
      <c r="B209" s="131" t="s">
        <v>137</v>
      </c>
      <c r="C209" s="131" t="s">
        <v>138</v>
      </c>
      <c r="D209" s="131" t="s">
        <v>274</v>
      </c>
      <c r="E209" s="140" t="s">
        <v>55</v>
      </c>
      <c r="F209" s="140" t="s">
        <v>56</v>
      </c>
      <c r="G209" s="140" t="s">
        <v>174</v>
      </c>
      <c r="H209" s="128"/>
      <c r="I209" s="129"/>
      <c r="J209" s="129"/>
      <c r="K209" s="129"/>
      <c r="L209" s="129"/>
      <c r="M209" s="129"/>
      <c r="N209" s="129">
        <v>21</v>
      </c>
      <c r="O209" s="129"/>
      <c r="P209" s="129"/>
      <c r="Q209" s="129"/>
      <c r="R209" s="129"/>
      <c r="S209" s="130"/>
      <c r="T209"/>
      <c r="U209"/>
      <c r="V209"/>
      <c r="W209"/>
      <c r="X209"/>
      <c r="Y209"/>
      <c r="Z209"/>
      <c r="AA209"/>
      <c r="AB209"/>
      <c r="AC209"/>
      <c r="AD209"/>
      <c r="AE209"/>
    </row>
    <row r="210" spans="1:31">
      <c r="A210" s="131" t="s">
        <v>112</v>
      </c>
      <c r="B210" s="131" t="s">
        <v>137</v>
      </c>
      <c r="C210" s="131" t="s">
        <v>138</v>
      </c>
      <c r="D210" s="131" t="s">
        <v>274</v>
      </c>
      <c r="E210" s="140" t="s">
        <v>47</v>
      </c>
      <c r="F210" s="140" t="s">
        <v>175</v>
      </c>
      <c r="G210" s="140" t="s">
        <v>176</v>
      </c>
      <c r="H210" s="128"/>
      <c r="I210" s="129"/>
      <c r="J210" s="129"/>
      <c r="K210" s="129"/>
      <c r="L210" s="129"/>
      <c r="M210" s="129"/>
      <c r="N210" s="129">
        <v>25</v>
      </c>
      <c r="O210" s="129"/>
      <c r="P210" s="129"/>
      <c r="Q210" s="129"/>
      <c r="R210" s="129"/>
      <c r="S210" s="130"/>
      <c r="T210"/>
      <c r="U210"/>
      <c r="V210"/>
      <c r="W210"/>
      <c r="X210"/>
      <c r="Y210"/>
      <c r="Z210"/>
      <c r="AA210"/>
      <c r="AB210"/>
      <c r="AC210"/>
      <c r="AD210"/>
      <c r="AE210"/>
    </row>
    <row r="211" spans="1:31">
      <c r="A211" s="131" t="s">
        <v>112</v>
      </c>
      <c r="B211" s="131" t="s">
        <v>137</v>
      </c>
      <c r="C211" s="131" t="s">
        <v>138</v>
      </c>
      <c r="D211" s="131" t="s">
        <v>274</v>
      </c>
      <c r="E211" s="140" t="s">
        <v>180</v>
      </c>
      <c r="F211" s="140" t="s">
        <v>181</v>
      </c>
      <c r="G211" s="140" t="s">
        <v>182</v>
      </c>
      <c r="H211" s="128"/>
      <c r="I211" s="129"/>
      <c r="J211" s="129"/>
      <c r="K211" s="129"/>
      <c r="L211" s="129"/>
      <c r="M211" s="129"/>
      <c r="N211" s="129">
        <v>27</v>
      </c>
      <c r="O211" s="129"/>
      <c r="P211" s="129"/>
      <c r="Q211" s="129"/>
      <c r="R211" s="129"/>
      <c r="S211" s="130"/>
      <c r="T211"/>
      <c r="U211"/>
      <c r="V211"/>
      <c r="W211"/>
      <c r="X211"/>
      <c r="Y211"/>
      <c r="Z211"/>
      <c r="AA211"/>
      <c r="AB211"/>
      <c r="AC211"/>
      <c r="AD211"/>
      <c r="AE211"/>
    </row>
    <row r="212" spans="1:31">
      <c r="A212" s="131" t="s">
        <v>112</v>
      </c>
      <c r="B212" s="131" t="s">
        <v>137</v>
      </c>
      <c r="C212" s="131" t="s">
        <v>138</v>
      </c>
      <c r="D212" s="131" t="s">
        <v>274</v>
      </c>
      <c r="E212" s="140" t="s">
        <v>63</v>
      </c>
      <c r="F212" s="140" t="s">
        <v>64</v>
      </c>
      <c r="G212" s="140" t="s">
        <v>186</v>
      </c>
      <c r="H212" s="128"/>
      <c r="I212" s="129"/>
      <c r="J212" s="129"/>
      <c r="K212" s="129"/>
      <c r="L212" s="129"/>
      <c r="M212" s="129"/>
      <c r="N212" s="129">
        <v>18</v>
      </c>
      <c r="O212" s="129"/>
      <c r="P212" s="129"/>
      <c r="Q212" s="129"/>
      <c r="R212" s="129"/>
      <c r="S212" s="130"/>
      <c r="T212"/>
      <c r="U212"/>
      <c r="V212"/>
      <c r="W212"/>
      <c r="X212"/>
      <c r="Y212"/>
      <c r="Z212"/>
      <c r="AA212"/>
      <c r="AB212"/>
      <c r="AC212"/>
      <c r="AD212"/>
      <c r="AE212"/>
    </row>
    <row r="213" spans="1:31">
      <c r="A213" s="131" t="s">
        <v>112</v>
      </c>
      <c r="B213" s="131" t="s">
        <v>137</v>
      </c>
      <c r="C213" s="131" t="s">
        <v>138</v>
      </c>
      <c r="D213" s="131" t="s">
        <v>274</v>
      </c>
      <c r="E213" s="140" t="s">
        <v>67</v>
      </c>
      <c r="F213" s="140" t="s">
        <v>68</v>
      </c>
      <c r="G213" s="140" t="s">
        <v>187</v>
      </c>
      <c r="H213" s="128"/>
      <c r="I213" s="129"/>
      <c r="J213" s="129"/>
      <c r="K213" s="129"/>
      <c r="L213" s="129"/>
      <c r="M213" s="129"/>
      <c r="N213" s="129">
        <v>42</v>
      </c>
      <c r="O213" s="129"/>
      <c r="P213" s="129"/>
      <c r="Q213" s="129"/>
      <c r="R213" s="129"/>
      <c r="S213" s="130"/>
      <c r="T213"/>
      <c r="U213"/>
      <c r="V213"/>
      <c r="W213"/>
      <c r="X213"/>
      <c r="Y213"/>
      <c r="Z213"/>
      <c r="AA213"/>
      <c r="AB213"/>
      <c r="AC213"/>
      <c r="AD213"/>
      <c r="AE213"/>
    </row>
    <row r="214" spans="1:31">
      <c r="A214" s="131" t="s">
        <v>112</v>
      </c>
      <c r="B214" s="131" t="s">
        <v>137</v>
      </c>
      <c r="C214" s="131" t="s">
        <v>138</v>
      </c>
      <c r="D214" s="131" t="s">
        <v>274</v>
      </c>
      <c r="E214" s="140" t="s">
        <v>188</v>
      </c>
      <c r="F214" s="140" t="s">
        <v>189</v>
      </c>
      <c r="G214" s="140" t="s">
        <v>191</v>
      </c>
      <c r="H214" s="128"/>
      <c r="I214" s="129"/>
      <c r="J214" s="129"/>
      <c r="K214" s="129"/>
      <c r="L214" s="129"/>
      <c r="M214" s="129"/>
      <c r="N214" s="129">
        <v>1</v>
      </c>
      <c r="O214" s="129"/>
      <c r="P214" s="129"/>
      <c r="Q214" s="129"/>
      <c r="R214" s="129"/>
      <c r="S214" s="130"/>
      <c r="T214"/>
      <c r="U214"/>
      <c r="V214"/>
      <c r="W214"/>
      <c r="X214"/>
      <c r="Y214"/>
      <c r="Z214"/>
      <c r="AA214"/>
      <c r="AB214"/>
      <c r="AC214"/>
      <c r="AD214"/>
      <c r="AE214"/>
    </row>
    <row r="215" spans="1:31">
      <c r="A215" s="131" t="s">
        <v>112</v>
      </c>
      <c r="B215" s="131" t="s">
        <v>137</v>
      </c>
      <c r="C215" s="131" t="s">
        <v>138</v>
      </c>
      <c r="D215" s="131" t="s">
        <v>274</v>
      </c>
      <c r="E215" s="140" t="s">
        <v>51</v>
      </c>
      <c r="F215" s="140" t="s">
        <v>151</v>
      </c>
      <c r="G215" s="140" t="s">
        <v>197</v>
      </c>
      <c r="H215" s="128"/>
      <c r="I215" s="129"/>
      <c r="J215" s="129"/>
      <c r="K215" s="129"/>
      <c r="L215" s="129"/>
      <c r="M215" s="129"/>
      <c r="N215" s="129">
        <v>67</v>
      </c>
      <c r="O215" s="129"/>
      <c r="P215" s="129"/>
      <c r="Q215" s="129"/>
      <c r="R215" s="129"/>
      <c r="S215" s="130"/>
      <c r="T215"/>
      <c r="U215"/>
      <c r="V215"/>
      <c r="W215"/>
      <c r="X215"/>
      <c r="Y215"/>
      <c r="Z215"/>
      <c r="AA215"/>
      <c r="AB215"/>
      <c r="AC215"/>
      <c r="AD215"/>
      <c r="AE215"/>
    </row>
    <row r="216" spans="1:31">
      <c r="A216" s="131" t="s">
        <v>112</v>
      </c>
      <c r="B216" s="131" t="s">
        <v>137</v>
      </c>
      <c r="C216" s="131" t="s">
        <v>138</v>
      </c>
      <c r="D216" s="131" t="s">
        <v>274</v>
      </c>
      <c r="E216" s="140" t="s">
        <v>198</v>
      </c>
      <c r="F216" s="140" t="s">
        <v>199</v>
      </c>
      <c r="G216" s="140" t="s">
        <v>200</v>
      </c>
      <c r="H216" s="128"/>
      <c r="I216" s="129"/>
      <c r="J216" s="129"/>
      <c r="K216" s="129"/>
      <c r="L216" s="129"/>
      <c r="M216" s="129"/>
      <c r="N216" s="129">
        <v>9</v>
      </c>
      <c r="O216" s="129"/>
      <c r="P216" s="129"/>
      <c r="Q216" s="129"/>
      <c r="R216" s="129"/>
      <c r="S216" s="130"/>
      <c r="T216"/>
      <c r="U216"/>
      <c r="V216"/>
      <c r="W216"/>
      <c r="X216"/>
      <c r="Y216"/>
      <c r="Z216"/>
      <c r="AA216"/>
      <c r="AB216"/>
      <c r="AC216"/>
      <c r="AD216"/>
      <c r="AE216"/>
    </row>
    <row r="217" spans="1:31">
      <c r="A217" s="131" t="s">
        <v>112</v>
      </c>
      <c r="B217" s="131" t="s">
        <v>137</v>
      </c>
      <c r="C217" s="131" t="s">
        <v>138</v>
      </c>
      <c r="D217" s="140" t="s">
        <v>275</v>
      </c>
      <c r="E217" s="140" t="s">
        <v>59</v>
      </c>
      <c r="F217" s="140" t="s">
        <v>60</v>
      </c>
      <c r="G217" s="140" t="s">
        <v>173</v>
      </c>
      <c r="H217" s="128"/>
      <c r="I217" s="129"/>
      <c r="J217" s="129"/>
      <c r="K217" s="129"/>
      <c r="L217" s="129"/>
      <c r="M217" s="129"/>
      <c r="N217" s="129"/>
      <c r="O217" s="129">
        <v>2</v>
      </c>
      <c r="P217" s="129"/>
      <c r="Q217" s="129"/>
      <c r="R217" s="129"/>
      <c r="S217" s="130"/>
      <c r="T217"/>
      <c r="U217"/>
      <c r="V217"/>
      <c r="W217"/>
      <c r="X217"/>
      <c r="Y217"/>
      <c r="Z217"/>
      <c r="AA217"/>
      <c r="AB217"/>
      <c r="AC217"/>
      <c r="AD217"/>
      <c r="AE217"/>
    </row>
    <row r="218" spans="1:31">
      <c r="A218" s="131" t="s">
        <v>112</v>
      </c>
      <c r="B218" s="131" t="s">
        <v>137</v>
      </c>
      <c r="C218" s="131" t="s">
        <v>138</v>
      </c>
      <c r="D218" s="131" t="s">
        <v>275</v>
      </c>
      <c r="E218" s="140" t="s">
        <v>55</v>
      </c>
      <c r="F218" s="140" t="s">
        <v>56</v>
      </c>
      <c r="G218" s="140" t="s">
        <v>174</v>
      </c>
      <c r="H218" s="128"/>
      <c r="I218" s="129"/>
      <c r="J218" s="129"/>
      <c r="K218" s="129"/>
      <c r="L218" s="129"/>
      <c r="M218" s="129"/>
      <c r="N218" s="129"/>
      <c r="O218" s="129">
        <v>50</v>
      </c>
      <c r="P218" s="129"/>
      <c r="Q218" s="129"/>
      <c r="R218" s="129"/>
      <c r="S218" s="130"/>
      <c r="T218"/>
      <c r="U218"/>
      <c r="V218"/>
      <c r="W218"/>
      <c r="X218"/>
      <c r="Y218"/>
      <c r="Z218"/>
      <c r="AA218"/>
      <c r="AB218"/>
      <c r="AC218"/>
      <c r="AD218"/>
      <c r="AE218"/>
    </row>
    <row r="219" spans="1:31">
      <c r="A219" s="131" t="s">
        <v>112</v>
      </c>
      <c r="B219" s="131" t="s">
        <v>137</v>
      </c>
      <c r="C219" s="131" t="s">
        <v>138</v>
      </c>
      <c r="D219" s="131" t="s">
        <v>275</v>
      </c>
      <c r="E219" s="140" t="s">
        <v>47</v>
      </c>
      <c r="F219" s="140" t="s">
        <v>175</v>
      </c>
      <c r="G219" s="140" t="s">
        <v>176</v>
      </c>
      <c r="H219" s="128"/>
      <c r="I219" s="129"/>
      <c r="J219" s="129"/>
      <c r="K219" s="129"/>
      <c r="L219" s="129"/>
      <c r="M219" s="129"/>
      <c r="N219" s="129"/>
      <c r="O219" s="129">
        <v>61</v>
      </c>
      <c r="P219" s="129"/>
      <c r="Q219" s="129"/>
      <c r="R219" s="129"/>
      <c r="S219" s="130"/>
      <c r="T219"/>
      <c r="U219"/>
      <c r="V219"/>
      <c r="W219"/>
      <c r="X219"/>
      <c r="Y219"/>
      <c r="Z219"/>
      <c r="AA219"/>
      <c r="AB219"/>
      <c r="AC219"/>
      <c r="AD219"/>
      <c r="AE219"/>
    </row>
    <row r="220" spans="1:31">
      <c r="A220" s="131" t="s">
        <v>112</v>
      </c>
      <c r="B220" s="131" t="s">
        <v>137</v>
      </c>
      <c r="C220" s="131" t="s">
        <v>138</v>
      </c>
      <c r="D220" s="131" t="s">
        <v>275</v>
      </c>
      <c r="E220" s="140" t="s">
        <v>180</v>
      </c>
      <c r="F220" s="140" t="s">
        <v>181</v>
      </c>
      <c r="G220" s="140" t="s">
        <v>182</v>
      </c>
      <c r="H220" s="128"/>
      <c r="I220" s="129"/>
      <c r="J220" s="129"/>
      <c r="K220" s="129"/>
      <c r="L220" s="129"/>
      <c r="M220" s="129"/>
      <c r="N220" s="129"/>
      <c r="O220" s="129">
        <v>146</v>
      </c>
      <c r="P220" s="129"/>
      <c r="Q220" s="129"/>
      <c r="R220" s="129"/>
      <c r="S220" s="130"/>
      <c r="T220"/>
      <c r="U220"/>
      <c r="V220"/>
      <c r="W220"/>
      <c r="X220"/>
      <c r="Y220"/>
      <c r="Z220"/>
      <c r="AA220"/>
      <c r="AB220"/>
      <c r="AC220"/>
      <c r="AD220"/>
      <c r="AE220"/>
    </row>
    <row r="221" spans="1:31">
      <c r="A221" s="131" t="s">
        <v>112</v>
      </c>
      <c r="B221" s="131" t="s">
        <v>137</v>
      </c>
      <c r="C221" s="131" t="s">
        <v>138</v>
      </c>
      <c r="D221" s="131" t="s">
        <v>275</v>
      </c>
      <c r="E221" s="140" t="s">
        <v>63</v>
      </c>
      <c r="F221" s="140" t="s">
        <v>64</v>
      </c>
      <c r="G221" s="140" t="s">
        <v>186</v>
      </c>
      <c r="H221" s="128"/>
      <c r="I221" s="129"/>
      <c r="J221" s="129"/>
      <c r="K221" s="129"/>
      <c r="L221" s="129"/>
      <c r="M221" s="129"/>
      <c r="N221" s="129"/>
      <c r="O221" s="129">
        <v>3</v>
      </c>
      <c r="P221" s="129"/>
      <c r="Q221" s="129"/>
      <c r="R221" s="129"/>
      <c r="S221" s="130"/>
      <c r="T221"/>
      <c r="U221"/>
      <c r="V221"/>
      <c r="W221"/>
      <c r="X221"/>
      <c r="Y221"/>
      <c r="Z221"/>
      <c r="AA221"/>
      <c r="AB221"/>
      <c r="AC221"/>
      <c r="AD221"/>
      <c r="AE221"/>
    </row>
    <row r="222" spans="1:31">
      <c r="A222" s="131" t="s">
        <v>112</v>
      </c>
      <c r="B222" s="131" t="s">
        <v>137</v>
      </c>
      <c r="C222" s="131" t="s">
        <v>138</v>
      </c>
      <c r="D222" s="131" t="s">
        <v>275</v>
      </c>
      <c r="E222" s="140" t="s">
        <v>67</v>
      </c>
      <c r="F222" s="140" t="s">
        <v>68</v>
      </c>
      <c r="G222" s="140" t="s">
        <v>187</v>
      </c>
      <c r="H222" s="128"/>
      <c r="I222" s="129"/>
      <c r="J222" s="129"/>
      <c r="K222" s="129"/>
      <c r="L222" s="129"/>
      <c r="M222" s="129"/>
      <c r="N222" s="129"/>
      <c r="O222" s="129">
        <v>19</v>
      </c>
      <c r="P222" s="129"/>
      <c r="Q222" s="129"/>
      <c r="R222" s="129"/>
      <c r="S222" s="130"/>
      <c r="T222"/>
      <c r="U222"/>
      <c r="V222"/>
      <c r="W222"/>
      <c r="X222"/>
      <c r="Y222"/>
      <c r="Z222"/>
      <c r="AA222"/>
      <c r="AB222"/>
      <c r="AC222"/>
      <c r="AD222"/>
      <c r="AE222"/>
    </row>
    <row r="223" spans="1:31">
      <c r="A223" s="131" t="s">
        <v>112</v>
      </c>
      <c r="B223" s="131" t="s">
        <v>137</v>
      </c>
      <c r="C223" s="131" t="s">
        <v>138</v>
      </c>
      <c r="D223" s="131" t="s">
        <v>275</v>
      </c>
      <c r="E223" s="140" t="s">
        <v>51</v>
      </c>
      <c r="F223" s="140" t="s">
        <v>151</v>
      </c>
      <c r="G223" s="140" t="s">
        <v>197</v>
      </c>
      <c r="H223" s="128"/>
      <c r="I223" s="129"/>
      <c r="J223" s="129"/>
      <c r="K223" s="129"/>
      <c r="L223" s="129"/>
      <c r="M223" s="129"/>
      <c r="N223" s="129"/>
      <c r="O223" s="129">
        <v>78</v>
      </c>
      <c r="P223" s="129"/>
      <c r="Q223" s="129"/>
      <c r="R223" s="129"/>
      <c r="S223" s="130"/>
      <c r="T223"/>
      <c r="U223"/>
      <c r="V223"/>
      <c r="W223"/>
      <c r="X223"/>
      <c r="Y223"/>
      <c r="Z223"/>
      <c r="AA223"/>
      <c r="AB223"/>
      <c r="AC223"/>
      <c r="AD223"/>
      <c r="AE223"/>
    </row>
    <row r="224" spans="1:31">
      <c r="A224" s="131" t="s">
        <v>112</v>
      </c>
      <c r="B224" s="131" t="s">
        <v>137</v>
      </c>
      <c r="C224" s="131" t="s">
        <v>138</v>
      </c>
      <c r="D224" s="131" t="s">
        <v>275</v>
      </c>
      <c r="E224" s="140" t="s">
        <v>198</v>
      </c>
      <c r="F224" s="140" t="s">
        <v>199</v>
      </c>
      <c r="G224" s="140" t="s">
        <v>200</v>
      </c>
      <c r="H224" s="128"/>
      <c r="I224" s="129"/>
      <c r="J224" s="129"/>
      <c r="K224" s="129"/>
      <c r="L224" s="129"/>
      <c r="M224" s="129"/>
      <c r="N224" s="129"/>
      <c r="O224" s="129">
        <v>1</v>
      </c>
      <c r="P224" s="129"/>
      <c r="Q224" s="129"/>
      <c r="R224" s="129"/>
      <c r="S224" s="130"/>
      <c r="T224"/>
      <c r="U224"/>
      <c r="V224"/>
      <c r="W224"/>
      <c r="X224"/>
      <c r="Y224"/>
      <c r="Z224"/>
      <c r="AA224"/>
      <c r="AB224"/>
      <c r="AC224"/>
      <c r="AD224"/>
      <c r="AE224"/>
    </row>
    <row r="225" spans="1:31">
      <c r="A225" s="131" t="s">
        <v>112</v>
      </c>
      <c r="B225" s="131" t="s">
        <v>137</v>
      </c>
      <c r="C225" s="131" t="s">
        <v>138</v>
      </c>
      <c r="D225" s="131" t="s">
        <v>275</v>
      </c>
      <c r="E225" s="140" t="s">
        <v>208</v>
      </c>
      <c r="F225" s="140" t="s">
        <v>209</v>
      </c>
      <c r="G225" s="140" t="s">
        <v>210</v>
      </c>
      <c r="H225" s="128"/>
      <c r="I225" s="129"/>
      <c r="J225" s="129"/>
      <c r="K225" s="129"/>
      <c r="L225" s="129"/>
      <c r="M225" s="129"/>
      <c r="N225" s="129"/>
      <c r="O225" s="129">
        <v>1</v>
      </c>
      <c r="P225" s="129"/>
      <c r="Q225" s="129"/>
      <c r="R225" s="129"/>
      <c r="S225" s="130"/>
      <c r="T225"/>
      <c r="U225"/>
      <c r="V225"/>
      <c r="W225"/>
      <c r="X225"/>
      <c r="Y225"/>
      <c r="Z225"/>
      <c r="AA225"/>
      <c r="AB225"/>
      <c r="AC225"/>
      <c r="AD225"/>
      <c r="AE225"/>
    </row>
    <row r="226" spans="1:31">
      <c r="A226" s="131" t="s">
        <v>112</v>
      </c>
      <c r="B226" s="131" t="s">
        <v>137</v>
      </c>
      <c r="C226" s="131" t="s">
        <v>138</v>
      </c>
      <c r="D226" s="140" t="s">
        <v>276</v>
      </c>
      <c r="E226" s="140" t="s">
        <v>47</v>
      </c>
      <c r="F226" s="140" t="s">
        <v>175</v>
      </c>
      <c r="G226" s="140" t="s">
        <v>176</v>
      </c>
      <c r="H226" s="128"/>
      <c r="I226" s="129"/>
      <c r="J226" s="129"/>
      <c r="K226" s="129"/>
      <c r="L226" s="129"/>
      <c r="M226" s="129">
        <v>2</v>
      </c>
      <c r="N226" s="129"/>
      <c r="O226" s="129"/>
      <c r="P226" s="129"/>
      <c r="Q226" s="129"/>
      <c r="R226" s="129"/>
      <c r="S226" s="130"/>
      <c r="T226"/>
      <c r="U226"/>
      <c r="V226"/>
      <c r="W226"/>
      <c r="X226"/>
      <c r="Y226"/>
      <c r="Z226"/>
      <c r="AA226"/>
      <c r="AB226"/>
      <c r="AC226"/>
      <c r="AD226"/>
      <c r="AE226"/>
    </row>
    <row r="227" spans="1:31">
      <c r="A227" s="131" t="s">
        <v>112</v>
      </c>
      <c r="B227" s="131" t="s">
        <v>137</v>
      </c>
      <c r="C227" s="131" t="s">
        <v>138</v>
      </c>
      <c r="D227" s="131" t="s">
        <v>276</v>
      </c>
      <c r="E227" s="140" t="s">
        <v>180</v>
      </c>
      <c r="F227" s="140" t="s">
        <v>181</v>
      </c>
      <c r="G227" s="140" t="s">
        <v>182</v>
      </c>
      <c r="H227" s="128"/>
      <c r="I227" s="129"/>
      <c r="J227" s="129"/>
      <c r="K227" s="129"/>
      <c r="L227" s="129"/>
      <c r="M227" s="129">
        <v>3</v>
      </c>
      <c r="N227" s="129"/>
      <c r="O227" s="129"/>
      <c r="P227" s="129"/>
      <c r="Q227" s="129"/>
      <c r="R227" s="129"/>
      <c r="S227" s="130"/>
      <c r="T227"/>
      <c r="U227"/>
      <c r="V227"/>
      <c r="W227"/>
      <c r="X227"/>
      <c r="Y227"/>
      <c r="Z227"/>
      <c r="AA227"/>
      <c r="AB227"/>
      <c r="AC227"/>
      <c r="AD227"/>
      <c r="AE227"/>
    </row>
    <row r="228" spans="1:31">
      <c r="A228" s="131" t="s">
        <v>112</v>
      </c>
      <c r="B228" s="131" t="s">
        <v>137</v>
      </c>
      <c r="C228" s="131" t="s">
        <v>138</v>
      </c>
      <c r="D228" s="140" t="s">
        <v>277</v>
      </c>
      <c r="E228" s="140" t="s">
        <v>59</v>
      </c>
      <c r="F228" s="140" t="s">
        <v>60</v>
      </c>
      <c r="G228" s="140" t="s">
        <v>173</v>
      </c>
      <c r="H228" s="128"/>
      <c r="I228" s="129"/>
      <c r="J228" s="129"/>
      <c r="K228" s="129"/>
      <c r="L228" s="129"/>
      <c r="M228" s="129"/>
      <c r="N228" s="129"/>
      <c r="O228" s="129"/>
      <c r="P228" s="129"/>
      <c r="Q228" s="129">
        <v>3</v>
      </c>
      <c r="R228" s="129"/>
      <c r="S228" s="130"/>
      <c r="T228"/>
      <c r="U228"/>
      <c r="V228"/>
      <c r="W228"/>
      <c r="X228"/>
      <c r="Y228"/>
      <c r="Z228"/>
      <c r="AA228"/>
      <c r="AB228"/>
      <c r="AC228"/>
      <c r="AD228"/>
      <c r="AE228"/>
    </row>
    <row r="229" spans="1:31">
      <c r="A229" s="131" t="s">
        <v>112</v>
      </c>
      <c r="B229" s="131" t="s">
        <v>137</v>
      </c>
      <c r="C229" s="131" t="s">
        <v>138</v>
      </c>
      <c r="D229" s="131" t="s">
        <v>277</v>
      </c>
      <c r="E229" s="140" t="s">
        <v>55</v>
      </c>
      <c r="F229" s="140" t="s">
        <v>56</v>
      </c>
      <c r="G229" s="140" t="s">
        <v>174</v>
      </c>
      <c r="H229" s="128"/>
      <c r="I229" s="129"/>
      <c r="J229" s="129"/>
      <c r="K229" s="129"/>
      <c r="L229" s="129"/>
      <c r="M229" s="129"/>
      <c r="N229" s="129"/>
      <c r="O229" s="129"/>
      <c r="P229" s="129"/>
      <c r="Q229" s="129">
        <v>17</v>
      </c>
      <c r="R229" s="129"/>
      <c r="S229" s="130"/>
      <c r="T229"/>
      <c r="U229"/>
      <c r="V229"/>
      <c r="W229"/>
      <c r="X229"/>
      <c r="Y229"/>
      <c r="Z229"/>
      <c r="AA229"/>
      <c r="AB229"/>
      <c r="AC229"/>
      <c r="AD229"/>
      <c r="AE229"/>
    </row>
    <row r="230" spans="1:31">
      <c r="A230" s="131" t="s">
        <v>112</v>
      </c>
      <c r="B230" s="131" t="s">
        <v>137</v>
      </c>
      <c r="C230" s="131" t="s">
        <v>138</v>
      </c>
      <c r="D230" s="131" t="s">
        <v>277</v>
      </c>
      <c r="E230" s="140" t="s">
        <v>47</v>
      </c>
      <c r="F230" s="140" t="s">
        <v>175</v>
      </c>
      <c r="G230" s="140" t="s">
        <v>176</v>
      </c>
      <c r="H230" s="128"/>
      <c r="I230" s="129"/>
      <c r="J230" s="129"/>
      <c r="K230" s="129"/>
      <c r="L230" s="129"/>
      <c r="M230" s="129"/>
      <c r="N230" s="129"/>
      <c r="O230" s="129"/>
      <c r="P230" s="129"/>
      <c r="Q230" s="129">
        <v>25</v>
      </c>
      <c r="R230" s="129"/>
      <c r="S230" s="130"/>
      <c r="T230"/>
      <c r="U230"/>
      <c r="V230"/>
      <c r="W230"/>
      <c r="X230"/>
      <c r="Y230"/>
      <c r="Z230"/>
      <c r="AA230"/>
      <c r="AB230"/>
      <c r="AC230"/>
      <c r="AD230"/>
      <c r="AE230"/>
    </row>
    <row r="231" spans="1:31">
      <c r="A231" s="131" t="s">
        <v>112</v>
      </c>
      <c r="B231" s="131" t="s">
        <v>137</v>
      </c>
      <c r="C231" s="131" t="s">
        <v>138</v>
      </c>
      <c r="D231" s="131" t="s">
        <v>277</v>
      </c>
      <c r="E231" s="140" t="s">
        <v>63</v>
      </c>
      <c r="F231" s="140" t="s">
        <v>64</v>
      </c>
      <c r="G231" s="140" t="s">
        <v>186</v>
      </c>
      <c r="H231" s="128"/>
      <c r="I231" s="129"/>
      <c r="J231" s="129"/>
      <c r="K231" s="129"/>
      <c r="L231" s="129"/>
      <c r="M231" s="129"/>
      <c r="N231" s="129"/>
      <c r="O231" s="129"/>
      <c r="P231" s="129"/>
      <c r="Q231" s="129">
        <v>9</v>
      </c>
      <c r="R231" s="129"/>
      <c r="S231" s="130"/>
      <c r="T231"/>
      <c r="U231"/>
      <c r="V231"/>
      <c r="W231"/>
      <c r="X231"/>
      <c r="Y231"/>
      <c r="Z231"/>
      <c r="AA231"/>
      <c r="AB231"/>
      <c r="AC231"/>
      <c r="AD231"/>
      <c r="AE231"/>
    </row>
    <row r="232" spans="1:31">
      <c r="A232" s="131" t="s">
        <v>112</v>
      </c>
      <c r="B232" s="131" t="s">
        <v>137</v>
      </c>
      <c r="C232" s="131" t="s">
        <v>138</v>
      </c>
      <c r="D232" s="131" t="s">
        <v>277</v>
      </c>
      <c r="E232" s="140" t="s">
        <v>67</v>
      </c>
      <c r="F232" s="140" t="s">
        <v>68</v>
      </c>
      <c r="G232" s="140" t="s">
        <v>187</v>
      </c>
      <c r="H232" s="128"/>
      <c r="I232" s="129"/>
      <c r="J232" s="129"/>
      <c r="K232" s="129"/>
      <c r="L232" s="129"/>
      <c r="M232" s="129"/>
      <c r="N232" s="129"/>
      <c r="O232" s="129"/>
      <c r="P232" s="129"/>
      <c r="Q232" s="129">
        <v>55</v>
      </c>
      <c r="R232" s="129"/>
      <c r="S232" s="130"/>
      <c r="T232"/>
      <c r="U232"/>
      <c r="V232"/>
      <c r="W232"/>
      <c r="X232"/>
      <c r="Y232"/>
      <c r="Z232"/>
      <c r="AA232"/>
      <c r="AB232"/>
      <c r="AC232"/>
      <c r="AD232"/>
      <c r="AE232"/>
    </row>
    <row r="233" spans="1:31">
      <c r="A233" s="131" t="s">
        <v>112</v>
      </c>
      <c r="B233" s="131" t="s">
        <v>137</v>
      </c>
      <c r="C233" s="131" t="s">
        <v>138</v>
      </c>
      <c r="D233" s="131" t="s">
        <v>277</v>
      </c>
      <c r="E233" s="140" t="s">
        <v>188</v>
      </c>
      <c r="F233" s="140" t="s">
        <v>189</v>
      </c>
      <c r="G233" s="140" t="s">
        <v>191</v>
      </c>
      <c r="H233" s="128"/>
      <c r="I233" s="129"/>
      <c r="J233" s="129"/>
      <c r="K233" s="129"/>
      <c r="L233" s="129"/>
      <c r="M233" s="129"/>
      <c r="N233" s="129"/>
      <c r="O233" s="129"/>
      <c r="P233" s="129"/>
      <c r="Q233" s="129">
        <v>1</v>
      </c>
      <c r="R233" s="129"/>
      <c r="S233" s="130"/>
      <c r="T233"/>
      <c r="U233"/>
      <c r="V233"/>
      <c r="W233"/>
      <c r="X233"/>
      <c r="Y233"/>
      <c r="Z233"/>
      <c r="AA233"/>
      <c r="AB233"/>
      <c r="AC233"/>
      <c r="AD233"/>
      <c r="AE233"/>
    </row>
    <row r="234" spans="1:31">
      <c r="A234" s="131" t="s">
        <v>112</v>
      </c>
      <c r="B234" s="131" t="s">
        <v>137</v>
      </c>
      <c r="C234" s="131" t="s">
        <v>138</v>
      </c>
      <c r="D234" s="131" t="s">
        <v>277</v>
      </c>
      <c r="E234" s="140" t="s">
        <v>192</v>
      </c>
      <c r="F234" s="140" t="s">
        <v>193</v>
      </c>
      <c r="G234" s="140" t="s">
        <v>191</v>
      </c>
      <c r="H234" s="128"/>
      <c r="I234" s="129"/>
      <c r="J234" s="129"/>
      <c r="K234" s="129"/>
      <c r="L234" s="129"/>
      <c r="M234" s="129"/>
      <c r="N234" s="129"/>
      <c r="O234" s="129"/>
      <c r="P234" s="129"/>
      <c r="Q234" s="129">
        <v>1</v>
      </c>
      <c r="R234" s="129"/>
      <c r="S234" s="130"/>
      <c r="T234"/>
      <c r="U234"/>
      <c r="V234"/>
      <c r="W234"/>
      <c r="X234"/>
      <c r="Y234"/>
      <c r="Z234"/>
      <c r="AA234"/>
      <c r="AB234"/>
      <c r="AC234"/>
      <c r="AD234"/>
      <c r="AE234"/>
    </row>
    <row r="235" spans="1:31">
      <c r="A235" s="131" t="s">
        <v>112</v>
      </c>
      <c r="B235" s="131" t="s">
        <v>137</v>
      </c>
      <c r="C235" s="131" t="s">
        <v>138</v>
      </c>
      <c r="D235" s="131" t="s">
        <v>277</v>
      </c>
      <c r="E235" s="140" t="s">
        <v>51</v>
      </c>
      <c r="F235" s="140" t="s">
        <v>151</v>
      </c>
      <c r="G235" s="140" t="s">
        <v>197</v>
      </c>
      <c r="H235" s="128"/>
      <c r="I235" s="129"/>
      <c r="J235" s="129"/>
      <c r="K235" s="129"/>
      <c r="L235" s="129"/>
      <c r="M235" s="129"/>
      <c r="N235" s="129"/>
      <c r="O235" s="129"/>
      <c r="P235" s="129"/>
      <c r="Q235" s="129">
        <v>89</v>
      </c>
      <c r="R235" s="129"/>
      <c r="S235" s="130"/>
      <c r="T235"/>
      <c r="U235"/>
      <c r="V235"/>
      <c r="W235"/>
      <c r="X235"/>
      <c r="Y235"/>
      <c r="Z235"/>
      <c r="AA235"/>
      <c r="AB235"/>
      <c r="AC235"/>
      <c r="AD235"/>
      <c r="AE235"/>
    </row>
    <row r="236" spans="1:31">
      <c r="A236" s="131" t="s">
        <v>112</v>
      </c>
      <c r="B236" s="131" t="s">
        <v>137</v>
      </c>
      <c r="C236" s="131" t="s">
        <v>138</v>
      </c>
      <c r="D236" s="131" t="s">
        <v>277</v>
      </c>
      <c r="E236" s="140" t="s">
        <v>205</v>
      </c>
      <c r="F236" s="140" t="s">
        <v>206</v>
      </c>
      <c r="G236" s="140" t="s">
        <v>207</v>
      </c>
      <c r="H236" s="128"/>
      <c r="I236" s="129"/>
      <c r="J236" s="129"/>
      <c r="K236" s="129"/>
      <c r="L236" s="129"/>
      <c r="M236" s="129"/>
      <c r="N236" s="129"/>
      <c r="O236" s="129"/>
      <c r="P236" s="129"/>
      <c r="Q236" s="129">
        <v>1</v>
      </c>
      <c r="R236" s="129"/>
      <c r="S236" s="130"/>
      <c r="T236"/>
      <c r="U236"/>
      <c r="V236"/>
      <c r="W236"/>
      <c r="X236"/>
      <c r="Y236"/>
      <c r="Z236"/>
      <c r="AA236"/>
      <c r="AB236"/>
      <c r="AC236"/>
      <c r="AD236"/>
      <c r="AE236"/>
    </row>
    <row r="237" spans="1:31">
      <c r="A237" s="131" t="s">
        <v>112</v>
      </c>
      <c r="B237" s="131" t="s">
        <v>137</v>
      </c>
      <c r="C237" s="131" t="s">
        <v>138</v>
      </c>
      <c r="D237" s="131" t="s">
        <v>277</v>
      </c>
      <c r="E237" s="140" t="s">
        <v>208</v>
      </c>
      <c r="F237" s="140" t="s">
        <v>209</v>
      </c>
      <c r="G237" s="140" t="s">
        <v>210</v>
      </c>
      <c r="H237" s="128"/>
      <c r="I237" s="129"/>
      <c r="J237" s="129"/>
      <c r="K237" s="129"/>
      <c r="L237" s="129"/>
      <c r="M237" s="129"/>
      <c r="N237" s="129"/>
      <c r="O237" s="129"/>
      <c r="P237" s="129"/>
      <c r="Q237" s="129">
        <v>1</v>
      </c>
      <c r="R237" s="129"/>
      <c r="S237" s="130"/>
      <c r="T237"/>
      <c r="U237"/>
      <c r="V237"/>
      <c r="W237"/>
      <c r="X237"/>
      <c r="Y237"/>
      <c r="Z237"/>
      <c r="AA237"/>
      <c r="AB237"/>
      <c r="AC237"/>
      <c r="AD237"/>
      <c r="AE237"/>
    </row>
    <row r="238" spans="1:31">
      <c r="A238" s="131" t="s">
        <v>112</v>
      </c>
      <c r="B238" s="131" t="s">
        <v>137</v>
      </c>
      <c r="C238" s="131" t="s">
        <v>138</v>
      </c>
      <c r="D238" s="140" t="s">
        <v>278</v>
      </c>
      <c r="E238" s="140" t="s">
        <v>47</v>
      </c>
      <c r="F238" s="140" t="s">
        <v>175</v>
      </c>
      <c r="G238" s="140" t="s">
        <v>176</v>
      </c>
      <c r="H238" s="128"/>
      <c r="I238" s="129"/>
      <c r="J238" s="129"/>
      <c r="K238" s="129"/>
      <c r="L238" s="129"/>
      <c r="M238" s="129"/>
      <c r="N238" s="129"/>
      <c r="O238" s="129"/>
      <c r="P238" s="129">
        <v>1</v>
      </c>
      <c r="Q238" s="129"/>
      <c r="R238" s="129"/>
      <c r="S238" s="130"/>
      <c r="T238"/>
      <c r="U238"/>
      <c r="V238"/>
      <c r="W238"/>
      <c r="X238"/>
      <c r="Y238"/>
      <c r="Z238"/>
      <c r="AA238"/>
      <c r="AB238"/>
      <c r="AC238"/>
      <c r="AD238"/>
      <c r="AE238"/>
    </row>
    <row r="239" spans="1:31">
      <c r="A239" s="131" t="s">
        <v>112</v>
      </c>
      <c r="B239" s="131" t="s">
        <v>137</v>
      </c>
      <c r="C239" s="131" t="s">
        <v>138</v>
      </c>
      <c r="D239" s="131" t="s">
        <v>278</v>
      </c>
      <c r="E239" s="140" t="s">
        <v>180</v>
      </c>
      <c r="F239" s="140" t="s">
        <v>181</v>
      </c>
      <c r="G239" s="140" t="s">
        <v>182</v>
      </c>
      <c r="H239" s="128"/>
      <c r="I239" s="129"/>
      <c r="J239" s="129"/>
      <c r="K239" s="129"/>
      <c r="L239" s="129"/>
      <c r="M239" s="129"/>
      <c r="N239" s="129"/>
      <c r="O239" s="129"/>
      <c r="P239" s="129">
        <v>4</v>
      </c>
      <c r="Q239" s="129"/>
      <c r="R239" s="129"/>
      <c r="S239" s="130"/>
      <c r="T239"/>
      <c r="U239"/>
      <c r="V239"/>
      <c r="W239"/>
      <c r="X239"/>
      <c r="Y239"/>
      <c r="Z239"/>
      <c r="AA239"/>
      <c r="AB239"/>
      <c r="AC239"/>
      <c r="AD239"/>
      <c r="AE239"/>
    </row>
    <row r="240" spans="1:31">
      <c r="A240" s="131" t="s">
        <v>112</v>
      </c>
      <c r="B240" s="131" t="s">
        <v>137</v>
      </c>
      <c r="C240" s="131" t="s">
        <v>138</v>
      </c>
      <c r="D240" s="131" t="s">
        <v>278</v>
      </c>
      <c r="E240" s="140" t="s">
        <v>67</v>
      </c>
      <c r="F240" s="140" t="s">
        <v>68</v>
      </c>
      <c r="G240" s="140" t="s">
        <v>187</v>
      </c>
      <c r="H240" s="128"/>
      <c r="I240" s="129"/>
      <c r="J240" s="129"/>
      <c r="K240" s="129"/>
      <c r="L240" s="129"/>
      <c r="M240" s="129"/>
      <c r="N240" s="129"/>
      <c r="O240" s="129"/>
      <c r="P240" s="129">
        <v>1</v>
      </c>
      <c r="Q240" s="129"/>
      <c r="R240" s="129"/>
      <c r="S240" s="130"/>
      <c r="T240"/>
      <c r="U240"/>
      <c r="V240"/>
      <c r="W240"/>
      <c r="X240"/>
      <c r="Y240"/>
      <c r="Z240"/>
      <c r="AA240"/>
      <c r="AB240"/>
      <c r="AC240"/>
      <c r="AD240"/>
      <c r="AE240"/>
    </row>
    <row r="241" spans="1:31">
      <c r="A241" s="131" t="s">
        <v>112</v>
      </c>
      <c r="B241" s="131" t="s">
        <v>137</v>
      </c>
      <c r="C241" s="131" t="s">
        <v>138</v>
      </c>
      <c r="D241" s="140" t="s">
        <v>279</v>
      </c>
      <c r="E241" s="140" t="s">
        <v>59</v>
      </c>
      <c r="F241" s="140" t="s">
        <v>60</v>
      </c>
      <c r="G241" s="140" t="s">
        <v>173</v>
      </c>
      <c r="H241" s="128">
        <v>1</v>
      </c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30"/>
      <c r="T241"/>
      <c r="U241"/>
      <c r="V241"/>
      <c r="W241"/>
      <c r="X241"/>
      <c r="Y241"/>
      <c r="Z241"/>
      <c r="AA241"/>
      <c r="AB241"/>
      <c r="AC241"/>
      <c r="AD241"/>
      <c r="AE241"/>
    </row>
    <row r="242" spans="1:31">
      <c r="A242" s="131" t="s">
        <v>112</v>
      </c>
      <c r="B242" s="131" t="s">
        <v>137</v>
      </c>
      <c r="C242" s="131" t="s">
        <v>138</v>
      </c>
      <c r="D242" s="131" t="s">
        <v>279</v>
      </c>
      <c r="E242" s="140" t="s">
        <v>55</v>
      </c>
      <c r="F242" s="140" t="s">
        <v>56</v>
      </c>
      <c r="G242" s="140" t="s">
        <v>174</v>
      </c>
      <c r="H242" s="128">
        <v>2</v>
      </c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30"/>
      <c r="T242"/>
      <c r="U242"/>
      <c r="V242"/>
      <c r="W242"/>
      <c r="X242"/>
      <c r="Y242"/>
      <c r="Z242"/>
      <c r="AA242"/>
      <c r="AB242"/>
      <c r="AC242"/>
      <c r="AD242"/>
      <c r="AE242"/>
    </row>
    <row r="243" spans="1:31">
      <c r="A243" s="131" t="s">
        <v>112</v>
      </c>
      <c r="B243" s="131" t="s">
        <v>137</v>
      </c>
      <c r="C243" s="131" t="s">
        <v>138</v>
      </c>
      <c r="D243" s="131" t="s">
        <v>279</v>
      </c>
      <c r="E243" s="140" t="s">
        <v>47</v>
      </c>
      <c r="F243" s="140" t="s">
        <v>175</v>
      </c>
      <c r="G243" s="140" t="s">
        <v>176</v>
      </c>
      <c r="H243" s="128">
        <v>1</v>
      </c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30"/>
      <c r="T243"/>
      <c r="U243"/>
      <c r="V243"/>
      <c r="W243"/>
      <c r="X243"/>
      <c r="Y243"/>
      <c r="Z243"/>
      <c r="AA243"/>
      <c r="AB243"/>
      <c r="AC243"/>
      <c r="AD243"/>
      <c r="AE243"/>
    </row>
    <row r="244" spans="1:31">
      <c r="A244" s="131" t="s">
        <v>112</v>
      </c>
      <c r="B244" s="131" t="s">
        <v>137</v>
      </c>
      <c r="C244" s="131" t="s">
        <v>138</v>
      </c>
      <c r="D244" s="131" t="s">
        <v>279</v>
      </c>
      <c r="E244" s="140" t="s">
        <v>180</v>
      </c>
      <c r="F244" s="140" t="s">
        <v>181</v>
      </c>
      <c r="G244" s="140" t="s">
        <v>182</v>
      </c>
      <c r="H244" s="128">
        <v>1</v>
      </c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30"/>
      <c r="T244"/>
      <c r="U244"/>
      <c r="V244"/>
      <c r="W244"/>
      <c r="X244"/>
      <c r="Y244"/>
      <c r="Z244"/>
      <c r="AA244"/>
      <c r="AB244"/>
      <c r="AC244"/>
      <c r="AD244"/>
      <c r="AE244"/>
    </row>
    <row r="245" spans="1:31">
      <c r="A245" s="131" t="s">
        <v>112</v>
      </c>
      <c r="B245" s="131" t="s">
        <v>137</v>
      </c>
      <c r="C245" s="131" t="s">
        <v>138</v>
      </c>
      <c r="D245" s="131" t="s">
        <v>279</v>
      </c>
      <c r="E245" s="140" t="s">
        <v>63</v>
      </c>
      <c r="F245" s="140" t="s">
        <v>64</v>
      </c>
      <c r="G245" s="140" t="s">
        <v>186</v>
      </c>
      <c r="H245" s="128">
        <v>1</v>
      </c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30"/>
      <c r="T245"/>
      <c r="U245"/>
      <c r="V245"/>
      <c r="W245"/>
      <c r="X245"/>
      <c r="Y245"/>
      <c r="Z245"/>
      <c r="AA245"/>
      <c r="AB245"/>
      <c r="AC245"/>
      <c r="AD245"/>
      <c r="AE245"/>
    </row>
    <row r="246" spans="1:31">
      <c r="A246" s="131" t="s">
        <v>112</v>
      </c>
      <c r="B246" s="131" t="s">
        <v>137</v>
      </c>
      <c r="C246" s="131" t="s">
        <v>138</v>
      </c>
      <c r="D246" s="140" t="s">
        <v>280</v>
      </c>
      <c r="E246" s="140" t="s">
        <v>55</v>
      </c>
      <c r="F246" s="140" t="s">
        <v>56</v>
      </c>
      <c r="G246" s="140" t="s">
        <v>174</v>
      </c>
      <c r="H246" s="128"/>
      <c r="I246" s="129"/>
      <c r="J246" s="129"/>
      <c r="K246" s="129"/>
      <c r="L246" s="129"/>
      <c r="M246" s="129"/>
      <c r="N246" s="129"/>
      <c r="O246" s="129"/>
      <c r="P246" s="129">
        <v>1</v>
      </c>
      <c r="Q246" s="129"/>
      <c r="R246" s="129"/>
      <c r="S246" s="130"/>
      <c r="T246"/>
      <c r="U246"/>
      <c r="V246"/>
      <c r="W246"/>
      <c r="X246"/>
      <c r="Y246"/>
      <c r="Z246"/>
      <c r="AA246"/>
      <c r="AB246"/>
      <c r="AC246"/>
      <c r="AD246"/>
      <c r="AE246"/>
    </row>
    <row r="247" spans="1:31">
      <c r="A247" s="131" t="s">
        <v>112</v>
      </c>
      <c r="B247" s="131" t="s">
        <v>137</v>
      </c>
      <c r="C247" s="131" t="s">
        <v>138</v>
      </c>
      <c r="D247" s="131" t="s">
        <v>280</v>
      </c>
      <c r="E247" s="140" t="s">
        <v>67</v>
      </c>
      <c r="F247" s="140" t="s">
        <v>68</v>
      </c>
      <c r="G247" s="140" t="s">
        <v>187</v>
      </c>
      <c r="H247" s="128"/>
      <c r="I247" s="129"/>
      <c r="J247" s="129"/>
      <c r="K247" s="129"/>
      <c r="L247" s="129"/>
      <c r="M247" s="129"/>
      <c r="N247" s="129"/>
      <c r="O247" s="129"/>
      <c r="P247" s="129">
        <v>1</v>
      </c>
      <c r="Q247" s="129"/>
      <c r="R247" s="129"/>
      <c r="S247" s="130"/>
      <c r="T247"/>
      <c r="U247"/>
      <c r="V247"/>
      <c r="W247"/>
      <c r="X247"/>
      <c r="Y247"/>
      <c r="Z247"/>
      <c r="AA247"/>
      <c r="AB247"/>
      <c r="AC247"/>
      <c r="AD247"/>
      <c r="AE247"/>
    </row>
    <row r="248" spans="1:31">
      <c r="A248" s="131" t="s">
        <v>112</v>
      </c>
      <c r="B248" s="131" t="s">
        <v>137</v>
      </c>
      <c r="C248" s="131" t="s">
        <v>138</v>
      </c>
      <c r="D248" s="140" t="s">
        <v>281</v>
      </c>
      <c r="E248" s="140" t="s">
        <v>55</v>
      </c>
      <c r="F248" s="140" t="s">
        <v>56</v>
      </c>
      <c r="G248" s="140" t="s">
        <v>174</v>
      </c>
      <c r="H248" s="128"/>
      <c r="I248" s="129"/>
      <c r="J248" s="129"/>
      <c r="K248" s="129"/>
      <c r="L248" s="129">
        <v>1</v>
      </c>
      <c r="M248" s="129"/>
      <c r="N248" s="129"/>
      <c r="O248" s="129"/>
      <c r="P248" s="129"/>
      <c r="Q248" s="129"/>
      <c r="R248" s="129"/>
      <c r="S248" s="130"/>
      <c r="T248"/>
      <c r="U248"/>
      <c r="V248"/>
      <c r="W248"/>
      <c r="X248"/>
      <c r="Y248"/>
      <c r="Z248"/>
      <c r="AA248"/>
      <c r="AB248"/>
      <c r="AC248"/>
      <c r="AD248"/>
      <c r="AE248"/>
    </row>
    <row r="249" spans="1:31">
      <c r="A249" s="131" t="s">
        <v>112</v>
      </c>
      <c r="B249" s="131" t="s">
        <v>137</v>
      </c>
      <c r="C249" s="131" t="s">
        <v>138</v>
      </c>
      <c r="D249" s="131" t="s">
        <v>281</v>
      </c>
      <c r="E249" s="140" t="s">
        <v>63</v>
      </c>
      <c r="F249" s="140" t="s">
        <v>64</v>
      </c>
      <c r="G249" s="140" t="s">
        <v>186</v>
      </c>
      <c r="H249" s="128"/>
      <c r="I249" s="129"/>
      <c r="J249" s="129"/>
      <c r="K249" s="129"/>
      <c r="L249" s="129">
        <v>1</v>
      </c>
      <c r="M249" s="129"/>
      <c r="N249" s="129"/>
      <c r="O249" s="129"/>
      <c r="P249" s="129"/>
      <c r="Q249" s="129"/>
      <c r="R249" s="129"/>
      <c r="S249" s="130"/>
      <c r="T249"/>
      <c r="U249"/>
      <c r="V249"/>
      <c r="W249"/>
      <c r="X249"/>
      <c r="Y249"/>
      <c r="Z249"/>
      <c r="AA249"/>
      <c r="AB249"/>
      <c r="AC249"/>
      <c r="AD249"/>
      <c r="AE249"/>
    </row>
    <row r="250" spans="1:31">
      <c r="A250" s="131" t="s">
        <v>112</v>
      </c>
      <c r="B250" s="131" t="s">
        <v>137</v>
      </c>
      <c r="C250" s="131" t="s">
        <v>138</v>
      </c>
      <c r="D250" s="131" t="s">
        <v>281</v>
      </c>
      <c r="E250" s="140" t="s">
        <v>67</v>
      </c>
      <c r="F250" s="140" t="s">
        <v>68</v>
      </c>
      <c r="G250" s="140" t="s">
        <v>187</v>
      </c>
      <c r="H250" s="128"/>
      <c r="I250" s="129"/>
      <c r="J250" s="129"/>
      <c r="K250" s="129"/>
      <c r="L250" s="129">
        <v>1</v>
      </c>
      <c r="M250" s="129"/>
      <c r="N250" s="129"/>
      <c r="O250" s="129"/>
      <c r="P250" s="129"/>
      <c r="Q250" s="129"/>
      <c r="R250" s="129"/>
      <c r="S250" s="130"/>
      <c r="T250"/>
      <c r="U250"/>
      <c r="V250"/>
      <c r="W250"/>
      <c r="X250"/>
      <c r="Y250"/>
      <c r="Z250"/>
      <c r="AA250"/>
      <c r="AB250"/>
      <c r="AC250"/>
      <c r="AD250"/>
      <c r="AE250"/>
    </row>
    <row r="251" spans="1:31">
      <c r="A251" s="131" t="s">
        <v>112</v>
      </c>
      <c r="B251" s="131" t="s">
        <v>137</v>
      </c>
      <c r="C251" s="131" t="s">
        <v>138</v>
      </c>
      <c r="D251" s="140" t="s">
        <v>138</v>
      </c>
      <c r="E251" s="140" t="s">
        <v>59</v>
      </c>
      <c r="F251" s="140" t="s">
        <v>60</v>
      </c>
      <c r="G251" s="140" t="s">
        <v>173</v>
      </c>
      <c r="H251" s="128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>
        <v>1</v>
      </c>
      <c r="S251" s="130">
        <v>24</v>
      </c>
      <c r="T251"/>
      <c r="U251"/>
      <c r="V251"/>
      <c r="W251"/>
      <c r="X251"/>
      <c r="Y251"/>
      <c r="Z251"/>
      <c r="AA251"/>
      <c r="AB251"/>
      <c r="AC251"/>
      <c r="AD251"/>
      <c r="AE251"/>
    </row>
    <row r="252" spans="1:31">
      <c r="A252" s="131" t="s">
        <v>112</v>
      </c>
      <c r="B252" s="131" t="s">
        <v>137</v>
      </c>
      <c r="C252" s="131" t="s">
        <v>138</v>
      </c>
      <c r="D252" s="131" t="s">
        <v>138</v>
      </c>
      <c r="E252" s="140" t="s">
        <v>55</v>
      </c>
      <c r="F252" s="140" t="s">
        <v>56</v>
      </c>
      <c r="G252" s="140" t="s">
        <v>174</v>
      </c>
      <c r="H252" s="128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>
        <v>4</v>
      </c>
      <c r="S252" s="130">
        <v>67</v>
      </c>
      <c r="T252"/>
      <c r="U252"/>
      <c r="V252"/>
      <c r="W252"/>
      <c r="X252"/>
      <c r="Y252"/>
      <c r="Z252"/>
      <c r="AA252"/>
      <c r="AB252"/>
      <c r="AC252"/>
      <c r="AD252"/>
      <c r="AE252"/>
    </row>
    <row r="253" spans="1:31">
      <c r="A253" s="131" t="s">
        <v>112</v>
      </c>
      <c r="B253" s="131" t="s">
        <v>137</v>
      </c>
      <c r="C253" s="131" t="s">
        <v>138</v>
      </c>
      <c r="D253" s="131" t="s">
        <v>138</v>
      </c>
      <c r="E253" s="140" t="s">
        <v>47</v>
      </c>
      <c r="F253" s="140" t="s">
        <v>175</v>
      </c>
      <c r="G253" s="140" t="s">
        <v>176</v>
      </c>
      <c r="H253" s="128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>
        <v>10</v>
      </c>
      <c r="S253" s="130">
        <v>48</v>
      </c>
      <c r="T253"/>
      <c r="U253"/>
      <c r="V253"/>
      <c r="W253"/>
      <c r="X253"/>
      <c r="Y253"/>
      <c r="Z253"/>
      <c r="AA253"/>
      <c r="AB253"/>
      <c r="AC253"/>
      <c r="AD253"/>
      <c r="AE253"/>
    </row>
    <row r="254" spans="1:31">
      <c r="A254" s="131" t="s">
        <v>112</v>
      </c>
      <c r="B254" s="131" t="s">
        <v>137</v>
      </c>
      <c r="C254" s="131" t="s">
        <v>138</v>
      </c>
      <c r="D254" s="131" t="s">
        <v>138</v>
      </c>
      <c r="E254" s="140" t="s">
        <v>63</v>
      </c>
      <c r="F254" s="140" t="s">
        <v>64</v>
      </c>
      <c r="G254" s="140" t="s">
        <v>186</v>
      </c>
      <c r="H254" s="128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>
        <v>3</v>
      </c>
      <c r="S254" s="130">
        <v>54</v>
      </c>
      <c r="T254"/>
      <c r="U254"/>
      <c r="V254"/>
      <c r="W254"/>
      <c r="X254"/>
      <c r="Y254"/>
      <c r="Z254"/>
      <c r="AA254"/>
      <c r="AB254"/>
      <c r="AC254"/>
      <c r="AD254"/>
      <c r="AE254"/>
    </row>
    <row r="255" spans="1:31">
      <c r="A255" s="131" t="s">
        <v>112</v>
      </c>
      <c r="B255" s="131" t="s">
        <v>137</v>
      </c>
      <c r="C255" s="131" t="s">
        <v>138</v>
      </c>
      <c r="D255" s="131" t="s">
        <v>138</v>
      </c>
      <c r="E255" s="140" t="s">
        <v>67</v>
      </c>
      <c r="F255" s="140" t="s">
        <v>68</v>
      </c>
      <c r="G255" s="140" t="s">
        <v>187</v>
      </c>
      <c r="H255" s="128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>
        <v>7</v>
      </c>
      <c r="S255" s="130">
        <v>101</v>
      </c>
      <c r="T255"/>
      <c r="U255"/>
      <c r="V255"/>
      <c r="W255"/>
      <c r="X255"/>
      <c r="Y255"/>
      <c r="Z255"/>
      <c r="AA255"/>
      <c r="AB255"/>
      <c r="AC255"/>
      <c r="AD255"/>
      <c r="AE255"/>
    </row>
    <row r="256" spans="1:31">
      <c r="A256" s="131" t="s">
        <v>112</v>
      </c>
      <c r="B256" s="131" t="s">
        <v>137</v>
      </c>
      <c r="C256" s="131" t="s">
        <v>138</v>
      </c>
      <c r="D256" s="131" t="s">
        <v>138</v>
      </c>
      <c r="E256" s="140" t="s">
        <v>188</v>
      </c>
      <c r="F256" s="140" t="s">
        <v>189</v>
      </c>
      <c r="G256" s="140" t="s">
        <v>191</v>
      </c>
      <c r="H256" s="128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30">
        <v>5</v>
      </c>
      <c r="T256"/>
      <c r="U256"/>
      <c r="V256"/>
      <c r="W256"/>
      <c r="X256"/>
      <c r="Y256"/>
      <c r="Z256"/>
      <c r="AA256"/>
      <c r="AB256"/>
      <c r="AC256"/>
      <c r="AD256"/>
      <c r="AE256"/>
    </row>
    <row r="257" spans="1:31">
      <c r="A257" s="131" t="s">
        <v>112</v>
      </c>
      <c r="B257" s="131" t="s">
        <v>137</v>
      </c>
      <c r="C257" s="131" t="s">
        <v>138</v>
      </c>
      <c r="D257" s="131" t="s">
        <v>138</v>
      </c>
      <c r="E257" s="140" t="s">
        <v>244</v>
      </c>
      <c r="F257" s="140" t="s">
        <v>245</v>
      </c>
      <c r="G257" s="140" t="s">
        <v>196</v>
      </c>
      <c r="H257" s="128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30">
        <v>1</v>
      </c>
      <c r="T257"/>
      <c r="U257"/>
      <c r="V257"/>
      <c r="W257"/>
      <c r="X257"/>
      <c r="Y257"/>
      <c r="Z257"/>
      <c r="AA257"/>
      <c r="AB257"/>
      <c r="AC257"/>
      <c r="AD257"/>
      <c r="AE257"/>
    </row>
    <row r="258" spans="1:31">
      <c r="A258" s="131" t="s">
        <v>112</v>
      </c>
      <c r="B258" s="131" t="s">
        <v>137</v>
      </c>
      <c r="C258" s="131" t="s">
        <v>138</v>
      </c>
      <c r="D258" s="131" t="s">
        <v>138</v>
      </c>
      <c r="E258" s="140" t="s">
        <v>51</v>
      </c>
      <c r="F258" s="140" t="s">
        <v>151</v>
      </c>
      <c r="G258" s="140" t="s">
        <v>197</v>
      </c>
      <c r="H258" s="128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>
        <v>23</v>
      </c>
      <c r="S258" s="130">
        <v>111</v>
      </c>
      <c r="T258"/>
      <c r="U258"/>
      <c r="V258"/>
      <c r="W258"/>
      <c r="X258"/>
      <c r="Y258"/>
      <c r="Z258"/>
      <c r="AA258"/>
      <c r="AB258"/>
      <c r="AC258"/>
      <c r="AD258"/>
      <c r="AE258"/>
    </row>
    <row r="259" spans="1:31">
      <c r="A259" s="131" t="s">
        <v>112</v>
      </c>
      <c r="B259" s="131" t="s">
        <v>137</v>
      </c>
      <c r="C259" s="131" t="s">
        <v>138</v>
      </c>
      <c r="D259" s="131" t="s">
        <v>138</v>
      </c>
      <c r="E259" s="140" t="s">
        <v>198</v>
      </c>
      <c r="F259" s="140" t="s">
        <v>199</v>
      </c>
      <c r="G259" s="140" t="s">
        <v>200</v>
      </c>
      <c r="H259" s="128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>
        <v>5</v>
      </c>
      <c r="S259" s="130">
        <v>3</v>
      </c>
      <c r="T259"/>
      <c r="U259"/>
      <c r="V259"/>
      <c r="W259"/>
      <c r="X259"/>
      <c r="Y259"/>
      <c r="Z259"/>
      <c r="AA259"/>
      <c r="AB259"/>
      <c r="AC259"/>
      <c r="AD259"/>
      <c r="AE259"/>
    </row>
    <row r="260" spans="1:31">
      <c r="A260" s="131" t="s">
        <v>112</v>
      </c>
      <c r="B260" s="131" t="s">
        <v>137</v>
      </c>
      <c r="C260" s="131" t="s">
        <v>138</v>
      </c>
      <c r="D260" s="131" t="s">
        <v>138</v>
      </c>
      <c r="E260" s="140" t="s">
        <v>43</v>
      </c>
      <c r="F260" s="140" t="s">
        <v>44</v>
      </c>
      <c r="G260" s="140" t="s">
        <v>204</v>
      </c>
      <c r="H260" s="128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>
        <v>95</v>
      </c>
      <c r="S260" s="130">
        <v>203</v>
      </c>
      <c r="T260"/>
      <c r="U260"/>
      <c r="V260"/>
      <c r="W260"/>
      <c r="X260"/>
      <c r="Y260"/>
      <c r="Z260"/>
      <c r="AA260"/>
      <c r="AB260"/>
      <c r="AC260"/>
      <c r="AD260"/>
      <c r="AE260"/>
    </row>
    <row r="261" spans="1:31">
      <c r="A261" s="131" t="s">
        <v>112</v>
      </c>
      <c r="B261" s="131" t="s">
        <v>137</v>
      </c>
      <c r="C261" s="131" t="s">
        <v>138</v>
      </c>
      <c r="D261" s="131" t="s">
        <v>138</v>
      </c>
      <c r="E261" s="140" t="s">
        <v>71</v>
      </c>
      <c r="F261" s="140" t="s">
        <v>72</v>
      </c>
      <c r="G261" s="140" t="s">
        <v>215</v>
      </c>
      <c r="H261" s="128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30">
        <v>254</v>
      </c>
      <c r="T261"/>
      <c r="U261"/>
      <c r="V261"/>
      <c r="W261"/>
      <c r="X261"/>
      <c r="Y261"/>
      <c r="Z261"/>
      <c r="AA261"/>
      <c r="AB261"/>
      <c r="AC261"/>
      <c r="AD261"/>
      <c r="AE261"/>
    </row>
    <row r="262" spans="1:31">
      <c r="A262" s="131" t="s">
        <v>112</v>
      </c>
      <c r="B262" s="131" t="s">
        <v>137</v>
      </c>
      <c r="C262" s="131" t="s">
        <v>138</v>
      </c>
      <c r="D262" s="131" t="s">
        <v>138</v>
      </c>
      <c r="E262" s="140" t="s">
        <v>75</v>
      </c>
      <c r="F262" s="140" t="s">
        <v>76</v>
      </c>
      <c r="G262" s="140" t="s">
        <v>186</v>
      </c>
      <c r="H262" s="128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30">
        <v>497</v>
      </c>
      <c r="T262"/>
      <c r="U262"/>
      <c r="V262"/>
      <c r="W262"/>
      <c r="X262"/>
      <c r="Y262"/>
      <c r="Z262"/>
      <c r="AA262"/>
      <c r="AB262"/>
      <c r="AC262"/>
      <c r="AD262"/>
      <c r="AE262"/>
    </row>
    <row r="263" spans="1:31">
      <c r="A263" s="131" t="s">
        <v>112</v>
      </c>
      <c r="B263" s="131" t="s">
        <v>137</v>
      </c>
      <c r="C263" s="131" t="s">
        <v>138</v>
      </c>
      <c r="D263" s="131" t="s">
        <v>138</v>
      </c>
      <c r="E263" s="140" t="s">
        <v>205</v>
      </c>
      <c r="F263" s="140" t="s">
        <v>206</v>
      </c>
      <c r="G263" s="140" t="s">
        <v>207</v>
      </c>
      <c r="H263" s="128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30">
        <v>2</v>
      </c>
      <c r="T263"/>
      <c r="U263"/>
      <c r="V263"/>
      <c r="W263"/>
      <c r="X263"/>
      <c r="Y263"/>
      <c r="Z263"/>
      <c r="AA263"/>
      <c r="AB263"/>
      <c r="AC263"/>
      <c r="AD263"/>
      <c r="AE263"/>
    </row>
    <row r="264" spans="1:31">
      <c r="A264" s="131" t="s">
        <v>112</v>
      </c>
      <c r="B264" s="131" t="s">
        <v>137</v>
      </c>
      <c r="C264" s="131" t="s">
        <v>138</v>
      </c>
      <c r="D264" s="131" t="s">
        <v>138</v>
      </c>
      <c r="E264" s="140" t="s">
        <v>208</v>
      </c>
      <c r="F264" s="140" t="s">
        <v>209</v>
      </c>
      <c r="G264" s="140" t="s">
        <v>210</v>
      </c>
      <c r="H264" s="128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>
        <v>1</v>
      </c>
      <c r="S264" s="130">
        <v>3</v>
      </c>
      <c r="T264"/>
      <c r="U264"/>
      <c r="V264"/>
      <c r="W264"/>
      <c r="X264"/>
      <c r="Y264"/>
      <c r="Z264"/>
      <c r="AA264"/>
      <c r="AB264"/>
      <c r="AC264"/>
      <c r="AD264"/>
      <c r="AE264"/>
    </row>
    <row r="265" spans="1:31">
      <c r="A265" s="131" t="s">
        <v>112</v>
      </c>
      <c r="B265" s="131" t="s">
        <v>137</v>
      </c>
      <c r="C265" s="131" t="s">
        <v>138</v>
      </c>
      <c r="D265" s="131" t="s">
        <v>138</v>
      </c>
      <c r="E265" s="140" t="s">
        <v>211</v>
      </c>
      <c r="F265" s="140" t="s">
        <v>212</v>
      </c>
      <c r="G265" s="140" t="s">
        <v>191</v>
      </c>
      <c r="H265" s="128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30">
        <v>1</v>
      </c>
      <c r="T265"/>
      <c r="U265"/>
      <c r="V265"/>
      <c r="W265"/>
      <c r="X265"/>
      <c r="Y265"/>
      <c r="Z265"/>
      <c r="AA265"/>
      <c r="AB265"/>
      <c r="AC265"/>
      <c r="AD265"/>
      <c r="AE265"/>
    </row>
    <row r="266" spans="1:31">
      <c r="A266" s="131" t="s">
        <v>112</v>
      </c>
      <c r="B266" s="131" t="s">
        <v>137</v>
      </c>
      <c r="C266" s="140" t="s">
        <v>135</v>
      </c>
      <c r="D266" s="140" t="s">
        <v>282</v>
      </c>
      <c r="E266" s="140" t="s">
        <v>59</v>
      </c>
      <c r="F266" s="140" t="s">
        <v>60</v>
      </c>
      <c r="G266" s="140" t="s">
        <v>173</v>
      </c>
      <c r="H266" s="128">
        <v>16</v>
      </c>
      <c r="I266" s="129">
        <v>15</v>
      </c>
      <c r="J266" s="129">
        <v>13</v>
      </c>
      <c r="K266" s="129">
        <v>17</v>
      </c>
      <c r="L266" s="129">
        <v>16</v>
      </c>
      <c r="M266" s="129">
        <v>5</v>
      </c>
      <c r="N266" s="129">
        <v>6</v>
      </c>
      <c r="O266" s="129">
        <v>10</v>
      </c>
      <c r="P266" s="129">
        <v>15</v>
      </c>
      <c r="Q266" s="129">
        <v>7</v>
      </c>
      <c r="R266" s="129">
        <v>5</v>
      </c>
      <c r="S266" s="130">
        <v>11</v>
      </c>
      <c r="T266"/>
      <c r="U266"/>
      <c r="V266"/>
      <c r="W266"/>
      <c r="X266"/>
      <c r="Y266"/>
      <c r="Z266"/>
      <c r="AA266"/>
      <c r="AB266"/>
      <c r="AC266"/>
      <c r="AD266"/>
      <c r="AE266"/>
    </row>
    <row r="267" spans="1:31">
      <c r="A267" s="131" t="s">
        <v>112</v>
      </c>
      <c r="B267" s="131" t="s">
        <v>137</v>
      </c>
      <c r="C267" s="131" t="s">
        <v>135</v>
      </c>
      <c r="D267" s="131" t="s">
        <v>282</v>
      </c>
      <c r="E267" s="140" t="s">
        <v>55</v>
      </c>
      <c r="F267" s="140" t="s">
        <v>56</v>
      </c>
      <c r="G267" s="140" t="s">
        <v>174</v>
      </c>
      <c r="H267" s="128">
        <v>39</v>
      </c>
      <c r="I267" s="129">
        <v>50</v>
      </c>
      <c r="J267" s="129">
        <v>36</v>
      </c>
      <c r="K267" s="129">
        <v>61</v>
      </c>
      <c r="L267" s="129">
        <v>46</v>
      </c>
      <c r="M267" s="129">
        <v>26</v>
      </c>
      <c r="N267" s="129">
        <v>43</v>
      </c>
      <c r="O267" s="129">
        <v>52</v>
      </c>
      <c r="P267" s="129">
        <v>42</v>
      </c>
      <c r="Q267" s="129">
        <v>20</v>
      </c>
      <c r="R267" s="129">
        <v>17</v>
      </c>
      <c r="S267" s="130">
        <v>29</v>
      </c>
      <c r="T267"/>
      <c r="U267"/>
      <c r="V267"/>
      <c r="W267"/>
      <c r="X267"/>
      <c r="Y267"/>
      <c r="Z267"/>
      <c r="AA267"/>
      <c r="AB267"/>
      <c r="AC267"/>
      <c r="AD267"/>
      <c r="AE267"/>
    </row>
    <row r="268" spans="1:31">
      <c r="A268" s="131" t="s">
        <v>112</v>
      </c>
      <c r="B268" s="131" t="s">
        <v>137</v>
      </c>
      <c r="C268" s="131" t="s">
        <v>135</v>
      </c>
      <c r="D268" s="131" t="s">
        <v>282</v>
      </c>
      <c r="E268" s="140" t="s">
        <v>47</v>
      </c>
      <c r="F268" s="140" t="s">
        <v>175</v>
      </c>
      <c r="G268" s="140" t="s">
        <v>176</v>
      </c>
      <c r="H268" s="128">
        <v>56</v>
      </c>
      <c r="I268" s="129">
        <v>56</v>
      </c>
      <c r="J268" s="129">
        <v>51</v>
      </c>
      <c r="K268" s="129">
        <v>33</v>
      </c>
      <c r="L268" s="129">
        <v>40</v>
      </c>
      <c r="M268" s="129">
        <v>26</v>
      </c>
      <c r="N268" s="129">
        <v>45</v>
      </c>
      <c r="O268" s="129">
        <v>39</v>
      </c>
      <c r="P268" s="129">
        <v>45</v>
      </c>
      <c r="Q268" s="129">
        <v>30</v>
      </c>
      <c r="R268" s="129">
        <v>34</v>
      </c>
      <c r="S268" s="130">
        <v>29</v>
      </c>
      <c r="T268"/>
      <c r="U268"/>
      <c r="V268"/>
      <c r="W268"/>
      <c r="X268"/>
      <c r="Y268"/>
      <c r="Z268"/>
      <c r="AA268"/>
      <c r="AB268"/>
      <c r="AC268"/>
      <c r="AD268"/>
      <c r="AE268"/>
    </row>
    <row r="269" spans="1:31">
      <c r="A269" s="131" t="s">
        <v>112</v>
      </c>
      <c r="B269" s="131" t="s">
        <v>137</v>
      </c>
      <c r="C269" s="131" t="s">
        <v>135</v>
      </c>
      <c r="D269" s="131" t="s">
        <v>282</v>
      </c>
      <c r="E269" s="140" t="s">
        <v>180</v>
      </c>
      <c r="F269" s="140" t="s">
        <v>181</v>
      </c>
      <c r="G269" s="140" t="s">
        <v>182</v>
      </c>
      <c r="H269" s="128">
        <v>66</v>
      </c>
      <c r="I269" s="129">
        <v>112</v>
      </c>
      <c r="J269" s="129">
        <v>87</v>
      </c>
      <c r="K269" s="129">
        <v>52</v>
      </c>
      <c r="L269" s="129">
        <v>55</v>
      </c>
      <c r="M269" s="129">
        <v>80</v>
      </c>
      <c r="N269" s="129">
        <v>92</v>
      </c>
      <c r="O269" s="129">
        <v>101</v>
      </c>
      <c r="P269" s="129">
        <v>124</v>
      </c>
      <c r="Q269" s="129"/>
      <c r="R269" s="129"/>
      <c r="S269" s="130"/>
      <c r="T269"/>
      <c r="U269"/>
      <c r="V269"/>
      <c r="W269"/>
      <c r="X269"/>
      <c r="Y269"/>
      <c r="Z269"/>
      <c r="AA269"/>
      <c r="AB269"/>
      <c r="AC269"/>
      <c r="AD269"/>
      <c r="AE269"/>
    </row>
    <row r="270" spans="1:31">
      <c r="A270" s="131" t="s">
        <v>112</v>
      </c>
      <c r="B270" s="131" t="s">
        <v>137</v>
      </c>
      <c r="C270" s="131" t="s">
        <v>135</v>
      </c>
      <c r="D270" s="131" t="s">
        <v>282</v>
      </c>
      <c r="E270" s="140" t="s">
        <v>63</v>
      </c>
      <c r="F270" s="140" t="s">
        <v>64</v>
      </c>
      <c r="G270" s="140" t="s">
        <v>186</v>
      </c>
      <c r="H270" s="128">
        <v>48</v>
      </c>
      <c r="I270" s="129">
        <v>49</v>
      </c>
      <c r="J270" s="129">
        <v>29</v>
      </c>
      <c r="K270" s="129">
        <v>32</v>
      </c>
      <c r="L270" s="129">
        <v>35</v>
      </c>
      <c r="M270" s="129">
        <v>25</v>
      </c>
      <c r="N270" s="129">
        <v>38</v>
      </c>
      <c r="O270" s="129">
        <v>35</v>
      </c>
      <c r="P270" s="129">
        <v>23</v>
      </c>
      <c r="Q270" s="129">
        <v>20</v>
      </c>
      <c r="R270" s="129">
        <v>23</v>
      </c>
      <c r="S270" s="130">
        <v>31</v>
      </c>
      <c r="T270"/>
      <c r="U270"/>
      <c r="V270"/>
      <c r="W270"/>
      <c r="X270"/>
      <c r="Y270"/>
      <c r="Z270"/>
      <c r="AA270"/>
      <c r="AB270"/>
      <c r="AC270"/>
      <c r="AD270"/>
      <c r="AE270"/>
    </row>
    <row r="271" spans="1:31">
      <c r="A271" s="131" t="s">
        <v>112</v>
      </c>
      <c r="B271" s="131" t="s">
        <v>137</v>
      </c>
      <c r="C271" s="131" t="s">
        <v>135</v>
      </c>
      <c r="D271" s="131" t="s">
        <v>282</v>
      </c>
      <c r="E271" s="140" t="s">
        <v>67</v>
      </c>
      <c r="F271" s="140" t="s">
        <v>68</v>
      </c>
      <c r="G271" s="140" t="s">
        <v>187</v>
      </c>
      <c r="H271" s="128"/>
      <c r="I271" s="129">
        <v>380</v>
      </c>
      <c r="J271" s="129">
        <v>150</v>
      </c>
      <c r="K271" s="129">
        <v>142</v>
      </c>
      <c r="L271" s="129">
        <v>123</v>
      </c>
      <c r="M271" s="129">
        <v>11</v>
      </c>
      <c r="N271" s="129">
        <v>114</v>
      </c>
      <c r="O271" s="129">
        <v>87</v>
      </c>
      <c r="P271" s="129">
        <v>78</v>
      </c>
      <c r="Q271" s="129">
        <v>59</v>
      </c>
      <c r="R271" s="129">
        <v>60</v>
      </c>
      <c r="S271" s="130">
        <v>65</v>
      </c>
      <c r="T271"/>
      <c r="U271"/>
      <c r="V271"/>
      <c r="W271"/>
      <c r="X271"/>
      <c r="Y271"/>
      <c r="Z271"/>
      <c r="AA271"/>
      <c r="AB271"/>
      <c r="AC271"/>
      <c r="AD271"/>
      <c r="AE271"/>
    </row>
    <row r="272" spans="1:31">
      <c r="A272" s="131" t="s">
        <v>112</v>
      </c>
      <c r="B272" s="131" t="s">
        <v>137</v>
      </c>
      <c r="C272" s="131" t="s">
        <v>135</v>
      </c>
      <c r="D272" s="131" t="s">
        <v>282</v>
      </c>
      <c r="E272" s="140" t="s">
        <v>188</v>
      </c>
      <c r="F272" s="140" t="s">
        <v>189</v>
      </c>
      <c r="G272" s="140" t="s">
        <v>191</v>
      </c>
      <c r="H272" s="128"/>
      <c r="I272" s="129"/>
      <c r="J272" s="129">
        <v>1</v>
      </c>
      <c r="K272" s="129"/>
      <c r="L272" s="129">
        <v>1</v>
      </c>
      <c r="M272" s="129">
        <v>2</v>
      </c>
      <c r="N272" s="129">
        <v>1</v>
      </c>
      <c r="O272" s="129"/>
      <c r="P272" s="129">
        <v>1</v>
      </c>
      <c r="Q272" s="129">
        <v>4</v>
      </c>
      <c r="R272" s="129"/>
      <c r="S272" s="130">
        <v>1</v>
      </c>
      <c r="T272"/>
      <c r="U272"/>
      <c r="V272"/>
      <c r="W272"/>
      <c r="X272"/>
      <c r="Y272"/>
      <c r="Z272"/>
      <c r="AA272"/>
      <c r="AB272"/>
      <c r="AC272"/>
      <c r="AD272"/>
      <c r="AE272"/>
    </row>
    <row r="273" spans="1:31">
      <c r="A273" s="131" t="s">
        <v>112</v>
      </c>
      <c r="B273" s="131" t="s">
        <v>137</v>
      </c>
      <c r="C273" s="131" t="s">
        <v>135</v>
      </c>
      <c r="D273" s="131" t="s">
        <v>282</v>
      </c>
      <c r="E273" s="140" t="s">
        <v>192</v>
      </c>
      <c r="F273" s="140" t="s">
        <v>193</v>
      </c>
      <c r="G273" s="140" t="s">
        <v>191</v>
      </c>
      <c r="H273" s="128"/>
      <c r="I273" s="129"/>
      <c r="J273" s="129"/>
      <c r="K273" s="129">
        <v>3</v>
      </c>
      <c r="L273" s="129"/>
      <c r="M273" s="129"/>
      <c r="N273" s="129"/>
      <c r="O273" s="129"/>
      <c r="P273" s="129"/>
      <c r="Q273" s="129"/>
      <c r="R273" s="129"/>
      <c r="S273" s="130"/>
      <c r="T273"/>
      <c r="U273"/>
      <c r="V273"/>
      <c r="W273"/>
      <c r="X273"/>
      <c r="Y273"/>
      <c r="Z273"/>
      <c r="AA273"/>
      <c r="AB273"/>
      <c r="AC273"/>
      <c r="AD273"/>
      <c r="AE273"/>
    </row>
    <row r="274" spans="1:31">
      <c r="A274" s="131" t="s">
        <v>112</v>
      </c>
      <c r="B274" s="131" t="s">
        <v>137</v>
      </c>
      <c r="C274" s="131" t="s">
        <v>135</v>
      </c>
      <c r="D274" s="131" t="s">
        <v>282</v>
      </c>
      <c r="E274" s="140" t="s">
        <v>244</v>
      </c>
      <c r="F274" s="140" t="s">
        <v>245</v>
      </c>
      <c r="G274" s="140" t="s">
        <v>196</v>
      </c>
      <c r="H274" s="128"/>
      <c r="I274" s="129"/>
      <c r="J274" s="129"/>
      <c r="K274" s="129">
        <v>2</v>
      </c>
      <c r="L274" s="129"/>
      <c r="M274" s="129"/>
      <c r="N274" s="129"/>
      <c r="O274" s="129"/>
      <c r="P274" s="129"/>
      <c r="Q274" s="129"/>
      <c r="R274" s="129">
        <v>1</v>
      </c>
      <c r="S274" s="130">
        <v>2</v>
      </c>
      <c r="T274"/>
      <c r="U274"/>
      <c r="V274"/>
      <c r="W274"/>
      <c r="X274"/>
      <c r="Y274"/>
      <c r="Z274"/>
      <c r="AA274"/>
      <c r="AB274"/>
      <c r="AC274"/>
      <c r="AD274"/>
      <c r="AE274"/>
    </row>
    <row r="275" spans="1:31">
      <c r="A275" s="131" t="s">
        <v>112</v>
      </c>
      <c r="B275" s="131" t="s">
        <v>137</v>
      </c>
      <c r="C275" s="131" t="s">
        <v>135</v>
      </c>
      <c r="D275" s="131" t="s">
        <v>282</v>
      </c>
      <c r="E275" s="140" t="s">
        <v>194</v>
      </c>
      <c r="F275" s="140" t="s">
        <v>195</v>
      </c>
      <c r="G275" s="140" t="s">
        <v>196</v>
      </c>
      <c r="H275" s="128"/>
      <c r="I275" s="129"/>
      <c r="J275" s="129">
        <v>1</v>
      </c>
      <c r="K275" s="129"/>
      <c r="L275" s="129"/>
      <c r="M275" s="129"/>
      <c r="N275" s="129"/>
      <c r="O275" s="129"/>
      <c r="P275" s="129"/>
      <c r="Q275" s="129"/>
      <c r="R275" s="129">
        <v>1</v>
      </c>
      <c r="S275" s="130"/>
      <c r="T275"/>
      <c r="U275"/>
      <c r="V275"/>
      <c r="W275"/>
      <c r="X275"/>
      <c r="Y275"/>
      <c r="Z275"/>
      <c r="AA275"/>
      <c r="AB275"/>
      <c r="AC275"/>
      <c r="AD275"/>
      <c r="AE275"/>
    </row>
    <row r="276" spans="1:31">
      <c r="A276" s="131" t="s">
        <v>112</v>
      </c>
      <c r="B276" s="131" t="s">
        <v>137</v>
      </c>
      <c r="C276" s="131" t="s">
        <v>135</v>
      </c>
      <c r="D276" s="131" t="s">
        <v>282</v>
      </c>
      <c r="E276" s="140" t="s">
        <v>247</v>
      </c>
      <c r="F276" s="140" t="s">
        <v>248</v>
      </c>
      <c r="G276" s="140" t="s">
        <v>196</v>
      </c>
      <c r="H276" s="128"/>
      <c r="I276" s="129"/>
      <c r="J276" s="129"/>
      <c r="K276" s="129">
        <v>1</v>
      </c>
      <c r="L276" s="129">
        <v>1</v>
      </c>
      <c r="M276" s="129"/>
      <c r="N276" s="129"/>
      <c r="O276" s="129"/>
      <c r="P276" s="129"/>
      <c r="Q276" s="129">
        <v>3</v>
      </c>
      <c r="R276" s="129">
        <v>1</v>
      </c>
      <c r="S276" s="130">
        <v>1</v>
      </c>
      <c r="T276"/>
      <c r="U276"/>
      <c r="V276"/>
      <c r="W276"/>
      <c r="X276"/>
      <c r="Y276"/>
      <c r="Z276"/>
      <c r="AA276"/>
      <c r="AB276"/>
      <c r="AC276"/>
      <c r="AD276"/>
      <c r="AE276"/>
    </row>
    <row r="277" spans="1:31">
      <c r="A277" s="131" t="s">
        <v>112</v>
      </c>
      <c r="B277" s="131" t="s">
        <v>137</v>
      </c>
      <c r="C277" s="131" t="s">
        <v>135</v>
      </c>
      <c r="D277" s="131" t="s">
        <v>282</v>
      </c>
      <c r="E277" s="140" t="s">
        <v>51</v>
      </c>
      <c r="F277" s="140" t="s">
        <v>151</v>
      </c>
      <c r="G277" s="140" t="s">
        <v>197</v>
      </c>
      <c r="H277" s="128"/>
      <c r="I277" s="129"/>
      <c r="J277" s="129"/>
      <c r="K277" s="129"/>
      <c r="L277" s="129"/>
      <c r="M277" s="129"/>
      <c r="N277" s="129">
        <v>128</v>
      </c>
      <c r="O277" s="129">
        <v>140</v>
      </c>
      <c r="P277" s="129">
        <v>82</v>
      </c>
      <c r="Q277" s="129">
        <v>62</v>
      </c>
      <c r="R277" s="129">
        <v>50</v>
      </c>
      <c r="S277" s="130">
        <v>49</v>
      </c>
      <c r="T277"/>
      <c r="U277"/>
      <c r="V277"/>
      <c r="W277"/>
      <c r="X277"/>
      <c r="Y277"/>
      <c r="Z277"/>
      <c r="AA277"/>
      <c r="AB277"/>
      <c r="AC277"/>
      <c r="AD277"/>
      <c r="AE277"/>
    </row>
    <row r="278" spans="1:31">
      <c r="A278" s="131" t="s">
        <v>112</v>
      </c>
      <c r="B278" s="131" t="s">
        <v>137</v>
      </c>
      <c r="C278" s="131" t="s">
        <v>135</v>
      </c>
      <c r="D278" s="131" t="s">
        <v>282</v>
      </c>
      <c r="E278" s="140" t="s">
        <v>198</v>
      </c>
      <c r="F278" s="140" t="s">
        <v>199</v>
      </c>
      <c r="G278" s="140" t="s">
        <v>200</v>
      </c>
      <c r="H278" s="128"/>
      <c r="I278" s="129"/>
      <c r="J278" s="129"/>
      <c r="K278" s="129"/>
      <c r="L278" s="129"/>
      <c r="M278" s="129"/>
      <c r="N278" s="129">
        <v>9</v>
      </c>
      <c r="O278" s="129">
        <v>19</v>
      </c>
      <c r="P278" s="129">
        <v>4</v>
      </c>
      <c r="Q278" s="129">
        <v>9</v>
      </c>
      <c r="R278" s="129">
        <v>4</v>
      </c>
      <c r="S278" s="130">
        <v>5</v>
      </c>
      <c r="T278"/>
      <c r="U278"/>
      <c r="V278"/>
      <c r="W278"/>
      <c r="X278"/>
      <c r="Y278"/>
      <c r="Z278"/>
      <c r="AA278"/>
      <c r="AB278"/>
      <c r="AC278"/>
      <c r="AD278"/>
      <c r="AE278"/>
    </row>
    <row r="279" spans="1:31">
      <c r="A279" s="131" t="s">
        <v>112</v>
      </c>
      <c r="B279" s="131" t="s">
        <v>137</v>
      </c>
      <c r="C279" s="131" t="s">
        <v>135</v>
      </c>
      <c r="D279" s="131" t="s">
        <v>282</v>
      </c>
      <c r="E279" s="140" t="s">
        <v>43</v>
      </c>
      <c r="F279" s="140" t="s">
        <v>44</v>
      </c>
      <c r="G279" s="140" t="s">
        <v>204</v>
      </c>
      <c r="H279" s="128"/>
      <c r="I279" s="129"/>
      <c r="J279" s="129"/>
      <c r="K279" s="129"/>
      <c r="L279" s="129"/>
      <c r="M279" s="129"/>
      <c r="N279" s="129"/>
      <c r="O279" s="129"/>
      <c r="P279" s="129"/>
      <c r="Q279" s="129">
        <v>236</v>
      </c>
      <c r="R279" s="129">
        <v>268</v>
      </c>
      <c r="S279" s="130">
        <v>167</v>
      </c>
      <c r="T279"/>
      <c r="U279"/>
      <c r="V279"/>
      <c r="W279"/>
      <c r="X279"/>
      <c r="Y279"/>
      <c r="Z279"/>
      <c r="AA279"/>
      <c r="AB279"/>
      <c r="AC279"/>
      <c r="AD279"/>
      <c r="AE279"/>
    </row>
    <row r="280" spans="1:31">
      <c r="A280" s="131" t="s">
        <v>112</v>
      </c>
      <c r="B280" s="131" t="s">
        <v>137</v>
      </c>
      <c r="C280" s="131" t="s">
        <v>135</v>
      </c>
      <c r="D280" s="131" t="s">
        <v>282</v>
      </c>
      <c r="E280" s="140" t="s">
        <v>71</v>
      </c>
      <c r="F280" s="140" t="s">
        <v>72</v>
      </c>
      <c r="G280" s="140" t="s">
        <v>215</v>
      </c>
      <c r="H280" s="128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30">
        <v>279</v>
      </c>
      <c r="T280"/>
      <c r="U280"/>
      <c r="V280"/>
      <c r="W280"/>
      <c r="X280"/>
      <c r="Y280"/>
      <c r="Z280"/>
      <c r="AA280"/>
      <c r="AB280"/>
      <c r="AC280"/>
      <c r="AD280"/>
      <c r="AE280"/>
    </row>
    <row r="281" spans="1:31">
      <c r="A281" s="131" t="s">
        <v>112</v>
      </c>
      <c r="B281" s="131" t="s">
        <v>137</v>
      </c>
      <c r="C281" s="131" t="s">
        <v>135</v>
      </c>
      <c r="D281" s="131" t="s">
        <v>282</v>
      </c>
      <c r="E281" s="140" t="s">
        <v>75</v>
      </c>
      <c r="F281" s="140" t="s">
        <v>76</v>
      </c>
      <c r="G281" s="140" t="s">
        <v>186</v>
      </c>
      <c r="H281" s="128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30">
        <v>307</v>
      </c>
      <c r="T281"/>
      <c r="U281"/>
      <c r="V281"/>
      <c r="W281"/>
      <c r="X281"/>
      <c r="Y281"/>
      <c r="Z281"/>
      <c r="AA281"/>
      <c r="AB281"/>
      <c r="AC281"/>
      <c r="AD281"/>
      <c r="AE281"/>
    </row>
    <row r="282" spans="1:31">
      <c r="A282" s="131" t="s">
        <v>112</v>
      </c>
      <c r="B282" s="131" t="s">
        <v>137</v>
      </c>
      <c r="C282" s="131" t="s">
        <v>135</v>
      </c>
      <c r="D282" s="131" t="s">
        <v>282</v>
      </c>
      <c r="E282" s="140" t="s">
        <v>205</v>
      </c>
      <c r="F282" s="140" t="s">
        <v>206</v>
      </c>
      <c r="G282" s="140" t="s">
        <v>207</v>
      </c>
      <c r="H282" s="128"/>
      <c r="I282" s="129"/>
      <c r="J282" s="129">
        <v>13</v>
      </c>
      <c r="K282" s="129">
        <v>4</v>
      </c>
      <c r="L282" s="129">
        <v>1</v>
      </c>
      <c r="M282" s="129">
        <v>1</v>
      </c>
      <c r="N282" s="129">
        <v>1</v>
      </c>
      <c r="O282" s="129">
        <v>1</v>
      </c>
      <c r="P282" s="129"/>
      <c r="Q282" s="129"/>
      <c r="R282" s="129"/>
      <c r="S282" s="130">
        <v>3</v>
      </c>
      <c r="T282"/>
      <c r="U282"/>
      <c r="V282"/>
      <c r="W282"/>
      <c r="X282"/>
      <c r="Y282"/>
      <c r="Z282"/>
      <c r="AA282"/>
      <c r="AB282"/>
      <c r="AC282"/>
      <c r="AD282"/>
      <c r="AE282"/>
    </row>
    <row r="283" spans="1:31">
      <c r="A283" s="131" t="s">
        <v>112</v>
      </c>
      <c r="B283" s="131" t="s">
        <v>137</v>
      </c>
      <c r="C283" s="131" t="s">
        <v>135</v>
      </c>
      <c r="D283" s="131" t="s">
        <v>282</v>
      </c>
      <c r="E283" s="140" t="s">
        <v>208</v>
      </c>
      <c r="F283" s="140" t="s">
        <v>209</v>
      </c>
      <c r="G283" s="140" t="s">
        <v>210</v>
      </c>
      <c r="H283" s="128"/>
      <c r="I283" s="129"/>
      <c r="J283" s="129">
        <v>14</v>
      </c>
      <c r="K283" s="129">
        <v>7</v>
      </c>
      <c r="L283" s="129">
        <v>2</v>
      </c>
      <c r="M283" s="129">
        <v>4</v>
      </c>
      <c r="N283" s="129">
        <v>2</v>
      </c>
      <c r="O283" s="129">
        <v>4</v>
      </c>
      <c r="P283" s="129">
        <v>1</v>
      </c>
      <c r="Q283" s="129">
        <v>1</v>
      </c>
      <c r="R283" s="129"/>
      <c r="S283" s="130">
        <v>1</v>
      </c>
      <c r="T283"/>
      <c r="U283"/>
      <c r="V283"/>
      <c r="W283"/>
      <c r="X283"/>
      <c r="Y283"/>
      <c r="Z283"/>
      <c r="AA283"/>
      <c r="AB283"/>
      <c r="AC283"/>
      <c r="AD283"/>
      <c r="AE283"/>
    </row>
    <row r="284" spans="1:31">
      <c r="A284" s="131" t="s">
        <v>112</v>
      </c>
      <c r="B284" s="131" t="s">
        <v>137</v>
      </c>
      <c r="C284" s="131" t="s">
        <v>135</v>
      </c>
      <c r="D284" s="131" t="s">
        <v>282</v>
      </c>
      <c r="E284" s="140" t="s">
        <v>211</v>
      </c>
      <c r="F284" s="140" t="s">
        <v>212</v>
      </c>
      <c r="G284" s="140" t="s">
        <v>191</v>
      </c>
      <c r="H284" s="128"/>
      <c r="I284" s="129"/>
      <c r="J284" s="129"/>
      <c r="K284" s="129">
        <v>1</v>
      </c>
      <c r="L284" s="129"/>
      <c r="M284" s="129">
        <v>1</v>
      </c>
      <c r="N284" s="129"/>
      <c r="O284" s="129"/>
      <c r="P284" s="129"/>
      <c r="Q284" s="129"/>
      <c r="R284" s="129"/>
      <c r="S284" s="130"/>
      <c r="T284"/>
      <c r="U284"/>
      <c r="V284"/>
      <c r="W284"/>
      <c r="X284"/>
      <c r="Y284"/>
      <c r="Z284"/>
      <c r="AA284"/>
      <c r="AB284"/>
      <c r="AC284"/>
      <c r="AD284"/>
      <c r="AE284"/>
    </row>
    <row r="285" spans="1:31">
      <c r="A285" s="131" t="s">
        <v>112</v>
      </c>
      <c r="B285" s="131" t="s">
        <v>137</v>
      </c>
      <c r="C285" s="140" t="s">
        <v>283</v>
      </c>
      <c r="D285" s="140" t="s">
        <v>284</v>
      </c>
      <c r="E285" s="140" t="s">
        <v>59</v>
      </c>
      <c r="F285" s="140" t="s">
        <v>60</v>
      </c>
      <c r="G285" s="140" t="s">
        <v>173</v>
      </c>
      <c r="H285" s="128">
        <v>2</v>
      </c>
      <c r="I285" s="129"/>
      <c r="J285" s="129">
        <v>1</v>
      </c>
      <c r="K285" s="129"/>
      <c r="L285" s="129"/>
      <c r="M285" s="129"/>
      <c r="N285" s="129"/>
      <c r="O285" s="129"/>
      <c r="P285" s="129"/>
      <c r="Q285" s="129"/>
      <c r="R285" s="129"/>
      <c r="S285" s="130"/>
      <c r="T285"/>
      <c r="U285"/>
      <c r="V285"/>
      <c r="W285"/>
      <c r="X285"/>
      <c r="Y285"/>
      <c r="Z285"/>
      <c r="AA285"/>
      <c r="AB285"/>
      <c r="AC285"/>
      <c r="AD285"/>
      <c r="AE285"/>
    </row>
    <row r="286" spans="1:31">
      <c r="A286" s="131" t="s">
        <v>112</v>
      </c>
      <c r="B286" s="131" t="s">
        <v>137</v>
      </c>
      <c r="C286" s="131" t="s">
        <v>283</v>
      </c>
      <c r="D286" s="131" t="s">
        <v>284</v>
      </c>
      <c r="E286" s="140" t="s">
        <v>55</v>
      </c>
      <c r="F286" s="140" t="s">
        <v>56</v>
      </c>
      <c r="G286" s="140" t="s">
        <v>174</v>
      </c>
      <c r="H286" s="128">
        <v>1</v>
      </c>
      <c r="I286" s="129"/>
      <c r="J286" s="129">
        <v>1</v>
      </c>
      <c r="K286" s="129"/>
      <c r="L286" s="129"/>
      <c r="M286" s="129"/>
      <c r="N286" s="129"/>
      <c r="O286" s="129"/>
      <c r="P286" s="129"/>
      <c r="Q286" s="129"/>
      <c r="R286" s="129"/>
      <c r="S286" s="130"/>
      <c r="T286"/>
      <c r="U286"/>
      <c r="V286"/>
      <c r="W286"/>
      <c r="X286"/>
      <c r="Y286"/>
      <c r="Z286"/>
      <c r="AA286"/>
      <c r="AB286"/>
      <c r="AC286"/>
      <c r="AD286"/>
      <c r="AE286"/>
    </row>
    <row r="287" spans="1:31">
      <c r="A287" s="131" t="s">
        <v>112</v>
      </c>
      <c r="B287" s="131" t="s">
        <v>137</v>
      </c>
      <c r="C287" s="131" t="s">
        <v>283</v>
      </c>
      <c r="D287" s="131" t="s">
        <v>284</v>
      </c>
      <c r="E287" s="140" t="s">
        <v>47</v>
      </c>
      <c r="F287" s="140" t="s">
        <v>175</v>
      </c>
      <c r="G287" s="140" t="s">
        <v>176</v>
      </c>
      <c r="H287" s="128">
        <v>1</v>
      </c>
      <c r="I287" s="129"/>
      <c r="J287" s="129"/>
      <c r="K287" s="129">
        <v>1</v>
      </c>
      <c r="L287" s="129">
        <v>2</v>
      </c>
      <c r="M287" s="129"/>
      <c r="N287" s="129"/>
      <c r="O287" s="129"/>
      <c r="P287" s="129"/>
      <c r="Q287" s="129"/>
      <c r="R287" s="129"/>
      <c r="S287" s="130"/>
      <c r="T287"/>
      <c r="U287"/>
      <c r="V287"/>
      <c r="W287"/>
      <c r="X287"/>
      <c r="Y287"/>
      <c r="Z287"/>
      <c r="AA287"/>
      <c r="AB287"/>
      <c r="AC287"/>
      <c r="AD287"/>
      <c r="AE287"/>
    </row>
    <row r="288" spans="1:31">
      <c r="A288" s="131" t="s">
        <v>112</v>
      </c>
      <c r="B288" s="131" t="s">
        <v>137</v>
      </c>
      <c r="C288" s="131" t="s">
        <v>283</v>
      </c>
      <c r="D288" s="131" t="s">
        <v>284</v>
      </c>
      <c r="E288" s="140" t="s">
        <v>180</v>
      </c>
      <c r="F288" s="140" t="s">
        <v>181</v>
      </c>
      <c r="G288" s="140" t="s">
        <v>182</v>
      </c>
      <c r="H288" s="128">
        <v>3</v>
      </c>
      <c r="I288" s="129"/>
      <c r="J288" s="129">
        <v>1</v>
      </c>
      <c r="K288" s="129"/>
      <c r="L288" s="129">
        <v>1</v>
      </c>
      <c r="M288" s="129"/>
      <c r="N288" s="129"/>
      <c r="O288" s="129"/>
      <c r="P288" s="129"/>
      <c r="Q288" s="129"/>
      <c r="R288" s="129"/>
      <c r="S288" s="130"/>
      <c r="T288"/>
      <c r="U288"/>
      <c r="V288"/>
      <c r="W288"/>
      <c r="X288"/>
      <c r="Y288"/>
      <c r="Z288"/>
      <c r="AA288"/>
      <c r="AB288"/>
      <c r="AC288"/>
      <c r="AD288"/>
      <c r="AE288"/>
    </row>
    <row r="289" spans="1:31">
      <c r="A289" s="140" t="s">
        <v>114</v>
      </c>
      <c r="B289" s="140" t="s">
        <v>134</v>
      </c>
      <c r="C289" s="140" t="s">
        <v>133</v>
      </c>
      <c r="D289" s="140" t="s">
        <v>132</v>
      </c>
      <c r="E289" s="140" t="s">
        <v>285</v>
      </c>
      <c r="F289" s="140" t="s">
        <v>286</v>
      </c>
      <c r="G289" s="140" t="s">
        <v>287</v>
      </c>
      <c r="H289" s="128">
        <v>2</v>
      </c>
      <c r="I289" s="129">
        <v>3</v>
      </c>
      <c r="J289" s="129"/>
      <c r="K289" s="129"/>
      <c r="L289" s="129"/>
      <c r="M289" s="129"/>
      <c r="N289" s="129"/>
      <c r="O289" s="129"/>
      <c r="P289" s="129"/>
      <c r="Q289" s="129"/>
      <c r="R289" s="129"/>
      <c r="S289" s="130"/>
      <c r="T289"/>
      <c r="U289"/>
      <c r="V289"/>
      <c r="W289"/>
      <c r="X289"/>
      <c r="Y289"/>
      <c r="Z289"/>
      <c r="AA289"/>
      <c r="AB289"/>
      <c r="AC289"/>
      <c r="AD289"/>
      <c r="AE289"/>
    </row>
    <row r="290" spans="1:31">
      <c r="A290" s="131" t="s">
        <v>114</v>
      </c>
      <c r="B290" s="131" t="s">
        <v>134</v>
      </c>
      <c r="C290" s="131" t="s">
        <v>133</v>
      </c>
      <c r="D290" s="131" t="s">
        <v>132</v>
      </c>
      <c r="E290" s="140" t="s">
        <v>288</v>
      </c>
      <c r="F290" s="140" t="s">
        <v>289</v>
      </c>
      <c r="G290" s="140" t="s">
        <v>287</v>
      </c>
      <c r="H290" s="128">
        <v>7</v>
      </c>
      <c r="I290" s="129">
        <v>17</v>
      </c>
      <c r="J290" s="129">
        <v>5</v>
      </c>
      <c r="K290" s="129">
        <v>5</v>
      </c>
      <c r="L290" s="129">
        <v>6</v>
      </c>
      <c r="M290" s="129">
        <v>2</v>
      </c>
      <c r="N290" s="129"/>
      <c r="O290" s="129"/>
      <c r="P290" s="129"/>
      <c r="Q290" s="129"/>
      <c r="R290" s="129"/>
      <c r="S290" s="130"/>
      <c r="T290"/>
      <c r="U290"/>
      <c r="V290"/>
      <c r="W290"/>
      <c r="X290"/>
      <c r="Y290"/>
      <c r="Z290"/>
      <c r="AA290"/>
      <c r="AB290"/>
      <c r="AC290"/>
      <c r="AD290"/>
      <c r="AE290"/>
    </row>
    <row r="291" spans="1:31">
      <c r="A291" s="131" t="s">
        <v>114</v>
      </c>
      <c r="B291" s="131" t="s">
        <v>134</v>
      </c>
      <c r="C291" s="131" t="s">
        <v>133</v>
      </c>
      <c r="D291" s="131" t="s">
        <v>132</v>
      </c>
      <c r="E291" s="131" t="s">
        <v>288</v>
      </c>
      <c r="F291" s="131" t="s">
        <v>289</v>
      </c>
      <c r="G291" s="132" t="s">
        <v>179</v>
      </c>
      <c r="H291" s="133"/>
      <c r="I291" s="103"/>
      <c r="J291" s="103">
        <v>1</v>
      </c>
      <c r="K291" s="103"/>
      <c r="L291" s="103"/>
      <c r="M291" s="103"/>
      <c r="N291" s="103"/>
      <c r="O291" s="103"/>
      <c r="P291" s="103"/>
      <c r="Q291" s="103"/>
      <c r="R291" s="103"/>
      <c r="S291" s="134"/>
      <c r="T291"/>
      <c r="U291"/>
      <c r="V291"/>
      <c r="W291"/>
      <c r="X291"/>
      <c r="Y291"/>
      <c r="Z291"/>
      <c r="AA291"/>
      <c r="AB291"/>
      <c r="AC291"/>
      <c r="AD291"/>
      <c r="AE291"/>
    </row>
    <row r="292" spans="1:31">
      <c r="A292" s="131" t="s">
        <v>114</v>
      </c>
      <c r="B292" s="131" t="s">
        <v>134</v>
      </c>
      <c r="C292" s="131" t="s">
        <v>133</v>
      </c>
      <c r="D292" s="131" t="s">
        <v>132</v>
      </c>
      <c r="E292" s="140" t="s">
        <v>290</v>
      </c>
      <c r="F292" s="140" t="s">
        <v>291</v>
      </c>
      <c r="G292" s="140" t="s">
        <v>287</v>
      </c>
      <c r="H292" s="128">
        <v>7</v>
      </c>
      <c r="I292" s="129">
        <v>11</v>
      </c>
      <c r="J292" s="129">
        <v>2</v>
      </c>
      <c r="K292" s="129"/>
      <c r="L292" s="129">
        <v>3</v>
      </c>
      <c r="M292" s="129">
        <v>1</v>
      </c>
      <c r="N292" s="129"/>
      <c r="O292" s="129"/>
      <c r="P292" s="129">
        <v>2</v>
      </c>
      <c r="Q292" s="129"/>
      <c r="R292" s="129"/>
      <c r="S292" s="130"/>
      <c r="T292"/>
      <c r="U292"/>
      <c r="V292"/>
      <c r="W292"/>
      <c r="X292"/>
      <c r="Y292"/>
      <c r="Z292"/>
      <c r="AA292"/>
      <c r="AB292"/>
      <c r="AC292"/>
      <c r="AD292"/>
      <c r="AE292"/>
    </row>
    <row r="293" spans="1:31">
      <c r="A293" s="131" t="s">
        <v>114</v>
      </c>
      <c r="B293" s="131" t="s">
        <v>134</v>
      </c>
      <c r="C293" s="131" t="s">
        <v>133</v>
      </c>
      <c r="D293" s="131" t="s">
        <v>132</v>
      </c>
      <c r="E293" s="140" t="s">
        <v>292</v>
      </c>
      <c r="F293" s="140" t="s">
        <v>293</v>
      </c>
      <c r="G293" s="140" t="s">
        <v>287</v>
      </c>
      <c r="H293" s="128"/>
      <c r="I293" s="129">
        <v>10</v>
      </c>
      <c r="J293" s="129">
        <v>2</v>
      </c>
      <c r="K293" s="129">
        <v>1</v>
      </c>
      <c r="L293" s="129">
        <v>2</v>
      </c>
      <c r="M293" s="129"/>
      <c r="N293" s="129"/>
      <c r="O293" s="129"/>
      <c r="P293" s="129"/>
      <c r="Q293" s="129"/>
      <c r="R293" s="129"/>
      <c r="S293" s="130"/>
      <c r="T293"/>
      <c r="U293"/>
      <c r="V293"/>
      <c r="W293"/>
      <c r="X293"/>
      <c r="Y293"/>
      <c r="Z293"/>
      <c r="AA293"/>
      <c r="AB293"/>
      <c r="AC293"/>
      <c r="AD293"/>
      <c r="AE293"/>
    </row>
    <row r="294" spans="1:31">
      <c r="A294" s="131" t="s">
        <v>114</v>
      </c>
      <c r="B294" s="131" t="s">
        <v>134</v>
      </c>
      <c r="C294" s="131" t="s">
        <v>133</v>
      </c>
      <c r="D294" s="131" t="s">
        <v>132</v>
      </c>
      <c r="E294" s="140" t="s">
        <v>294</v>
      </c>
      <c r="F294" s="140" t="s">
        <v>295</v>
      </c>
      <c r="G294" s="140" t="s">
        <v>296</v>
      </c>
      <c r="H294" s="128"/>
      <c r="I294" s="129"/>
      <c r="J294" s="129">
        <v>1</v>
      </c>
      <c r="K294" s="129"/>
      <c r="L294" s="129"/>
      <c r="M294" s="129"/>
      <c r="N294" s="129">
        <v>3</v>
      </c>
      <c r="O294" s="129">
        <v>3</v>
      </c>
      <c r="P294" s="129"/>
      <c r="Q294" s="129">
        <v>1</v>
      </c>
      <c r="R294" s="129"/>
      <c r="S294" s="130"/>
      <c r="T294"/>
      <c r="U294"/>
      <c r="V294"/>
      <c r="W294"/>
      <c r="X294"/>
      <c r="Y294"/>
      <c r="Z294"/>
      <c r="AA294"/>
      <c r="AB294"/>
      <c r="AC294"/>
      <c r="AD294"/>
      <c r="AE294"/>
    </row>
    <row r="295" spans="1:31">
      <c r="A295" s="131" t="s">
        <v>114</v>
      </c>
      <c r="B295" s="131" t="s">
        <v>134</v>
      </c>
      <c r="C295" s="131" t="s">
        <v>133</v>
      </c>
      <c r="D295" s="131" t="s">
        <v>132</v>
      </c>
      <c r="E295" s="140" t="s">
        <v>297</v>
      </c>
      <c r="F295" s="140" t="s">
        <v>298</v>
      </c>
      <c r="G295" s="140" t="s">
        <v>296</v>
      </c>
      <c r="H295" s="128">
        <v>1</v>
      </c>
      <c r="I295" s="129"/>
      <c r="J295" s="129">
        <v>2</v>
      </c>
      <c r="K295" s="129">
        <v>3</v>
      </c>
      <c r="L295" s="129">
        <v>3</v>
      </c>
      <c r="M295" s="129"/>
      <c r="N295" s="129"/>
      <c r="O295" s="129">
        <v>2</v>
      </c>
      <c r="P295" s="129">
        <v>1</v>
      </c>
      <c r="Q295" s="129"/>
      <c r="R295" s="129"/>
      <c r="S295" s="130"/>
      <c r="T295"/>
      <c r="U295"/>
      <c r="V295"/>
      <c r="W295"/>
      <c r="X295"/>
      <c r="Y295"/>
      <c r="Z295"/>
      <c r="AA295"/>
      <c r="AB295"/>
      <c r="AC295"/>
      <c r="AD295"/>
      <c r="AE295"/>
    </row>
    <row r="296" spans="1:31">
      <c r="A296" s="131" t="s">
        <v>114</v>
      </c>
      <c r="B296" s="131" t="s">
        <v>134</v>
      </c>
      <c r="C296" s="131" t="s">
        <v>133</v>
      </c>
      <c r="D296" s="131" t="s">
        <v>132</v>
      </c>
      <c r="E296" s="131" t="s">
        <v>297</v>
      </c>
      <c r="F296" s="131" t="s">
        <v>298</v>
      </c>
      <c r="G296" s="132" t="s">
        <v>299</v>
      </c>
      <c r="H296" s="133">
        <v>1</v>
      </c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34"/>
      <c r="T296"/>
      <c r="U296"/>
      <c r="V296"/>
      <c r="W296"/>
      <c r="X296"/>
      <c r="Y296"/>
      <c r="Z296"/>
      <c r="AA296"/>
      <c r="AB296"/>
      <c r="AC296"/>
      <c r="AD296"/>
      <c r="AE296"/>
    </row>
    <row r="297" spans="1:31">
      <c r="A297" s="131" t="s">
        <v>114</v>
      </c>
      <c r="B297" s="131" t="s">
        <v>134</v>
      </c>
      <c r="C297" s="131" t="s">
        <v>133</v>
      </c>
      <c r="D297" s="131" t="s">
        <v>132</v>
      </c>
      <c r="E297" s="131" t="s">
        <v>297</v>
      </c>
      <c r="F297" s="131" t="s">
        <v>298</v>
      </c>
      <c r="G297" s="132" t="s">
        <v>300</v>
      </c>
      <c r="H297" s="133">
        <v>3</v>
      </c>
      <c r="I297" s="103"/>
      <c r="J297" s="103">
        <v>1</v>
      </c>
      <c r="K297" s="103"/>
      <c r="L297" s="103"/>
      <c r="M297" s="103"/>
      <c r="N297" s="103"/>
      <c r="O297" s="103">
        <v>1</v>
      </c>
      <c r="P297" s="103"/>
      <c r="Q297" s="103"/>
      <c r="R297" s="103"/>
      <c r="S297" s="134"/>
      <c r="T297"/>
      <c r="U297"/>
      <c r="V297"/>
      <c r="W297"/>
      <c r="X297"/>
      <c r="Y297"/>
      <c r="Z297"/>
      <c r="AA297"/>
      <c r="AB297"/>
      <c r="AC297"/>
      <c r="AD297"/>
      <c r="AE297"/>
    </row>
    <row r="298" spans="1:31">
      <c r="A298" s="131" t="s">
        <v>114</v>
      </c>
      <c r="B298" s="131" t="s">
        <v>134</v>
      </c>
      <c r="C298" s="131" t="s">
        <v>133</v>
      </c>
      <c r="D298" s="131" t="s">
        <v>132</v>
      </c>
      <c r="E298" s="140" t="s">
        <v>301</v>
      </c>
      <c r="F298" s="140" t="s">
        <v>302</v>
      </c>
      <c r="G298" s="140" t="s">
        <v>296</v>
      </c>
      <c r="H298" s="128">
        <v>7</v>
      </c>
      <c r="I298" s="129">
        <v>11</v>
      </c>
      <c r="J298" s="129">
        <v>4</v>
      </c>
      <c r="K298" s="129">
        <v>10</v>
      </c>
      <c r="L298" s="129">
        <v>11</v>
      </c>
      <c r="M298" s="129"/>
      <c r="N298" s="129">
        <v>7</v>
      </c>
      <c r="O298" s="129">
        <v>2</v>
      </c>
      <c r="P298" s="129">
        <v>10</v>
      </c>
      <c r="Q298" s="129">
        <v>8</v>
      </c>
      <c r="R298" s="129"/>
      <c r="S298" s="130"/>
      <c r="T298"/>
      <c r="U298"/>
      <c r="V298"/>
      <c r="W298"/>
      <c r="X298"/>
      <c r="Y298"/>
      <c r="Z298"/>
      <c r="AA298"/>
      <c r="AB298"/>
      <c r="AC298"/>
      <c r="AD298"/>
      <c r="AE298"/>
    </row>
    <row r="299" spans="1:31">
      <c r="A299" s="131" t="s">
        <v>114</v>
      </c>
      <c r="B299" s="131" t="s">
        <v>134</v>
      </c>
      <c r="C299" s="131" t="s">
        <v>133</v>
      </c>
      <c r="D299" s="131" t="s">
        <v>132</v>
      </c>
      <c r="E299" s="131" t="s">
        <v>301</v>
      </c>
      <c r="F299" s="131" t="s">
        <v>302</v>
      </c>
      <c r="G299" s="132" t="s">
        <v>299</v>
      </c>
      <c r="H299" s="133">
        <v>2</v>
      </c>
      <c r="I299" s="103">
        <v>2</v>
      </c>
      <c r="J299" s="103">
        <v>2</v>
      </c>
      <c r="K299" s="103"/>
      <c r="L299" s="103"/>
      <c r="M299" s="103"/>
      <c r="N299" s="103"/>
      <c r="O299" s="103"/>
      <c r="P299" s="103">
        <v>2</v>
      </c>
      <c r="Q299" s="103"/>
      <c r="R299" s="103"/>
      <c r="S299" s="134"/>
      <c r="T299"/>
      <c r="U299"/>
      <c r="V299"/>
      <c r="W299"/>
      <c r="X299"/>
      <c r="Y299"/>
      <c r="Z299"/>
      <c r="AA299"/>
      <c r="AB299"/>
      <c r="AC299"/>
      <c r="AD299"/>
      <c r="AE299"/>
    </row>
    <row r="300" spans="1:31">
      <c r="A300" s="131" t="s">
        <v>114</v>
      </c>
      <c r="B300" s="131" t="s">
        <v>134</v>
      </c>
      <c r="C300" s="131" t="s">
        <v>133</v>
      </c>
      <c r="D300" s="131" t="s">
        <v>132</v>
      </c>
      <c r="E300" s="131" t="s">
        <v>301</v>
      </c>
      <c r="F300" s="131" t="s">
        <v>302</v>
      </c>
      <c r="G300" s="132" t="s">
        <v>300</v>
      </c>
      <c r="H300" s="133">
        <v>7</v>
      </c>
      <c r="I300" s="103">
        <v>6</v>
      </c>
      <c r="J300" s="103">
        <v>6</v>
      </c>
      <c r="K300" s="103">
        <v>2</v>
      </c>
      <c r="L300" s="103">
        <v>3</v>
      </c>
      <c r="M300" s="103">
        <v>1</v>
      </c>
      <c r="N300" s="103">
        <v>1</v>
      </c>
      <c r="O300" s="103">
        <v>1</v>
      </c>
      <c r="P300" s="103"/>
      <c r="Q300" s="103"/>
      <c r="R300" s="103"/>
      <c r="S300" s="134"/>
      <c r="T300"/>
      <c r="U300"/>
      <c r="V300"/>
      <c r="W300"/>
      <c r="X300"/>
      <c r="Y300"/>
      <c r="Z300"/>
      <c r="AA300"/>
      <c r="AB300"/>
      <c r="AC300"/>
      <c r="AD300"/>
      <c r="AE300"/>
    </row>
    <row r="301" spans="1:31">
      <c r="A301" s="131" t="s">
        <v>114</v>
      </c>
      <c r="B301" s="131" t="s">
        <v>134</v>
      </c>
      <c r="C301" s="131" t="s">
        <v>133</v>
      </c>
      <c r="D301" s="131" t="s">
        <v>132</v>
      </c>
      <c r="E301" s="140" t="s">
        <v>303</v>
      </c>
      <c r="F301" s="140" t="s">
        <v>304</v>
      </c>
      <c r="G301" s="140" t="s">
        <v>305</v>
      </c>
      <c r="H301" s="128">
        <v>7</v>
      </c>
      <c r="I301" s="129">
        <v>12</v>
      </c>
      <c r="J301" s="129">
        <v>12</v>
      </c>
      <c r="K301" s="129">
        <v>6</v>
      </c>
      <c r="L301" s="129">
        <v>1</v>
      </c>
      <c r="M301" s="129">
        <v>1</v>
      </c>
      <c r="N301" s="129">
        <v>2</v>
      </c>
      <c r="O301" s="129">
        <v>3</v>
      </c>
      <c r="P301" s="129">
        <v>3</v>
      </c>
      <c r="Q301" s="129">
        <v>2</v>
      </c>
      <c r="R301" s="129"/>
      <c r="S301" s="130"/>
      <c r="T301"/>
      <c r="U301"/>
      <c r="V301"/>
      <c r="W301"/>
      <c r="X301"/>
      <c r="Y301"/>
      <c r="Z301"/>
      <c r="AA301"/>
      <c r="AB301"/>
      <c r="AC301"/>
      <c r="AD301"/>
      <c r="AE301"/>
    </row>
    <row r="302" spans="1:31">
      <c r="A302" s="131" t="s">
        <v>114</v>
      </c>
      <c r="B302" s="131" t="s">
        <v>134</v>
      </c>
      <c r="C302" s="131" t="s">
        <v>133</v>
      </c>
      <c r="D302" s="131" t="s">
        <v>132</v>
      </c>
      <c r="E302" s="131" t="s">
        <v>303</v>
      </c>
      <c r="F302" s="131" t="s">
        <v>304</v>
      </c>
      <c r="G302" s="132" t="s">
        <v>306</v>
      </c>
      <c r="H302" s="133">
        <v>3</v>
      </c>
      <c r="I302" s="103"/>
      <c r="J302" s="103">
        <v>2</v>
      </c>
      <c r="K302" s="103">
        <v>2</v>
      </c>
      <c r="L302" s="103"/>
      <c r="M302" s="103">
        <v>3</v>
      </c>
      <c r="N302" s="103">
        <v>2</v>
      </c>
      <c r="O302" s="103"/>
      <c r="P302" s="103"/>
      <c r="Q302" s="103">
        <v>1</v>
      </c>
      <c r="R302" s="103"/>
      <c r="S302" s="134"/>
      <c r="T302"/>
      <c r="U302"/>
      <c r="V302"/>
      <c r="W302"/>
      <c r="X302"/>
      <c r="Y302"/>
      <c r="Z302"/>
      <c r="AA302"/>
      <c r="AB302"/>
      <c r="AC302"/>
      <c r="AD302"/>
      <c r="AE302"/>
    </row>
    <row r="303" spans="1:31">
      <c r="A303" s="131" t="s">
        <v>114</v>
      </c>
      <c r="B303" s="131" t="s">
        <v>134</v>
      </c>
      <c r="C303" s="131" t="s">
        <v>133</v>
      </c>
      <c r="D303" s="131" t="s">
        <v>132</v>
      </c>
      <c r="E303" s="131" t="s">
        <v>303</v>
      </c>
      <c r="F303" s="131" t="s">
        <v>304</v>
      </c>
      <c r="G303" s="132" t="s">
        <v>307</v>
      </c>
      <c r="H303" s="133">
        <v>3</v>
      </c>
      <c r="I303" s="103">
        <v>6</v>
      </c>
      <c r="J303" s="103">
        <v>5</v>
      </c>
      <c r="K303" s="103">
        <v>3</v>
      </c>
      <c r="L303" s="103"/>
      <c r="M303" s="103"/>
      <c r="N303" s="103">
        <v>1</v>
      </c>
      <c r="O303" s="103">
        <v>2</v>
      </c>
      <c r="P303" s="103">
        <v>1</v>
      </c>
      <c r="Q303" s="103"/>
      <c r="R303" s="103"/>
      <c r="S303" s="134"/>
      <c r="T303"/>
      <c r="U303"/>
      <c r="V303"/>
      <c r="W303"/>
      <c r="X303"/>
      <c r="Y303"/>
      <c r="Z303"/>
      <c r="AA303"/>
      <c r="AB303"/>
      <c r="AC303"/>
      <c r="AD303"/>
      <c r="AE303"/>
    </row>
    <row r="304" spans="1:31">
      <c r="A304" s="131" t="s">
        <v>114</v>
      </c>
      <c r="B304" s="131" t="s">
        <v>134</v>
      </c>
      <c r="C304" s="131" t="s">
        <v>133</v>
      </c>
      <c r="D304" s="131" t="s">
        <v>132</v>
      </c>
      <c r="E304" s="131" t="s">
        <v>303</v>
      </c>
      <c r="F304" s="131" t="s">
        <v>304</v>
      </c>
      <c r="G304" s="132" t="s">
        <v>308</v>
      </c>
      <c r="H304" s="133"/>
      <c r="I304" s="103"/>
      <c r="J304" s="103"/>
      <c r="K304" s="103"/>
      <c r="L304" s="103"/>
      <c r="M304" s="103"/>
      <c r="N304" s="103"/>
      <c r="O304" s="103"/>
      <c r="P304" s="103">
        <v>1</v>
      </c>
      <c r="Q304" s="103"/>
      <c r="R304" s="103"/>
      <c r="S304" s="134"/>
      <c r="T304"/>
      <c r="U304"/>
      <c r="V304"/>
      <c r="W304"/>
      <c r="X304"/>
      <c r="Y304"/>
      <c r="Z304"/>
      <c r="AA304"/>
      <c r="AB304"/>
      <c r="AC304"/>
      <c r="AD304"/>
      <c r="AE304"/>
    </row>
    <row r="305" spans="1:31">
      <c r="A305" s="131" t="s">
        <v>114</v>
      </c>
      <c r="B305" s="131" t="s">
        <v>134</v>
      </c>
      <c r="C305" s="131" t="s">
        <v>133</v>
      </c>
      <c r="D305" s="131" t="s">
        <v>132</v>
      </c>
      <c r="E305" s="140" t="s">
        <v>309</v>
      </c>
      <c r="F305" s="140" t="s">
        <v>310</v>
      </c>
      <c r="G305" s="140" t="s">
        <v>305</v>
      </c>
      <c r="H305" s="128">
        <v>9</v>
      </c>
      <c r="I305" s="129">
        <v>8</v>
      </c>
      <c r="J305" s="129">
        <v>5</v>
      </c>
      <c r="K305" s="129">
        <v>5</v>
      </c>
      <c r="L305" s="129"/>
      <c r="M305" s="129">
        <v>2</v>
      </c>
      <c r="N305" s="129">
        <v>3</v>
      </c>
      <c r="O305" s="129"/>
      <c r="P305" s="129">
        <v>4</v>
      </c>
      <c r="Q305" s="129">
        <v>7</v>
      </c>
      <c r="R305" s="129"/>
      <c r="S305" s="130"/>
      <c r="T305"/>
      <c r="U305"/>
      <c r="V305"/>
      <c r="W305"/>
      <c r="X305"/>
      <c r="Y305"/>
      <c r="Z305"/>
      <c r="AA305"/>
      <c r="AB305"/>
      <c r="AC305"/>
      <c r="AD305"/>
      <c r="AE305"/>
    </row>
    <row r="306" spans="1:31">
      <c r="A306" s="131" t="s">
        <v>114</v>
      </c>
      <c r="B306" s="131" t="s">
        <v>134</v>
      </c>
      <c r="C306" s="131" t="s">
        <v>133</v>
      </c>
      <c r="D306" s="131" t="s">
        <v>132</v>
      </c>
      <c r="E306" s="131" t="s">
        <v>309</v>
      </c>
      <c r="F306" s="131" t="s">
        <v>310</v>
      </c>
      <c r="G306" s="132" t="s">
        <v>306</v>
      </c>
      <c r="H306" s="133"/>
      <c r="I306" s="103">
        <v>2</v>
      </c>
      <c r="J306" s="103"/>
      <c r="K306" s="103"/>
      <c r="L306" s="103"/>
      <c r="M306" s="103">
        <v>1</v>
      </c>
      <c r="N306" s="103">
        <v>2</v>
      </c>
      <c r="O306" s="103"/>
      <c r="P306" s="103"/>
      <c r="Q306" s="103">
        <v>3</v>
      </c>
      <c r="R306" s="103"/>
      <c r="S306" s="134"/>
      <c r="T306"/>
      <c r="U306"/>
      <c r="V306"/>
      <c r="W306"/>
      <c r="X306"/>
      <c r="Y306"/>
      <c r="Z306"/>
      <c r="AA306"/>
      <c r="AB306"/>
      <c r="AC306"/>
      <c r="AD306"/>
      <c r="AE306"/>
    </row>
    <row r="307" spans="1:31">
      <c r="A307" s="131" t="s">
        <v>114</v>
      </c>
      <c r="B307" s="131" t="s">
        <v>134</v>
      </c>
      <c r="C307" s="131" t="s">
        <v>133</v>
      </c>
      <c r="D307" s="131" t="s">
        <v>132</v>
      </c>
      <c r="E307" s="131" t="s">
        <v>309</v>
      </c>
      <c r="F307" s="131" t="s">
        <v>310</v>
      </c>
      <c r="G307" s="132" t="s">
        <v>307</v>
      </c>
      <c r="H307" s="133">
        <v>1</v>
      </c>
      <c r="I307" s="103">
        <v>1</v>
      </c>
      <c r="J307" s="103">
        <v>2</v>
      </c>
      <c r="K307" s="103"/>
      <c r="L307" s="103"/>
      <c r="M307" s="103"/>
      <c r="N307" s="103"/>
      <c r="O307" s="103"/>
      <c r="P307" s="103">
        <v>1</v>
      </c>
      <c r="Q307" s="103">
        <v>1</v>
      </c>
      <c r="R307" s="103"/>
      <c r="S307" s="134"/>
      <c r="T307"/>
      <c r="U307"/>
      <c r="V307"/>
      <c r="W307"/>
      <c r="X307"/>
      <c r="Y307"/>
      <c r="Z307"/>
      <c r="AA307"/>
      <c r="AB307"/>
      <c r="AC307"/>
      <c r="AD307"/>
      <c r="AE307"/>
    </row>
    <row r="308" spans="1:31">
      <c r="A308" s="131" t="s">
        <v>114</v>
      </c>
      <c r="B308" s="131" t="s">
        <v>134</v>
      </c>
      <c r="C308" s="131" t="s">
        <v>133</v>
      </c>
      <c r="D308" s="140" t="s">
        <v>214</v>
      </c>
      <c r="E308" s="140" t="s">
        <v>285</v>
      </c>
      <c r="F308" s="140" t="s">
        <v>286</v>
      </c>
      <c r="G308" s="140" t="s">
        <v>287</v>
      </c>
      <c r="H308" s="128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30">
        <v>1</v>
      </c>
      <c r="T308"/>
      <c r="U308"/>
      <c r="V308"/>
      <c r="W308"/>
      <c r="X308"/>
      <c r="Y308"/>
      <c r="Z308"/>
      <c r="AA308"/>
      <c r="AB308"/>
      <c r="AC308"/>
      <c r="AD308"/>
      <c r="AE308"/>
    </row>
    <row r="309" spans="1:31">
      <c r="A309" s="131" t="s">
        <v>114</v>
      </c>
      <c r="B309" s="131" t="s">
        <v>134</v>
      </c>
      <c r="C309" s="131" t="s">
        <v>133</v>
      </c>
      <c r="D309" s="131" t="s">
        <v>214</v>
      </c>
      <c r="E309" s="140" t="s">
        <v>290</v>
      </c>
      <c r="F309" s="140" t="s">
        <v>291</v>
      </c>
      <c r="G309" s="140" t="s">
        <v>287</v>
      </c>
      <c r="H309" s="128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30">
        <v>4</v>
      </c>
      <c r="T309"/>
      <c r="U309"/>
      <c r="V309"/>
      <c r="W309"/>
      <c r="X309"/>
      <c r="Y309"/>
      <c r="Z309"/>
      <c r="AA309"/>
      <c r="AB309"/>
      <c r="AC309"/>
      <c r="AD309"/>
      <c r="AE309"/>
    </row>
    <row r="310" spans="1:31">
      <c r="A310" s="131" t="s">
        <v>114</v>
      </c>
      <c r="B310" s="131" t="s">
        <v>134</v>
      </c>
      <c r="C310" s="131" t="s">
        <v>133</v>
      </c>
      <c r="D310" s="131" t="s">
        <v>214</v>
      </c>
      <c r="E310" s="140" t="s">
        <v>292</v>
      </c>
      <c r="F310" s="140" t="s">
        <v>293</v>
      </c>
      <c r="G310" s="140" t="s">
        <v>287</v>
      </c>
      <c r="H310" s="128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30">
        <v>1</v>
      </c>
      <c r="T310"/>
      <c r="U310"/>
      <c r="V310"/>
      <c r="W310"/>
      <c r="X310"/>
      <c r="Y310"/>
      <c r="Z310"/>
      <c r="AA310"/>
      <c r="AB310"/>
      <c r="AC310"/>
      <c r="AD310"/>
      <c r="AE310"/>
    </row>
    <row r="311" spans="1:31">
      <c r="A311" s="131" t="s">
        <v>114</v>
      </c>
      <c r="B311" s="131" t="s">
        <v>134</v>
      </c>
      <c r="C311" s="131" t="s">
        <v>133</v>
      </c>
      <c r="D311" s="131" t="s">
        <v>214</v>
      </c>
      <c r="E311" s="131" t="s">
        <v>292</v>
      </c>
      <c r="F311" s="131" t="s">
        <v>293</v>
      </c>
      <c r="G311" s="132" t="s">
        <v>179</v>
      </c>
      <c r="H311" s="13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34">
        <v>1</v>
      </c>
      <c r="T311"/>
      <c r="U311"/>
      <c r="V311"/>
      <c r="W311"/>
      <c r="X311"/>
      <c r="Y311"/>
      <c r="Z311"/>
      <c r="AA311"/>
      <c r="AB311"/>
      <c r="AC311"/>
      <c r="AD311"/>
      <c r="AE311"/>
    </row>
    <row r="312" spans="1:31">
      <c r="A312" s="131" t="s">
        <v>114</v>
      </c>
      <c r="B312" s="131" t="s">
        <v>134</v>
      </c>
      <c r="C312" s="131" t="s">
        <v>133</v>
      </c>
      <c r="D312" s="131" t="s">
        <v>214</v>
      </c>
      <c r="E312" s="140" t="s">
        <v>297</v>
      </c>
      <c r="F312" s="140" t="s">
        <v>298</v>
      </c>
      <c r="G312" s="140" t="s">
        <v>296</v>
      </c>
      <c r="H312" s="128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>
        <v>6</v>
      </c>
      <c r="S312" s="130"/>
      <c r="T312"/>
      <c r="U312"/>
      <c r="V312"/>
      <c r="W312"/>
      <c r="X312"/>
      <c r="Y312"/>
      <c r="Z312"/>
      <c r="AA312"/>
      <c r="AB312"/>
      <c r="AC312"/>
      <c r="AD312"/>
      <c r="AE312"/>
    </row>
    <row r="313" spans="1:31">
      <c r="A313" s="131" t="s">
        <v>114</v>
      </c>
      <c r="B313" s="131" t="s">
        <v>134</v>
      </c>
      <c r="C313" s="131" t="s">
        <v>133</v>
      </c>
      <c r="D313" s="131" t="s">
        <v>214</v>
      </c>
      <c r="E313" s="140" t="s">
        <v>301</v>
      </c>
      <c r="F313" s="140" t="s">
        <v>302</v>
      </c>
      <c r="G313" s="140" t="s">
        <v>296</v>
      </c>
      <c r="H313" s="128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>
        <v>3</v>
      </c>
      <c r="S313" s="130">
        <v>6</v>
      </c>
      <c r="T313"/>
      <c r="U313"/>
      <c r="V313"/>
      <c r="W313"/>
      <c r="X313"/>
      <c r="Y313"/>
      <c r="Z313"/>
      <c r="AA313"/>
      <c r="AB313"/>
      <c r="AC313"/>
      <c r="AD313"/>
      <c r="AE313"/>
    </row>
    <row r="314" spans="1:31">
      <c r="A314" s="131" t="s">
        <v>114</v>
      </c>
      <c r="B314" s="131" t="s">
        <v>134</v>
      </c>
      <c r="C314" s="131" t="s">
        <v>133</v>
      </c>
      <c r="D314" s="131" t="s">
        <v>214</v>
      </c>
      <c r="E314" s="131" t="s">
        <v>301</v>
      </c>
      <c r="F314" s="131" t="s">
        <v>302</v>
      </c>
      <c r="G314" s="132" t="s">
        <v>299</v>
      </c>
      <c r="H314" s="13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34">
        <v>2</v>
      </c>
      <c r="T314"/>
      <c r="U314"/>
      <c r="V314"/>
      <c r="W314"/>
      <c r="X314"/>
      <c r="Y314"/>
      <c r="Z314"/>
      <c r="AA314"/>
      <c r="AB314"/>
      <c r="AC314"/>
      <c r="AD314"/>
      <c r="AE314"/>
    </row>
    <row r="315" spans="1:31">
      <c r="A315" s="131" t="s">
        <v>114</v>
      </c>
      <c r="B315" s="131" t="s">
        <v>134</v>
      </c>
      <c r="C315" s="131" t="s">
        <v>133</v>
      </c>
      <c r="D315" s="131" t="s">
        <v>214</v>
      </c>
      <c r="E315" s="131" t="s">
        <v>301</v>
      </c>
      <c r="F315" s="131" t="s">
        <v>302</v>
      </c>
      <c r="G315" s="132" t="s">
        <v>300</v>
      </c>
      <c r="H315" s="13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>
        <v>2</v>
      </c>
      <c r="S315" s="134">
        <v>1</v>
      </c>
      <c r="T315"/>
      <c r="U315"/>
      <c r="V315"/>
      <c r="W315"/>
      <c r="X315"/>
      <c r="Y315"/>
      <c r="Z315"/>
      <c r="AA315"/>
      <c r="AB315"/>
      <c r="AC315"/>
      <c r="AD315"/>
      <c r="AE315"/>
    </row>
    <row r="316" spans="1:31">
      <c r="A316" s="131" t="s">
        <v>114</v>
      </c>
      <c r="B316" s="131" t="s">
        <v>134</v>
      </c>
      <c r="C316" s="131" t="s">
        <v>133</v>
      </c>
      <c r="D316" s="131" t="s">
        <v>214</v>
      </c>
      <c r="E316" s="140" t="s">
        <v>303</v>
      </c>
      <c r="F316" s="140" t="s">
        <v>304</v>
      </c>
      <c r="G316" s="140" t="s">
        <v>305</v>
      </c>
      <c r="H316" s="128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>
        <v>8</v>
      </c>
      <c r="S316" s="130">
        <v>3</v>
      </c>
      <c r="T316"/>
      <c r="U316"/>
      <c r="V316"/>
      <c r="W316"/>
      <c r="X316"/>
      <c r="Y316"/>
      <c r="Z316"/>
      <c r="AA316"/>
      <c r="AB316"/>
      <c r="AC316"/>
      <c r="AD316"/>
      <c r="AE316"/>
    </row>
    <row r="317" spans="1:31">
      <c r="A317" s="131" t="s">
        <v>114</v>
      </c>
      <c r="B317" s="131" t="s">
        <v>134</v>
      </c>
      <c r="C317" s="131" t="s">
        <v>133</v>
      </c>
      <c r="D317" s="131" t="s">
        <v>214</v>
      </c>
      <c r="E317" s="131" t="s">
        <v>303</v>
      </c>
      <c r="F317" s="131" t="s">
        <v>304</v>
      </c>
      <c r="G317" s="132" t="s">
        <v>306</v>
      </c>
      <c r="H317" s="13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>
        <v>2</v>
      </c>
      <c r="S317" s="134">
        <v>2</v>
      </c>
      <c r="T317"/>
      <c r="U317"/>
      <c r="V317"/>
      <c r="W317"/>
      <c r="X317"/>
      <c r="Y317"/>
      <c r="Z317"/>
      <c r="AA317"/>
      <c r="AB317"/>
      <c r="AC317"/>
      <c r="AD317"/>
      <c r="AE317"/>
    </row>
    <row r="318" spans="1:31">
      <c r="A318" s="131" t="s">
        <v>114</v>
      </c>
      <c r="B318" s="131" t="s">
        <v>134</v>
      </c>
      <c r="C318" s="131" t="s">
        <v>133</v>
      </c>
      <c r="D318" s="131" t="s">
        <v>214</v>
      </c>
      <c r="E318" s="131" t="s">
        <v>303</v>
      </c>
      <c r="F318" s="131" t="s">
        <v>304</v>
      </c>
      <c r="G318" s="132" t="s">
        <v>307</v>
      </c>
      <c r="H318" s="13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34">
        <v>1</v>
      </c>
      <c r="T318"/>
      <c r="U318"/>
      <c r="V318"/>
      <c r="W318"/>
      <c r="X318"/>
      <c r="Y318"/>
      <c r="Z318"/>
      <c r="AA318"/>
      <c r="AB318"/>
      <c r="AC318"/>
      <c r="AD318"/>
      <c r="AE318"/>
    </row>
    <row r="319" spans="1:31">
      <c r="A319" s="131" t="s">
        <v>114</v>
      </c>
      <c r="B319" s="131" t="s">
        <v>134</v>
      </c>
      <c r="C319" s="131" t="s">
        <v>133</v>
      </c>
      <c r="D319" s="131" t="s">
        <v>214</v>
      </c>
      <c r="E319" s="140" t="s">
        <v>309</v>
      </c>
      <c r="F319" s="140" t="s">
        <v>310</v>
      </c>
      <c r="G319" s="140" t="s">
        <v>305</v>
      </c>
      <c r="H319" s="128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>
        <v>7</v>
      </c>
      <c r="S319" s="130">
        <v>9</v>
      </c>
      <c r="T319"/>
      <c r="U319"/>
      <c r="V319"/>
      <c r="W319"/>
      <c r="X319"/>
      <c r="Y319"/>
      <c r="Z319"/>
      <c r="AA319"/>
      <c r="AB319"/>
      <c r="AC319"/>
      <c r="AD319"/>
      <c r="AE319"/>
    </row>
    <row r="320" spans="1:31">
      <c r="A320" s="131" t="s">
        <v>114</v>
      </c>
      <c r="B320" s="131" t="s">
        <v>134</v>
      </c>
      <c r="C320" s="131" t="s">
        <v>133</v>
      </c>
      <c r="D320" s="131" t="s">
        <v>214</v>
      </c>
      <c r="E320" s="131" t="s">
        <v>309</v>
      </c>
      <c r="F320" s="131" t="s">
        <v>310</v>
      </c>
      <c r="G320" s="132" t="s">
        <v>306</v>
      </c>
      <c r="H320" s="13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>
        <v>4</v>
      </c>
      <c r="S320" s="134"/>
      <c r="T320"/>
      <c r="U320"/>
      <c r="V320"/>
      <c r="W320"/>
      <c r="X320"/>
      <c r="Y320"/>
      <c r="Z320"/>
      <c r="AA320"/>
      <c r="AB320"/>
      <c r="AC320"/>
      <c r="AD320"/>
      <c r="AE320"/>
    </row>
    <row r="321" spans="1:31">
      <c r="A321" s="131" t="s">
        <v>114</v>
      </c>
      <c r="B321" s="131" t="s">
        <v>134</v>
      </c>
      <c r="C321" s="131" t="s">
        <v>133</v>
      </c>
      <c r="D321" s="131" t="s">
        <v>214</v>
      </c>
      <c r="E321" s="131" t="s">
        <v>309</v>
      </c>
      <c r="F321" s="131" t="s">
        <v>310</v>
      </c>
      <c r="G321" s="132" t="s">
        <v>307</v>
      </c>
      <c r="H321" s="13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>
        <v>1</v>
      </c>
      <c r="S321" s="134"/>
      <c r="T321"/>
      <c r="U321"/>
      <c r="V321"/>
      <c r="W321"/>
      <c r="X321"/>
      <c r="Y321"/>
      <c r="Z321"/>
      <c r="AA321"/>
      <c r="AB321"/>
      <c r="AC321"/>
      <c r="AD321"/>
      <c r="AE321"/>
    </row>
    <row r="322" spans="1:31">
      <c r="A322" s="131" t="s">
        <v>114</v>
      </c>
      <c r="B322" s="140" t="s">
        <v>137</v>
      </c>
      <c r="C322" s="140" t="s">
        <v>138</v>
      </c>
      <c r="D322" s="140" t="s">
        <v>311</v>
      </c>
      <c r="E322" s="140" t="s">
        <v>301</v>
      </c>
      <c r="F322" s="140" t="s">
        <v>302</v>
      </c>
      <c r="G322" s="140" t="s">
        <v>307</v>
      </c>
      <c r="H322" s="128"/>
      <c r="I322" s="129"/>
      <c r="J322" s="129"/>
      <c r="K322" s="129"/>
      <c r="L322" s="129"/>
      <c r="M322" s="129"/>
      <c r="N322" s="129"/>
      <c r="O322" s="129"/>
      <c r="P322" s="129">
        <v>4</v>
      </c>
      <c r="Q322" s="129"/>
      <c r="R322" s="129"/>
      <c r="S322" s="130"/>
      <c r="T322"/>
      <c r="U322"/>
      <c r="V322"/>
      <c r="W322"/>
      <c r="X322"/>
      <c r="Y322"/>
      <c r="Z322"/>
      <c r="AA322"/>
      <c r="AB322"/>
      <c r="AC322"/>
      <c r="AD322"/>
      <c r="AE322"/>
    </row>
    <row r="323" spans="1:31">
      <c r="A323" s="131" t="s">
        <v>114</v>
      </c>
      <c r="B323" s="131" t="s">
        <v>137</v>
      </c>
      <c r="C323" s="131" t="s">
        <v>138</v>
      </c>
      <c r="D323" s="131" t="s">
        <v>311</v>
      </c>
      <c r="E323" s="140" t="s">
        <v>303</v>
      </c>
      <c r="F323" s="140" t="s">
        <v>304</v>
      </c>
      <c r="G323" s="140" t="s">
        <v>312</v>
      </c>
      <c r="H323" s="128"/>
      <c r="I323" s="129"/>
      <c r="J323" s="129"/>
      <c r="K323" s="129"/>
      <c r="L323" s="129"/>
      <c r="M323" s="129"/>
      <c r="N323" s="129"/>
      <c r="O323" s="129"/>
      <c r="P323" s="129">
        <v>3</v>
      </c>
      <c r="Q323" s="129"/>
      <c r="R323" s="129"/>
      <c r="S323" s="130"/>
      <c r="T323"/>
      <c r="U323"/>
      <c r="V323"/>
      <c r="W323"/>
      <c r="X323"/>
      <c r="Y323"/>
      <c r="Z323"/>
      <c r="AA323"/>
      <c r="AB323"/>
      <c r="AC323"/>
      <c r="AD323"/>
      <c r="AE323"/>
    </row>
    <row r="324" spans="1:31">
      <c r="A324" s="131" t="s">
        <v>114</v>
      </c>
      <c r="B324" s="131" t="s">
        <v>137</v>
      </c>
      <c r="C324" s="131" t="s">
        <v>138</v>
      </c>
      <c r="D324" s="140" t="s">
        <v>313</v>
      </c>
      <c r="E324" s="140" t="s">
        <v>314</v>
      </c>
      <c r="F324" s="140" t="s">
        <v>315</v>
      </c>
      <c r="G324" s="140" t="s">
        <v>179</v>
      </c>
      <c r="H324" s="128"/>
      <c r="I324" s="129"/>
      <c r="J324" s="129"/>
      <c r="K324" s="129"/>
      <c r="L324" s="129"/>
      <c r="M324" s="129">
        <v>1</v>
      </c>
      <c r="N324" s="129"/>
      <c r="O324" s="129"/>
      <c r="P324" s="129"/>
      <c r="Q324" s="129"/>
      <c r="R324" s="129"/>
      <c r="S324" s="130"/>
      <c r="T324"/>
      <c r="U324"/>
      <c r="V324"/>
      <c r="W324"/>
      <c r="X324"/>
      <c r="Y324"/>
      <c r="Z324"/>
      <c r="AA324"/>
      <c r="AB324"/>
      <c r="AC324"/>
      <c r="AD324"/>
      <c r="AE324"/>
    </row>
    <row r="325" spans="1:31">
      <c r="A325" s="131" t="s">
        <v>114</v>
      </c>
      <c r="B325" s="131" t="s">
        <v>137</v>
      </c>
      <c r="C325" s="131" t="s">
        <v>138</v>
      </c>
      <c r="D325" s="131" t="s">
        <v>313</v>
      </c>
      <c r="E325" s="140" t="s">
        <v>285</v>
      </c>
      <c r="F325" s="140" t="s">
        <v>286</v>
      </c>
      <c r="G325" s="140" t="s">
        <v>179</v>
      </c>
      <c r="H325" s="128"/>
      <c r="I325" s="129"/>
      <c r="J325" s="129"/>
      <c r="K325" s="129"/>
      <c r="L325" s="129"/>
      <c r="M325" s="129">
        <v>3</v>
      </c>
      <c r="N325" s="129"/>
      <c r="O325" s="129"/>
      <c r="P325" s="129"/>
      <c r="Q325" s="129"/>
      <c r="R325" s="129"/>
      <c r="S325" s="130"/>
      <c r="T325"/>
      <c r="U325"/>
      <c r="V325"/>
      <c r="W325"/>
      <c r="X325"/>
      <c r="Y325"/>
      <c r="Z325"/>
      <c r="AA325"/>
      <c r="AB325"/>
      <c r="AC325"/>
      <c r="AD325"/>
      <c r="AE325"/>
    </row>
    <row r="326" spans="1:31">
      <c r="A326" s="131" t="s">
        <v>114</v>
      </c>
      <c r="B326" s="131" t="s">
        <v>137</v>
      </c>
      <c r="C326" s="131" t="s">
        <v>138</v>
      </c>
      <c r="D326" s="131" t="s">
        <v>313</v>
      </c>
      <c r="E326" s="140" t="s">
        <v>288</v>
      </c>
      <c r="F326" s="140" t="s">
        <v>289</v>
      </c>
      <c r="G326" s="140" t="s">
        <v>179</v>
      </c>
      <c r="H326" s="128"/>
      <c r="I326" s="129"/>
      <c r="J326" s="129"/>
      <c r="K326" s="129"/>
      <c r="L326" s="129"/>
      <c r="M326" s="129">
        <v>1</v>
      </c>
      <c r="N326" s="129"/>
      <c r="O326" s="129"/>
      <c r="P326" s="129"/>
      <c r="Q326" s="129"/>
      <c r="R326" s="129"/>
      <c r="S326" s="130"/>
      <c r="T326"/>
      <c r="U326"/>
      <c r="V326"/>
      <c r="W326"/>
      <c r="X326"/>
      <c r="Y326"/>
      <c r="Z326"/>
      <c r="AA326"/>
      <c r="AB326"/>
      <c r="AC326"/>
      <c r="AD326"/>
      <c r="AE326"/>
    </row>
    <row r="327" spans="1:31">
      <c r="A327" s="131" t="s">
        <v>114</v>
      </c>
      <c r="B327" s="131" t="s">
        <v>137</v>
      </c>
      <c r="C327" s="131" t="s">
        <v>138</v>
      </c>
      <c r="D327" s="131" t="s">
        <v>313</v>
      </c>
      <c r="E327" s="140" t="s">
        <v>292</v>
      </c>
      <c r="F327" s="140" t="s">
        <v>293</v>
      </c>
      <c r="G327" s="140" t="s">
        <v>179</v>
      </c>
      <c r="H327" s="128"/>
      <c r="I327" s="129"/>
      <c r="J327" s="129"/>
      <c r="K327" s="129"/>
      <c r="L327" s="129"/>
      <c r="M327" s="129">
        <v>2</v>
      </c>
      <c r="N327" s="129"/>
      <c r="O327" s="129"/>
      <c r="P327" s="129"/>
      <c r="Q327" s="129"/>
      <c r="R327" s="129"/>
      <c r="S327" s="130"/>
      <c r="T327"/>
      <c r="U327"/>
      <c r="V327"/>
      <c r="W327"/>
      <c r="X327"/>
      <c r="Y327"/>
      <c r="Z327"/>
      <c r="AA327"/>
      <c r="AB327"/>
      <c r="AC327"/>
      <c r="AD327"/>
      <c r="AE327"/>
    </row>
    <row r="328" spans="1:31">
      <c r="A328" s="131" t="s">
        <v>114</v>
      </c>
      <c r="B328" s="131" t="s">
        <v>137</v>
      </c>
      <c r="C328" s="131" t="s">
        <v>138</v>
      </c>
      <c r="D328" s="131" t="s">
        <v>313</v>
      </c>
      <c r="E328" s="140" t="s">
        <v>297</v>
      </c>
      <c r="F328" s="140" t="s">
        <v>298</v>
      </c>
      <c r="G328" s="140" t="s">
        <v>307</v>
      </c>
      <c r="H328" s="128"/>
      <c r="I328" s="129"/>
      <c r="J328" s="129"/>
      <c r="K328" s="129"/>
      <c r="L328" s="129"/>
      <c r="M328" s="129">
        <v>1</v>
      </c>
      <c r="N328" s="129"/>
      <c r="O328" s="129"/>
      <c r="P328" s="129"/>
      <c r="Q328" s="129"/>
      <c r="R328" s="129"/>
      <c r="S328" s="130"/>
      <c r="T328"/>
      <c r="U328"/>
      <c r="V328"/>
      <c r="W328"/>
      <c r="X328"/>
      <c r="Y328"/>
      <c r="Z328"/>
      <c r="AA328"/>
      <c r="AB328"/>
      <c r="AC328"/>
      <c r="AD328"/>
      <c r="AE328"/>
    </row>
    <row r="329" spans="1:31">
      <c r="A329" s="131" t="s">
        <v>114</v>
      </c>
      <c r="B329" s="131" t="s">
        <v>137</v>
      </c>
      <c r="C329" s="131" t="s">
        <v>138</v>
      </c>
      <c r="D329" s="131" t="s">
        <v>313</v>
      </c>
      <c r="E329" s="140" t="s">
        <v>301</v>
      </c>
      <c r="F329" s="140" t="s">
        <v>302</v>
      </c>
      <c r="G329" s="140" t="s">
        <v>307</v>
      </c>
      <c r="H329" s="128"/>
      <c r="I329" s="129"/>
      <c r="J329" s="129"/>
      <c r="K329" s="129"/>
      <c r="L329" s="129"/>
      <c r="M329" s="129">
        <v>1</v>
      </c>
      <c r="N329" s="129"/>
      <c r="O329" s="129"/>
      <c r="P329" s="129"/>
      <c r="Q329" s="129"/>
      <c r="R329" s="129"/>
      <c r="S329" s="130"/>
      <c r="T329"/>
      <c r="U329"/>
      <c r="V329"/>
      <c r="W329"/>
      <c r="X329"/>
      <c r="Y329"/>
      <c r="Z329"/>
      <c r="AA329"/>
      <c r="AB329"/>
      <c r="AC329"/>
      <c r="AD329"/>
      <c r="AE329"/>
    </row>
    <row r="330" spans="1:31">
      <c r="A330" s="131" t="s">
        <v>114</v>
      </c>
      <c r="B330" s="131" t="s">
        <v>137</v>
      </c>
      <c r="C330" s="131" t="s">
        <v>138</v>
      </c>
      <c r="D330" s="131" t="s">
        <v>313</v>
      </c>
      <c r="E330" s="140" t="s">
        <v>303</v>
      </c>
      <c r="F330" s="140" t="s">
        <v>304</v>
      </c>
      <c r="G330" s="140" t="s">
        <v>312</v>
      </c>
      <c r="H330" s="128"/>
      <c r="I330" s="129"/>
      <c r="J330" s="129"/>
      <c r="K330" s="129"/>
      <c r="L330" s="129"/>
      <c r="M330" s="129">
        <v>4</v>
      </c>
      <c r="N330" s="129"/>
      <c r="O330" s="129"/>
      <c r="P330" s="129"/>
      <c r="Q330" s="129"/>
      <c r="R330" s="129"/>
      <c r="S330" s="130"/>
      <c r="T330"/>
      <c r="U330"/>
      <c r="V330"/>
      <c r="W330"/>
      <c r="X330"/>
      <c r="Y330"/>
      <c r="Z330"/>
      <c r="AA330"/>
      <c r="AB330"/>
      <c r="AC330"/>
      <c r="AD330"/>
      <c r="AE330"/>
    </row>
    <row r="331" spans="1:31">
      <c r="A331" s="131" t="s">
        <v>114</v>
      </c>
      <c r="B331" s="131" t="s">
        <v>137</v>
      </c>
      <c r="C331" s="131" t="s">
        <v>138</v>
      </c>
      <c r="D331" s="140" t="s">
        <v>316</v>
      </c>
      <c r="E331" s="140" t="s">
        <v>294</v>
      </c>
      <c r="F331" s="140" t="s">
        <v>295</v>
      </c>
      <c r="G331" s="140" t="s">
        <v>307</v>
      </c>
      <c r="H331" s="128"/>
      <c r="I331" s="129"/>
      <c r="J331" s="129"/>
      <c r="K331" s="129"/>
      <c r="L331" s="129"/>
      <c r="M331" s="129"/>
      <c r="N331" s="129"/>
      <c r="O331" s="129"/>
      <c r="P331" s="129"/>
      <c r="Q331" s="129">
        <v>1</v>
      </c>
      <c r="R331" s="129"/>
      <c r="S331" s="130"/>
      <c r="T331"/>
      <c r="U331"/>
      <c r="V331"/>
      <c r="W331"/>
      <c r="X331"/>
      <c r="Y331"/>
      <c r="Z331"/>
      <c r="AA331"/>
      <c r="AB331"/>
      <c r="AC331"/>
      <c r="AD331"/>
      <c r="AE331"/>
    </row>
    <row r="332" spans="1:31">
      <c r="A332" s="131" t="s">
        <v>114</v>
      </c>
      <c r="B332" s="131" t="s">
        <v>137</v>
      </c>
      <c r="C332" s="131" t="s">
        <v>138</v>
      </c>
      <c r="D332" s="131" t="s">
        <v>316</v>
      </c>
      <c r="E332" s="140" t="s">
        <v>297</v>
      </c>
      <c r="F332" s="140" t="s">
        <v>298</v>
      </c>
      <c r="G332" s="140" t="s">
        <v>307</v>
      </c>
      <c r="H332" s="128"/>
      <c r="I332" s="129"/>
      <c r="J332" s="129"/>
      <c r="K332" s="129"/>
      <c r="L332" s="129"/>
      <c r="M332" s="129"/>
      <c r="N332" s="129"/>
      <c r="O332" s="129"/>
      <c r="P332" s="129"/>
      <c r="Q332" s="129">
        <v>4</v>
      </c>
      <c r="R332" s="129"/>
      <c r="S332" s="130"/>
      <c r="T332"/>
      <c r="U332"/>
      <c r="V332"/>
      <c r="W332"/>
      <c r="X332"/>
      <c r="Y332"/>
      <c r="Z332"/>
      <c r="AA332"/>
      <c r="AB332"/>
      <c r="AC332"/>
      <c r="AD332"/>
      <c r="AE332"/>
    </row>
    <row r="333" spans="1:31">
      <c r="A333" s="131" t="s">
        <v>114</v>
      </c>
      <c r="B333" s="131" t="s">
        <v>137</v>
      </c>
      <c r="C333" s="131" t="s">
        <v>138</v>
      </c>
      <c r="D333" s="131" t="s">
        <v>316</v>
      </c>
      <c r="E333" s="140" t="s">
        <v>301</v>
      </c>
      <c r="F333" s="140" t="s">
        <v>302</v>
      </c>
      <c r="G333" s="140" t="s">
        <v>307</v>
      </c>
      <c r="H333" s="128"/>
      <c r="I333" s="129"/>
      <c r="J333" s="129"/>
      <c r="K333" s="129"/>
      <c r="L333" s="129"/>
      <c r="M333" s="129"/>
      <c r="N333" s="129"/>
      <c r="O333" s="129"/>
      <c r="P333" s="129"/>
      <c r="Q333" s="129">
        <v>5</v>
      </c>
      <c r="R333" s="129"/>
      <c r="S333" s="130"/>
      <c r="T333"/>
      <c r="U333"/>
      <c r="V333"/>
      <c r="W333"/>
      <c r="X333"/>
      <c r="Y333"/>
      <c r="Z333"/>
      <c r="AA333"/>
      <c r="AB333"/>
      <c r="AC333"/>
      <c r="AD333"/>
      <c r="AE333"/>
    </row>
    <row r="334" spans="1:31">
      <c r="A334" s="131" t="s">
        <v>114</v>
      </c>
      <c r="B334" s="131" t="s">
        <v>137</v>
      </c>
      <c r="C334" s="131" t="s">
        <v>138</v>
      </c>
      <c r="D334" s="140" t="s">
        <v>317</v>
      </c>
      <c r="E334" s="140" t="s">
        <v>285</v>
      </c>
      <c r="F334" s="140" t="s">
        <v>286</v>
      </c>
      <c r="G334" s="140" t="s">
        <v>179</v>
      </c>
      <c r="H334" s="128"/>
      <c r="I334" s="129">
        <v>3</v>
      </c>
      <c r="J334" s="129"/>
      <c r="K334" s="129"/>
      <c r="L334" s="129">
        <v>2</v>
      </c>
      <c r="M334" s="129"/>
      <c r="N334" s="129"/>
      <c r="O334" s="129"/>
      <c r="P334" s="129"/>
      <c r="Q334" s="129"/>
      <c r="R334" s="129"/>
      <c r="S334" s="130"/>
      <c r="T334"/>
      <c r="U334"/>
      <c r="V334"/>
      <c r="W334"/>
      <c r="X334"/>
      <c r="Y334"/>
      <c r="Z334"/>
      <c r="AA334"/>
      <c r="AB334"/>
      <c r="AC334"/>
      <c r="AD334"/>
      <c r="AE334"/>
    </row>
    <row r="335" spans="1:31">
      <c r="A335" s="131" t="s">
        <v>114</v>
      </c>
      <c r="B335" s="131" t="s">
        <v>137</v>
      </c>
      <c r="C335" s="131" t="s">
        <v>138</v>
      </c>
      <c r="D335" s="131" t="s">
        <v>317</v>
      </c>
      <c r="E335" s="140" t="s">
        <v>288</v>
      </c>
      <c r="F335" s="140" t="s">
        <v>289</v>
      </c>
      <c r="G335" s="140" t="s">
        <v>179</v>
      </c>
      <c r="H335" s="128"/>
      <c r="I335" s="129">
        <v>1</v>
      </c>
      <c r="J335" s="129"/>
      <c r="K335" s="129"/>
      <c r="L335" s="129">
        <v>3</v>
      </c>
      <c r="M335" s="129"/>
      <c r="N335" s="129"/>
      <c r="O335" s="129"/>
      <c r="P335" s="129"/>
      <c r="Q335" s="129"/>
      <c r="R335" s="129"/>
      <c r="S335" s="130"/>
      <c r="T335"/>
      <c r="U335"/>
      <c r="V335"/>
      <c r="W335"/>
      <c r="X335"/>
      <c r="Y335"/>
      <c r="Z335"/>
      <c r="AA335"/>
      <c r="AB335"/>
      <c r="AC335"/>
      <c r="AD335"/>
      <c r="AE335"/>
    </row>
    <row r="336" spans="1:31">
      <c r="A336" s="131" t="s">
        <v>114</v>
      </c>
      <c r="B336" s="131" t="s">
        <v>137</v>
      </c>
      <c r="C336" s="131" t="s">
        <v>138</v>
      </c>
      <c r="D336" s="131" t="s">
        <v>317</v>
      </c>
      <c r="E336" s="140" t="s">
        <v>290</v>
      </c>
      <c r="F336" s="140" t="s">
        <v>291</v>
      </c>
      <c r="G336" s="140" t="s">
        <v>179</v>
      </c>
      <c r="H336" s="128"/>
      <c r="I336" s="129"/>
      <c r="J336" s="129"/>
      <c r="K336" s="129"/>
      <c r="L336" s="129">
        <v>4</v>
      </c>
      <c r="M336" s="129"/>
      <c r="N336" s="129"/>
      <c r="O336" s="129"/>
      <c r="P336" s="129"/>
      <c r="Q336" s="129"/>
      <c r="R336" s="129"/>
      <c r="S336" s="130"/>
      <c r="T336"/>
      <c r="U336"/>
      <c r="V336"/>
      <c r="W336"/>
      <c r="X336"/>
      <c r="Y336"/>
      <c r="Z336"/>
      <c r="AA336"/>
      <c r="AB336"/>
      <c r="AC336"/>
      <c r="AD336"/>
      <c r="AE336"/>
    </row>
    <row r="337" spans="1:31">
      <c r="A337" s="131" t="s">
        <v>114</v>
      </c>
      <c r="B337" s="131" t="s">
        <v>137</v>
      </c>
      <c r="C337" s="131" t="s">
        <v>138</v>
      </c>
      <c r="D337" s="131" t="s">
        <v>317</v>
      </c>
      <c r="E337" s="140" t="s">
        <v>292</v>
      </c>
      <c r="F337" s="140" t="s">
        <v>293</v>
      </c>
      <c r="G337" s="140" t="s">
        <v>179</v>
      </c>
      <c r="H337" s="128"/>
      <c r="I337" s="129"/>
      <c r="J337" s="129"/>
      <c r="K337" s="129"/>
      <c r="L337" s="129">
        <v>1</v>
      </c>
      <c r="M337" s="129"/>
      <c r="N337" s="129"/>
      <c r="O337" s="129">
        <v>3</v>
      </c>
      <c r="P337" s="129"/>
      <c r="Q337" s="129"/>
      <c r="R337" s="129"/>
      <c r="S337" s="130"/>
      <c r="T337"/>
      <c r="U337"/>
      <c r="V337"/>
      <c r="W337"/>
      <c r="X337"/>
      <c r="Y337"/>
      <c r="Z337"/>
      <c r="AA337"/>
      <c r="AB337"/>
      <c r="AC337"/>
      <c r="AD337"/>
      <c r="AE337"/>
    </row>
    <row r="338" spans="1:31">
      <c r="A338" s="131" t="s">
        <v>114</v>
      </c>
      <c r="B338" s="131" t="s">
        <v>137</v>
      </c>
      <c r="C338" s="131" t="s">
        <v>138</v>
      </c>
      <c r="D338" s="131" t="s">
        <v>317</v>
      </c>
      <c r="E338" s="140" t="s">
        <v>318</v>
      </c>
      <c r="F338" s="140" t="s">
        <v>319</v>
      </c>
      <c r="G338" s="140" t="s">
        <v>320</v>
      </c>
      <c r="H338" s="128"/>
      <c r="I338" s="129">
        <v>2</v>
      </c>
      <c r="J338" s="129"/>
      <c r="K338" s="129"/>
      <c r="L338" s="129"/>
      <c r="M338" s="129"/>
      <c r="N338" s="129"/>
      <c r="O338" s="129"/>
      <c r="P338" s="129"/>
      <c r="Q338" s="129"/>
      <c r="R338" s="129"/>
      <c r="S338" s="130"/>
      <c r="T338"/>
      <c r="U338"/>
      <c r="V338"/>
      <c r="W338"/>
      <c r="X338"/>
      <c r="Y338"/>
      <c r="Z338"/>
      <c r="AA338"/>
      <c r="AB338"/>
      <c r="AC338"/>
      <c r="AD338"/>
      <c r="AE338"/>
    </row>
    <row r="339" spans="1:31">
      <c r="A339" s="131" t="s">
        <v>114</v>
      </c>
      <c r="B339" s="131" t="s">
        <v>137</v>
      </c>
      <c r="C339" s="131" t="s">
        <v>138</v>
      </c>
      <c r="D339" s="131" t="s">
        <v>317</v>
      </c>
      <c r="E339" s="140" t="s">
        <v>294</v>
      </c>
      <c r="F339" s="140" t="s">
        <v>295</v>
      </c>
      <c r="G339" s="140" t="s">
        <v>307</v>
      </c>
      <c r="H339" s="128"/>
      <c r="I339" s="129"/>
      <c r="J339" s="129"/>
      <c r="K339" s="129"/>
      <c r="L339" s="129">
        <v>2</v>
      </c>
      <c r="M339" s="129"/>
      <c r="N339" s="129"/>
      <c r="O339" s="129"/>
      <c r="P339" s="129"/>
      <c r="Q339" s="129"/>
      <c r="R339" s="129"/>
      <c r="S339" s="130"/>
      <c r="T339"/>
      <c r="U339"/>
      <c r="V339"/>
      <c r="W339"/>
      <c r="X339"/>
      <c r="Y339"/>
      <c r="Z339"/>
      <c r="AA339"/>
      <c r="AB339"/>
      <c r="AC339"/>
      <c r="AD339"/>
      <c r="AE339"/>
    </row>
    <row r="340" spans="1:31">
      <c r="A340" s="131" t="s">
        <v>114</v>
      </c>
      <c r="B340" s="131" t="s">
        <v>137</v>
      </c>
      <c r="C340" s="131" t="s">
        <v>138</v>
      </c>
      <c r="D340" s="131" t="s">
        <v>317</v>
      </c>
      <c r="E340" s="140" t="s">
        <v>297</v>
      </c>
      <c r="F340" s="140" t="s">
        <v>298</v>
      </c>
      <c r="G340" s="140" t="s">
        <v>307</v>
      </c>
      <c r="H340" s="128"/>
      <c r="I340" s="129">
        <v>7</v>
      </c>
      <c r="J340" s="129"/>
      <c r="K340" s="129"/>
      <c r="L340" s="129">
        <v>7</v>
      </c>
      <c r="M340" s="129"/>
      <c r="N340" s="129"/>
      <c r="O340" s="129">
        <v>3</v>
      </c>
      <c r="P340" s="129"/>
      <c r="Q340" s="129"/>
      <c r="R340" s="129"/>
      <c r="S340" s="130"/>
      <c r="T340"/>
      <c r="U340"/>
      <c r="V340"/>
      <c r="W340"/>
      <c r="X340"/>
      <c r="Y340"/>
      <c r="Z340"/>
      <c r="AA340"/>
      <c r="AB340"/>
      <c r="AC340"/>
      <c r="AD340"/>
      <c r="AE340"/>
    </row>
    <row r="341" spans="1:31">
      <c r="A341" s="131" t="s">
        <v>114</v>
      </c>
      <c r="B341" s="131" t="s">
        <v>137</v>
      </c>
      <c r="C341" s="131" t="s">
        <v>138</v>
      </c>
      <c r="D341" s="131" t="s">
        <v>317</v>
      </c>
      <c r="E341" s="140" t="s">
        <v>301</v>
      </c>
      <c r="F341" s="140" t="s">
        <v>302</v>
      </c>
      <c r="G341" s="140" t="s">
        <v>307</v>
      </c>
      <c r="H341" s="128"/>
      <c r="I341" s="129">
        <v>3</v>
      </c>
      <c r="J341" s="129"/>
      <c r="K341" s="129"/>
      <c r="L341" s="129">
        <v>31</v>
      </c>
      <c r="M341" s="129"/>
      <c r="N341" s="129"/>
      <c r="O341" s="129">
        <v>13</v>
      </c>
      <c r="P341" s="129"/>
      <c r="Q341" s="129"/>
      <c r="R341" s="129"/>
      <c r="S341" s="130"/>
      <c r="T341"/>
      <c r="U341"/>
      <c r="V341"/>
      <c r="W341"/>
      <c r="X341"/>
      <c r="Y341"/>
      <c r="Z341"/>
      <c r="AA341"/>
      <c r="AB341"/>
      <c r="AC341"/>
      <c r="AD341"/>
      <c r="AE341"/>
    </row>
    <row r="342" spans="1:31">
      <c r="A342" s="131" t="s">
        <v>114</v>
      </c>
      <c r="B342" s="131" t="s">
        <v>137</v>
      </c>
      <c r="C342" s="131" t="s">
        <v>138</v>
      </c>
      <c r="D342" s="131" t="s">
        <v>317</v>
      </c>
      <c r="E342" s="140" t="s">
        <v>303</v>
      </c>
      <c r="F342" s="140" t="s">
        <v>304</v>
      </c>
      <c r="G342" s="140" t="s">
        <v>312</v>
      </c>
      <c r="H342" s="128"/>
      <c r="I342" s="129">
        <v>1</v>
      </c>
      <c r="J342" s="129"/>
      <c r="K342" s="129"/>
      <c r="L342" s="129">
        <v>12</v>
      </c>
      <c r="M342" s="129"/>
      <c r="N342" s="129"/>
      <c r="O342" s="129">
        <v>4</v>
      </c>
      <c r="P342" s="129"/>
      <c r="Q342" s="129"/>
      <c r="R342" s="129"/>
      <c r="S342" s="130"/>
      <c r="T342"/>
      <c r="U342"/>
      <c r="V342"/>
      <c r="W342"/>
      <c r="X342"/>
      <c r="Y342"/>
      <c r="Z342"/>
      <c r="AA342"/>
      <c r="AB342"/>
      <c r="AC342"/>
      <c r="AD342"/>
      <c r="AE342"/>
    </row>
    <row r="343" spans="1:31">
      <c r="A343" s="131" t="s">
        <v>114</v>
      </c>
      <c r="B343" s="131" t="s">
        <v>137</v>
      </c>
      <c r="C343" s="131" t="s">
        <v>138</v>
      </c>
      <c r="D343" s="131" t="s">
        <v>317</v>
      </c>
      <c r="E343" s="140" t="s">
        <v>309</v>
      </c>
      <c r="F343" s="140" t="s">
        <v>310</v>
      </c>
      <c r="G343" s="140" t="s">
        <v>312</v>
      </c>
      <c r="H343" s="128"/>
      <c r="I343" s="129"/>
      <c r="J343" s="129"/>
      <c r="K343" s="129"/>
      <c r="L343" s="129"/>
      <c r="M343" s="129"/>
      <c r="N343" s="129"/>
      <c r="O343" s="129">
        <v>4</v>
      </c>
      <c r="P343" s="129"/>
      <c r="Q343" s="129"/>
      <c r="R343" s="129"/>
      <c r="S343" s="130"/>
      <c r="T343"/>
      <c r="U343"/>
      <c r="V343"/>
      <c r="W343"/>
      <c r="X343"/>
      <c r="Y343"/>
      <c r="Z343"/>
      <c r="AA343"/>
      <c r="AB343"/>
      <c r="AC343"/>
      <c r="AD343"/>
      <c r="AE343"/>
    </row>
    <row r="344" spans="1:31">
      <c r="A344" s="131" t="s">
        <v>114</v>
      </c>
      <c r="B344" s="131" t="s">
        <v>137</v>
      </c>
      <c r="C344" s="131" t="s">
        <v>138</v>
      </c>
      <c r="D344" s="140" t="s">
        <v>321</v>
      </c>
      <c r="E344" s="140" t="s">
        <v>301</v>
      </c>
      <c r="F344" s="140" t="s">
        <v>302</v>
      </c>
      <c r="G344" s="140" t="s">
        <v>307</v>
      </c>
      <c r="H344" s="128"/>
      <c r="I344" s="129"/>
      <c r="J344" s="129"/>
      <c r="K344" s="129"/>
      <c r="L344" s="129"/>
      <c r="M344" s="129"/>
      <c r="N344" s="129">
        <v>3</v>
      </c>
      <c r="O344" s="129"/>
      <c r="P344" s="129"/>
      <c r="Q344" s="129"/>
      <c r="R344" s="129"/>
      <c r="S344" s="130"/>
      <c r="T344"/>
      <c r="U344"/>
      <c r="V344"/>
      <c r="W344"/>
      <c r="X344"/>
      <c r="Y344"/>
      <c r="Z344"/>
      <c r="AA344"/>
      <c r="AB344"/>
      <c r="AC344"/>
      <c r="AD344"/>
      <c r="AE344"/>
    </row>
    <row r="345" spans="1:31">
      <c r="A345" s="131" t="s">
        <v>114</v>
      </c>
      <c r="B345" s="131" t="s">
        <v>137</v>
      </c>
      <c r="C345" s="131" t="s">
        <v>138</v>
      </c>
      <c r="D345" s="131" t="s">
        <v>321</v>
      </c>
      <c r="E345" s="140" t="s">
        <v>303</v>
      </c>
      <c r="F345" s="140" t="s">
        <v>304</v>
      </c>
      <c r="G345" s="140" t="s">
        <v>312</v>
      </c>
      <c r="H345" s="128"/>
      <c r="I345" s="129"/>
      <c r="J345" s="129"/>
      <c r="K345" s="129"/>
      <c r="L345" s="129"/>
      <c r="M345" s="129"/>
      <c r="N345" s="129">
        <v>5</v>
      </c>
      <c r="O345" s="129"/>
      <c r="P345" s="129"/>
      <c r="Q345" s="129"/>
      <c r="R345" s="129"/>
      <c r="S345" s="130"/>
      <c r="T345"/>
      <c r="U345"/>
      <c r="V345"/>
      <c r="W345"/>
      <c r="X345"/>
      <c r="Y345"/>
      <c r="Z345"/>
      <c r="AA345"/>
      <c r="AB345"/>
      <c r="AC345"/>
      <c r="AD345"/>
      <c r="AE345"/>
    </row>
    <row r="346" spans="1:31">
      <c r="A346" s="131" t="s">
        <v>114</v>
      </c>
      <c r="B346" s="131" t="s">
        <v>137</v>
      </c>
      <c r="C346" s="131" t="s">
        <v>138</v>
      </c>
      <c r="D346" s="131" t="s">
        <v>321</v>
      </c>
      <c r="E346" s="140" t="s">
        <v>309</v>
      </c>
      <c r="F346" s="140" t="s">
        <v>310</v>
      </c>
      <c r="G346" s="140" t="s">
        <v>312</v>
      </c>
      <c r="H346" s="128"/>
      <c r="I346" s="129"/>
      <c r="J346" s="129"/>
      <c r="K346" s="129"/>
      <c r="L346" s="129"/>
      <c r="M346" s="129"/>
      <c r="N346" s="129">
        <v>1</v>
      </c>
      <c r="O346" s="129"/>
      <c r="P346" s="129"/>
      <c r="Q346" s="129"/>
      <c r="R346" s="129"/>
      <c r="S346" s="130"/>
      <c r="T346"/>
      <c r="U346"/>
      <c r="V346"/>
      <c r="W346"/>
      <c r="X346"/>
      <c r="Y346"/>
      <c r="Z346"/>
      <c r="AA346"/>
      <c r="AB346"/>
      <c r="AC346"/>
      <c r="AD346"/>
      <c r="AE346"/>
    </row>
    <row r="347" spans="1:31">
      <c r="A347" s="131" t="s">
        <v>114</v>
      </c>
      <c r="B347" s="131" t="s">
        <v>137</v>
      </c>
      <c r="C347" s="131" t="s">
        <v>138</v>
      </c>
      <c r="D347" s="140" t="s">
        <v>322</v>
      </c>
      <c r="E347" s="140" t="s">
        <v>301</v>
      </c>
      <c r="F347" s="140" t="s">
        <v>302</v>
      </c>
      <c r="G347" s="140" t="s">
        <v>307</v>
      </c>
      <c r="H347" s="128"/>
      <c r="I347" s="129"/>
      <c r="J347" s="129">
        <v>2</v>
      </c>
      <c r="K347" s="129"/>
      <c r="L347" s="129"/>
      <c r="M347" s="129"/>
      <c r="N347" s="129"/>
      <c r="O347" s="129"/>
      <c r="P347" s="129"/>
      <c r="Q347" s="129"/>
      <c r="R347" s="129"/>
      <c r="S347" s="130"/>
      <c r="T347"/>
      <c r="U347"/>
      <c r="V347"/>
      <c r="W347"/>
      <c r="X347"/>
      <c r="Y347"/>
      <c r="Z347"/>
      <c r="AA347"/>
      <c r="AB347"/>
      <c r="AC347"/>
      <c r="AD347"/>
      <c r="AE347"/>
    </row>
    <row r="348" spans="1:31">
      <c r="A348" s="131" t="s">
        <v>114</v>
      </c>
      <c r="B348" s="131" t="s">
        <v>137</v>
      </c>
      <c r="C348" s="131" t="s">
        <v>138</v>
      </c>
      <c r="D348" s="131" t="s">
        <v>322</v>
      </c>
      <c r="E348" s="140" t="s">
        <v>303</v>
      </c>
      <c r="F348" s="140" t="s">
        <v>304</v>
      </c>
      <c r="G348" s="140" t="s">
        <v>312</v>
      </c>
      <c r="H348" s="128"/>
      <c r="I348" s="129"/>
      <c r="J348" s="129">
        <v>7</v>
      </c>
      <c r="K348" s="129"/>
      <c r="L348" s="129"/>
      <c r="M348" s="129"/>
      <c r="N348" s="129"/>
      <c r="O348" s="129"/>
      <c r="P348" s="129"/>
      <c r="Q348" s="129"/>
      <c r="R348" s="129"/>
      <c r="S348" s="130"/>
      <c r="T348"/>
      <c r="U348"/>
      <c r="V348"/>
      <c r="W348"/>
      <c r="X348"/>
      <c r="Y348"/>
      <c r="Z348"/>
      <c r="AA348"/>
      <c r="AB348"/>
      <c r="AC348"/>
      <c r="AD348"/>
      <c r="AE348"/>
    </row>
    <row r="349" spans="1:31">
      <c r="A349" s="131" t="s">
        <v>114</v>
      </c>
      <c r="B349" s="131" t="s">
        <v>137</v>
      </c>
      <c r="C349" s="131" t="s">
        <v>138</v>
      </c>
      <c r="D349" s="131" t="s">
        <v>322</v>
      </c>
      <c r="E349" s="140" t="s">
        <v>309</v>
      </c>
      <c r="F349" s="140" t="s">
        <v>310</v>
      </c>
      <c r="G349" s="140" t="s">
        <v>312</v>
      </c>
      <c r="H349" s="128"/>
      <c r="I349" s="129"/>
      <c r="J349" s="129">
        <v>2</v>
      </c>
      <c r="K349" s="129"/>
      <c r="L349" s="129"/>
      <c r="M349" s="129"/>
      <c r="N349" s="129"/>
      <c r="O349" s="129"/>
      <c r="P349" s="129"/>
      <c r="Q349" s="129"/>
      <c r="R349" s="129"/>
      <c r="S349" s="130"/>
      <c r="T349"/>
      <c r="U349"/>
      <c r="V349"/>
      <c r="W349"/>
      <c r="X349"/>
      <c r="Y349"/>
      <c r="Z349"/>
      <c r="AA349"/>
      <c r="AB349"/>
      <c r="AC349"/>
      <c r="AD349"/>
      <c r="AE349"/>
    </row>
    <row r="350" spans="1:31">
      <c r="A350" s="131" t="s">
        <v>114</v>
      </c>
      <c r="B350" s="131" t="s">
        <v>137</v>
      </c>
      <c r="C350" s="131" t="s">
        <v>138</v>
      </c>
      <c r="D350" s="140" t="s">
        <v>254</v>
      </c>
      <c r="E350" s="140" t="s">
        <v>314</v>
      </c>
      <c r="F350" s="140" t="s">
        <v>315</v>
      </c>
      <c r="G350" s="140" t="s">
        <v>179</v>
      </c>
      <c r="H350" s="128"/>
      <c r="I350" s="129"/>
      <c r="J350" s="129"/>
      <c r="K350" s="129">
        <v>2</v>
      </c>
      <c r="L350" s="129"/>
      <c r="M350" s="129"/>
      <c r="N350" s="129"/>
      <c r="O350" s="129"/>
      <c r="P350" s="129"/>
      <c r="Q350" s="129"/>
      <c r="R350" s="129"/>
      <c r="S350" s="130"/>
      <c r="T350"/>
      <c r="U350"/>
      <c r="V350"/>
      <c r="W350"/>
      <c r="X350"/>
      <c r="Y350"/>
      <c r="Z350"/>
      <c r="AA350"/>
      <c r="AB350"/>
      <c r="AC350"/>
      <c r="AD350"/>
      <c r="AE350"/>
    </row>
    <row r="351" spans="1:31">
      <c r="A351" s="131" t="s">
        <v>114</v>
      </c>
      <c r="B351" s="131" t="s">
        <v>137</v>
      </c>
      <c r="C351" s="131" t="s">
        <v>138</v>
      </c>
      <c r="D351" s="131" t="s">
        <v>254</v>
      </c>
      <c r="E351" s="140" t="s">
        <v>285</v>
      </c>
      <c r="F351" s="140" t="s">
        <v>286</v>
      </c>
      <c r="G351" s="140" t="s">
        <v>179</v>
      </c>
      <c r="H351" s="128"/>
      <c r="I351" s="129"/>
      <c r="J351" s="129"/>
      <c r="K351" s="129">
        <v>3</v>
      </c>
      <c r="L351" s="129">
        <v>6</v>
      </c>
      <c r="M351" s="129"/>
      <c r="N351" s="129">
        <v>3</v>
      </c>
      <c r="O351" s="129"/>
      <c r="P351" s="129"/>
      <c r="Q351" s="129"/>
      <c r="R351" s="129"/>
      <c r="S351" s="130"/>
      <c r="T351"/>
      <c r="U351"/>
      <c r="V351"/>
      <c r="W351"/>
      <c r="X351"/>
      <c r="Y351"/>
      <c r="Z351"/>
      <c r="AA351"/>
      <c r="AB351"/>
      <c r="AC351"/>
      <c r="AD351"/>
      <c r="AE351"/>
    </row>
    <row r="352" spans="1:31">
      <c r="A352" s="131" t="s">
        <v>114</v>
      </c>
      <c r="B352" s="131" t="s">
        <v>137</v>
      </c>
      <c r="C352" s="131" t="s">
        <v>138</v>
      </c>
      <c r="D352" s="131" t="s">
        <v>254</v>
      </c>
      <c r="E352" s="140" t="s">
        <v>288</v>
      </c>
      <c r="F352" s="140" t="s">
        <v>289</v>
      </c>
      <c r="G352" s="140" t="s">
        <v>179</v>
      </c>
      <c r="H352" s="128"/>
      <c r="I352" s="129"/>
      <c r="J352" s="129"/>
      <c r="K352" s="129">
        <v>2</v>
      </c>
      <c r="L352" s="129">
        <v>5</v>
      </c>
      <c r="M352" s="129"/>
      <c r="N352" s="129">
        <v>2</v>
      </c>
      <c r="O352" s="129"/>
      <c r="P352" s="129"/>
      <c r="Q352" s="129"/>
      <c r="R352" s="129"/>
      <c r="S352" s="130"/>
      <c r="T352"/>
      <c r="U352"/>
      <c r="V352"/>
      <c r="W352"/>
      <c r="X352"/>
      <c r="Y352"/>
      <c r="Z352"/>
      <c r="AA352"/>
      <c r="AB352"/>
      <c r="AC352"/>
      <c r="AD352"/>
      <c r="AE352"/>
    </row>
    <row r="353" spans="1:31">
      <c r="A353" s="131" t="s">
        <v>114</v>
      </c>
      <c r="B353" s="131" t="s">
        <v>137</v>
      </c>
      <c r="C353" s="131" t="s">
        <v>138</v>
      </c>
      <c r="D353" s="131" t="s">
        <v>254</v>
      </c>
      <c r="E353" s="140" t="s">
        <v>290</v>
      </c>
      <c r="F353" s="140" t="s">
        <v>291</v>
      </c>
      <c r="G353" s="140" t="s">
        <v>179</v>
      </c>
      <c r="H353" s="128"/>
      <c r="I353" s="129"/>
      <c r="J353" s="129"/>
      <c r="K353" s="129"/>
      <c r="L353" s="129">
        <v>1</v>
      </c>
      <c r="M353" s="129"/>
      <c r="N353" s="129"/>
      <c r="O353" s="129"/>
      <c r="P353" s="129"/>
      <c r="Q353" s="129"/>
      <c r="R353" s="129"/>
      <c r="S353" s="130"/>
      <c r="T353"/>
      <c r="U353"/>
      <c r="V353"/>
      <c r="W353"/>
      <c r="X353"/>
      <c r="Y353"/>
      <c r="Z353"/>
      <c r="AA353"/>
      <c r="AB353"/>
      <c r="AC353"/>
      <c r="AD353"/>
      <c r="AE353"/>
    </row>
    <row r="354" spans="1:31">
      <c r="A354" s="131" t="s">
        <v>114</v>
      </c>
      <c r="B354" s="131" t="s">
        <v>137</v>
      </c>
      <c r="C354" s="131" t="s">
        <v>138</v>
      </c>
      <c r="D354" s="131" t="s">
        <v>254</v>
      </c>
      <c r="E354" s="140" t="s">
        <v>292</v>
      </c>
      <c r="F354" s="140" t="s">
        <v>293</v>
      </c>
      <c r="G354" s="140" t="s">
        <v>179</v>
      </c>
      <c r="H354" s="128"/>
      <c r="I354" s="129"/>
      <c r="J354" s="129"/>
      <c r="K354" s="129"/>
      <c r="L354" s="129">
        <v>1</v>
      </c>
      <c r="M354" s="129"/>
      <c r="N354" s="129"/>
      <c r="O354" s="129"/>
      <c r="P354" s="129"/>
      <c r="Q354" s="129"/>
      <c r="R354" s="129"/>
      <c r="S354" s="130"/>
      <c r="T354"/>
      <c r="U354"/>
      <c r="V354"/>
      <c r="W354"/>
      <c r="X354"/>
      <c r="Y354"/>
      <c r="Z354"/>
      <c r="AA354"/>
      <c r="AB354"/>
      <c r="AC354"/>
      <c r="AD354"/>
      <c r="AE354"/>
    </row>
    <row r="355" spans="1:31">
      <c r="A355" s="131" t="s">
        <v>114</v>
      </c>
      <c r="B355" s="131" t="s">
        <v>137</v>
      </c>
      <c r="C355" s="131" t="s">
        <v>138</v>
      </c>
      <c r="D355" s="131" t="s">
        <v>254</v>
      </c>
      <c r="E355" s="140" t="s">
        <v>318</v>
      </c>
      <c r="F355" s="140" t="s">
        <v>319</v>
      </c>
      <c r="G355" s="140" t="s">
        <v>320</v>
      </c>
      <c r="H355" s="128"/>
      <c r="I355" s="129"/>
      <c r="J355" s="129"/>
      <c r="K355" s="129">
        <v>2</v>
      </c>
      <c r="L355" s="129">
        <v>1</v>
      </c>
      <c r="M355" s="129"/>
      <c r="N355" s="129"/>
      <c r="O355" s="129"/>
      <c r="P355" s="129"/>
      <c r="Q355" s="129"/>
      <c r="R355" s="129"/>
      <c r="S355" s="130"/>
      <c r="T355"/>
      <c r="U355"/>
      <c r="V355"/>
      <c r="W355"/>
      <c r="X355"/>
      <c r="Y355"/>
      <c r="Z355"/>
      <c r="AA355"/>
      <c r="AB355"/>
      <c r="AC355"/>
      <c r="AD355"/>
      <c r="AE355"/>
    </row>
    <row r="356" spans="1:31">
      <c r="A356" s="131" t="s">
        <v>114</v>
      </c>
      <c r="B356" s="131" t="s">
        <v>137</v>
      </c>
      <c r="C356" s="131" t="s">
        <v>138</v>
      </c>
      <c r="D356" s="131" t="s">
        <v>254</v>
      </c>
      <c r="E356" s="140" t="s">
        <v>323</v>
      </c>
      <c r="F356" s="140" t="s">
        <v>324</v>
      </c>
      <c r="G356" s="140" t="s">
        <v>320</v>
      </c>
      <c r="H356" s="128"/>
      <c r="I356" s="129"/>
      <c r="J356" s="129"/>
      <c r="K356" s="129">
        <v>3</v>
      </c>
      <c r="L356" s="129">
        <v>1</v>
      </c>
      <c r="M356" s="129"/>
      <c r="N356" s="129">
        <v>1</v>
      </c>
      <c r="O356" s="129"/>
      <c r="P356" s="129"/>
      <c r="Q356" s="129"/>
      <c r="R356" s="129"/>
      <c r="S356" s="130"/>
      <c r="T356"/>
      <c r="U356"/>
      <c r="V356"/>
      <c r="W356"/>
      <c r="X356"/>
      <c r="Y356"/>
      <c r="Z356"/>
      <c r="AA356"/>
      <c r="AB356"/>
      <c r="AC356"/>
      <c r="AD356"/>
      <c r="AE356"/>
    </row>
    <row r="357" spans="1:31">
      <c r="A357" s="131" t="s">
        <v>114</v>
      </c>
      <c r="B357" s="131" t="s">
        <v>137</v>
      </c>
      <c r="C357" s="131" t="s">
        <v>138</v>
      </c>
      <c r="D357" s="131" t="s">
        <v>254</v>
      </c>
      <c r="E357" s="140" t="s">
        <v>294</v>
      </c>
      <c r="F357" s="140" t="s">
        <v>295</v>
      </c>
      <c r="G357" s="140" t="s">
        <v>307</v>
      </c>
      <c r="H357" s="128"/>
      <c r="I357" s="129"/>
      <c r="J357" s="129"/>
      <c r="K357" s="129"/>
      <c r="L357" s="129">
        <v>1</v>
      </c>
      <c r="M357" s="129"/>
      <c r="N357" s="129"/>
      <c r="O357" s="129"/>
      <c r="P357" s="129"/>
      <c r="Q357" s="129"/>
      <c r="R357" s="129"/>
      <c r="S357" s="130"/>
      <c r="T357"/>
      <c r="U357"/>
      <c r="V357"/>
      <c r="W357"/>
      <c r="X357"/>
      <c r="Y357"/>
      <c r="Z357"/>
      <c r="AA357"/>
      <c r="AB357"/>
      <c r="AC357"/>
      <c r="AD357"/>
      <c r="AE357"/>
    </row>
    <row r="358" spans="1:31">
      <c r="A358" s="131" t="s">
        <v>114</v>
      </c>
      <c r="B358" s="131" t="s">
        <v>137</v>
      </c>
      <c r="C358" s="131" t="s">
        <v>138</v>
      </c>
      <c r="D358" s="131" t="s">
        <v>254</v>
      </c>
      <c r="E358" s="140" t="s">
        <v>297</v>
      </c>
      <c r="F358" s="140" t="s">
        <v>298</v>
      </c>
      <c r="G358" s="140" t="s">
        <v>307</v>
      </c>
      <c r="H358" s="128"/>
      <c r="I358" s="129"/>
      <c r="J358" s="129"/>
      <c r="K358" s="129">
        <v>1</v>
      </c>
      <c r="L358" s="129">
        <v>5</v>
      </c>
      <c r="M358" s="129"/>
      <c r="N358" s="129">
        <v>4</v>
      </c>
      <c r="O358" s="129">
        <v>3</v>
      </c>
      <c r="P358" s="129"/>
      <c r="Q358" s="129"/>
      <c r="R358" s="129"/>
      <c r="S358" s="130"/>
      <c r="T358"/>
      <c r="U358"/>
      <c r="V358"/>
      <c r="W358"/>
      <c r="X358"/>
      <c r="Y358"/>
      <c r="Z358"/>
      <c r="AA358"/>
      <c r="AB358"/>
      <c r="AC358"/>
      <c r="AD358"/>
      <c r="AE358"/>
    </row>
    <row r="359" spans="1:31">
      <c r="A359" s="131" t="s">
        <v>114</v>
      </c>
      <c r="B359" s="131" t="s">
        <v>137</v>
      </c>
      <c r="C359" s="131" t="s">
        <v>138</v>
      </c>
      <c r="D359" s="131" t="s">
        <v>254</v>
      </c>
      <c r="E359" s="140" t="s">
        <v>301</v>
      </c>
      <c r="F359" s="140" t="s">
        <v>302</v>
      </c>
      <c r="G359" s="140" t="s">
        <v>307</v>
      </c>
      <c r="H359" s="128"/>
      <c r="I359" s="129"/>
      <c r="J359" s="129"/>
      <c r="K359" s="129">
        <v>3</v>
      </c>
      <c r="L359" s="129">
        <v>9</v>
      </c>
      <c r="M359" s="129"/>
      <c r="N359" s="129"/>
      <c r="O359" s="129">
        <v>1</v>
      </c>
      <c r="P359" s="129"/>
      <c r="Q359" s="129"/>
      <c r="R359" s="129"/>
      <c r="S359" s="130"/>
      <c r="T359"/>
      <c r="U359"/>
      <c r="V359"/>
      <c r="W359"/>
      <c r="X359"/>
      <c r="Y359"/>
      <c r="Z359"/>
      <c r="AA359"/>
      <c r="AB359"/>
      <c r="AC359"/>
      <c r="AD359"/>
      <c r="AE359"/>
    </row>
    <row r="360" spans="1:31">
      <c r="A360" s="131" t="s">
        <v>114</v>
      </c>
      <c r="B360" s="131" t="s">
        <v>137</v>
      </c>
      <c r="C360" s="131" t="s">
        <v>138</v>
      </c>
      <c r="D360" s="131" t="s">
        <v>254</v>
      </c>
      <c r="E360" s="140" t="s">
        <v>303</v>
      </c>
      <c r="F360" s="140" t="s">
        <v>304</v>
      </c>
      <c r="G360" s="140" t="s">
        <v>312</v>
      </c>
      <c r="H360" s="128"/>
      <c r="I360" s="129"/>
      <c r="J360" s="129"/>
      <c r="K360" s="129">
        <v>1</v>
      </c>
      <c r="L360" s="129">
        <v>3</v>
      </c>
      <c r="M360" s="129"/>
      <c r="N360" s="129">
        <v>2</v>
      </c>
      <c r="O360" s="129">
        <v>1</v>
      </c>
      <c r="P360" s="129"/>
      <c r="Q360" s="129"/>
      <c r="R360" s="129"/>
      <c r="S360" s="130"/>
      <c r="T360"/>
      <c r="U360"/>
      <c r="V360"/>
      <c r="W360"/>
      <c r="X360"/>
      <c r="Y360"/>
      <c r="Z360"/>
      <c r="AA360"/>
      <c r="AB360"/>
      <c r="AC360"/>
      <c r="AD360"/>
      <c r="AE360"/>
    </row>
    <row r="361" spans="1:31">
      <c r="A361" s="131" t="s">
        <v>114</v>
      </c>
      <c r="B361" s="131" t="s">
        <v>137</v>
      </c>
      <c r="C361" s="131" t="s">
        <v>138</v>
      </c>
      <c r="D361" s="131" t="s">
        <v>254</v>
      </c>
      <c r="E361" s="140" t="s">
        <v>309</v>
      </c>
      <c r="F361" s="140" t="s">
        <v>310</v>
      </c>
      <c r="G361" s="140" t="s">
        <v>312</v>
      </c>
      <c r="H361" s="128"/>
      <c r="I361" s="129"/>
      <c r="J361" s="129"/>
      <c r="K361" s="129"/>
      <c r="L361" s="129">
        <v>1</v>
      </c>
      <c r="M361" s="129"/>
      <c r="N361" s="129"/>
      <c r="O361" s="129"/>
      <c r="P361" s="129"/>
      <c r="Q361" s="129"/>
      <c r="R361" s="129"/>
      <c r="S361" s="130"/>
      <c r="T361"/>
      <c r="U361"/>
      <c r="V361"/>
      <c r="W361"/>
      <c r="X361"/>
      <c r="Y361"/>
      <c r="Z361"/>
      <c r="AA361"/>
      <c r="AB361"/>
      <c r="AC361"/>
      <c r="AD361"/>
      <c r="AE361"/>
    </row>
    <row r="362" spans="1:31">
      <c r="A362" s="131" t="s">
        <v>114</v>
      </c>
      <c r="B362" s="131" t="s">
        <v>137</v>
      </c>
      <c r="C362" s="131" t="s">
        <v>138</v>
      </c>
      <c r="D362" s="140" t="s">
        <v>138</v>
      </c>
      <c r="E362" s="140" t="s">
        <v>314</v>
      </c>
      <c r="F362" s="140" t="s">
        <v>315</v>
      </c>
      <c r="G362" s="140" t="s">
        <v>179</v>
      </c>
      <c r="H362" s="128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30">
        <v>1</v>
      </c>
      <c r="T362"/>
      <c r="U362"/>
      <c r="V362"/>
      <c r="W362"/>
      <c r="X362"/>
      <c r="Y362"/>
      <c r="Z362"/>
      <c r="AA362"/>
      <c r="AB362"/>
      <c r="AC362"/>
      <c r="AD362"/>
      <c r="AE362"/>
    </row>
    <row r="363" spans="1:31">
      <c r="A363" s="131" t="s">
        <v>114</v>
      </c>
      <c r="B363" s="131" t="s">
        <v>137</v>
      </c>
      <c r="C363" s="131" t="s">
        <v>138</v>
      </c>
      <c r="D363" s="131" t="s">
        <v>138</v>
      </c>
      <c r="E363" s="140" t="s">
        <v>285</v>
      </c>
      <c r="F363" s="140" t="s">
        <v>286</v>
      </c>
      <c r="G363" s="140" t="s">
        <v>179</v>
      </c>
      <c r="H363" s="128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30">
        <v>1</v>
      </c>
      <c r="T363"/>
      <c r="U363"/>
      <c r="V363"/>
      <c r="W363"/>
      <c r="X363"/>
      <c r="Y363"/>
      <c r="Z363"/>
      <c r="AA363"/>
      <c r="AB363"/>
      <c r="AC363"/>
      <c r="AD363"/>
      <c r="AE363"/>
    </row>
    <row r="364" spans="1:31">
      <c r="A364" s="131" t="s">
        <v>114</v>
      </c>
      <c r="B364" s="131" t="s">
        <v>137</v>
      </c>
      <c r="C364" s="131" t="s">
        <v>138</v>
      </c>
      <c r="D364" s="131" t="s">
        <v>138</v>
      </c>
      <c r="E364" s="140" t="s">
        <v>290</v>
      </c>
      <c r="F364" s="140" t="s">
        <v>291</v>
      </c>
      <c r="G364" s="140" t="s">
        <v>179</v>
      </c>
      <c r="H364" s="128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30">
        <v>1</v>
      </c>
      <c r="T364"/>
      <c r="U364"/>
      <c r="V364"/>
      <c r="W364"/>
      <c r="X364"/>
      <c r="Y364"/>
      <c r="Z364"/>
      <c r="AA364"/>
      <c r="AB364"/>
      <c r="AC364"/>
      <c r="AD364"/>
      <c r="AE364"/>
    </row>
    <row r="365" spans="1:31">
      <c r="A365" s="131" t="s">
        <v>114</v>
      </c>
      <c r="B365" s="131" t="s">
        <v>137</v>
      </c>
      <c r="C365" s="131" t="s">
        <v>138</v>
      </c>
      <c r="D365" s="131" t="s">
        <v>138</v>
      </c>
      <c r="E365" s="140" t="s">
        <v>292</v>
      </c>
      <c r="F365" s="140" t="s">
        <v>293</v>
      </c>
      <c r="G365" s="140" t="s">
        <v>179</v>
      </c>
      <c r="H365" s="128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30">
        <v>1</v>
      </c>
      <c r="T365"/>
      <c r="U365"/>
      <c r="V365"/>
      <c r="W365"/>
      <c r="X365"/>
      <c r="Y365"/>
      <c r="Z365"/>
      <c r="AA365"/>
      <c r="AB365"/>
      <c r="AC365"/>
      <c r="AD365"/>
      <c r="AE365"/>
    </row>
    <row r="366" spans="1:31">
      <c r="A366" s="131" t="s">
        <v>114</v>
      </c>
      <c r="B366" s="131" t="s">
        <v>137</v>
      </c>
      <c r="C366" s="131" t="s">
        <v>138</v>
      </c>
      <c r="D366" s="131" t="s">
        <v>138</v>
      </c>
      <c r="E366" s="140" t="s">
        <v>318</v>
      </c>
      <c r="F366" s="140" t="s">
        <v>319</v>
      </c>
      <c r="G366" s="140" t="s">
        <v>320</v>
      </c>
      <c r="H366" s="128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30">
        <v>3</v>
      </c>
      <c r="T366"/>
      <c r="U366"/>
      <c r="V366"/>
      <c r="W366"/>
      <c r="X366"/>
      <c r="Y366"/>
      <c r="Z366"/>
      <c r="AA366"/>
      <c r="AB366"/>
      <c r="AC366"/>
      <c r="AD366"/>
      <c r="AE366"/>
    </row>
    <row r="367" spans="1:31">
      <c r="A367" s="131" t="s">
        <v>114</v>
      </c>
      <c r="B367" s="131" t="s">
        <v>137</v>
      </c>
      <c r="C367" s="131" t="s">
        <v>138</v>
      </c>
      <c r="D367" s="131" t="s">
        <v>138</v>
      </c>
      <c r="E367" s="140" t="s">
        <v>323</v>
      </c>
      <c r="F367" s="140" t="s">
        <v>324</v>
      </c>
      <c r="G367" s="140" t="s">
        <v>325</v>
      </c>
      <c r="H367" s="128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30">
        <v>5</v>
      </c>
      <c r="T367"/>
      <c r="U367"/>
      <c r="V367"/>
      <c r="W367"/>
      <c r="X367"/>
      <c r="Y367"/>
      <c r="Z367"/>
      <c r="AA367"/>
      <c r="AB367"/>
      <c r="AC367"/>
      <c r="AD367"/>
      <c r="AE367"/>
    </row>
    <row r="368" spans="1:31">
      <c r="A368" s="131" t="s">
        <v>114</v>
      </c>
      <c r="B368" s="131" t="s">
        <v>137</v>
      </c>
      <c r="C368" s="131" t="s">
        <v>138</v>
      </c>
      <c r="D368" s="131" t="s">
        <v>138</v>
      </c>
      <c r="E368" s="140" t="s">
        <v>297</v>
      </c>
      <c r="F368" s="140" t="s">
        <v>298</v>
      </c>
      <c r="G368" s="140" t="s">
        <v>307</v>
      </c>
      <c r="H368" s="128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30">
        <v>5</v>
      </c>
      <c r="T368"/>
      <c r="U368"/>
      <c r="V368"/>
      <c r="W368"/>
      <c r="X368"/>
      <c r="Y368"/>
      <c r="Z368"/>
      <c r="AA368"/>
      <c r="AB368"/>
      <c r="AC368"/>
      <c r="AD368"/>
      <c r="AE368"/>
    </row>
    <row r="369" spans="1:31">
      <c r="A369" s="131" t="s">
        <v>114</v>
      </c>
      <c r="B369" s="131" t="s">
        <v>137</v>
      </c>
      <c r="C369" s="131" t="s">
        <v>138</v>
      </c>
      <c r="D369" s="131" t="s">
        <v>138</v>
      </c>
      <c r="E369" s="140" t="s">
        <v>301</v>
      </c>
      <c r="F369" s="140" t="s">
        <v>302</v>
      </c>
      <c r="G369" s="140" t="s">
        <v>307</v>
      </c>
      <c r="H369" s="128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30">
        <v>20</v>
      </c>
      <c r="T369"/>
      <c r="U369"/>
      <c r="V369"/>
      <c r="W369"/>
      <c r="X369"/>
      <c r="Y369"/>
      <c r="Z369"/>
      <c r="AA369"/>
      <c r="AB369"/>
      <c r="AC369"/>
      <c r="AD369"/>
      <c r="AE369"/>
    </row>
    <row r="370" spans="1:31">
      <c r="A370" s="131" t="s">
        <v>114</v>
      </c>
      <c r="B370" s="131" t="s">
        <v>137</v>
      </c>
      <c r="C370" s="131" t="s">
        <v>138</v>
      </c>
      <c r="D370" s="131" t="s">
        <v>138</v>
      </c>
      <c r="E370" s="140" t="s">
        <v>303</v>
      </c>
      <c r="F370" s="140" t="s">
        <v>304</v>
      </c>
      <c r="G370" s="140" t="s">
        <v>312</v>
      </c>
      <c r="H370" s="128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30">
        <v>9</v>
      </c>
      <c r="T370"/>
      <c r="U370"/>
      <c r="V370"/>
      <c r="W370"/>
      <c r="X370"/>
      <c r="Y370"/>
      <c r="Z370"/>
      <c r="AA370"/>
      <c r="AB370"/>
      <c r="AC370"/>
      <c r="AD370"/>
      <c r="AE370"/>
    </row>
    <row r="371" spans="1:31">
      <c r="A371" s="131" t="s">
        <v>114</v>
      </c>
      <c r="B371" s="131" t="s">
        <v>137</v>
      </c>
      <c r="C371" s="131" t="s">
        <v>138</v>
      </c>
      <c r="D371" s="131" t="s">
        <v>138</v>
      </c>
      <c r="E371" s="140" t="s">
        <v>309</v>
      </c>
      <c r="F371" s="140" t="s">
        <v>310</v>
      </c>
      <c r="G371" s="140" t="s">
        <v>312</v>
      </c>
      <c r="H371" s="128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30">
        <v>4</v>
      </c>
      <c r="T371"/>
      <c r="U371"/>
      <c r="V371"/>
      <c r="W371"/>
      <c r="X371"/>
      <c r="Y371"/>
      <c r="Z371"/>
      <c r="AA371"/>
      <c r="AB371"/>
      <c r="AC371"/>
      <c r="AD371"/>
      <c r="AE371"/>
    </row>
    <row r="372" spans="1:31">
      <c r="A372" s="131" t="s">
        <v>114</v>
      </c>
      <c r="B372" s="131" t="s">
        <v>137</v>
      </c>
      <c r="C372" s="140" t="s">
        <v>135</v>
      </c>
      <c r="D372" s="140" t="s">
        <v>282</v>
      </c>
      <c r="E372" s="140" t="s">
        <v>314</v>
      </c>
      <c r="F372" s="140" t="s">
        <v>315</v>
      </c>
      <c r="G372" s="140" t="s">
        <v>179</v>
      </c>
      <c r="H372" s="128">
        <v>2</v>
      </c>
      <c r="I372" s="129"/>
      <c r="J372" s="129"/>
      <c r="K372" s="129">
        <v>1</v>
      </c>
      <c r="L372" s="129">
        <v>2</v>
      </c>
      <c r="M372" s="129">
        <v>2</v>
      </c>
      <c r="N372" s="129">
        <v>1</v>
      </c>
      <c r="O372" s="129"/>
      <c r="P372" s="129"/>
      <c r="Q372" s="129">
        <v>1</v>
      </c>
      <c r="R372" s="129">
        <v>6</v>
      </c>
      <c r="S372" s="130">
        <v>1</v>
      </c>
      <c r="T372"/>
      <c r="U372"/>
      <c r="V372"/>
      <c r="W372"/>
      <c r="X372"/>
      <c r="Y372"/>
      <c r="Z372"/>
      <c r="AA372"/>
      <c r="AB372"/>
      <c r="AC372"/>
      <c r="AD372"/>
      <c r="AE372"/>
    </row>
    <row r="373" spans="1:31">
      <c r="A373" s="131" t="s">
        <v>114</v>
      </c>
      <c r="B373" s="131" t="s">
        <v>137</v>
      </c>
      <c r="C373" s="131" t="s">
        <v>135</v>
      </c>
      <c r="D373" s="131" t="s">
        <v>282</v>
      </c>
      <c r="E373" s="131" t="s">
        <v>314</v>
      </c>
      <c r="F373" s="131" t="s">
        <v>315</v>
      </c>
      <c r="G373" s="132" t="s">
        <v>326</v>
      </c>
      <c r="H373" s="133"/>
      <c r="I373" s="103"/>
      <c r="J373" s="103"/>
      <c r="K373" s="103"/>
      <c r="L373" s="103">
        <v>2</v>
      </c>
      <c r="M373" s="103"/>
      <c r="N373" s="103"/>
      <c r="O373" s="103"/>
      <c r="P373" s="103"/>
      <c r="Q373" s="103"/>
      <c r="R373" s="103"/>
      <c r="S373" s="134"/>
      <c r="T373"/>
      <c r="U373"/>
      <c r="V373"/>
      <c r="W373"/>
      <c r="X373"/>
      <c r="Y373"/>
      <c r="Z373"/>
      <c r="AA373"/>
      <c r="AB373"/>
      <c r="AC373"/>
      <c r="AD373"/>
      <c r="AE373"/>
    </row>
    <row r="374" spans="1:31">
      <c r="A374" s="131" t="s">
        <v>114</v>
      </c>
      <c r="B374" s="131" t="s">
        <v>137</v>
      </c>
      <c r="C374" s="131" t="s">
        <v>135</v>
      </c>
      <c r="D374" s="131" t="s">
        <v>282</v>
      </c>
      <c r="E374" s="140" t="s">
        <v>285</v>
      </c>
      <c r="F374" s="140" t="s">
        <v>286</v>
      </c>
      <c r="G374" s="140" t="s">
        <v>179</v>
      </c>
      <c r="H374" s="128">
        <v>5</v>
      </c>
      <c r="I374" s="129">
        <v>5</v>
      </c>
      <c r="J374" s="129">
        <v>4</v>
      </c>
      <c r="K374" s="129">
        <v>12</v>
      </c>
      <c r="L374" s="129">
        <v>10</v>
      </c>
      <c r="M374" s="129">
        <v>4</v>
      </c>
      <c r="N374" s="129">
        <v>12</v>
      </c>
      <c r="O374" s="129">
        <v>3</v>
      </c>
      <c r="P374" s="129">
        <v>5</v>
      </c>
      <c r="Q374" s="129">
        <v>5</v>
      </c>
      <c r="R374" s="129">
        <v>7</v>
      </c>
      <c r="S374" s="130">
        <v>1</v>
      </c>
      <c r="T374"/>
      <c r="U374"/>
      <c r="V374"/>
      <c r="W374"/>
      <c r="X374"/>
      <c r="Y374"/>
      <c r="Z374"/>
      <c r="AA374"/>
      <c r="AB374"/>
      <c r="AC374"/>
      <c r="AD374"/>
      <c r="AE374"/>
    </row>
    <row r="375" spans="1:31">
      <c r="A375" s="131" t="s">
        <v>114</v>
      </c>
      <c r="B375" s="131" t="s">
        <v>137</v>
      </c>
      <c r="C375" s="131" t="s">
        <v>135</v>
      </c>
      <c r="D375" s="131" t="s">
        <v>282</v>
      </c>
      <c r="E375" s="131" t="s">
        <v>285</v>
      </c>
      <c r="F375" s="131" t="s">
        <v>286</v>
      </c>
      <c r="G375" s="132" t="s">
        <v>326</v>
      </c>
      <c r="H375" s="133"/>
      <c r="I375" s="103"/>
      <c r="J375" s="103"/>
      <c r="K375" s="103"/>
      <c r="L375" s="103">
        <v>2</v>
      </c>
      <c r="M375" s="103"/>
      <c r="N375" s="103"/>
      <c r="O375" s="103"/>
      <c r="P375" s="103"/>
      <c r="Q375" s="103"/>
      <c r="R375" s="103"/>
      <c r="S375" s="134"/>
      <c r="T375"/>
      <c r="U375"/>
      <c r="V375"/>
      <c r="W375"/>
      <c r="X375"/>
      <c r="Y375"/>
      <c r="Z375"/>
      <c r="AA375"/>
      <c r="AB375"/>
      <c r="AC375"/>
      <c r="AD375"/>
      <c r="AE375"/>
    </row>
    <row r="376" spans="1:31">
      <c r="A376" s="131" t="s">
        <v>114</v>
      </c>
      <c r="B376" s="131" t="s">
        <v>137</v>
      </c>
      <c r="C376" s="131" t="s">
        <v>135</v>
      </c>
      <c r="D376" s="131" t="s">
        <v>282</v>
      </c>
      <c r="E376" s="140" t="s">
        <v>288</v>
      </c>
      <c r="F376" s="140" t="s">
        <v>289</v>
      </c>
      <c r="G376" s="140" t="s">
        <v>179</v>
      </c>
      <c r="H376" s="128">
        <v>6</v>
      </c>
      <c r="I376" s="129">
        <v>4</v>
      </c>
      <c r="J376" s="129">
        <v>7</v>
      </c>
      <c r="K376" s="129">
        <v>15</v>
      </c>
      <c r="L376" s="129">
        <v>9</v>
      </c>
      <c r="M376" s="129">
        <v>6</v>
      </c>
      <c r="N376" s="129">
        <v>7</v>
      </c>
      <c r="O376" s="129">
        <v>17</v>
      </c>
      <c r="P376" s="129">
        <v>8</v>
      </c>
      <c r="Q376" s="129">
        <v>7</v>
      </c>
      <c r="R376" s="129">
        <v>4</v>
      </c>
      <c r="S376" s="130">
        <v>15</v>
      </c>
      <c r="T376"/>
      <c r="U376"/>
      <c r="V376"/>
      <c r="W376"/>
      <c r="X376"/>
      <c r="Y376"/>
      <c r="Z376"/>
      <c r="AA376"/>
      <c r="AB376"/>
      <c r="AC376"/>
      <c r="AD376"/>
      <c r="AE376"/>
    </row>
    <row r="377" spans="1:31">
      <c r="A377" s="131" t="s">
        <v>114</v>
      </c>
      <c r="B377" s="131" t="s">
        <v>137</v>
      </c>
      <c r="C377" s="131" t="s">
        <v>135</v>
      </c>
      <c r="D377" s="131" t="s">
        <v>282</v>
      </c>
      <c r="E377" s="131" t="s">
        <v>288</v>
      </c>
      <c r="F377" s="131" t="s">
        <v>289</v>
      </c>
      <c r="G377" s="132" t="s">
        <v>326</v>
      </c>
      <c r="H377" s="133"/>
      <c r="I377" s="103"/>
      <c r="J377" s="103"/>
      <c r="K377" s="103"/>
      <c r="L377" s="103">
        <v>2</v>
      </c>
      <c r="M377" s="103"/>
      <c r="N377" s="103"/>
      <c r="O377" s="103"/>
      <c r="P377" s="103"/>
      <c r="Q377" s="103"/>
      <c r="R377" s="103"/>
      <c r="S377" s="134"/>
      <c r="T377"/>
      <c r="U377"/>
      <c r="V377"/>
      <c r="W377"/>
      <c r="X377"/>
      <c r="Y377"/>
      <c r="Z377"/>
      <c r="AA377"/>
      <c r="AB377"/>
      <c r="AC377"/>
      <c r="AD377"/>
      <c r="AE377"/>
    </row>
    <row r="378" spans="1:31">
      <c r="A378" s="131" t="s">
        <v>114</v>
      </c>
      <c r="B378" s="131" t="s">
        <v>137</v>
      </c>
      <c r="C378" s="131" t="s">
        <v>135</v>
      </c>
      <c r="D378" s="131" t="s">
        <v>282</v>
      </c>
      <c r="E378" s="140" t="s">
        <v>290</v>
      </c>
      <c r="F378" s="140" t="s">
        <v>291</v>
      </c>
      <c r="G378" s="140" t="s">
        <v>179</v>
      </c>
      <c r="H378" s="128">
        <v>3</v>
      </c>
      <c r="I378" s="129">
        <v>3</v>
      </c>
      <c r="J378" s="129">
        <v>1</v>
      </c>
      <c r="K378" s="129">
        <v>3</v>
      </c>
      <c r="L378" s="129">
        <v>5</v>
      </c>
      <c r="M378" s="129">
        <v>8</v>
      </c>
      <c r="N378" s="129">
        <v>10</v>
      </c>
      <c r="O378" s="129">
        <v>12</v>
      </c>
      <c r="P378" s="129">
        <v>13</v>
      </c>
      <c r="Q378" s="129">
        <v>8</v>
      </c>
      <c r="R378" s="129">
        <v>2</v>
      </c>
      <c r="S378" s="130">
        <v>10</v>
      </c>
      <c r="T378"/>
      <c r="U378"/>
      <c r="V378"/>
      <c r="W378"/>
      <c r="X378"/>
      <c r="Y378"/>
      <c r="Z378"/>
      <c r="AA378"/>
      <c r="AB378"/>
      <c r="AC378"/>
      <c r="AD378"/>
      <c r="AE378"/>
    </row>
    <row r="379" spans="1:31">
      <c r="A379" s="131" t="s">
        <v>114</v>
      </c>
      <c r="B379" s="131" t="s">
        <v>137</v>
      </c>
      <c r="C379" s="131" t="s">
        <v>135</v>
      </c>
      <c r="D379" s="131" t="s">
        <v>282</v>
      </c>
      <c r="E379" s="131" t="s">
        <v>290</v>
      </c>
      <c r="F379" s="131" t="s">
        <v>291</v>
      </c>
      <c r="G379" s="132" t="s">
        <v>326</v>
      </c>
      <c r="H379" s="133"/>
      <c r="I379" s="103"/>
      <c r="J379" s="103"/>
      <c r="K379" s="103"/>
      <c r="L379" s="103">
        <v>2</v>
      </c>
      <c r="M379" s="103"/>
      <c r="N379" s="103"/>
      <c r="O379" s="103"/>
      <c r="P379" s="103"/>
      <c r="Q379" s="103"/>
      <c r="R379" s="103"/>
      <c r="S379" s="134"/>
      <c r="T379"/>
      <c r="U379"/>
      <c r="V379"/>
      <c r="W379"/>
      <c r="X379"/>
      <c r="Y379"/>
      <c r="Z379"/>
      <c r="AA379"/>
      <c r="AB379"/>
      <c r="AC379"/>
      <c r="AD379"/>
      <c r="AE379"/>
    </row>
    <row r="380" spans="1:31">
      <c r="A380" s="131" t="s">
        <v>114</v>
      </c>
      <c r="B380" s="131" t="s">
        <v>137</v>
      </c>
      <c r="C380" s="131" t="s">
        <v>135</v>
      </c>
      <c r="D380" s="131" t="s">
        <v>282</v>
      </c>
      <c r="E380" s="140" t="s">
        <v>292</v>
      </c>
      <c r="F380" s="140" t="s">
        <v>293</v>
      </c>
      <c r="G380" s="140" t="s">
        <v>179</v>
      </c>
      <c r="H380" s="128">
        <v>2</v>
      </c>
      <c r="I380" s="129">
        <v>6</v>
      </c>
      <c r="J380" s="129">
        <v>5</v>
      </c>
      <c r="K380" s="129">
        <v>2</v>
      </c>
      <c r="L380" s="129">
        <v>3</v>
      </c>
      <c r="M380" s="129">
        <v>5</v>
      </c>
      <c r="N380" s="129">
        <v>6</v>
      </c>
      <c r="O380" s="129">
        <v>5</v>
      </c>
      <c r="P380" s="129">
        <v>4</v>
      </c>
      <c r="Q380" s="129"/>
      <c r="R380" s="129">
        <v>1</v>
      </c>
      <c r="S380" s="130">
        <v>5</v>
      </c>
      <c r="T380"/>
      <c r="U380"/>
      <c r="V380"/>
      <c r="W380"/>
      <c r="X380"/>
      <c r="Y380"/>
      <c r="Z380"/>
      <c r="AA380"/>
      <c r="AB380"/>
      <c r="AC380"/>
      <c r="AD380"/>
      <c r="AE380"/>
    </row>
    <row r="381" spans="1:31">
      <c r="A381" s="131" t="s">
        <v>114</v>
      </c>
      <c r="B381" s="131" t="s">
        <v>137</v>
      </c>
      <c r="C381" s="131" t="s">
        <v>135</v>
      </c>
      <c r="D381" s="131" t="s">
        <v>282</v>
      </c>
      <c r="E381" s="131" t="s">
        <v>292</v>
      </c>
      <c r="F381" s="131" t="s">
        <v>293</v>
      </c>
      <c r="G381" s="132" t="s">
        <v>326</v>
      </c>
      <c r="H381" s="133"/>
      <c r="I381" s="103"/>
      <c r="J381" s="103"/>
      <c r="K381" s="103"/>
      <c r="L381" s="103">
        <v>2</v>
      </c>
      <c r="M381" s="103"/>
      <c r="N381" s="103"/>
      <c r="O381" s="103"/>
      <c r="P381" s="103"/>
      <c r="Q381" s="103"/>
      <c r="R381" s="103"/>
      <c r="S381" s="134"/>
      <c r="T381"/>
      <c r="U381"/>
      <c r="V381"/>
      <c r="W381"/>
      <c r="X381"/>
      <c r="Y381"/>
      <c r="Z381"/>
      <c r="AA381"/>
      <c r="AB381"/>
      <c r="AC381"/>
      <c r="AD381"/>
      <c r="AE381"/>
    </row>
    <row r="382" spans="1:31">
      <c r="A382" s="131" t="s">
        <v>114</v>
      </c>
      <c r="B382" s="131" t="s">
        <v>137</v>
      </c>
      <c r="C382" s="131" t="s">
        <v>135</v>
      </c>
      <c r="D382" s="131" t="s">
        <v>282</v>
      </c>
      <c r="E382" s="140" t="s">
        <v>327</v>
      </c>
      <c r="F382" s="140" t="s">
        <v>328</v>
      </c>
      <c r="G382" s="140" t="s">
        <v>320</v>
      </c>
      <c r="H382" s="128"/>
      <c r="I382" s="129"/>
      <c r="J382" s="129"/>
      <c r="K382" s="129"/>
      <c r="L382" s="129"/>
      <c r="M382" s="129"/>
      <c r="N382" s="129"/>
      <c r="O382" s="129">
        <v>1</v>
      </c>
      <c r="P382" s="129"/>
      <c r="Q382" s="129"/>
      <c r="R382" s="129"/>
      <c r="S382" s="130"/>
      <c r="T382"/>
      <c r="U382"/>
      <c r="V382"/>
      <c r="W382"/>
      <c r="X382"/>
      <c r="Y382"/>
      <c r="Z382"/>
      <c r="AA382"/>
      <c r="AB382"/>
      <c r="AC382"/>
      <c r="AD382"/>
      <c r="AE382"/>
    </row>
    <row r="383" spans="1:31">
      <c r="A383" s="131" t="s">
        <v>114</v>
      </c>
      <c r="B383" s="131" t="s">
        <v>137</v>
      </c>
      <c r="C383" s="131" t="s">
        <v>135</v>
      </c>
      <c r="D383" s="131" t="s">
        <v>282</v>
      </c>
      <c r="E383" s="140" t="s">
        <v>318</v>
      </c>
      <c r="F383" s="140" t="s">
        <v>319</v>
      </c>
      <c r="G383" s="140" t="s">
        <v>320</v>
      </c>
      <c r="H383" s="128">
        <v>3</v>
      </c>
      <c r="I383" s="129">
        <v>8</v>
      </c>
      <c r="J383" s="129">
        <v>4</v>
      </c>
      <c r="K383" s="129">
        <v>3</v>
      </c>
      <c r="L383" s="129">
        <v>9</v>
      </c>
      <c r="M383" s="129">
        <v>3</v>
      </c>
      <c r="N383" s="129">
        <v>1</v>
      </c>
      <c r="O383" s="129">
        <v>6</v>
      </c>
      <c r="P383" s="129">
        <v>9</v>
      </c>
      <c r="Q383" s="129">
        <v>3</v>
      </c>
      <c r="R383" s="129">
        <v>4</v>
      </c>
      <c r="S383" s="130">
        <v>3</v>
      </c>
      <c r="T383"/>
      <c r="U383"/>
      <c r="V383"/>
      <c r="W383"/>
      <c r="X383"/>
      <c r="Y383"/>
      <c r="Z383"/>
      <c r="AA383"/>
      <c r="AB383"/>
      <c r="AC383"/>
      <c r="AD383"/>
      <c r="AE383"/>
    </row>
    <row r="384" spans="1:31">
      <c r="A384" s="131" t="s">
        <v>114</v>
      </c>
      <c r="B384" s="131" t="s">
        <v>137</v>
      </c>
      <c r="C384" s="131" t="s">
        <v>135</v>
      </c>
      <c r="D384" s="131" t="s">
        <v>282</v>
      </c>
      <c r="E384" s="140" t="s">
        <v>323</v>
      </c>
      <c r="F384" s="140" t="s">
        <v>324</v>
      </c>
      <c r="G384" s="140" t="s">
        <v>325</v>
      </c>
      <c r="H384" s="128"/>
      <c r="I384" s="129"/>
      <c r="J384" s="129"/>
      <c r="K384" s="129"/>
      <c r="L384" s="129"/>
      <c r="M384" s="129"/>
      <c r="N384" s="129"/>
      <c r="O384" s="129"/>
      <c r="P384" s="129">
        <v>3</v>
      </c>
      <c r="Q384" s="129">
        <v>4</v>
      </c>
      <c r="R384" s="129"/>
      <c r="S384" s="130"/>
      <c r="T384"/>
      <c r="U384"/>
      <c r="V384"/>
      <c r="W384"/>
      <c r="X384"/>
      <c r="Y384"/>
      <c r="Z384"/>
      <c r="AA384"/>
      <c r="AB384"/>
      <c r="AC384"/>
      <c r="AD384"/>
      <c r="AE384"/>
    </row>
    <row r="385" spans="1:31">
      <c r="A385" s="131" t="s">
        <v>114</v>
      </c>
      <c r="B385" s="131" t="s">
        <v>137</v>
      </c>
      <c r="C385" s="131" t="s">
        <v>135</v>
      </c>
      <c r="D385" s="131" t="s">
        <v>282</v>
      </c>
      <c r="E385" s="131" t="s">
        <v>323</v>
      </c>
      <c r="F385" s="131" t="s">
        <v>324</v>
      </c>
      <c r="G385" s="132" t="s">
        <v>329</v>
      </c>
      <c r="H385" s="13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>
        <v>4</v>
      </c>
      <c r="S385" s="134">
        <v>1</v>
      </c>
      <c r="T385"/>
      <c r="U385"/>
      <c r="V385"/>
      <c r="W385"/>
      <c r="X385"/>
      <c r="Y385"/>
      <c r="Z385"/>
      <c r="AA385"/>
      <c r="AB385"/>
      <c r="AC385"/>
      <c r="AD385"/>
      <c r="AE385"/>
    </row>
    <row r="386" spans="1:31">
      <c r="A386" s="131" t="s">
        <v>114</v>
      </c>
      <c r="B386" s="131" t="s">
        <v>137</v>
      </c>
      <c r="C386" s="131" t="s">
        <v>135</v>
      </c>
      <c r="D386" s="131" t="s">
        <v>282</v>
      </c>
      <c r="E386" s="131" t="s">
        <v>323</v>
      </c>
      <c r="F386" s="131" t="s">
        <v>324</v>
      </c>
      <c r="G386" s="132" t="s">
        <v>320</v>
      </c>
      <c r="H386" s="133">
        <v>9</v>
      </c>
      <c r="I386" s="103">
        <v>4</v>
      </c>
      <c r="J386" s="103">
        <v>3</v>
      </c>
      <c r="K386" s="103">
        <v>6</v>
      </c>
      <c r="L386" s="103">
        <v>22</v>
      </c>
      <c r="M386" s="103">
        <v>7</v>
      </c>
      <c r="N386" s="103">
        <v>7</v>
      </c>
      <c r="O386" s="103">
        <v>26</v>
      </c>
      <c r="P386" s="103">
        <v>19</v>
      </c>
      <c r="Q386" s="103">
        <v>9</v>
      </c>
      <c r="R386" s="103">
        <v>13</v>
      </c>
      <c r="S386" s="134">
        <v>5</v>
      </c>
      <c r="T386"/>
      <c r="U386"/>
      <c r="V386"/>
      <c r="W386"/>
      <c r="X386"/>
      <c r="Y386"/>
      <c r="Z386"/>
      <c r="AA386"/>
      <c r="AB386"/>
      <c r="AC386"/>
      <c r="AD386"/>
      <c r="AE386"/>
    </row>
    <row r="387" spans="1:31">
      <c r="A387" s="131" t="s">
        <v>114</v>
      </c>
      <c r="B387" s="131" t="s">
        <v>137</v>
      </c>
      <c r="C387" s="131" t="s">
        <v>135</v>
      </c>
      <c r="D387" s="131" t="s">
        <v>282</v>
      </c>
      <c r="E387" s="140" t="s">
        <v>330</v>
      </c>
      <c r="F387" s="140" t="s">
        <v>331</v>
      </c>
      <c r="G387" s="140" t="s">
        <v>332</v>
      </c>
      <c r="H387" s="128"/>
      <c r="I387" s="129"/>
      <c r="J387" s="129"/>
      <c r="K387" s="129">
        <v>5</v>
      </c>
      <c r="L387" s="129">
        <v>11</v>
      </c>
      <c r="M387" s="129">
        <v>7</v>
      </c>
      <c r="N387" s="129">
        <v>7</v>
      </c>
      <c r="O387" s="129">
        <v>2</v>
      </c>
      <c r="P387" s="129"/>
      <c r="Q387" s="129">
        <v>2</v>
      </c>
      <c r="R387" s="129">
        <v>4</v>
      </c>
      <c r="S387" s="130"/>
      <c r="T387"/>
      <c r="U387"/>
      <c r="V387"/>
      <c r="W387"/>
      <c r="X387"/>
      <c r="Y387"/>
      <c r="Z387"/>
      <c r="AA387"/>
      <c r="AB387"/>
      <c r="AC387"/>
      <c r="AD387"/>
      <c r="AE387"/>
    </row>
    <row r="388" spans="1:31">
      <c r="A388" s="131" t="s">
        <v>114</v>
      </c>
      <c r="B388" s="131" t="s">
        <v>137</v>
      </c>
      <c r="C388" s="131" t="s">
        <v>135</v>
      </c>
      <c r="D388" s="131" t="s">
        <v>282</v>
      </c>
      <c r="E388" s="131" t="s">
        <v>330</v>
      </c>
      <c r="F388" s="131" t="s">
        <v>331</v>
      </c>
      <c r="G388" s="132" t="s">
        <v>333</v>
      </c>
      <c r="H388" s="133"/>
      <c r="I388" s="103"/>
      <c r="J388" s="103"/>
      <c r="K388" s="103"/>
      <c r="L388" s="103">
        <v>4</v>
      </c>
      <c r="M388" s="103"/>
      <c r="N388" s="103"/>
      <c r="O388" s="103"/>
      <c r="P388" s="103"/>
      <c r="Q388" s="103"/>
      <c r="R388" s="103"/>
      <c r="S388" s="134"/>
      <c r="T388"/>
      <c r="U388"/>
      <c r="V388"/>
      <c r="W388"/>
      <c r="X388"/>
      <c r="Y388"/>
      <c r="Z388"/>
      <c r="AA388"/>
      <c r="AB388"/>
      <c r="AC388"/>
      <c r="AD388"/>
      <c r="AE388"/>
    </row>
    <row r="389" spans="1:31">
      <c r="A389" s="131" t="s">
        <v>114</v>
      </c>
      <c r="B389" s="131" t="s">
        <v>137</v>
      </c>
      <c r="C389" s="131" t="s">
        <v>135</v>
      </c>
      <c r="D389" s="131" t="s">
        <v>282</v>
      </c>
      <c r="E389" s="140" t="s">
        <v>334</v>
      </c>
      <c r="F389" s="140" t="s">
        <v>335</v>
      </c>
      <c r="G389" s="140" t="s">
        <v>332</v>
      </c>
      <c r="H389" s="128"/>
      <c r="I389" s="129"/>
      <c r="J389" s="129"/>
      <c r="K389" s="129">
        <v>2</v>
      </c>
      <c r="L389" s="129">
        <v>10</v>
      </c>
      <c r="M389" s="129">
        <v>5</v>
      </c>
      <c r="N389" s="129">
        <v>6</v>
      </c>
      <c r="O389" s="129">
        <v>5</v>
      </c>
      <c r="P389" s="129">
        <v>1</v>
      </c>
      <c r="Q389" s="129">
        <v>14</v>
      </c>
      <c r="R389" s="129">
        <v>9</v>
      </c>
      <c r="S389" s="130">
        <v>5</v>
      </c>
      <c r="T389"/>
      <c r="U389"/>
      <c r="V389"/>
      <c r="W389"/>
      <c r="X389"/>
      <c r="Y389"/>
      <c r="Z389"/>
      <c r="AA389"/>
      <c r="AB389"/>
      <c r="AC389"/>
      <c r="AD389"/>
      <c r="AE389"/>
    </row>
    <row r="390" spans="1:31">
      <c r="A390" s="131" t="s">
        <v>114</v>
      </c>
      <c r="B390" s="131" t="s">
        <v>137</v>
      </c>
      <c r="C390" s="131" t="s">
        <v>135</v>
      </c>
      <c r="D390" s="131" t="s">
        <v>282</v>
      </c>
      <c r="E390" s="131" t="s">
        <v>334</v>
      </c>
      <c r="F390" s="131" t="s">
        <v>335</v>
      </c>
      <c r="G390" s="132" t="s">
        <v>333</v>
      </c>
      <c r="H390" s="133"/>
      <c r="I390" s="103"/>
      <c r="J390" s="103"/>
      <c r="K390" s="103"/>
      <c r="L390" s="103">
        <v>4</v>
      </c>
      <c r="M390" s="103"/>
      <c r="N390" s="103"/>
      <c r="O390" s="103"/>
      <c r="P390" s="103"/>
      <c r="Q390" s="103"/>
      <c r="R390" s="103"/>
      <c r="S390" s="134"/>
      <c r="T390"/>
      <c r="U390"/>
      <c r="V390"/>
      <c r="W390"/>
      <c r="X390"/>
      <c r="Y390"/>
      <c r="Z390"/>
      <c r="AA390"/>
      <c r="AB390"/>
      <c r="AC390"/>
      <c r="AD390"/>
      <c r="AE390"/>
    </row>
    <row r="391" spans="1:31">
      <c r="A391" s="131" t="s">
        <v>114</v>
      </c>
      <c r="B391" s="131" t="s">
        <v>137</v>
      </c>
      <c r="C391" s="131" t="s">
        <v>135</v>
      </c>
      <c r="D391" s="131" t="s">
        <v>282</v>
      </c>
      <c r="E391" s="140" t="s">
        <v>336</v>
      </c>
      <c r="F391" s="140" t="s">
        <v>337</v>
      </c>
      <c r="G391" s="140" t="s">
        <v>332</v>
      </c>
      <c r="H391" s="128"/>
      <c r="I391" s="129"/>
      <c r="J391" s="129">
        <v>1</v>
      </c>
      <c r="K391" s="129">
        <v>12</v>
      </c>
      <c r="L391" s="129">
        <v>16</v>
      </c>
      <c r="M391" s="129">
        <v>14</v>
      </c>
      <c r="N391" s="129">
        <v>24</v>
      </c>
      <c r="O391" s="129">
        <v>24</v>
      </c>
      <c r="P391" s="129">
        <v>4</v>
      </c>
      <c r="Q391" s="129">
        <v>13</v>
      </c>
      <c r="R391" s="129">
        <v>8</v>
      </c>
      <c r="S391" s="130">
        <v>20</v>
      </c>
      <c r="T391"/>
      <c r="U391"/>
      <c r="V391"/>
      <c r="W391"/>
      <c r="X391"/>
      <c r="Y391"/>
      <c r="Z391"/>
      <c r="AA391"/>
      <c r="AB391"/>
      <c r="AC391"/>
      <c r="AD391"/>
      <c r="AE391"/>
    </row>
    <row r="392" spans="1:31">
      <c r="A392" s="131" t="s">
        <v>114</v>
      </c>
      <c r="B392" s="131" t="s">
        <v>137</v>
      </c>
      <c r="C392" s="131" t="s">
        <v>135</v>
      </c>
      <c r="D392" s="131" t="s">
        <v>282</v>
      </c>
      <c r="E392" s="131" t="s">
        <v>336</v>
      </c>
      <c r="F392" s="131" t="s">
        <v>337</v>
      </c>
      <c r="G392" s="132" t="s">
        <v>333</v>
      </c>
      <c r="H392" s="133"/>
      <c r="I392" s="103"/>
      <c r="J392" s="103"/>
      <c r="K392" s="103"/>
      <c r="L392" s="103">
        <v>4</v>
      </c>
      <c r="M392" s="103"/>
      <c r="N392" s="103"/>
      <c r="O392" s="103"/>
      <c r="P392" s="103"/>
      <c r="Q392" s="103"/>
      <c r="R392" s="103"/>
      <c r="S392" s="134"/>
      <c r="T392"/>
      <c r="U392"/>
      <c r="V392"/>
      <c r="W392"/>
      <c r="X392"/>
      <c r="Y392"/>
      <c r="Z392"/>
      <c r="AA392"/>
      <c r="AB392"/>
      <c r="AC392"/>
      <c r="AD392"/>
      <c r="AE392"/>
    </row>
    <row r="393" spans="1:31">
      <c r="A393" s="131" t="s">
        <v>114</v>
      </c>
      <c r="B393" s="131" t="s">
        <v>137</v>
      </c>
      <c r="C393" s="131" t="s">
        <v>135</v>
      </c>
      <c r="D393" s="131" t="s">
        <v>282</v>
      </c>
      <c r="E393" s="140" t="s">
        <v>338</v>
      </c>
      <c r="F393" s="140" t="s">
        <v>339</v>
      </c>
      <c r="G393" s="140" t="s">
        <v>332</v>
      </c>
      <c r="H393" s="128"/>
      <c r="I393" s="129"/>
      <c r="J393" s="129"/>
      <c r="K393" s="129">
        <v>26</v>
      </c>
      <c r="L393" s="129">
        <v>7</v>
      </c>
      <c r="M393" s="129">
        <v>11</v>
      </c>
      <c r="N393" s="129">
        <v>15</v>
      </c>
      <c r="O393" s="129">
        <v>8</v>
      </c>
      <c r="P393" s="129">
        <v>11</v>
      </c>
      <c r="Q393" s="129">
        <v>9</v>
      </c>
      <c r="R393" s="129">
        <v>5</v>
      </c>
      <c r="S393" s="130">
        <v>14</v>
      </c>
      <c r="T393"/>
      <c r="U393"/>
      <c r="V393"/>
      <c r="W393"/>
      <c r="X393"/>
      <c r="Y393"/>
      <c r="Z393"/>
      <c r="AA393"/>
      <c r="AB393"/>
      <c r="AC393"/>
      <c r="AD393"/>
      <c r="AE393"/>
    </row>
    <row r="394" spans="1:31">
      <c r="A394" s="131" t="s">
        <v>114</v>
      </c>
      <c r="B394" s="131" t="s">
        <v>137</v>
      </c>
      <c r="C394" s="131" t="s">
        <v>135</v>
      </c>
      <c r="D394" s="131" t="s">
        <v>282</v>
      </c>
      <c r="E394" s="131" t="s">
        <v>338</v>
      </c>
      <c r="F394" s="131" t="s">
        <v>339</v>
      </c>
      <c r="G394" s="132" t="s">
        <v>333</v>
      </c>
      <c r="H394" s="133"/>
      <c r="I394" s="103"/>
      <c r="J394" s="103"/>
      <c r="K394" s="103"/>
      <c r="L394" s="103">
        <v>4</v>
      </c>
      <c r="M394" s="103"/>
      <c r="N394" s="103"/>
      <c r="O394" s="103"/>
      <c r="P394" s="103"/>
      <c r="Q394" s="103"/>
      <c r="R394" s="103"/>
      <c r="S394" s="134"/>
      <c r="T394"/>
      <c r="U394"/>
      <c r="V394"/>
      <c r="W394"/>
      <c r="X394"/>
      <c r="Y394"/>
      <c r="Z394"/>
      <c r="AA394"/>
      <c r="AB394"/>
      <c r="AC394"/>
      <c r="AD394"/>
      <c r="AE394"/>
    </row>
    <row r="395" spans="1:31">
      <c r="A395" s="131" t="s">
        <v>114</v>
      </c>
      <c r="B395" s="131" t="s">
        <v>137</v>
      </c>
      <c r="C395" s="131" t="s">
        <v>135</v>
      </c>
      <c r="D395" s="131" t="s">
        <v>282</v>
      </c>
      <c r="E395" s="140" t="s">
        <v>340</v>
      </c>
      <c r="F395" s="140" t="s">
        <v>341</v>
      </c>
      <c r="G395" s="140" t="s">
        <v>332</v>
      </c>
      <c r="H395" s="128">
        <v>4</v>
      </c>
      <c r="I395" s="129"/>
      <c r="J395" s="129"/>
      <c r="K395" s="129">
        <v>2</v>
      </c>
      <c r="L395" s="129">
        <v>4</v>
      </c>
      <c r="M395" s="129">
        <v>3</v>
      </c>
      <c r="N395" s="129">
        <v>89</v>
      </c>
      <c r="O395" s="129">
        <v>7</v>
      </c>
      <c r="P395" s="129">
        <v>3</v>
      </c>
      <c r="Q395" s="129"/>
      <c r="R395" s="129">
        <v>2</v>
      </c>
      <c r="S395" s="130">
        <v>29</v>
      </c>
      <c r="T395"/>
      <c r="U395"/>
      <c r="V395"/>
      <c r="W395"/>
      <c r="X395"/>
      <c r="Y395"/>
      <c r="Z395"/>
      <c r="AA395"/>
      <c r="AB395"/>
      <c r="AC395"/>
      <c r="AD395"/>
      <c r="AE395"/>
    </row>
    <row r="396" spans="1:31">
      <c r="A396" s="131" t="s">
        <v>114</v>
      </c>
      <c r="B396" s="131" t="s">
        <v>137</v>
      </c>
      <c r="C396" s="131" t="s">
        <v>135</v>
      </c>
      <c r="D396" s="131" t="s">
        <v>282</v>
      </c>
      <c r="E396" s="131" t="s">
        <v>340</v>
      </c>
      <c r="F396" s="131" t="s">
        <v>341</v>
      </c>
      <c r="G396" s="132" t="s">
        <v>333</v>
      </c>
      <c r="H396" s="133"/>
      <c r="I396" s="103"/>
      <c r="J396" s="103"/>
      <c r="K396" s="103"/>
      <c r="L396" s="103">
        <v>4</v>
      </c>
      <c r="M396" s="103"/>
      <c r="N396" s="103"/>
      <c r="O396" s="103"/>
      <c r="P396" s="103"/>
      <c r="Q396" s="103"/>
      <c r="R396" s="103"/>
      <c r="S396" s="134"/>
      <c r="T396"/>
      <c r="U396"/>
      <c r="V396"/>
      <c r="W396"/>
      <c r="X396"/>
      <c r="Y396"/>
      <c r="Z396"/>
      <c r="AA396"/>
      <c r="AB396"/>
      <c r="AC396"/>
      <c r="AD396"/>
      <c r="AE396"/>
    </row>
    <row r="397" spans="1:31">
      <c r="A397" s="131" t="s">
        <v>114</v>
      </c>
      <c r="B397" s="131" t="s">
        <v>137</v>
      </c>
      <c r="C397" s="131" t="s">
        <v>135</v>
      </c>
      <c r="D397" s="131" t="s">
        <v>282</v>
      </c>
      <c r="E397" s="140" t="s">
        <v>294</v>
      </c>
      <c r="F397" s="140" t="s">
        <v>295</v>
      </c>
      <c r="G397" s="140" t="s">
        <v>307</v>
      </c>
      <c r="H397" s="128"/>
      <c r="I397" s="129"/>
      <c r="J397" s="129"/>
      <c r="K397" s="129">
        <v>1</v>
      </c>
      <c r="L397" s="129">
        <v>3</v>
      </c>
      <c r="M397" s="129"/>
      <c r="N397" s="129">
        <v>1</v>
      </c>
      <c r="O397" s="129">
        <v>1</v>
      </c>
      <c r="P397" s="129">
        <v>1</v>
      </c>
      <c r="Q397" s="129">
        <v>4</v>
      </c>
      <c r="R397" s="129"/>
      <c r="S397" s="130">
        <v>2</v>
      </c>
      <c r="T397"/>
      <c r="U397"/>
      <c r="V397"/>
      <c r="W397"/>
      <c r="X397"/>
      <c r="Y397"/>
      <c r="Z397"/>
      <c r="AA397"/>
      <c r="AB397"/>
      <c r="AC397"/>
      <c r="AD397"/>
      <c r="AE397"/>
    </row>
    <row r="398" spans="1:31">
      <c r="A398" s="131" t="s">
        <v>114</v>
      </c>
      <c r="B398" s="131" t="s">
        <v>137</v>
      </c>
      <c r="C398" s="131" t="s">
        <v>135</v>
      </c>
      <c r="D398" s="131" t="s">
        <v>282</v>
      </c>
      <c r="E398" s="140" t="s">
        <v>297</v>
      </c>
      <c r="F398" s="140" t="s">
        <v>298</v>
      </c>
      <c r="G398" s="140" t="s">
        <v>307</v>
      </c>
      <c r="H398" s="128">
        <v>4</v>
      </c>
      <c r="I398" s="129">
        <v>3</v>
      </c>
      <c r="J398" s="129"/>
      <c r="K398" s="129">
        <v>3</v>
      </c>
      <c r="L398" s="129">
        <v>8</v>
      </c>
      <c r="M398" s="129">
        <v>12</v>
      </c>
      <c r="N398" s="129">
        <v>11</v>
      </c>
      <c r="O398" s="129">
        <v>20</v>
      </c>
      <c r="P398" s="129">
        <v>12</v>
      </c>
      <c r="Q398" s="129">
        <v>8</v>
      </c>
      <c r="R398" s="129">
        <v>11</v>
      </c>
      <c r="S398" s="130">
        <v>7</v>
      </c>
      <c r="T398"/>
      <c r="U398"/>
      <c r="V398"/>
      <c r="W398"/>
      <c r="X398"/>
      <c r="Y398"/>
      <c r="Z398"/>
      <c r="AA398"/>
      <c r="AB398"/>
      <c r="AC398"/>
      <c r="AD398"/>
      <c r="AE398"/>
    </row>
    <row r="399" spans="1:31">
      <c r="A399" s="131" t="s">
        <v>114</v>
      </c>
      <c r="B399" s="131" t="s">
        <v>137</v>
      </c>
      <c r="C399" s="131" t="s">
        <v>135</v>
      </c>
      <c r="D399" s="131" t="s">
        <v>282</v>
      </c>
      <c r="E399" s="140" t="s">
        <v>301</v>
      </c>
      <c r="F399" s="140" t="s">
        <v>302</v>
      </c>
      <c r="G399" s="140" t="s">
        <v>307</v>
      </c>
      <c r="H399" s="128">
        <v>9</v>
      </c>
      <c r="I399" s="129">
        <v>8</v>
      </c>
      <c r="J399" s="129">
        <v>12</v>
      </c>
      <c r="K399" s="129">
        <v>7</v>
      </c>
      <c r="L399" s="129">
        <v>18</v>
      </c>
      <c r="M399" s="129">
        <v>14</v>
      </c>
      <c r="N399" s="129">
        <v>26</v>
      </c>
      <c r="O399" s="129">
        <v>14</v>
      </c>
      <c r="P399" s="129">
        <v>20</v>
      </c>
      <c r="Q399" s="129">
        <v>17</v>
      </c>
      <c r="R399" s="129">
        <v>11</v>
      </c>
      <c r="S399" s="130">
        <v>21</v>
      </c>
      <c r="T399"/>
      <c r="U399"/>
      <c r="V399"/>
      <c r="W399"/>
      <c r="X399"/>
      <c r="Y399"/>
      <c r="Z399"/>
      <c r="AA399"/>
      <c r="AB399"/>
      <c r="AC399"/>
      <c r="AD399"/>
      <c r="AE399"/>
    </row>
    <row r="400" spans="1:31">
      <c r="A400" s="131" t="s">
        <v>114</v>
      </c>
      <c r="B400" s="131" t="s">
        <v>137</v>
      </c>
      <c r="C400" s="131" t="s">
        <v>135</v>
      </c>
      <c r="D400" s="131" t="s">
        <v>282</v>
      </c>
      <c r="E400" s="140" t="s">
        <v>303</v>
      </c>
      <c r="F400" s="140" t="s">
        <v>304</v>
      </c>
      <c r="G400" s="140" t="s">
        <v>312</v>
      </c>
      <c r="H400" s="128">
        <v>14</v>
      </c>
      <c r="I400" s="129">
        <v>1</v>
      </c>
      <c r="J400" s="129">
        <v>9</v>
      </c>
      <c r="K400" s="129">
        <v>6</v>
      </c>
      <c r="L400" s="129">
        <v>4</v>
      </c>
      <c r="M400" s="129">
        <v>9</v>
      </c>
      <c r="N400" s="129">
        <v>11</v>
      </c>
      <c r="O400" s="129">
        <v>10</v>
      </c>
      <c r="P400" s="129">
        <v>31</v>
      </c>
      <c r="Q400" s="129">
        <v>17</v>
      </c>
      <c r="R400" s="129">
        <v>20</v>
      </c>
      <c r="S400" s="130">
        <v>12</v>
      </c>
      <c r="T400"/>
      <c r="U400"/>
      <c r="V400"/>
      <c r="W400"/>
      <c r="X400"/>
      <c r="Y400"/>
      <c r="Z400"/>
      <c r="AA400"/>
      <c r="AB400"/>
      <c r="AC400"/>
      <c r="AD400"/>
      <c r="AE400"/>
    </row>
    <row r="401" spans="1:31">
      <c r="A401" s="131" t="s">
        <v>114</v>
      </c>
      <c r="B401" s="131" t="s">
        <v>137</v>
      </c>
      <c r="C401" s="131" t="s">
        <v>135</v>
      </c>
      <c r="D401" s="131" t="s">
        <v>282</v>
      </c>
      <c r="E401" s="140" t="s">
        <v>309</v>
      </c>
      <c r="F401" s="140" t="s">
        <v>310</v>
      </c>
      <c r="G401" s="140" t="s">
        <v>312</v>
      </c>
      <c r="H401" s="128">
        <v>2</v>
      </c>
      <c r="I401" s="129">
        <v>6</v>
      </c>
      <c r="J401" s="129">
        <v>1</v>
      </c>
      <c r="K401" s="129">
        <v>2</v>
      </c>
      <c r="L401" s="129">
        <v>6</v>
      </c>
      <c r="M401" s="129">
        <v>6</v>
      </c>
      <c r="N401" s="129">
        <v>14</v>
      </c>
      <c r="O401" s="129">
        <v>12</v>
      </c>
      <c r="P401" s="129">
        <v>12</v>
      </c>
      <c r="Q401" s="129">
        <v>10</v>
      </c>
      <c r="R401" s="129">
        <v>3</v>
      </c>
      <c r="S401" s="130">
        <v>12</v>
      </c>
      <c r="T401"/>
      <c r="U401"/>
      <c r="V401"/>
      <c r="W401"/>
      <c r="X401"/>
      <c r="Y401"/>
      <c r="Z401"/>
      <c r="AA401"/>
      <c r="AB401"/>
      <c r="AC401"/>
      <c r="AD401"/>
      <c r="AE401"/>
    </row>
    <row r="402" spans="1:31">
      <c r="A402" s="140" t="s">
        <v>122</v>
      </c>
      <c r="B402" s="140" t="s">
        <v>134</v>
      </c>
      <c r="C402" s="140" t="s">
        <v>133</v>
      </c>
      <c r="D402" s="140" t="s">
        <v>132</v>
      </c>
      <c r="E402" s="140" t="s">
        <v>342</v>
      </c>
      <c r="F402" s="140" t="s">
        <v>343</v>
      </c>
      <c r="G402" s="140" t="s">
        <v>200</v>
      </c>
      <c r="H402" s="128"/>
      <c r="I402" s="129"/>
      <c r="J402" s="129"/>
      <c r="K402" s="129"/>
      <c r="L402" s="129"/>
      <c r="M402" s="129"/>
      <c r="N402" s="129"/>
      <c r="O402" s="129"/>
      <c r="P402" s="129"/>
      <c r="Q402" s="129">
        <v>4</v>
      </c>
      <c r="R402" s="129"/>
      <c r="S402" s="130"/>
      <c r="T402"/>
      <c r="U402"/>
      <c r="V402"/>
      <c r="W402"/>
      <c r="X402"/>
      <c r="Y402"/>
      <c r="Z402"/>
      <c r="AA402"/>
      <c r="AB402"/>
      <c r="AC402"/>
      <c r="AD402"/>
      <c r="AE402"/>
    </row>
    <row r="403" spans="1:31">
      <c r="A403" s="131" t="s">
        <v>122</v>
      </c>
      <c r="B403" s="131" t="s">
        <v>134</v>
      </c>
      <c r="C403" s="131" t="s">
        <v>133</v>
      </c>
      <c r="D403" s="131" t="s">
        <v>132</v>
      </c>
      <c r="E403" s="131" t="s">
        <v>342</v>
      </c>
      <c r="F403" s="140" t="s">
        <v>344</v>
      </c>
      <c r="G403" s="140" t="s">
        <v>200</v>
      </c>
      <c r="H403" s="128"/>
      <c r="I403" s="129"/>
      <c r="J403" s="129"/>
      <c r="K403" s="129"/>
      <c r="L403" s="129"/>
      <c r="M403" s="129"/>
      <c r="N403" s="129">
        <v>5</v>
      </c>
      <c r="O403" s="129">
        <v>2</v>
      </c>
      <c r="P403" s="129"/>
      <c r="Q403" s="129"/>
      <c r="R403" s="129"/>
      <c r="S403" s="130"/>
      <c r="T403"/>
      <c r="U403"/>
      <c r="V403"/>
      <c r="W403"/>
      <c r="X403"/>
      <c r="Y403"/>
      <c r="Z403"/>
      <c r="AA403"/>
      <c r="AB403"/>
      <c r="AC403"/>
      <c r="AD403"/>
      <c r="AE403"/>
    </row>
    <row r="404" spans="1:31">
      <c r="A404" s="131" t="s">
        <v>122</v>
      </c>
      <c r="B404" s="131" t="s">
        <v>134</v>
      </c>
      <c r="C404" s="131" t="s">
        <v>133</v>
      </c>
      <c r="D404" s="131" t="s">
        <v>132</v>
      </c>
      <c r="E404" s="140" t="s">
        <v>345</v>
      </c>
      <c r="F404" s="140" t="s">
        <v>346</v>
      </c>
      <c r="G404" s="140" t="s">
        <v>185</v>
      </c>
      <c r="H404" s="128"/>
      <c r="I404" s="129"/>
      <c r="J404" s="129"/>
      <c r="K404" s="129"/>
      <c r="L404" s="129"/>
      <c r="M404" s="129"/>
      <c r="N404" s="129"/>
      <c r="O404" s="129"/>
      <c r="P404" s="129"/>
      <c r="Q404" s="129">
        <v>1</v>
      </c>
      <c r="R404" s="129"/>
      <c r="S404" s="130"/>
      <c r="T404"/>
      <c r="U404"/>
      <c r="V404"/>
      <c r="W404"/>
      <c r="X404"/>
      <c r="Y404"/>
      <c r="Z404"/>
      <c r="AA404"/>
      <c r="AB404"/>
      <c r="AC404"/>
      <c r="AD404"/>
      <c r="AE404"/>
    </row>
    <row r="405" spans="1:31">
      <c r="A405" s="131" t="s">
        <v>122</v>
      </c>
      <c r="B405" s="131" t="s">
        <v>134</v>
      </c>
      <c r="C405" s="131" t="s">
        <v>133</v>
      </c>
      <c r="D405" s="131" t="s">
        <v>132</v>
      </c>
      <c r="E405" s="140" t="s">
        <v>347</v>
      </c>
      <c r="F405" s="140" t="s">
        <v>348</v>
      </c>
      <c r="G405" s="140" t="s">
        <v>349</v>
      </c>
      <c r="H405" s="128"/>
      <c r="I405" s="129"/>
      <c r="J405" s="129"/>
      <c r="K405" s="129"/>
      <c r="L405" s="129"/>
      <c r="M405" s="129"/>
      <c r="N405" s="129"/>
      <c r="O405" s="129"/>
      <c r="P405" s="129"/>
      <c r="Q405" s="129">
        <v>1</v>
      </c>
      <c r="R405" s="129"/>
      <c r="S405" s="130"/>
      <c r="T405"/>
      <c r="U405"/>
      <c r="V405"/>
      <c r="W405"/>
      <c r="X405"/>
      <c r="Y405"/>
      <c r="Z405"/>
      <c r="AA405"/>
      <c r="AB405"/>
      <c r="AC405"/>
      <c r="AD405"/>
      <c r="AE405"/>
    </row>
    <row r="406" spans="1:31">
      <c r="A406" s="131" t="s">
        <v>122</v>
      </c>
      <c r="B406" s="131" t="s">
        <v>134</v>
      </c>
      <c r="C406" s="131" t="s">
        <v>133</v>
      </c>
      <c r="D406" s="131" t="s">
        <v>132</v>
      </c>
      <c r="E406" s="140" t="s">
        <v>350</v>
      </c>
      <c r="F406" s="140" t="s">
        <v>351</v>
      </c>
      <c r="G406" s="140" t="s">
        <v>185</v>
      </c>
      <c r="H406" s="128">
        <v>1</v>
      </c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30"/>
      <c r="T406"/>
      <c r="U406"/>
      <c r="V406"/>
      <c r="W406"/>
      <c r="X406"/>
      <c r="Y406"/>
      <c r="Z406"/>
      <c r="AA406"/>
      <c r="AB406"/>
      <c r="AC406"/>
      <c r="AD406"/>
      <c r="AE406"/>
    </row>
    <row r="407" spans="1:31">
      <c r="A407" s="131" t="s">
        <v>122</v>
      </c>
      <c r="B407" s="140" t="s">
        <v>131</v>
      </c>
      <c r="C407" s="140" t="s">
        <v>140</v>
      </c>
      <c r="D407" s="140" t="s">
        <v>226</v>
      </c>
      <c r="E407" s="140" t="s">
        <v>352</v>
      </c>
      <c r="F407" s="140" t="s">
        <v>353</v>
      </c>
      <c r="G407" s="140" t="s">
        <v>354</v>
      </c>
      <c r="H407" s="128"/>
      <c r="I407" s="129"/>
      <c r="J407" s="129">
        <v>300</v>
      </c>
      <c r="K407" s="129"/>
      <c r="L407" s="129"/>
      <c r="M407" s="129"/>
      <c r="N407" s="129"/>
      <c r="O407" s="129"/>
      <c r="P407" s="129"/>
      <c r="Q407" s="129"/>
      <c r="R407" s="129"/>
      <c r="S407" s="130"/>
      <c r="T407"/>
      <c r="U407"/>
      <c r="V407"/>
      <c r="W407"/>
      <c r="X407"/>
      <c r="Y407"/>
      <c r="Z407"/>
      <c r="AA407"/>
      <c r="AB407"/>
      <c r="AC407"/>
      <c r="AD407"/>
      <c r="AE407"/>
    </row>
    <row r="408" spans="1:31">
      <c r="A408" s="131" t="s">
        <v>122</v>
      </c>
      <c r="B408" s="131" t="s">
        <v>131</v>
      </c>
      <c r="C408" s="131" t="s">
        <v>140</v>
      </c>
      <c r="D408" s="131" t="s">
        <v>226</v>
      </c>
      <c r="E408" s="140" t="s">
        <v>355</v>
      </c>
      <c r="F408" s="140" t="s">
        <v>356</v>
      </c>
      <c r="G408" s="140" t="s">
        <v>357</v>
      </c>
      <c r="H408" s="128"/>
      <c r="I408" s="129">
        <v>300</v>
      </c>
      <c r="J408" s="129"/>
      <c r="K408" s="129"/>
      <c r="L408" s="129"/>
      <c r="M408" s="129"/>
      <c r="N408" s="129"/>
      <c r="O408" s="129"/>
      <c r="P408" s="129"/>
      <c r="Q408" s="129"/>
      <c r="R408" s="129"/>
      <c r="S408" s="130"/>
      <c r="T408"/>
      <c r="U408"/>
      <c r="V408"/>
      <c r="W408"/>
      <c r="X408"/>
      <c r="Y408"/>
      <c r="Z408"/>
      <c r="AA408"/>
      <c r="AB408"/>
      <c r="AC408"/>
      <c r="AD408"/>
      <c r="AE408"/>
    </row>
    <row r="409" spans="1:31">
      <c r="A409" s="131" t="s">
        <v>122</v>
      </c>
      <c r="B409" s="131" t="s">
        <v>131</v>
      </c>
      <c r="C409" s="131" t="s">
        <v>140</v>
      </c>
      <c r="D409" s="140" t="s">
        <v>358</v>
      </c>
      <c r="E409" s="140" t="s">
        <v>359</v>
      </c>
      <c r="F409" s="140" t="s">
        <v>360</v>
      </c>
      <c r="G409" s="140" t="s">
        <v>361</v>
      </c>
      <c r="H409" s="128"/>
      <c r="I409" s="129"/>
      <c r="J409" s="129"/>
      <c r="K409" s="129"/>
      <c r="L409" s="129"/>
      <c r="M409" s="129">
        <v>10</v>
      </c>
      <c r="N409" s="129"/>
      <c r="O409" s="129"/>
      <c r="P409" s="129"/>
      <c r="Q409" s="129"/>
      <c r="R409" s="129"/>
      <c r="S409" s="130"/>
      <c r="T409"/>
      <c r="U409"/>
      <c r="V409"/>
      <c r="W409"/>
      <c r="X409"/>
      <c r="Y409"/>
      <c r="Z409"/>
      <c r="AA409"/>
      <c r="AB409"/>
      <c r="AC409"/>
      <c r="AD409"/>
      <c r="AE409"/>
    </row>
    <row r="410" spans="1:31">
      <c r="A410" s="131" t="s">
        <v>122</v>
      </c>
      <c r="B410" s="131" t="s">
        <v>131</v>
      </c>
      <c r="C410" s="131" t="s">
        <v>140</v>
      </c>
      <c r="D410" s="131" t="s">
        <v>358</v>
      </c>
      <c r="E410" s="140" t="s">
        <v>362</v>
      </c>
      <c r="F410" s="140" t="s">
        <v>363</v>
      </c>
      <c r="G410" s="140" t="s">
        <v>364</v>
      </c>
      <c r="H410" s="128"/>
      <c r="I410" s="129"/>
      <c r="J410" s="129"/>
      <c r="K410" s="129"/>
      <c r="L410" s="129"/>
      <c r="M410" s="129">
        <v>10</v>
      </c>
      <c r="N410" s="129"/>
      <c r="O410" s="129"/>
      <c r="P410" s="129"/>
      <c r="Q410" s="129"/>
      <c r="R410" s="129"/>
      <c r="S410" s="130"/>
      <c r="T410"/>
      <c r="U410"/>
      <c r="V410"/>
      <c r="W410"/>
      <c r="X410"/>
      <c r="Y410"/>
      <c r="Z410"/>
      <c r="AA410"/>
      <c r="AB410"/>
      <c r="AC410"/>
      <c r="AD410"/>
      <c r="AE410"/>
    </row>
    <row r="411" spans="1:31">
      <c r="A411" s="131" t="s">
        <v>122</v>
      </c>
      <c r="B411" s="140" t="s">
        <v>142</v>
      </c>
      <c r="C411" s="140" t="s">
        <v>234</v>
      </c>
      <c r="D411" s="140" t="s">
        <v>235</v>
      </c>
      <c r="E411" s="140" t="s">
        <v>365</v>
      </c>
      <c r="F411" s="140" t="s">
        <v>366</v>
      </c>
      <c r="G411" s="140" t="s">
        <v>367</v>
      </c>
      <c r="H411" s="128"/>
      <c r="I411" s="129"/>
      <c r="J411" s="129"/>
      <c r="K411" s="129"/>
      <c r="L411" s="129"/>
      <c r="M411" s="129"/>
      <c r="N411" s="129"/>
      <c r="O411" s="129">
        <v>2</v>
      </c>
      <c r="P411" s="129"/>
      <c r="Q411" s="129"/>
      <c r="R411" s="129"/>
      <c r="S411" s="130"/>
      <c r="T411"/>
      <c r="U411"/>
      <c r="V411"/>
      <c r="W411"/>
      <c r="X411"/>
      <c r="Y411"/>
      <c r="Z411"/>
      <c r="AA411"/>
      <c r="AB411"/>
      <c r="AC411"/>
      <c r="AD411"/>
      <c r="AE411"/>
    </row>
    <row r="412" spans="1:31">
      <c r="A412" s="131" t="s">
        <v>122</v>
      </c>
      <c r="B412" s="131" t="s">
        <v>142</v>
      </c>
      <c r="C412" s="131" t="s">
        <v>234</v>
      </c>
      <c r="D412" s="131" t="s">
        <v>235</v>
      </c>
      <c r="E412" s="131" t="s">
        <v>365</v>
      </c>
      <c r="F412" s="131" t="s">
        <v>366</v>
      </c>
      <c r="G412" s="132" t="s">
        <v>368</v>
      </c>
      <c r="H412" s="133"/>
      <c r="I412" s="103"/>
      <c r="J412" s="103"/>
      <c r="K412" s="103"/>
      <c r="L412" s="103"/>
      <c r="M412" s="103"/>
      <c r="N412" s="103">
        <v>13</v>
      </c>
      <c r="O412" s="103">
        <v>5</v>
      </c>
      <c r="P412" s="103">
        <v>2</v>
      </c>
      <c r="Q412" s="103"/>
      <c r="R412" s="103"/>
      <c r="S412" s="134"/>
      <c r="T412"/>
      <c r="U412"/>
      <c r="V412"/>
      <c r="W412"/>
      <c r="X412"/>
      <c r="Y412"/>
      <c r="Z412"/>
      <c r="AA412"/>
      <c r="AB412"/>
      <c r="AC412"/>
      <c r="AD412"/>
      <c r="AE412"/>
    </row>
    <row r="413" spans="1:31">
      <c r="A413" s="131" t="s">
        <v>122</v>
      </c>
      <c r="B413" s="131" t="s">
        <v>142</v>
      </c>
      <c r="C413" s="131" t="s">
        <v>234</v>
      </c>
      <c r="D413" s="131" t="s">
        <v>235</v>
      </c>
      <c r="E413" s="131" t="s">
        <v>365</v>
      </c>
      <c r="F413" s="140" t="s">
        <v>369</v>
      </c>
      <c r="G413" s="140" t="s">
        <v>368</v>
      </c>
      <c r="H413" s="128"/>
      <c r="I413" s="129"/>
      <c r="J413" s="129"/>
      <c r="K413" s="129"/>
      <c r="L413" s="129"/>
      <c r="M413" s="129"/>
      <c r="N413" s="129"/>
      <c r="O413" s="129"/>
      <c r="P413" s="129">
        <v>6</v>
      </c>
      <c r="Q413" s="129">
        <v>10</v>
      </c>
      <c r="R413" s="129"/>
      <c r="S413" s="130"/>
      <c r="T413"/>
      <c r="U413"/>
      <c r="V413"/>
      <c r="W413"/>
      <c r="X413"/>
      <c r="Y413"/>
      <c r="Z413"/>
      <c r="AA413"/>
      <c r="AB413"/>
      <c r="AC413"/>
      <c r="AD413"/>
      <c r="AE413"/>
    </row>
    <row r="414" spans="1:31">
      <c r="A414" s="131" t="s">
        <v>122</v>
      </c>
      <c r="B414" s="131" t="s">
        <v>142</v>
      </c>
      <c r="C414" s="131" t="s">
        <v>234</v>
      </c>
      <c r="D414" s="131" t="s">
        <v>235</v>
      </c>
      <c r="E414" s="131" t="s">
        <v>365</v>
      </c>
      <c r="F414" s="131" t="s">
        <v>369</v>
      </c>
      <c r="G414" s="132" t="s">
        <v>203</v>
      </c>
      <c r="H414" s="133"/>
      <c r="I414" s="103"/>
      <c r="J414" s="103"/>
      <c r="K414" s="103"/>
      <c r="L414" s="103"/>
      <c r="M414" s="103"/>
      <c r="N414" s="103"/>
      <c r="O414" s="103"/>
      <c r="P414" s="103">
        <v>1</v>
      </c>
      <c r="Q414" s="103"/>
      <c r="R414" s="103"/>
      <c r="S414" s="134"/>
      <c r="T414"/>
      <c r="U414"/>
      <c r="V414"/>
      <c r="W414"/>
      <c r="X414"/>
      <c r="Y414"/>
      <c r="Z414"/>
      <c r="AA414"/>
      <c r="AB414"/>
      <c r="AC414"/>
      <c r="AD414"/>
      <c r="AE414"/>
    </row>
    <row r="415" spans="1:31">
      <c r="A415" s="131" t="s">
        <v>122</v>
      </c>
      <c r="B415" s="131" t="s">
        <v>142</v>
      </c>
      <c r="C415" s="131" t="s">
        <v>234</v>
      </c>
      <c r="D415" s="131" t="s">
        <v>235</v>
      </c>
      <c r="E415" s="140" t="s">
        <v>370</v>
      </c>
      <c r="F415" s="140" t="s">
        <v>371</v>
      </c>
      <c r="G415" s="140" t="s">
        <v>372</v>
      </c>
      <c r="H415" s="128"/>
      <c r="I415" s="129"/>
      <c r="J415" s="129"/>
      <c r="K415" s="129"/>
      <c r="L415" s="129"/>
      <c r="M415" s="129"/>
      <c r="N415" s="129">
        <v>3</v>
      </c>
      <c r="O415" s="129"/>
      <c r="P415" s="129"/>
      <c r="Q415" s="129"/>
      <c r="R415" s="129"/>
      <c r="S415" s="130"/>
      <c r="T415"/>
      <c r="U415"/>
      <c r="V415"/>
      <c r="W415"/>
      <c r="X415"/>
      <c r="Y415"/>
      <c r="Z415"/>
      <c r="AA415"/>
      <c r="AB415"/>
      <c r="AC415"/>
      <c r="AD415"/>
      <c r="AE415"/>
    </row>
    <row r="416" spans="1:31">
      <c r="A416" s="131" t="s">
        <v>122</v>
      </c>
      <c r="B416" s="131" t="s">
        <v>142</v>
      </c>
      <c r="C416" s="131" t="s">
        <v>234</v>
      </c>
      <c r="D416" s="131" t="s">
        <v>235</v>
      </c>
      <c r="E416" s="131" t="s">
        <v>370</v>
      </c>
      <c r="F416" s="131" t="s">
        <v>371</v>
      </c>
      <c r="G416" s="132" t="s">
        <v>179</v>
      </c>
      <c r="H416" s="133"/>
      <c r="I416" s="103"/>
      <c r="J416" s="103"/>
      <c r="K416" s="103"/>
      <c r="L416" s="103"/>
      <c r="M416" s="103"/>
      <c r="N416" s="103">
        <v>12</v>
      </c>
      <c r="O416" s="103"/>
      <c r="P416" s="103"/>
      <c r="Q416" s="103"/>
      <c r="R416" s="103"/>
      <c r="S416" s="134"/>
      <c r="T416"/>
      <c r="U416"/>
      <c r="V416"/>
      <c r="W416"/>
      <c r="X416"/>
      <c r="Y416"/>
      <c r="Z416"/>
      <c r="AA416"/>
      <c r="AB416"/>
      <c r="AC416"/>
      <c r="AD416"/>
      <c r="AE416"/>
    </row>
    <row r="417" spans="1:31">
      <c r="A417" s="131" t="s">
        <v>122</v>
      </c>
      <c r="B417" s="131" t="s">
        <v>142</v>
      </c>
      <c r="C417" s="131" t="s">
        <v>234</v>
      </c>
      <c r="D417" s="131" t="s">
        <v>235</v>
      </c>
      <c r="E417" s="140" t="s">
        <v>373</v>
      </c>
      <c r="F417" s="140" t="s">
        <v>374</v>
      </c>
      <c r="G417" s="140" t="s">
        <v>375</v>
      </c>
      <c r="H417" s="128"/>
      <c r="I417" s="129"/>
      <c r="J417" s="129"/>
      <c r="K417" s="129"/>
      <c r="L417" s="129"/>
      <c r="M417" s="129"/>
      <c r="N417" s="129"/>
      <c r="O417" s="129"/>
      <c r="P417" s="129"/>
      <c r="Q417" s="129">
        <v>33</v>
      </c>
      <c r="R417" s="129"/>
      <c r="S417" s="130"/>
      <c r="T417"/>
      <c r="U417"/>
      <c r="V417"/>
      <c r="W417"/>
      <c r="X417"/>
      <c r="Y417"/>
      <c r="Z417"/>
      <c r="AA417"/>
      <c r="AB417"/>
      <c r="AC417"/>
      <c r="AD417"/>
      <c r="AE417"/>
    </row>
    <row r="418" spans="1:31">
      <c r="A418" s="131" t="s">
        <v>122</v>
      </c>
      <c r="B418" s="131" t="s">
        <v>142</v>
      </c>
      <c r="C418" s="131" t="s">
        <v>234</v>
      </c>
      <c r="D418" s="131" t="s">
        <v>235</v>
      </c>
      <c r="E418" s="131" t="s">
        <v>373</v>
      </c>
      <c r="F418" s="131" t="s">
        <v>374</v>
      </c>
      <c r="G418" s="132" t="s">
        <v>349</v>
      </c>
      <c r="H418" s="133"/>
      <c r="I418" s="103"/>
      <c r="J418" s="103"/>
      <c r="K418" s="103"/>
      <c r="L418" s="103"/>
      <c r="M418" s="103"/>
      <c r="N418" s="103">
        <v>9</v>
      </c>
      <c r="O418" s="103">
        <v>12</v>
      </c>
      <c r="P418" s="103">
        <v>9</v>
      </c>
      <c r="Q418" s="103">
        <v>11</v>
      </c>
      <c r="R418" s="103">
        <v>64</v>
      </c>
      <c r="S418" s="134">
        <v>43</v>
      </c>
      <c r="T418"/>
      <c r="U418"/>
      <c r="V418"/>
      <c r="W418"/>
      <c r="X418"/>
      <c r="Y418"/>
      <c r="Z418"/>
      <c r="AA418"/>
      <c r="AB418"/>
      <c r="AC418"/>
      <c r="AD418"/>
      <c r="AE418"/>
    </row>
    <row r="419" spans="1:31">
      <c r="A419" s="131" t="s">
        <v>122</v>
      </c>
      <c r="B419" s="131" t="s">
        <v>142</v>
      </c>
      <c r="C419" s="131" t="s">
        <v>234</v>
      </c>
      <c r="D419" s="131" t="s">
        <v>235</v>
      </c>
      <c r="E419" s="131" t="s">
        <v>373</v>
      </c>
      <c r="F419" s="131" t="s">
        <v>374</v>
      </c>
      <c r="G419" s="132" t="s">
        <v>200</v>
      </c>
      <c r="H419" s="133"/>
      <c r="I419" s="103"/>
      <c r="J419" s="103"/>
      <c r="K419" s="103"/>
      <c r="L419" s="103"/>
      <c r="M419" s="103"/>
      <c r="N419" s="103">
        <v>79</v>
      </c>
      <c r="O419" s="103">
        <v>87</v>
      </c>
      <c r="P419" s="103">
        <v>97</v>
      </c>
      <c r="Q419" s="103">
        <v>56</v>
      </c>
      <c r="R419" s="103">
        <v>57</v>
      </c>
      <c r="S419" s="134">
        <v>95</v>
      </c>
      <c r="T419"/>
      <c r="U419"/>
      <c r="V419"/>
      <c r="W419"/>
      <c r="X419"/>
      <c r="Y419"/>
      <c r="Z419"/>
      <c r="AA419"/>
      <c r="AB419"/>
      <c r="AC419"/>
      <c r="AD419"/>
      <c r="AE419"/>
    </row>
    <row r="420" spans="1:31">
      <c r="A420" s="131" t="s">
        <v>122</v>
      </c>
      <c r="B420" s="131" t="s">
        <v>142</v>
      </c>
      <c r="C420" s="131" t="s">
        <v>234</v>
      </c>
      <c r="D420" s="131" t="s">
        <v>235</v>
      </c>
      <c r="E420" s="131" t="s">
        <v>373</v>
      </c>
      <c r="F420" s="131" t="s">
        <v>374</v>
      </c>
      <c r="G420" s="132" t="s">
        <v>372</v>
      </c>
      <c r="H420" s="133"/>
      <c r="I420" s="103"/>
      <c r="J420" s="103"/>
      <c r="K420" s="103"/>
      <c r="L420" s="103"/>
      <c r="M420" s="103"/>
      <c r="N420" s="103">
        <v>4</v>
      </c>
      <c r="O420" s="103"/>
      <c r="P420" s="103"/>
      <c r="Q420" s="103"/>
      <c r="R420" s="103"/>
      <c r="S420" s="134"/>
      <c r="T420"/>
      <c r="U420"/>
      <c r="V420"/>
      <c r="W420"/>
      <c r="X420"/>
      <c r="Y420"/>
      <c r="Z420"/>
      <c r="AA420"/>
      <c r="AB420"/>
      <c r="AC420"/>
      <c r="AD420"/>
      <c r="AE420"/>
    </row>
    <row r="421" spans="1:31">
      <c r="A421" s="131" t="s">
        <v>122</v>
      </c>
      <c r="B421" s="131" t="s">
        <v>142</v>
      </c>
      <c r="C421" s="131" t="s">
        <v>234</v>
      </c>
      <c r="D421" s="131" t="s">
        <v>235</v>
      </c>
      <c r="E421" s="131" t="s">
        <v>373</v>
      </c>
      <c r="F421" s="131" t="s">
        <v>374</v>
      </c>
      <c r="G421" s="132" t="s">
        <v>236</v>
      </c>
      <c r="H421" s="133"/>
      <c r="I421" s="103"/>
      <c r="J421" s="103"/>
      <c r="K421" s="103"/>
      <c r="L421" s="103"/>
      <c r="M421" s="103"/>
      <c r="N421" s="103"/>
      <c r="O421" s="103"/>
      <c r="P421" s="103"/>
      <c r="Q421" s="103">
        <v>1</v>
      </c>
      <c r="R421" s="103"/>
      <c r="S421" s="134"/>
      <c r="T421"/>
      <c r="U421"/>
      <c r="V421"/>
      <c r="W421"/>
      <c r="X421"/>
      <c r="Y421"/>
      <c r="Z421"/>
      <c r="AA421"/>
      <c r="AB421"/>
      <c r="AC421"/>
      <c r="AD421"/>
      <c r="AE421"/>
    </row>
    <row r="422" spans="1:31">
      <c r="A422" s="131" t="s">
        <v>122</v>
      </c>
      <c r="B422" s="131" t="s">
        <v>142</v>
      </c>
      <c r="C422" s="131" t="s">
        <v>234</v>
      </c>
      <c r="D422" s="131" t="s">
        <v>235</v>
      </c>
      <c r="E422" s="140" t="s">
        <v>376</v>
      </c>
      <c r="F422" s="140" t="s">
        <v>377</v>
      </c>
      <c r="G422" s="140" t="s">
        <v>236</v>
      </c>
      <c r="H422" s="128"/>
      <c r="I422" s="129"/>
      <c r="J422" s="129"/>
      <c r="K422" s="129"/>
      <c r="L422" s="129"/>
      <c r="M422" s="129"/>
      <c r="N422" s="129"/>
      <c r="O422" s="129"/>
      <c r="P422" s="129"/>
      <c r="Q422" s="129">
        <v>1</v>
      </c>
      <c r="R422" s="129"/>
      <c r="S422" s="130"/>
      <c r="T422"/>
      <c r="U422"/>
      <c r="V422"/>
      <c r="W422"/>
      <c r="X422"/>
      <c r="Y422"/>
      <c r="Z422"/>
      <c r="AA422"/>
      <c r="AB422"/>
      <c r="AC422"/>
      <c r="AD422"/>
      <c r="AE422"/>
    </row>
    <row r="423" spans="1:31">
      <c r="A423" s="131" t="s">
        <v>122</v>
      </c>
      <c r="B423" s="131" t="s">
        <v>142</v>
      </c>
      <c r="C423" s="131" t="s">
        <v>234</v>
      </c>
      <c r="D423" s="131" t="s">
        <v>235</v>
      </c>
      <c r="E423" s="140" t="s">
        <v>378</v>
      </c>
      <c r="F423" s="140" t="s">
        <v>379</v>
      </c>
      <c r="G423" s="140" t="s">
        <v>380</v>
      </c>
      <c r="H423" s="128"/>
      <c r="I423" s="129"/>
      <c r="J423" s="129"/>
      <c r="K423" s="129"/>
      <c r="L423" s="129"/>
      <c r="M423" s="129"/>
      <c r="N423" s="129">
        <v>2</v>
      </c>
      <c r="O423" s="129"/>
      <c r="P423" s="129"/>
      <c r="Q423" s="129"/>
      <c r="R423" s="129"/>
      <c r="S423" s="130"/>
      <c r="T423"/>
      <c r="U423"/>
      <c r="V423"/>
      <c r="W423"/>
      <c r="X423"/>
      <c r="Y423"/>
      <c r="Z423"/>
      <c r="AA423"/>
      <c r="AB423"/>
      <c r="AC423"/>
      <c r="AD423"/>
      <c r="AE423"/>
    </row>
    <row r="424" spans="1:31">
      <c r="A424" s="131" t="s">
        <v>122</v>
      </c>
      <c r="B424" s="131" t="s">
        <v>142</v>
      </c>
      <c r="C424" s="131" t="s">
        <v>234</v>
      </c>
      <c r="D424" s="131" t="s">
        <v>235</v>
      </c>
      <c r="E424" s="131" t="s">
        <v>378</v>
      </c>
      <c r="F424" s="131" t="s">
        <v>379</v>
      </c>
      <c r="G424" s="132" t="s">
        <v>326</v>
      </c>
      <c r="H424" s="133"/>
      <c r="I424" s="103"/>
      <c r="J424" s="103"/>
      <c r="K424" s="103"/>
      <c r="L424" s="103"/>
      <c r="M424" s="103"/>
      <c r="N424" s="103"/>
      <c r="O424" s="103">
        <v>2</v>
      </c>
      <c r="P424" s="103"/>
      <c r="Q424" s="103"/>
      <c r="R424" s="103"/>
      <c r="S424" s="134"/>
      <c r="T424"/>
      <c r="U424"/>
      <c r="V424"/>
      <c r="W424"/>
      <c r="X424"/>
      <c r="Y424"/>
      <c r="Z424"/>
      <c r="AA424"/>
      <c r="AB424"/>
      <c r="AC424"/>
      <c r="AD424"/>
      <c r="AE424"/>
    </row>
    <row r="425" spans="1:31">
      <c r="A425" s="131" t="s">
        <v>122</v>
      </c>
      <c r="B425" s="131" t="s">
        <v>142</v>
      </c>
      <c r="C425" s="131" t="s">
        <v>234</v>
      </c>
      <c r="D425" s="131" t="s">
        <v>235</v>
      </c>
      <c r="E425" s="140" t="s">
        <v>381</v>
      </c>
      <c r="F425" s="140" t="s">
        <v>382</v>
      </c>
      <c r="G425" s="140" t="s">
        <v>383</v>
      </c>
      <c r="H425" s="128">
        <v>22</v>
      </c>
      <c r="I425" s="129">
        <v>7</v>
      </c>
      <c r="J425" s="129">
        <v>5</v>
      </c>
      <c r="K425" s="129">
        <v>11</v>
      </c>
      <c r="L425" s="129">
        <v>5</v>
      </c>
      <c r="M425" s="129">
        <v>6</v>
      </c>
      <c r="N425" s="129">
        <v>8</v>
      </c>
      <c r="O425" s="129">
        <v>11</v>
      </c>
      <c r="P425" s="129">
        <v>9</v>
      </c>
      <c r="Q425" s="129">
        <v>6</v>
      </c>
      <c r="R425" s="129">
        <v>4</v>
      </c>
      <c r="S425" s="130">
        <v>12</v>
      </c>
      <c r="T425"/>
      <c r="U425"/>
      <c r="V425"/>
      <c r="W425"/>
      <c r="X425"/>
      <c r="Y425"/>
      <c r="Z425"/>
      <c r="AA425"/>
      <c r="AB425"/>
      <c r="AC425"/>
      <c r="AD425"/>
      <c r="AE425"/>
    </row>
    <row r="426" spans="1:31">
      <c r="A426" s="131" t="s">
        <v>122</v>
      </c>
      <c r="B426" s="131" t="s">
        <v>142</v>
      </c>
      <c r="C426" s="131" t="s">
        <v>234</v>
      </c>
      <c r="D426" s="131" t="s">
        <v>235</v>
      </c>
      <c r="E426" s="140" t="s">
        <v>384</v>
      </c>
      <c r="F426" s="140" t="s">
        <v>385</v>
      </c>
      <c r="G426" s="140" t="s">
        <v>386</v>
      </c>
      <c r="H426" s="128"/>
      <c r="I426" s="129"/>
      <c r="J426" s="129"/>
      <c r="K426" s="129"/>
      <c r="L426" s="129"/>
      <c r="M426" s="129">
        <v>19</v>
      </c>
      <c r="N426" s="129">
        <v>33</v>
      </c>
      <c r="O426" s="129"/>
      <c r="P426" s="129"/>
      <c r="Q426" s="129"/>
      <c r="R426" s="129"/>
      <c r="S426" s="130"/>
      <c r="T426"/>
      <c r="U426"/>
      <c r="V426"/>
      <c r="W426"/>
      <c r="X426"/>
      <c r="Y426"/>
      <c r="Z426"/>
      <c r="AA426"/>
      <c r="AB426"/>
      <c r="AC426"/>
      <c r="AD426"/>
      <c r="AE426"/>
    </row>
    <row r="427" spans="1:31">
      <c r="A427" s="131" t="s">
        <v>122</v>
      </c>
      <c r="B427" s="131" t="s">
        <v>142</v>
      </c>
      <c r="C427" s="131" t="s">
        <v>234</v>
      </c>
      <c r="D427" s="131" t="s">
        <v>235</v>
      </c>
      <c r="E427" s="131" t="s">
        <v>384</v>
      </c>
      <c r="F427" s="131" t="s">
        <v>385</v>
      </c>
      <c r="G427" s="132" t="s">
        <v>387</v>
      </c>
      <c r="H427" s="133"/>
      <c r="I427" s="103"/>
      <c r="J427" s="103"/>
      <c r="K427" s="103"/>
      <c r="L427" s="103"/>
      <c r="M427" s="103">
        <v>1</v>
      </c>
      <c r="N427" s="103">
        <v>4</v>
      </c>
      <c r="O427" s="103"/>
      <c r="P427" s="103"/>
      <c r="Q427" s="103"/>
      <c r="R427" s="103"/>
      <c r="S427" s="134"/>
      <c r="T427"/>
      <c r="U427"/>
      <c r="V427"/>
      <c r="W427"/>
      <c r="X427"/>
      <c r="Y427"/>
      <c r="Z427"/>
      <c r="AA427"/>
      <c r="AB427"/>
      <c r="AC427"/>
      <c r="AD427"/>
      <c r="AE427"/>
    </row>
    <row r="428" spans="1:31">
      <c r="A428" s="131" t="s">
        <v>122</v>
      </c>
      <c r="B428" s="131" t="s">
        <v>142</v>
      </c>
      <c r="C428" s="131" t="s">
        <v>234</v>
      </c>
      <c r="D428" s="131" t="s">
        <v>235</v>
      </c>
      <c r="E428" s="140" t="s">
        <v>388</v>
      </c>
      <c r="F428" s="140" t="s">
        <v>389</v>
      </c>
      <c r="G428" s="140" t="s">
        <v>390</v>
      </c>
      <c r="H428" s="128"/>
      <c r="I428" s="129"/>
      <c r="J428" s="129"/>
      <c r="K428" s="129"/>
      <c r="L428" s="129"/>
      <c r="M428" s="129"/>
      <c r="N428" s="129"/>
      <c r="O428" s="129"/>
      <c r="P428" s="129"/>
      <c r="Q428" s="129">
        <v>1</v>
      </c>
      <c r="R428" s="129"/>
      <c r="S428" s="130"/>
      <c r="T428"/>
      <c r="U428"/>
      <c r="V428"/>
      <c r="W428"/>
      <c r="X428"/>
      <c r="Y428"/>
      <c r="Z428"/>
      <c r="AA428"/>
      <c r="AB428"/>
      <c r="AC428"/>
      <c r="AD428"/>
      <c r="AE428"/>
    </row>
    <row r="429" spans="1:31">
      <c r="A429" s="131" t="s">
        <v>122</v>
      </c>
      <c r="B429" s="131" t="s">
        <v>142</v>
      </c>
      <c r="C429" s="131" t="s">
        <v>234</v>
      </c>
      <c r="D429" s="131" t="s">
        <v>235</v>
      </c>
      <c r="E429" s="131" t="s">
        <v>388</v>
      </c>
      <c r="F429" s="140" t="s">
        <v>391</v>
      </c>
      <c r="G429" s="140" t="s">
        <v>392</v>
      </c>
      <c r="H429" s="128"/>
      <c r="I429" s="129"/>
      <c r="J429" s="129"/>
      <c r="K429" s="129"/>
      <c r="L429" s="129">
        <v>1</v>
      </c>
      <c r="M429" s="129">
        <v>1</v>
      </c>
      <c r="N429" s="129">
        <v>1</v>
      </c>
      <c r="O429" s="129"/>
      <c r="P429" s="129"/>
      <c r="Q429" s="129"/>
      <c r="R429" s="129"/>
      <c r="S429" s="130"/>
      <c r="T429"/>
      <c r="U429"/>
      <c r="V429"/>
      <c r="W429"/>
      <c r="X429"/>
      <c r="Y429"/>
      <c r="Z429"/>
      <c r="AA429"/>
      <c r="AB429"/>
      <c r="AC429"/>
      <c r="AD429"/>
      <c r="AE429"/>
    </row>
    <row r="430" spans="1:31">
      <c r="A430" s="131" t="s">
        <v>122</v>
      </c>
      <c r="B430" s="131" t="s">
        <v>142</v>
      </c>
      <c r="C430" s="131" t="s">
        <v>234</v>
      </c>
      <c r="D430" s="131" t="s">
        <v>235</v>
      </c>
      <c r="E430" s="131" t="s">
        <v>388</v>
      </c>
      <c r="F430" s="131" t="s">
        <v>391</v>
      </c>
      <c r="G430" s="132" t="s">
        <v>380</v>
      </c>
      <c r="H430" s="133"/>
      <c r="I430" s="103"/>
      <c r="J430" s="103"/>
      <c r="K430" s="103">
        <v>1</v>
      </c>
      <c r="L430" s="103"/>
      <c r="M430" s="103"/>
      <c r="N430" s="103"/>
      <c r="O430" s="103"/>
      <c r="P430" s="103"/>
      <c r="Q430" s="103"/>
      <c r="R430" s="103"/>
      <c r="S430" s="134"/>
      <c r="T430"/>
      <c r="U430"/>
      <c r="V430"/>
      <c r="W430"/>
      <c r="X430"/>
      <c r="Y430"/>
      <c r="Z430"/>
      <c r="AA430"/>
      <c r="AB430"/>
      <c r="AC430"/>
      <c r="AD430"/>
      <c r="AE430"/>
    </row>
    <row r="431" spans="1:31">
      <c r="A431" s="131" t="s">
        <v>122</v>
      </c>
      <c r="B431" s="131" t="s">
        <v>142</v>
      </c>
      <c r="C431" s="131" t="s">
        <v>234</v>
      </c>
      <c r="D431" s="131" t="s">
        <v>235</v>
      </c>
      <c r="E431" s="131" t="s">
        <v>388</v>
      </c>
      <c r="F431" s="131" t="s">
        <v>391</v>
      </c>
      <c r="G431" s="132" t="s">
        <v>390</v>
      </c>
      <c r="H431" s="133">
        <v>2</v>
      </c>
      <c r="I431" s="103">
        <v>1</v>
      </c>
      <c r="J431" s="103"/>
      <c r="K431" s="103"/>
      <c r="L431" s="103"/>
      <c r="M431" s="103"/>
      <c r="N431" s="103"/>
      <c r="O431" s="103"/>
      <c r="P431" s="103"/>
      <c r="Q431" s="103"/>
      <c r="R431" s="103"/>
      <c r="S431" s="134"/>
      <c r="T431"/>
      <c r="U431"/>
      <c r="V431"/>
      <c r="W431"/>
      <c r="X431"/>
      <c r="Y431"/>
      <c r="Z431"/>
      <c r="AA431"/>
      <c r="AB431"/>
      <c r="AC431"/>
      <c r="AD431"/>
      <c r="AE431"/>
    </row>
    <row r="432" spans="1:31">
      <c r="A432" s="131" t="s">
        <v>122</v>
      </c>
      <c r="B432" s="131" t="s">
        <v>142</v>
      </c>
      <c r="C432" s="131" t="s">
        <v>234</v>
      </c>
      <c r="D432" s="131" t="s">
        <v>235</v>
      </c>
      <c r="E432" s="140" t="s">
        <v>393</v>
      </c>
      <c r="F432" s="140" t="s">
        <v>394</v>
      </c>
      <c r="G432" s="140" t="s">
        <v>395</v>
      </c>
      <c r="H432" s="128"/>
      <c r="I432" s="129"/>
      <c r="J432" s="129"/>
      <c r="K432" s="129">
        <v>3</v>
      </c>
      <c r="L432" s="129"/>
      <c r="M432" s="129"/>
      <c r="N432" s="129"/>
      <c r="O432" s="129"/>
      <c r="P432" s="129"/>
      <c r="Q432" s="129"/>
      <c r="R432" s="129"/>
      <c r="S432" s="130"/>
      <c r="T432"/>
      <c r="U432"/>
      <c r="V432"/>
      <c r="W432"/>
      <c r="X432"/>
      <c r="Y432"/>
      <c r="Z432"/>
      <c r="AA432"/>
      <c r="AB432"/>
      <c r="AC432"/>
      <c r="AD432"/>
      <c r="AE432"/>
    </row>
    <row r="433" spans="1:31">
      <c r="A433" s="131" t="s">
        <v>122</v>
      </c>
      <c r="B433" s="131" t="s">
        <v>142</v>
      </c>
      <c r="C433" s="131" t="s">
        <v>234</v>
      </c>
      <c r="D433" s="131" t="s">
        <v>235</v>
      </c>
      <c r="E433" s="131" t="s">
        <v>393</v>
      </c>
      <c r="F433" s="131" t="s">
        <v>394</v>
      </c>
      <c r="G433" s="132" t="s">
        <v>396</v>
      </c>
      <c r="H433" s="133"/>
      <c r="I433" s="103"/>
      <c r="J433" s="103"/>
      <c r="K433" s="103">
        <v>7</v>
      </c>
      <c r="L433" s="103"/>
      <c r="M433" s="103"/>
      <c r="N433" s="103"/>
      <c r="O433" s="103"/>
      <c r="P433" s="103"/>
      <c r="Q433" s="103"/>
      <c r="R433" s="103"/>
      <c r="S433" s="134"/>
      <c r="T433"/>
      <c r="U433"/>
      <c r="V433"/>
      <c r="W433"/>
      <c r="X433"/>
      <c r="Y433"/>
      <c r="Z433"/>
      <c r="AA433"/>
      <c r="AB433"/>
      <c r="AC433"/>
      <c r="AD433"/>
      <c r="AE433"/>
    </row>
    <row r="434" spans="1:31">
      <c r="A434" s="131" t="s">
        <v>122</v>
      </c>
      <c r="B434" s="131" t="s">
        <v>142</v>
      </c>
      <c r="C434" s="131" t="s">
        <v>234</v>
      </c>
      <c r="D434" s="131" t="s">
        <v>235</v>
      </c>
      <c r="E434" s="140" t="s">
        <v>397</v>
      </c>
      <c r="F434" s="140" t="s">
        <v>398</v>
      </c>
      <c r="G434" s="140" t="s">
        <v>392</v>
      </c>
      <c r="H434" s="128"/>
      <c r="I434" s="129"/>
      <c r="J434" s="129"/>
      <c r="K434" s="129"/>
      <c r="L434" s="129">
        <v>1</v>
      </c>
      <c r="M434" s="129">
        <v>1</v>
      </c>
      <c r="N434" s="129">
        <v>1</v>
      </c>
      <c r="O434" s="129"/>
      <c r="P434" s="129"/>
      <c r="Q434" s="129"/>
      <c r="R434" s="129"/>
      <c r="S434" s="130"/>
      <c r="T434"/>
      <c r="U434"/>
      <c r="V434"/>
      <c r="W434"/>
      <c r="X434"/>
      <c r="Y434"/>
      <c r="Z434"/>
      <c r="AA434"/>
      <c r="AB434"/>
      <c r="AC434"/>
      <c r="AD434"/>
      <c r="AE434"/>
    </row>
    <row r="435" spans="1:31">
      <c r="A435" s="131" t="s">
        <v>122</v>
      </c>
      <c r="B435" s="131" t="s">
        <v>142</v>
      </c>
      <c r="C435" s="131" t="s">
        <v>234</v>
      </c>
      <c r="D435" s="131" t="s">
        <v>235</v>
      </c>
      <c r="E435" s="140" t="s">
        <v>399</v>
      </c>
      <c r="F435" s="140" t="s">
        <v>400</v>
      </c>
      <c r="G435" s="140" t="s">
        <v>401</v>
      </c>
      <c r="H435" s="128"/>
      <c r="I435" s="129"/>
      <c r="J435" s="129"/>
      <c r="K435" s="129"/>
      <c r="L435" s="129"/>
      <c r="M435" s="129"/>
      <c r="N435" s="129"/>
      <c r="O435" s="129">
        <v>5</v>
      </c>
      <c r="P435" s="129"/>
      <c r="Q435" s="129"/>
      <c r="R435" s="129"/>
      <c r="S435" s="130"/>
      <c r="T435"/>
      <c r="U435"/>
      <c r="V435"/>
      <c r="W435"/>
      <c r="X435"/>
      <c r="Y435"/>
      <c r="Z435"/>
      <c r="AA435"/>
      <c r="AB435"/>
      <c r="AC435"/>
      <c r="AD435"/>
      <c r="AE435"/>
    </row>
    <row r="436" spans="1:31">
      <c r="A436" s="131" t="s">
        <v>122</v>
      </c>
      <c r="B436" s="131" t="s">
        <v>142</v>
      </c>
      <c r="C436" s="131" t="s">
        <v>234</v>
      </c>
      <c r="D436" s="131" t="s">
        <v>235</v>
      </c>
      <c r="E436" s="131" t="s">
        <v>399</v>
      </c>
      <c r="F436" s="131" t="s">
        <v>400</v>
      </c>
      <c r="G436" s="132" t="s">
        <v>402</v>
      </c>
      <c r="H436" s="133"/>
      <c r="I436" s="103"/>
      <c r="J436" s="103"/>
      <c r="K436" s="103"/>
      <c r="L436" s="103">
        <v>6</v>
      </c>
      <c r="M436" s="103">
        <v>11</v>
      </c>
      <c r="N436" s="103">
        <v>9</v>
      </c>
      <c r="O436" s="103">
        <v>7</v>
      </c>
      <c r="P436" s="103"/>
      <c r="Q436" s="103"/>
      <c r="R436" s="103"/>
      <c r="S436" s="134"/>
      <c r="T436"/>
      <c r="U436"/>
      <c r="V436"/>
      <c r="W436"/>
      <c r="X436"/>
      <c r="Y436"/>
      <c r="Z436"/>
      <c r="AA436"/>
      <c r="AB436"/>
      <c r="AC436"/>
      <c r="AD436"/>
      <c r="AE436"/>
    </row>
    <row r="437" spans="1:31">
      <c r="A437" s="131" t="s">
        <v>122</v>
      </c>
      <c r="B437" s="131" t="s">
        <v>142</v>
      </c>
      <c r="C437" s="131" t="s">
        <v>234</v>
      </c>
      <c r="D437" s="131" t="s">
        <v>235</v>
      </c>
      <c r="E437" s="131" t="s">
        <v>399</v>
      </c>
      <c r="F437" s="140" t="s">
        <v>403</v>
      </c>
      <c r="G437" s="140" t="s">
        <v>372</v>
      </c>
      <c r="H437" s="128"/>
      <c r="I437" s="129"/>
      <c r="J437" s="129"/>
      <c r="K437" s="129"/>
      <c r="L437" s="129"/>
      <c r="M437" s="129"/>
      <c r="N437" s="129"/>
      <c r="O437" s="129"/>
      <c r="P437" s="129"/>
      <c r="Q437" s="129">
        <v>1</v>
      </c>
      <c r="R437" s="129"/>
      <c r="S437" s="130"/>
      <c r="T437"/>
      <c r="U437"/>
      <c r="V437"/>
      <c r="W437"/>
      <c r="X437"/>
      <c r="Y437"/>
      <c r="Z437"/>
      <c r="AA437"/>
      <c r="AB437"/>
      <c r="AC437"/>
      <c r="AD437"/>
      <c r="AE437"/>
    </row>
    <row r="438" spans="1:31">
      <c r="A438" s="131" t="s">
        <v>122</v>
      </c>
      <c r="B438" s="131" t="s">
        <v>142</v>
      </c>
      <c r="C438" s="131" t="s">
        <v>234</v>
      </c>
      <c r="D438" s="131" t="s">
        <v>235</v>
      </c>
      <c r="E438" s="131" t="s">
        <v>399</v>
      </c>
      <c r="F438" s="131" t="s">
        <v>403</v>
      </c>
      <c r="G438" s="132" t="s">
        <v>402</v>
      </c>
      <c r="H438" s="133"/>
      <c r="I438" s="103"/>
      <c r="J438" s="103"/>
      <c r="K438" s="103"/>
      <c r="L438" s="103"/>
      <c r="M438" s="103"/>
      <c r="N438" s="103"/>
      <c r="O438" s="103"/>
      <c r="P438" s="103">
        <v>5</v>
      </c>
      <c r="Q438" s="103">
        <v>2</v>
      </c>
      <c r="R438" s="103">
        <v>1</v>
      </c>
      <c r="S438" s="134">
        <v>7</v>
      </c>
      <c r="T438"/>
      <c r="U438"/>
      <c r="V438"/>
      <c r="W438"/>
      <c r="X438"/>
      <c r="Y438"/>
      <c r="Z438"/>
      <c r="AA438"/>
      <c r="AB438"/>
      <c r="AC438"/>
      <c r="AD438"/>
      <c r="AE438"/>
    </row>
    <row r="439" spans="1:31">
      <c r="A439" s="131" t="s">
        <v>122</v>
      </c>
      <c r="B439" s="131" t="s">
        <v>142</v>
      </c>
      <c r="C439" s="131" t="s">
        <v>234</v>
      </c>
      <c r="D439" s="131" t="s">
        <v>235</v>
      </c>
      <c r="E439" s="140" t="s">
        <v>404</v>
      </c>
      <c r="F439" s="140" t="s">
        <v>405</v>
      </c>
      <c r="G439" s="140" t="s">
        <v>406</v>
      </c>
      <c r="H439" s="128"/>
      <c r="I439" s="129"/>
      <c r="J439" s="129"/>
      <c r="K439" s="129"/>
      <c r="L439" s="129"/>
      <c r="M439" s="129"/>
      <c r="N439" s="129"/>
      <c r="O439" s="129"/>
      <c r="P439" s="129"/>
      <c r="Q439" s="129">
        <v>1</v>
      </c>
      <c r="R439" s="129">
        <v>2</v>
      </c>
      <c r="S439" s="130">
        <v>4</v>
      </c>
      <c r="T439"/>
      <c r="U439"/>
      <c r="V439"/>
      <c r="W439"/>
      <c r="X439"/>
      <c r="Y439"/>
      <c r="Z439"/>
      <c r="AA439"/>
      <c r="AB439"/>
      <c r="AC439"/>
      <c r="AD439"/>
      <c r="AE439"/>
    </row>
    <row r="440" spans="1:31">
      <c r="A440" s="131" t="s">
        <v>122</v>
      </c>
      <c r="B440" s="131" t="s">
        <v>142</v>
      </c>
      <c r="C440" s="131" t="s">
        <v>234</v>
      </c>
      <c r="D440" s="131" t="s">
        <v>235</v>
      </c>
      <c r="E440" s="131" t="s">
        <v>404</v>
      </c>
      <c r="F440" s="131" t="s">
        <v>405</v>
      </c>
      <c r="G440" s="132" t="s">
        <v>407</v>
      </c>
      <c r="H440" s="13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>
        <v>1</v>
      </c>
      <c r="S440" s="134">
        <v>1</v>
      </c>
      <c r="T440"/>
      <c r="U440"/>
      <c r="V440"/>
      <c r="W440"/>
      <c r="X440"/>
      <c r="Y440"/>
      <c r="Z440"/>
      <c r="AA440"/>
      <c r="AB440"/>
      <c r="AC440"/>
      <c r="AD440"/>
      <c r="AE440"/>
    </row>
    <row r="441" spans="1:31">
      <c r="A441" s="131" t="s">
        <v>122</v>
      </c>
      <c r="B441" s="131" t="s">
        <v>142</v>
      </c>
      <c r="C441" s="131" t="s">
        <v>234</v>
      </c>
      <c r="D441" s="131" t="s">
        <v>235</v>
      </c>
      <c r="E441" s="140" t="s">
        <v>408</v>
      </c>
      <c r="F441" s="140" t="s">
        <v>409</v>
      </c>
      <c r="G441" s="140" t="s">
        <v>406</v>
      </c>
      <c r="H441" s="128"/>
      <c r="I441" s="129"/>
      <c r="J441" s="129"/>
      <c r="K441" s="129"/>
      <c r="L441" s="129"/>
      <c r="M441" s="129"/>
      <c r="N441" s="129"/>
      <c r="O441" s="129"/>
      <c r="P441" s="129"/>
      <c r="Q441" s="129">
        <v>1</v>
      </c>
      <c r="R441" s="129"/>
      <c r="S441" s="130">
        <v>1</v>
      </c>
      <c r="T441"/>
      <c r="U441"/>
      <c r="V441"/>
      <c r="W441"/>
      <c r="X441"/>
      <c r="Y441"/>
      <c r="Z441"/>
      <c r="AA441"/>
      <c r="AB441"/>
      <c r="AC441"/>
      <c r="AD441"/>
      <c r="AE441"/>
    </row>
    <row r="442" spans="1:31">
      <c r="A442" s="131" t="s">
        <v>122</v>
      </c>
      <c r="B442" s="131" t="s">
        <v>142</v>
      </c>
      <c r="C442" s="131" t="s">
        <v>234</v>
      </c>
      <c r="D442" s="131" t="s">
        <v>235</v>
      </c>
      <c r="E442" s="140" t="s">
        <v>410</v>
      </c>
      <c r="F442" s="140" t="s">
        <v>411</v>
      </c>
      <c r="G442" s="140" t="s">
        <v>320</v>
      </c>
      <c r="H442" s="128"/>
      <c r="I442" s="129"/>
      <c r="J442" s="129"/>
      <c r="K442" s="129"/>
      <c r="L442" s="129"/>
      <c r="M442" s="129"/>
      <c r="N442" s="129"/>
      <c r="O442" s="129"/>
      <c r="P442" s="129">
        <v>8</v>
      </c>
      <c r="Q442" s="129">
        <v>2</v>
      </c>
      <c r="R442" s="129"/>
      <c r="S442" s="130"/>
      <c r="T442"/>
      <c r="U442"/>
      <c r="V442"/>
      <c r="W442"/>
      <c r="X442"/>
      <c r="Y442"/>
      <c r="Z442"/>
      <c r="AA442"/>
      <c r="AB442"/>
      <c r="AC442"/>
      <c r="AD442"/>
      <c r="AE442"/>
    </row>
    <row r="443" spans="1:31">
      <c r="A443" s="131" t="s">
        <v>122</v>
      </c>
      <c r="B443" s="131" t="s">
        <v>142</v>
      </c>
      <c r="C443" s="131" t="s">
        <v>234</v>
      </c>
      <c r="D443" s="131" t="s">
        <v>235</v>
      </c>
      <c r="E443" s="131" t="s">
        <v>410</v>
      </c>
      <c r="F443" s="140" t="s">
        <v>412</v>
      </c>
      <c r="G443" s="140" t="s">
        <v>413</v>
      </c>
      <c r="H443" s="128"/>
      <c r="I443" s="129"/>
      <c r="J443" s="129"/>
      <c r="K443" s="129"/>
      <c r="L443" s="129"/>
      <c r="M443" s="129"/>
      <c r="N443" s="129"/>
      <c r="O443" s="129">
        <v>1</v>
      </c>
      <c r="P443" s="129"/>
      <c r="Q443" s="129"/>
      <c r="R443" s="129"/>
      <c r="S443" s="130"/>
      <c r="T443"/>
      <c r="U443"/>
      <c r="V443"/>
      <c r="W443"/>
      <c r="X443"/>
      <c r="Y443"/>
      <c r="Z443"/>
      <c r="AA443"/>
      <c r="AB443"/>
      <c r="AC443"/>
      <c r="AD443"/>
      <c r="AE443"/>
    </row>
    <row r="444" spans="1:31">
      <c r="A444" s="131" t="s">
        <v>122</v>
      </c>
      <c r="B444" s="131" t="s">
        <v>142</v>
      </c>
      <c r="C444" s="131" t="s">
        <v>234</v>
      </c>
      <c r="D444" s="131" t="s">
        <v>235</v>
      </c>
      <c r="E444" s="131" t="s">
        <v>410</v>
      </c>
      <c r="F444" s="131" t="s">
        <v>412</v>
      </c>
      <c r="G444" s="132" t="s">
        <v>320</v>
      </c>
      <c r="H444" s="133">
        <v>11</v>
      </c>
      <c r="I444" s="103">
        <v>7</v>
      </c>
      <c r="J444" s="103">
        <v>11</v>
      </c>
      <c r="K444" s="103">
        <v>11</v>
      </c>
      <c r="L444" s="103">
        <v>9</v>
      </c>
      <c r="M444" s="103">
        <v>11</v>
      </c>
      <c r="N444" s="103">
        <v>13</v>
      </c>
      <c r="O444" s="103">
        <v>11</v>
      </c>
      <c r="P444" s="103"/>
      <c r="Q444" s="103"/>
      <c r="R444" s="103"/>
      <c r="S444" s="134"/>
      <c r="T444"/>
      <c r="U444"/>
      <c r="V444"/>
      <c r="W444"/>
      <c r="X444"/>
      <c r="Y444"/>
      <c r="Z444"/>
      <c r="AA444"/>
      <c r="AB444"/>
      <c r="AC444"/>
      <c r="AD444"/>
      <c r="AE444"/>
    </row>
    <row r="445" spans="1:31">
      <c r="A445" s="131" t="s">
        <v>122</v>
      </c>
      <c r="B445" s="131" t="s">
        <v>142</v>
      </c>
      <c r="C445" s="131" t="s">
        <v>234</v>
      </c>
      <c r="D445" s="131" t="s">
        <v>235</v>
      </c>
      <c r="E445" s="140" t="s">
        <v>414</v>
      </c>
      <c r="F445" s="140" t="s">
        <v>415</v>
      </c>
      <c r="G445" s="140" t="s">
        <v>416</v>
      </c>
      <c r="H445" s="128">
        <v>4</v>
      </c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30"/>
      <c r="T445"/>
      <c r="U445"/>
      <c r="V445"/>
      <c r="W445"/>
      <c r="X445"/>
      <c r="Y445"/>
      <c r="Z445"/>
      <c r="AA445"/>
      <c r="AB445"/>
      <c r="AC445"/>
      <c r="AD445"/>
      <c r="AE445"/>
    </row>
    <row r="446" spans="1:31">
      <c r="A446" s="131" t="s">
        <v>122</v>
      </c>
      <c r="B446" s="131" t="s">
        <v>142</v>
      </c>
      <c r="C446" s="131" t="s">
        <v>234</v>
      </c>
      <c r="D446" s="131" t="s">
        <v>235</v>
      </c>
      <c r="E446" s="140" t="s">
        <v>345</v>
      </c>
      <c r="F446" s="140" t="s">
        <v>346</v>
      </c>
      <c r="G446" s="140" t="s">
        <v>417</v>
      </c>
      <c r="H446" s="128"/>
      <c r="I446" s="129"/>
      <c r="J446" s="129"/>
      <c r="K446" s="129"/>
      <c r="L446" s="129"/>
      <c r="M446" s="129"/>
      <c r="N446" s="129"/>
      <c r="O446" s="129"/>
      <c r="P446" s="129">
        <v>1</v>
      </c>
      <c r="Q446" s="129">
        <v>4</v>
      </c>
      <c r="R446" s="129">
        <v>5</v>
      </c>
      <c r="S446" s="130">
        <v>5</v>
      </c>
      <c r="T446"/>
      <c r="U446"/>
      <c r="V446"/>
      <c r="W446"/>
      <c r="X446"/>
      <c r="Y446"/>
      <c r="Z446"/>
      <c r="AA446"/>
      <c r="AB446"/>
      <c r="AC446"/>
      <c r="AD446"/>
      <c r="AE446"/>
    </row>
    <row r="447" spans="1:31">
      <c r="A447" s="131" t="s">
        <v>122</v>
      </c>
      <c r="B447" s="131" t="s">
        <v>142</v>
      </c>
      <c r="C447" s="131" t="s">
        <v>234</v>
      </c>
      <c r="D447" s="131" t="s">
        <v>235</v>
      </c>
      <c r="E447" s="131" t="s">
        <v>345</v>
      </c>
      <c r="F447" s="131" t="s">
        <v>346</v>
      </c>
      <c r="G447" s="132" t="s">
        <v>185</v>
      </c>
      <c r="H447" s="133"/>
      <c r="I447" s="103"/>
      <c r="J447" s="103"/>
      <c r="K447" s="103"/>
      <c r="L447" s="103"/>
      <c r="M447" s="103"/>
      <c r="N447" s="103"/>
      <c r="O447" s="103"/>
      <c r="P447" s="103"/>
      <c r="Q447" s="103">
        <v>1</v>
      </c>
      <c r="R447" s="103">
        <v>1</v>
      </c>
      <c r="S447" s="134"/>
      <c r="T447"/>
      <c r="U447"/>
      <c r="V447"/>
      <c r="W447"/>
      <c r="X447"/>
      <c r="Y447"/>
      <c r="Z447"/>
      <c r="AA447"/>
      <c r="AB447"/>
      <c r="AC447"/>
      <c r="AD447"/>
      <c r="AE447"/>
    </row>
    <row r="448" spans="1:31">
      <c r="A448" s="131" t="s">
        <v>122</v>
      </c>
      <c r="B448" s="131" t="s">
        <v>142</v>
      </c>
      <c r="C448" s="131" t="s">
        <v>234</v>
      </c>
      <c r="D448" s="131" t="s">
        <v>235</v>
      </c>
      <c r="E448" s="131" t="s">
        <v>345</v>
      </c>
      <c r="F448" s="140" t="s">
        <v>418</v>
      </c>
      <c r="G448" s="140" t="s">
        <v>364</v>
      </c>
      <c r="H448" s="128"/>
      <c r="I448" s="129"/>
      <c r="J448" s="129"/>
      <c r="K448" s="129"/>
      <c r="L448" s="129"/>
      <c r="M448" s="129"/>
      <c r="N448" s="129"/>
      <c r="O448" s="129"/>
      <c r="P448" s="129">
        <v>2</v>
      </c>
      <c r="Q448" s="129"/>
      <c r="R448" s="129"/>
      <c r="S448" s="130"/>
      <c r="T448"/>
      <c r="U448"/>
      <c r="V448"/>
      <c r="W448"/>
      <c r="X448"/>
      <c r="Y448"/>
      <c r="Z448"/>
      <c r="AA448"/>
      <c r="AB448"/>
      <c r="AC448"/>
      <c r="AD448"/>
      <c r="AE448"/>
    </row>
    <row r="449" spans="1:31">
      <c r="A449" s="131" t="s">
        <v>122</v>
      </c>
      <c r="B449" s="131" t="s">
        <v>142</v>
      </c>
      <c r="C449" s="131" t="s">
        <v>234</v>
      </c>
      <c r="D449" s="131" t="s">
        <v>235</v>
      </c>
      <c r="E449" s="131" t="s">
        <v>345</v>
      </c>
      <c r="F449" s="131" t="s">
        <v>418</v>
      </c>
      <c r="G449" s="132" t="s">
        <v>417</v>
      </c>
      <c r="H449" s="133">
        <v>20</v>
      </c>
      <c r="I449" s="103">
        <v>9</v>
      </c>
      <c r="J449" s="103">
        <v>4</v>
      </c>
      <c r="K449" s="103">
        <v>25</v>
      </c>
      <c r="L449" s="103">
        <v>5</v>
      </c>
      <c r="M449" s="103">
        <v>6</v>
      </c>
      <c r="N449" s="103">
        <v>8</v>
      </c>
      <c r="O449" s="103">
        <v>6</v>
      </c>
      <c r="P449" s="103"/>
      <c r="Q449" s="103"/>
      <c r="R449" s="103"/>
      <c r="S449" s="134"/>
      <c r="T449"/>
      <c r="U449"/>
      <c r="V449"/>
      <c r="W449"/>
      <c r="X449"/>
      <c r="Y449"/>
      <c r="Z449"/>
      <c r="AA449"/>
      <c r="AB449"/>
      <c r="AC449"/>
      <c r="AD449"/>
      <c r="AE449"/>
    </row>
    <row r="450" spans="1:31">
      <c r="A450" s="131" t="s">
        <v>122</v>
      </c>
      <c r="B450" s="131" t="s">
        <v>142</v>
      </c>
      <c r="C450" s="131" t="s">
        <v>234</v>
      </c>
      <c r="D450" s="131" t="s">
        <v>235</v>
      </c>
      <c r="E450" s="131" t="s">
        <v>345</v>
      </c>
      <c r="F450" s="131" t="s">
        <v>418</v>
      </c>
      <c r="G450" s="132" t="s">
        <v>185</v>
      </c>
      <c r="H450" s="133">
        <v>14</v>
      </c>
      <c r="I450" s="103">
        <v>1</v>
      </c>
      <c r="J450" s="103">
        <v>2</v>
      </c>
      <c r="K450" s="103">
        <v>1</v>
      </c>
      <c r="L450" s="103">
        <v>1</v>
      </c>
      <c r="M450" s="103">
        <v>1</v>
      </c>
      <c r="N450" s="103">
        <v>1</v>
      </c>
      <c r="O450" s="103"/>
      <c r="P450" s="103"/>
      <c r="Q450" s="103"/>
      <c r="R450" s="103"/>
      <c r="S450" s="134"/>
      <c r="T450"/>
      <c r="U450"/>
      <c r="V450"/>
      <c r="W450"/>
      <c r="X450"/>
      <c r="Y450"/>
      <c r="Z450"/>
      <c r="AA450"/>
      <c r="AB450"/>
      <c r="AC450"/>
      <c r="AD450"/>
      <c r="AE450"/>
    </row>
    <row r="451" spans="1:31">
      <c r="A451" s="131" t="s">
        <v>122</v>
      </c>
      <c r="B451" s="131" t="s">
        <v>142</v>
      </c>
      <c r="C451" s="131" t="s">
        <v>234</v>
      </c>
      <c r="D451" s="131" t="s">
        <v>235</v>
      </c>
      <c r="E451" s="140" t="s">
        <v>419</v>
      </c>
      <c r="F451" s="140" t="s">
        <v>420</v>
      </c>
      <c r="G451" s="140" t="s">
        <v>421</v>
      </c>
      <c r="H451" s="128">
        <v>2</v>
      </c>
      <c r="I451" s="129"/>
      <c r="J451" s="129"/>
      <c r="K451" s="129">
        <v>1</v>
      </c>
      <c r="L451" s="129"/>
      <c r="M451" s="129"/>
      <c r="N451" s="129">
        <v>2</v>
      </c>
      <c r="O451" s="129">
        <v>1</v>
      </c>
      <c r="P451" s="129"/>
      <c r="Q451" s="129"/>
      <c r="R451" s="129"/>
      <c r="S451" s="130"/>
      <c r="T451"/>
      <c r="U451"/>
      <c r="V451"/>
      <c r="W451"/>
      <c r="X451"/>
      <c r="Y451"/>
      <c r="Z451"/>
      <c r="AA451"/>
      <c r="AB451"/>
      <c r="AC451"/>
      <c r="AD451"/>
      <c r="AE451"/>
    </row>
    <row r="452" spans="1:31">
      <c r="A452" s="131" t="s">
        <v>122</v>
      </c>
      <c r="B452" s="131" t="s">
        <v>142</v>
      </c>
      <c r="C452" s="131" t="s">
        <v>234</v>
      </c>
      <c r="D452" s="131" t="s">
        <v>235</v>
      </c>
      <c r="E452" s="131" t="s">
        <v>419</v>
      </c>
      <c r="F452" s="140" t="s">
        <v>422</v>
      </c>
      <c r="G452" s="140" t="s">
        <v>421</v>
      </c>
      <c r="H452" s="128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30">
        <v>1</v>
      </c>
      <c r="T452"/>
      <c r="U452"/>
      <c r="V452"/>
      <c r="W452"/>
      <c r="X452"/>
      <c r="Y452"/>
      <c r="Z452"/>
      <c r="AA452"/>
      <c r="AB452"/>
      <c r="AC452"/>
      <c r="AD452"/>
      <c r="AE452"/>
    </row>
    <row r="453" spans="1:31">
      <c r="A453" s="131" t="s">
        <v>122</v>
      </c>
      <c r="B453" s="131" t="s">
        <v>142</v>
      </c>
      <c r="C453" s="131" t="s">
        <v>234</v>
      </c>
      <c r="D453" s="131" t="s">
        <v>235</v>
      </c>
      <c r="E453" s="140" t="s">
        <v>423</v>
      </c>
      <c r="F453" s="140" t="s">
        <v>424</v>
      </c>
      <c r="G453" s="140" t="s">
        <v>425</v>
      </c>
      <c r="H453" s="128">
        <v>12</v>
      </c>
      <c r="I453" s="129">
        <v>2</v>
      </c>
      <c r="J453" s="129"/>
      <c r="K453" s="129"/>
      <c r="L453" s="129"/>
      <c r="M453" s="129"/>
      <c r="N453" s="129"/>
      <c r="O453" s="129"/>
      <c r="P453" s="129"/>
      <c r="Q453" s="129"/>
      <c r="R453" s="129"/>
      <c r="S453" s="130"/>
      <c r="T453"/>
      <c r="U453"/>
      <c r="V453"/>
      <c r="W453"/>
      <c r="X453"/>
      <c r="Y453"/>
      <c r="Z453"/>
      <c r="AA453"/>
      <c r="AB453"/>
      <c r="AC453"/>
      <c r="AD453"/>
      <c r="AE453"/>
    </row>
    <row r="454" spans="1:31">
      <c r="A454" s="131" t="s">
        <v>122</v>
      </c>
      <c r="B454" s="131" t="s">
        <v>142</v>
      </c>
      <c r="C454" s="131" t="s">
        <v>234</v>
      </c>
      <c r="D454" s="131" t="s">
        <v>235</v>
      </c>
      <c r="E454" s="140" t="s">
        <v>426</v>
      </c>
      <c r="F454" s="140" t="s">
        <v>427</v>
      </c>
      <c r="G454" s="140" t="s">
        <v>367</v>
      </c>
      <c r="H454" s="128"/>
      <c r="I454" s="129"/>
      <c r="J454" s="129"/>
      <c r="K454" s="129"/>
      <c r="L454" s="129"/>
      <c r="M454" s="129"/>
      <c r="N454" s="129"/>
      <c r="O454" s="129"/>
      <c r="P454" s="129"/>
      <c r="Q454" s="129">
        <v>2</v>
      </c>
      <c r="R454" s="129"/>
      <c r="S454" s="130"/>
      <c r="T454"/>
      <c r="U454"/>
      <c r="V454"/>
      <c r="W454"/>
      <c r="X454"/>
      <c r="Y454"/>
      <c r="Z454"/>
      <c r="AA454"/>
      <c r="AB454"/>
      <c r="AC454"/>
      <c r="AD454"/>
      <c r="AE454"/>
    </row>
    <row r="455" spans="1:31">
      <c r="A455" s="131" t="s">
        <v>122</v>
      </c>
      <c r="B455" s="131" t="s">
        <v>142</v>
      </c>
      <c r="C455" s="131" t="s">
        <v>234</v>
      </c>
      <c r="D455" s="131" t="s">
        <v>235</v>
      </c>
      <c r="E455" s="131" t="s">
        <v>426</v>
      </c>
      <c r="F455" s="140" t="s">
        <v>428</v>
      </c>
      <c r="G455" s="140" t="s">
        <v>390</v>
      </c>
      <c r="H455" s="128"/>
      <c r="I455" s="129"/>
      <c r="J455" s="129"/>
      <c r="K455" s="129"/>
      <c r="L455" s="129"/>
      <c r="M455" s="129"/>
      <c r="N455" s="129"/>
      <c r="O455" s="129">
        <v>2</v>
      </c>
      <c r="P455" s="129"/>
      <c r="Q455" s="129"/>
      <c r="R455" s="129"/>
      <c r="S455" s="130"/>
      <c r="T455"/>
      <c r="U455"/>
      <c r="V455"/>
      <c r="W455"/>
      <c r="X455"/>
      <c r="Y455"/>
      <c r="Z455"/>
      <c r="AA455"/>
      <c r="AB455"/>
      <c r="AC455"/>
      <c r="AD455"/>
      <c r="AE455"/>
    </row>
    <row r="456" spans="1:31">
      <c r="A456" s="131" t="s">
        <v>122</v>
      </c>
      <c r="B456" s="131" t="s">
        <v>142</v>
      </c>
      <c r="C456" s="131" t="s">
        <v>234</v>
      </c>
      <c r="D456" s="131" t="s">
        <v>235</v>
      </c>
      <c r="E456" s="131" t="s">
        <v>426</v>
      </c>
      <c r="F456" s="131" t="s">
        <v>428</v>
      </c>
      <c r="G456" s="132" t="s">
        <v>386</v>
      </c>
      <c r="H456" s="133"/>
      <c r="I456" s="103"/>
      <c r="J456" s="103"/>
      <c r="K456" s="103"/>
      <c r="L456" s="103"/>
      <c r="M456" s="103"/>
      <c r="N456" s="103">
        <v>51</v>
      </c>
      <c r="O456" s="103"/>
      <c r="P456" s="103"/>
      <c r="Q456" s="103"/>
      <c r="R456" s="103"/>
      <c r="S456" s="134"/>
      <c r="T456"/>
      <c r="U456"/>
      <c r="V456"/>
      <c r="W456"/>
      <c r="X456"/>
      <c r="Y456"/>
      <c r="Z456"/>
      <c r="AA456"/>
      <c r="AB456"/>
      <c r="AC456"/>
      <c r="AD456"/>
      <c r="AE456"/>
    </row>
    <row r="457" spans="1:31">
      <c r="A457" s="131" t="s">
        <v>122</v>
      </c>
      <c r="B457" s="131" t="s">
        <v>142</v>
      </c>
      <c r="C457" s="131" t="s">
        <v>234</v>
      </c>
      <c r="D457" s="131" t="s">
        <v>235</v>
      </c>
      <c r="E457" s="131" t="s">
        <v>426</v>
      </c>
      <c r="F457" s="131" t="s">
        <v>428</v>
      </c>
      <c r="G457" s="132" t="s">
        <v>367</v>
      </c>
      <c r="H457" s="133"/>
      <c r="I457" s="103"/>
      <c r="J457" s="103"/>
      <c r="K457" s="103"/>
      <c r="L457" s="103"/>
      <c r="M457" s="103">
        <v>2</v>
      </c>
      <c r="N457" s="103"/>
      <c r="O457" s="103">
        <v>2</v>
      </c>
      <c r="P457" s="103"/>
      <c r="Q457" s="103"/>
      <c r="R457" s="103"/>
      <c r="S457" s="134"/>
      <c r="T457"/>
      <c r="U457"/>
      <c r="V457"/>
      <c r="W457"/>
      <c r="X457"/>
      <c r="Y457"/>
      <c r="Z457"/>
      <c r="AA457"/>
      <c r="AB457"/>
      <c r="AC457"/>
      <c r="AD457"/>
      <c r="AE457"/>
    </row>
    <row r="458" spans="1:31">
      <c r="A458" s="131" t="s">
        <v>122</v>
      </c>
      <c r="B458" s="131" t="s">
        <v>142</v>
      </c>
      <c r="C458" s="131" t="s">
        <v>234</v>
      </c>
      <c r="D458" s="131" t="s">
        <v>235</v>
      </c>
      <c r="E458" s="131" t="s">
        <v>426</v>
      </c>
      <c r="F458" s="131" t="s">
        <v>428</v>
      </c>
      <c r="G458" s="132" t="s">
        <v>387</v>
      </c>
      <c r="H458" s="133"/>
      <c r="I458" s="103"/>
      <c r="J458" s="103"/>
      <c r="K458" s="103"/>
      <c r="L458" s="103"/>
      <c r="M458" s="103"/>
      <c r="N458" s="103">
        <v>11</v>
      </c>
      <c r="O458" s="103"/>
      <c r="P458" s="103"/>
      <c r="Q458" s="103"/>
      <c r="R458" s="103"/>
      <c r="S458" s="134"/>
      <c r="T458"/>
      <c r="U458"/>
      <c r="V458"/>
      <c r="W458"/>
      <c r="X458"/>
      <c r="Y458"/>
      <c r="Z458"/>
      <c r="AA458"/>
      <c r="AB458"/>
      <c r="AC458"/>
      <c r="AD458"/>
      <c r="AE458"/>
    </row>
    <row r="459" spans="1:31">
      <c r="A459" s="131" t="s">
        <v>122</v>
      </c>
      <c r="B459" s="131" t="s">
        <v>142</v>
      </c>
      <c r="C459" s="131" t="s">
        <v>234</v>
      </c>
      <c r="D459" s="131" t="s">
        <v>235</v>
      </c>
      <c r="E459" s="140" t="s">
        <v>429</v>
      </c>
      <c r="F459" s="140" t="s">
        <v>430</v>
      </c>
      <c r="G459" s="140" t="s">
        <v>386</v>
      </c>
      <c r="H459" s="128"/>
      <c r="I459" s="129"/>
      <c r="J459" s="129"/>
      <c r="K459" s="129"/>
      <c r="L459" s="129">
        <v>23</v>
      </c>
      <c r="M459" s="129"/>
      <c r="N459" s="129"/>
      <c r="O459" s="129"/>
      <c r="P459" s="129"/>
      <c r="Q459" s="129"/>
      <c r="R459" s="129"/>
      <c r="S459" s="130"/>
      <c r="T459"/>
      <c r="U459"/>
      <c r="V459"/>
      <c r="W459"/>
      <c r="X459"/>
      <c r="Y459"/>
      <c r="Z459"/>
      <c r="AA459"/>
      <c r="AB459"/>
      <c r="AC459"/>
      <c r="AD459"/>
      <c r="AE459"/>
    </row>
    <row r="460" spans="1:31">
      <c r="A460" s="131" t="s">
        <v>122</v>
      </c>
      <c r="B460" s="131" t="s">
        <v>142</v>
      </c>
      <c r="C460" s="131" t="s">
        <v>234</v>
      </c>
      <c r="D460" s="131" t="s">
        <v>235</v>
      </c>
      <c r="E460" s="140" t="s">
        <v>431</v>
      </c>
      <c r="F460" s="140" t="s">
        <v>432</v>
      </c>
      <c r="G460" s="140" t="s">
        <v>200</v>
      </c>
      <c r="H460" s="128"/>
      <c r="I460" s="129"/>
      <c r="J460" s="129">
        <v>1</v>
      </c>
      <c r="K460" s="129"/>
      <c r="L460" s="129"/>
      <c r="M460" s="129"/>
      <c r="N460" s="129">
        <v>1</v>
      </c>
      <c r="O460" s="129">
        <v>1</v>
      </c>
      <c r="P460" s="129">
        <v>1</v>
      </c>
      <c r="Q460" s="129"/>
      <c r="R460" s="129"/>
      <c r="S460" s="130"/>
      <c r="T460"/>
      <c r="U460"/>
      <c r="V460"/>
      <c r="W460"/>
      <c r="X460"/>
      <c r="Y460"/>
      <c r="Z460"/>
      <c r="AA460"/>
      <c r="AB460"/>
      <c r="AC460"/>
      <c r="AD460"/>
      <c r="AE460"/>
    </row>
    <row r="461" spans="1:31">
      <c r="A461" s="131" t="s">
        <v>122</v>
      </c>
      <c r="B461" s="131" t="s">
        <v>142</v>
      </c>
      <c r="C461" s="131" t="s">
        <v>234</v>
      </c>
      <c r="D461" s="131" t="s">
        <v>235</v>
      </c>
      <c r="E461" s="131" t="s">
        <v>431</v>
      </c>
      <c r="F461" s="131" t="s">
        <v>432</v>
      </c>
      <c r="G461" s="132" t="s">
        <v>386</v>
      </c>
      <c r="H461" s="133"/>
      <c r="I461" s="103"/>
      <c r="J461" s="103"/>
      <c r="K461" s="103"/>
      <c r="L461" s="103">
        <v>23</v>
      </c>
      <c r="M461" s="103"/>
      <c r="N461" s="103"/>
      <c r="O461" s="103"/>
      <c r="P461" s="103"/>
      <c r="Q461" s="103"/>
      <c r="R461" s="103"/>
      <c r="S461" s="134"/>
      <c r="T461"/>
      <c r="U461"/>
      <c r="V461"/>
      <c r="W461"/>
      <c r="X461"/>
      <c r="Y461"/>
      <c r="Z461"/>
      <c r="AA461"/>
      <c r="AB461"/>
      <c r="AC461"/>
      <c r="AD461"/>
      <c r="AE461"/>
    </row>
    <row r="462" spans="1:31">
      <c r="A462" s="131" t="s">
        <v>122</v>
      </c>
      <c r="B462" s="131" t="s">
        <v>142</v>
      </c>
      <c r="C462" s="131" t="s">
        <v>234</v>
      </c>
      <c r="D462" s="131" t="s">
        <v>235</v>
      </c>
      <c r="E462" s="131" t="s">
        <v>431</v>
      </c>
      <c r="F462" s="140" t="s">
        <v>433</v>
      </c>
      <c r="G462" s="140" t="s">
        <v>406</v>
      </c>
      <c r="H462" s="128"/>
      <c r="I462" s="129"/>
      <c r="J462" s="129"/>
      <c r="K462" s="129"/>
      <c r="L462" s="129"/>
      <c r="M462" s="129"/>
      <c r="N462" s="129"/>
      <c r="O462" s="129"/>
      <c r="P462" s="129"/>
      <c r="Q462" s="129">
        <v>1</v>
      </c>
      <c r="R462" s="129"/>
      <c r="S462" s="130"/>
      <c r="T462"/>
      <c r="U462"/>
      <c r="V462"/>
      <c r="W462"/>
      <c r="X462"/>
      <c r="Y462"/>
      <c r="Z462"/>
      <c r="AA462"/>
      <c r="AB462"/>
      <c r="AC462"/>
      <c r="AD462"/>
      <c r="AE462"/>
    </row>
    <row r="463" spans="1:31">
      <c r="A463" s="131" t="s">
        <v>122</v>
      </c>
      <c r="B463" s="131" t="s">
        <v>142</v>
      </c>
      <c r="C463" s="131" t="s">
        <v>234</v>
      </c>
      <c r="D463" s="131" t="s">
        <v>235</v>
      </c>
      <c r="E463" s="131" t="s">
        <v>431</v>
      </c>
      <c r="F463" s="131" t="s">
        <v>433</v>
      </c>
      <c r="G463" s="132" t="s">
        <v>407</v>
      </c>
      <c r="H463" s="13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>
        <v>1</v>
      </c>
      <c r="S463" s="134">
        <v>1</v>
      </c>
      <c r="T463"/>
      <c r="U463"/>
      <c r="V463"/>
      <c r="W463"/>
      <c r="X463"/>
      <c r="Y463"/>
      <c r="Z463"/>
      <c r="AA463"/>
      <c r="AB463"/>
      <c r="AC463"/>
      <c r="AD463"/>
      <c r="AE463"/>
    </row>
    <row r="464" spans="1:31">
      <c r="A464" s="131" t="s">
        <v>122</v>
      </c>
      <c r="B464" s="131" t="s">
        <v>142</v>
      </c>
      <c r="C464" s="131" t="s">
        <v>234</v>
      </c>
      <c r="D464" s="131" t="s">
        <v>235</v>
      </c>
      <c r="E464" s="140" t="s">
        <v>434</v>
      </c>
      <c r="F464" s="140" t="s">
        <v>435</v>
      </c>
      <c r="G464" s="140" t="s">
        <v>200</v>
      </c>
      <c r="H464" s="128"/>
      <c r="I464" s="129"/>
      <c r="J464" s="129">
        <v>2</v>
      </c>
      <c r="K464" s="129">
        <v>1</v>
      </c>
      <c r="L464" s="129"/>
      <c r="M464" s="129">
        <v>1</v>
      </c>
      <c r="N464" s="129">
        <v>1</v>
      </c>
      <c r="O464" s="129"/>
      <c r="P464" s="129"/>
      <c r="Q464" s="129"/>
      <c r="R464" s="129"/>
      <c r="S464" s="130"/>
      <c r="T464"/>
      <c r="U464"/>
      <c r="V464"/>
      <c r="W464"/>
      <c r="X464"/>
      <c r="Y464"/>
      <c r="Z464"/>
      <c r="AA464"/>
      <c r="AB464"/>
      <c r="AC464"/>
      <c r="AD464"/>
      <c r="AE464"/>
    </row>
    <row r="465" spans="1:31">
      <c r="A465" s="131" t="s">
        <v>122</v>
      </c>
      <c r="B465" s="131" t="s">
        <v>142</v>
      </c>
      <c r="C465" s="131" t="s">
        <v>234</v>
      </c>
      <c r="D465" s="131" t="s">
        <v>235</v>
      </c>
      <c r="E465" s="140" t="s">
        <v>347</v>
      </c>
      <c r="F465" s="140" t="s">
        <v>436</v>
      </c>
      <c r="G465" s="140" t="s">
        <v>349</v>
      </c>
      <c r="H465" s="128">
        <v>24</v>
      </c>
      <c r="I465" s="129">
        <v>10</v>
      </c>
      <c r="J465" s="129">
        <v>12</v>
      </c>
      <c r="K465" s="129">
        <v>10</v>
      </c>
      <c r="L465" s="129">
        <v>6</v>
      </c>
      <c r="M465" s="129">
        <v>17</v>
      </c>
      <c r="N465" s="129">
        <v>7</v>
      </c>
      <c r="O465" s="129">
        <v>8</v>
      </c>
      <c r="P465" s="129">
        <v>3</v>
      </c>
      <c r="Q465" s="129"/>
      <c r="R465" s="129"/>
      <c r="S465" s="130"/>
      <c r="T465"/>
      <c r="U465"/>
      <c r="V465"/>
      <c r="W465"/>
      <c r="X465"/>
      <c r="Y465"/>
      <c r="Z465"/>
      <c r="AA465"/>
      <c r="AB465"/>
      <c r="AC465"/>
      <c r="AD465"/>
      <c r="AE465"/>
    </row>
    <row r="466" spans="1:31">
      <c r="A466" s="131" t="s">
        <v>122</v>
      </c>
      <c r="B466" s="131" t="s">
        <v>142</v>
      </c>
      <c r="C466" s="131" t="s">
        <v>234</v>
      </c>
      <c r="D466" s="131" t="s">
        <v>235</v>
      </c>
      <c r="E466" s="131" t="s">
        <v>347</v>
      </c>
      <c r="F466" s="140" t="s">
        <v>348</v>
      </c>
      <c r="G466" s="140" t="s">
        <v>349</v>
      </c>
      <c r="H466" s="128"/>
      <c r="I466" s="129"/>
      <c r="J466" s="129"/>
      <c r="K466" s="129"/>
      <c r="L466" s="129"/>
      <c r="M466" s="129"/>
      <c r="N466" s="129"/>
      <c r="O466" s="129"/>
      <c r="P466" s="129">
        <v>3</v>
      </c>
      <c r="Q466" s="129">
        <v>12</v>
      </c>
      <c r="R466" s="129">
        <v>15</v>
      </c>
      <c r="S466" s="130">
        <v>13</v>
      </c>
      <c r="T466"/>
      <c r="U466"/>
      <c r="V466"/>
      <c r="W466"/>
      <c r="X466"/>
      <c r="Y466"/>
      <c r="Z466"/>
      <c r="AA466"/>
      <c r="AB466"/>
      <c r="AC466"/>
      <c r="AD466"/>
      <c r="AE466"/>
    </row>
    <row r="467" spans="1:31">
      <c r="A467" s="131" t="s">
        <v>122</v>
      </c>
      <c r="B467" s="131" t="s">
        <v>142</v>
      </c>
      <c r="C467" s="131" t="s">
        <v>234</v>
      </c>
      <c r="D467" s="131" t="s">
        <v>235</v>
      </c>
      <c r="E467" s="140" t="s">
        <v>437</v>
      </c>
      <c r="F467" s="140" t="s">
        <v>438</v>
      </c>
      <c r="G467" s="140" t="s">
        <v>185</v>
      </c>
      <c r="H467" s="128"/>
      <c r="I467" s="129"/>
      <c r="J467" s="129"/>
      <c r="K467" s="129"/>
      <c r="L467" s="129">
        <v>1</v>
      </c>
      <c r="M467" s="129">
        <v>1</v>
      </c>
      <c r="N467" s="129"/>
      <c r="O467" s="129"/>
      <c r="P467" s="129"/>
      <c r="Q467" s="129"/>
      <c r="R467" s="129"/>
      <c r="S467" s="130"/>
      <c r="T467"/>
      <c r="U467"/>
      <c r="V467"/>
      <c r="W467"/>
      <c r="X467"/>
      <c r="Y467"/>
      <c r="Z467"/>
      <c r="AA467"/>
      <c r="AB467"/>
      <c r="AC467"/>
      <c r="AD467"/>
      <c r="AE467"/>
    </row>
    <row r="468" spans="1:31">
      <c r="A468" s="131" t="s">
        <v>122</v>
      </c>
      <c r="B468" s="131" t="s">
        <v>142</v>
      </c>
      <c r="C468" s="131" t="s">
        <v>234</v>
      </c>
      <c r="D468" s="131" t="s">
        <v>235</v>
      </c>
      <c r="E468" s="131" t="s">
        <v>437</v>
      </c>
      <c r="F468" s="131" t="s">
        <v>438</v>
      </c>
      <c r="G468" s="132" t="s">
        <v>386</v>
      </c>
      <c r="H468" s="133"/>
      <c r="I468" s="103"/>
      <c r="J468" s="103"/>
      <c r="K468" s="103"/>
      <c r="L468" s="103">
        <v>60</v>
      </c>
      <c r="M468" s="103">
        <v>20</v>
      </c>
      <c r="N468" s="103">
        <v>20</v>
      </c>
      <c r="O468" s="103">
        <v>58</v>
      </c>
      <c r="P468" s="103"/>
      <c r="Q468" s="103"/>
      <c r="R468" s="103"/>
      <c r="S468" s="134"/>
      <c r="T468"/>
      <c r="U468"/>
      <c r="V468"/>
      <c r="W468"/>
      <c r="X468"/>
      <c r="Y468"/>
      <c r="Z468"/>
      <c r="AA468"/>
      <c r="AB468"/>
      <c r="AC468"/>
      <c r="AD468"/>
      <c r="AE468"/>
    </row>
    <row r="469" spans="1:31">
      <c r="A469" s="131" t="s">
        <v>122</v>
      </c>
      <c r="B469" s="131" t="s">
        <v>142</v>
      </c>
      <c r="C469" s="131" t="s">
        <v>234</v>
      </c>
      <c r="D469" s="131" t="s">
        <v>235</v>
      </c>
      <c r="E469" s="131" t="s">
        <v>437</v>
      </c>
      <c r="F469" s="131" t="s">
        <v>438</v>
      </c>
      <c r="G469" s="132" t="s">
        <v>439</v>
      </c>
      <c r="H469" s="133"/>
      <c r="I469" s="103"/>
      <c r="J469" s="103"/>
      <c r="K469" s="103"/>
      <c r="L469" s="103"/>
      <c r="M469" s="103"/>
      <c r="N469" s="103"/>
      <c r="O469" s="103">
        <v>2</v>
      </c>
      <c r="P469" s="103"/>
      <c r="Q469" s="103"/>
      <c r="R469" s="103"/>
      <c r="S469" s="134"/>
      <c r="T469"/>
      <c r="U469"/>
      <c r="V469"/>
      <c r="W469"/>
      <c r="X469"/>
      <c r="Y469"/>
      <c r="Z469"/>
      <c r="AA469"/>
      <c r="AB469"/>
      <c r="AC469"/>
      <c r="AD469"/>
      <c r="AE469"/>
    </row>
    <row r="470" spans="1:31">
      <c r="A470" s="131" t="s">
        <v>122</v>
      </c>
      <c r="B470" s="131" t="s">
        <v>142</v>
      </c>
      <c r="C470" s="131" t="s">
        <v>234</v>
      </c>
      <c r="D470" s="131" t="s">
        <v>235</v>
      </c>
      <c r="E470" s="131" t="s">
        <v>437</v>
      </c>
      <c r="F470" s="131" t="s">
        <v>438</v>
      </c>
      <c r="G470" s="132" t="s">
        <v>416</v>
      </c>
      <c r="H470" s="133">
        <v>12</v>
      </c>
      <c r="I470" s="103">
        <v>4</v>
      </c>
      <c r="J470" s="103">
        <v>1</v>
      </c>
      <c r="K470" s="103">
        <v>8</v>
      </c>
      <c r="L470" s="103">
        <v>4</v>
      </c>
      <c r="M470" s="103">
        <v>7</v>
      </c>
      <c r="N470" s="103">
        <v>10</v>
      </c>
      <c r="O470" s="103">
        <v>3</v>
      </c>
      <c r="P470" s="103"/>
      <c r="Q470" s="103"/>
      <c r="R470" s="103"/>
      <c r="S470" s="134"/>
      <c r="T470"/>
      <c r="U470"/>
      <c r="V470"/>
      <c r="W470"/>
      <c r="X470"/>
      <c r="Y470"/>
      <c r="Z470"/>
      <c r="AA470"/>
      <c r="AB470"/>
      <c r="AC470"/>
      <c r="AD470"/>
      <c r="AE470"/>
    </row>
    <row r="471" spans="1:31">
      <c r="A471" s="131" t="s">
        <v>122</v>
      </c>
      <c r="B471" s="131" t="s">
        <v>142</v>
      </c>
      <c r="C471" s="131" t="s">
        <v>234</v>
      </c>
      <c r="D471" s="131" t="s">
        <v>235</v>
      </c>
      <c r="E471" s="131" t="s">
        <v>437</v>
      </c>
      <c r="F471" s="131" t="s">
        <v>438</v>
      </c>
      <c r="G471" s="132" t="s">
        <v>440</v>
      </c>
      <c r="H471" s="133"/>
      <c r="I471" s="103"/>
      <c r="J471" s="103"/>
      <c r="K471" s="103"/>
      <c r="L471" s="103"/>
      <c r="M471" s="103"/>
      <c r="N471" s="103">
        <v>56</v>
      </c>
      <c r="O471" s="103">
        <v>57</v>
      </c>
      <c r="P471" s="103"/>
      <c r="Q471" s="103"/>
      <c r="R471" s="103"/>
      <c r="S471" s="134"/>
      <c r="T471"/>
      <c r="U471"/>
      <c r="V471"/>
      <c r="W471"/>
      <c r="X471"/>
      <c r="Y471"/>
      <c r="Z471"/>
      <c r="AA471"/>
      <c r="AB471"/>
      <c r="AC471"/>
      <c r="AD471"/>
      <c r="AE471"/>
    </row>
    <row r="472" spans="1:31">
      <c r="A472" s="131" t="s">
        <v>122</v>
      </c>
      <c r="B472" s="131" t="s">
        <v>142</v>
      </c>
      <c r="C472" s="131" t="s">
        <v>234</v>
      </c>
      <c r="D472" s="131" t="s">
        <v>235</v>
      </c>
      <c r="E472" s="131" t="s">
        <v>437</v>
      </c>
      <c r="F472" s="131" t="s">
        <v>438</v>
      </c>
      <c r="G472" s="132" t="s">
        <v>387</v>
      </c>
      <c r="H472" s="133"/>
      <c r="I472" s="103"/>
      <c r="J472" s="103"/>
      <c r="K472" s="103"/>
      <c r="L472" s="103">
        <v>7</v>
      </c>
      <c r="M472" s="103">
        <v>14</v>
      </c>
      <c r="N472" s="103">
        <v>2</v>
      </c>
      <c r="O472" s="103">
        <v>4</v>
      </c>
      <c r="P472" s="103"/>
      <c r="Q472" s="103"/>
      <c r="R472" s="103"/>
      <c r="S472" s="134"/>
      <c r="T472"/>
      <c r="U472"/>
      <c r="V472"/>
      <c r="W472"/>
      <c r="X472"/>
      <c r="Y472"/>
      <c r="Z472"/>
      <c r="AA472"/>
      <c r="AB472"/>
      <c r="AC472"/>
      <c r="AD472"/>
      <c r="AE472"/>
    </row>
    <row r="473" spans="1:31">
      <c r="A473" s="131" t="s">
        <v>122</v>
      </c>
      <c r="B473" s="131" t="s">
        <v>142</v>
      </c>
      <c r="C473" s="131" t="s">
        <v>234</v>
      </c>
      <c r="D473" s="131" t="s">
        <v>235</v>
      </c>
      <c r="E473" s="131" t="s">
        <v>437</v>
      </c>
      <c r="F473" s="131" t="s">
        <v>438</v>
      </c>
      <c r="G473" s="132" t="s">
        <v>441</v>
      </c>
      <c r="H473" s="133"/>
      <c r="I473" s="103"/>
      <c r="J473" s="103"/>
      <c r="K473" s="103"/>
      <c r="L473" s="103"/>
      <c r="M473" s="103"/>
      <c r="N473" s="103">
        <v>4</v>
      </c>
      <c r="O473" s="103">
        <v>4</v>
      </c>
      <c r="P473" s="103"/>
      <c r="Q473" s="103"/>
      <c r="R473" s="103"/>
      <c r="S473" s="134"/>
      <c r="T473"/>
      <c r="U473"/>
      <c r="V473"/>
      <c r="W473"/>
      <c r="X473"/>
      <c r="Y473"/>
      <c r="Z473"/>
      <c r="AA473"/>
      <c r="AB473"/>
      <c r="AC473"/>
      <c r="AD473"/>
      <c r="AE473"/>
    </row>
    <row r="474" spans="1:31">
      <c r="A474" s="131" t="s">
        <v>122</v>
      </c>
      <c r="B474" s="131" t="s">
        <v>142</v>
      </c>
      <c r="C474" s="131" t="s">
        <v>234</v>
      </c>
      <c r="D474" s="131" t="s">
        <v>235</v>
      </c>
      <c r="E474" s="131" t="s">
        <v>437</v>
      </c>
      <c r="F474" s="140" t="s">
        <v>442</v>
      </c>
      <c r="G474" s="140" t="s">
        <v>416</v>
      </c>
      <c r="H474" s="128"/>
      <c r="I474" s="129"/>
      <c r="J474" s="129"/>
      <c r="K474" s="129"/>
      <c r="L474" s="129"/>
      <c r="M474" s="129"/>
      <c r="N474" s="129"/>
      <c r="O474" s="129"/>
      <c r="P474" s="129">
        <v>7</v>
      </c>
      <c r="Q474" s="129">
        <v>6</v>
      </c>
      <c r="R474" s="129">
        <v>7</v>
      </c>
      <c r="S474" s="130">
        <v>11</v>
      </c>
      <c r="T474"/>
      <c r="U474"/>
      <c r="V474"/>
      <c r="W474"/>
      <c r="X474"/>
      <c r="Y474"/>
      <c r="Z474"/>
      <c r="AA474"/>
      <c r="AB474"/>
      <c r="AC474"/>
      <c r="AD474"/>
      <c r="AE474"/>
    </row>
    <row r="475" spans="1:31">
      <c r="A475" s="131" t="s">
        <v>122</v>
      </c>
      <c r="B475" s="131" t="s">
        <v>142</v>
      </c>
      <c r="C475" s="131" t="s">
        <v>234</v>
      </c>
      <c r="D475" s="131" t="s">
        <v>235</v>
      </c>
      <c r="E475" s="131" t="s">
        <v>437</v>
      </c>
      <c r="F475" s="131" t="s">
        <v>442</v>
      </c>
      <c r="G475" s="132" t="s">
        <v>252</v>
      </c>
      <c r="H475" s="13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34">
        <v>1</v>
      </c>
      <c r="T475"/>
      <c r="U475"/>
      <c r="V475"/>
      <c r="W475"/>
      <c r="X475"/>
      <c r="Y475"/>
      <c r="Z475"/>
      <c r="AA475"/>
      <c r="AB475"/>
      <c r="AC475"/>
      <c r="AD475"/>
      <c r="AE475"/>
    </row>
    <row r="476" spans="1:31">
      <c r="A476" s="131" t="s">
        <v>122</v>
      </c>
      <c r="B476" s="131" t="s">
        <v>142</v>
      </c>
      <c r="C476" s="131" t="s">
        <v>234</v>
      </c>
      <c r="D476" s="131" t="s">
        <v>235</v>
      </c>
      <c r="E476" s="140" t="s">
        <v>443</v>
      </c>
      <c r="F476" s="140" t="s">
        <v>444</v>
      </c>
      <c r="G476" s="140" t="s">
        <v>320</v>
      </c>
      <c r="H476" s="128">
        <v>3</v>
      </c>
      <c r="I476" s="129">
        <v>1</v>
      </c>
      <c r="J476" s="129">
        <v>2</v>
      </c>
      <c r="K476" s="129"/>
      <c r="L476" s="129">
        <v>3</v>
      </c>
      <c r="M476" s="129">
        <v>1</v>
      </c>
      <c r="N476" s="129"/>
      <c r="O476" s="129"/>
      <c r="P476" s="129"/>
      <c r="Q476" s="129"/>
      <c r="R476" s="129"/>
      <c r="S476" s="130"/>
      <c r="T476"/>
      <c r="U476"/>
      <c r="V476"/>
      <c r="W476"/>
      <c r="X476"/>
      <c r="Y476"/>
      <c r="Z476"/>
      <c r="AA476"/>
      <c r="AB476"/>
      <c r="AC476"/>
      <c r="AD476"/>
      <c r="AE476"/>
    </row>
    <row r="477" spans="1:31">
      <c r="A477" s="131" t="s">
        <v>122</v>
      </c>
      <c r="B477" s="131" t="s">
        <v>142</v>
      </c>
      <c r="C477" s="131" t="s">
        <v>234</v>
      </c>
      <c r="D477" s="131" t="s">
        <v>235</v>
      </c>
      <c r="E477" s="131" t="s">
        <v>443</v>
      </c>
      <c r="F477" s="140" t="s">
        <v>445</v>
      </c>
      <c r="G477" s="140" t="s">
        <v>320</v>
      </c>
      <c r="H477" s="128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>
        <v>2</v>
      </c>
      <c r="S477" s="130"/>
      <c r="T477"/>
      <c r="U477"/>
      <c r="V477"/>
      <c r="W477"/>
      <c r="X477"/>
      <c r="Y477"/>
      <c r="Z477"/>
      <c r="AA477"/>
      <c r="AB477"/>
      <c r="AC477"/>
      <c r="AD477"/>
      <c r="AE477"/>
    </row>
    <row r="478" spans="1:31">
      <c r="A478" s="131" t="s">
        <v>122</v>
      </c>
      <c r="B478" s="131" t="s">
        <v>142</v>
      </c>
      <c r="C478" s="131" t="s">
        <v>234</v>
      </c>
      <c r="D478" s="131" t="s">
        <v>235</v>
      </c>
      <c r="E478" s="140" t="s">
        <v>446</v>
      </c>
      <c r="F478" s="140" t="s">
        <v>447</v>
      </c>
      <c r="G478" s="140" t="s">
        <v>191</v>
      </c>
      <c r="H478" s="128">
        <v>2</v>
      </c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30"/>
      <c r="T478"/>
      <c r="U478"/>
      <c r="V478"/>
      <c r="W478"/>
      <c r="X478"/>
      <c r="Y478"/>
      <c r="Z478"/>
      <c r="AA478"/>
      <c r="AB478"/>
      <c r="AC478"/>
      <c r="AD478"/>
      <c r="AE478"/>
    </row>
    <row r="479" spans="1:31">
      <c r="A479" s="131" t="s">
        <v>122</v>
      </c>
      <c r="B479" s="131" t="s">
        <v>142</v>
      </c>
      <c r="C479" s="131" t="s">
        <v>234</v>
      </c>
      <c r="D479" s="131" t="s">
        <v>235</v>
      </c>
      <c r="E479" s="131" t="s">
        <v>446</v>
      </c>
      <c r="F479" s="131" t="s">
        <v>447</v>
      </c>
      <c r="G479" s="132" t="s">
        <v>448</v>
      </c>
      <c r="H479" s="133">
        <v>31</v>
      </c>
      <c r="I479" s="103">
        <v>3</v>
      </c>
      <c r="J479" s="103">
        <v>2</v>
      </c>
      <c r="K479" s="103"/>
      <c r="L479" s="103"/>
      <c r="M479" s="103"/>
      <c r="N479" s="103"/>
      <c r="O479" s="103"/>
      <c r="P479" s="103"/>
      <c r="Q479" s="103"/>
      <c r="R479" s="103"/>
      <c r="S479" s="134"/>
      <c r="T479"/>
      <c r="U479"/>
      <c r="V479"/>
      <c r="W479"/>
      <c r="X479"/>
      <c r="Y479"/>
      <c r="Z479"/>
      <c r="AA479"/>
      <c r="AB479"/>
      <c r="AC479"/>
      <c r="AD479"/>
      <c r="AE479"/>
    </row>
    <row r="480" spans="1:31">
      <c r="A480" s="131" t="s">
        <v>122</v>
      </c>
      <c r="B480" s="131" t="s">
        <v>142</v>
      </c>
      <c r="C480" s="131" t="s">
        <v>234</v>
      </c>
      <c r="D480" s="131" t="s">
        <v>235</v>
      </c>
      <c r="E480" s="140" t="s">
        <v>449</v>
      </c>
      <c r="F480" s="140" t="s">
        <v>450</v>
      </c>
      <c r="G480" s="140" t="s">
        <v>451</v>
      </c>
      <c r="H480" s="128">
        <v>6</v>
      </c>
      <c r="I480" s="129">
        <v>1</v>
      </c>
      <c r="J480" s="129">
        <v>2</v>
      </c>
      <c r="K480" s="129">
        <v>4</v>
      </c>
      <c r="L480" s="129">
        <v>1</v>
      </c>
      <c r="M480" s="129">
        <v>3</v>
      </c>
      <c r="N480" s="129">
        <v>1</v>
      </c>
      <c r="O480" s="129"/>
      <c r="P480" s="129"/>
      <c r="Q480" s="129"/>
      <c r="R480" s="129"/>
      <c r="S480" s="130"/>
      <c r="T480"/>
      <c r="U480"/>
      <c r="V480"/>
      <c r="W480"/>
      <c r="X480"/>
      <c r="Y480"/>
      <c r="Z480"/>
      <c r="AA480"/>
      <c r="AB480"/>
      <c r="AC480"/>
      <c r="AD480"/>
      <c r="AE480"/>
    </row>
    <row r="481" spans="1:31">
      <c r="A481" s="131" t="s">
        <v>122</v>
      </c>
      <c r="B481" s="131" t="s">
        <v>142</v>
      </c>
      <c r="C481" s="131" t="s">
        <v>234</v>
      </c>
      <c r="D481" s="131" t="s">
        <v>235</v>
      </c>
      <c r="E481" s="131" t="s">
        <v>449</v>
      </c>
      <c r="F481" s="131" t="s">
        <v>450</v>
      </c>
      <c r="G481" s="132" t="s">
        <v>367</v>
      </c>
      <c r="H481" s="133"/>
      <c r="I481" s="103"/>
      <c r="J481" s="103"/>
      <c r="K481" s="103"/>
      <c r="L481" s="103"/>
      <c r="M481" s="103"/>
      <c r="N481" s="103">
        <v>2</v>
      </c>
      <c r="O481" s="103">
        <v>2</v>
      </c>
      <c r="P481" s="103"/>
      <c r="Q481" s="103"/>
      <c r="R481" s="103"/>
      <c r="S481" s="134"/>
      <c r="T481"/>
      <c r="U481"/>
      <c r="V481"/>
      <c r="W481"/>
      <c r="X481"/>
      <c r="Y481"/>
      <c r="Z481"/>
      <c r="AA481"/>
      <c r="AB481"/>
      <c r="AC481"/>
      <c r="AD481"/>
      <c r="AE481"/>
    </row>
    <row r="482" spans="1:31">
      <c r="A482" s="131" t="s">
        <v>122</v>
      </c>
      <c r="B482" s="131" t="s">
        <v>142</v>
      </c>
      <c r="C482" s="131" t="s">
        <v>234</v>
      </c>
      <c r="D482" s="131" t="s">
        <v>235</v>
      </c>
      <c r="E482" s="131" t="s">
        <v>449</v>
      </c>
      <c r="F482" s="140" t="s">
        <v>452</v>
      </c>
      <c r="G482" s="140" t="s">
        <v>451</v>
      </c>
      <c r="H482" s="128"/>
      <c r="I482" s="129"/>
      <c r="J482" s="129"/>
      <c r="K482" s="129"/>
      <c r="L482" s="129"/>
      <c r="M482" s="129"/>
      <c r="N482" s="129"/>
      <c r="O482" s="129"/>
      <c r="P482" s="129">
        <v>4</v>
      </c>
      <c r="Q482" s="129"/>
      <c r="R482" s="129"/>
      <c r="S482" s="130"/>
      <c r="T482"/>
      <c r="U482"/>
      <c r="V482"/>
      <c r="W482"/>
      <c r="X482"/>
      <c r="Y482"/>
      <c r="Z482"/>
      <c r="AA482"/>
      <c r="AB482"/>
      <c r="AC482"/>
      <c r="AD482"/>
      <c r="AE482"/>
    </row>
    <row r="483" spans="1:31">
      <c r="A483" s="131" t="s">
        <v>122</v>
      </c>
      <c r="B483" s="131" t="s">
        <v>142</v>
      </c>
      <c r="C483" s="131" t="s">
        <v>234</v>
      </c>
      <c r="D483" s="131" t="s">
        <v>235</v>
      </c>
      <c r="E483" s="140" t="s">
        <v>453</v>
      </c>
      <c r="F483" s="140" t="s">
        <v>454</v>
      </c>
      <c r="G483" s="140" t="s">
        <v>455</v>
      </c>
      <c r="H483" s="128">
        <v>4</v>
      </c>
      <c r="I483" s="129"/>
      <c r="J483" s="129">
        <v>2</v>
      </c>
      <c r="K483" s="129">
        <v>1</v>
      </c>
      <c r="L483" s="129"/>
      <c r="M483" s="129">
        <v>1</v>
      </c>
      <c r="N483" s="129"/>
      <c r="O483" s="129"/>
      <c r="P483" s="129"/>
      <c r="Q483" s="129"/>
      <c r="R483" s="129"/>
      <c r="S483" s="130"/>
      <c r="T483"/>
      <c r="U483"/>
      <c r="V483"/>
      <c r="W483"/>
      <c r="X483"/>
      <c r="Y483"/>
      <c r="Z483"/>
      <c r="AA483"/>
      <c r="AB483"/>
      <c r="AC483"/>
      <c r="AD483"/>
      <c r="AE483"/>
    </row>
    <row r="484" spans="1:31">
      <c r="A484" s="131" t="s">
        <v>122</v>
      </c>
      <c r="B484" s="131" t="s">
        <v>142</v>
      </c>
      <c r="C484" s="131" t="s">
        <v>234</v>
      </c>
      <c r="D484" s="131" t="s">
        <v>235</v>
      </c>
      <c r="E484" s="131" t="s">
        <v>453</v>
      </c>
      <c r="F484" s="140" t="s">
        <v>456</v>
      </c>
      <c r="G484" s="140" t="s">
        <v>406</v>
      </c>
      <c r="H484" s="128"/>
      <c r="I484" s="129"/>
      <c r="J484" s="129"/>
      <c r="K484" s="129"/>
      <c r="L484" s="129"/>
      <c r="M484" s="129"/>
      <c r="N484" s="129"/>
      <c r="O484" s="129"/>
      <c r="P484" s="129"/>
      <c r="Q484" s="129">
        <v>1</v>
      </c>
      <c r="R484" s="129"/>
      <c r="S484" s="130">
        <v>2</v>
      </c>
      <c r="T484"/>
      <c r="U484"/>
      <c r="V484"/>
      <c r="W484"/>
      <c r="X484"/>
      <c r="Y484"/>
      <c r="Z484"/>
      <c r="AA484"/>
      <c r="AB484"/>
      <c r="AC484"/>
      <c r="AD484"/>
      <c r="AE484"/>
    </row>
    <row r="485" spans="1:31">
      <c r="A485" s="131" t="s">
        <v>122</v>
      </c>
      <c r="B485" s="131" t="s">
        <v>142</v>
      </c>
      <c r="C485" s="131" t="s">
        <v>234</v>
      </c>
      <c r="D485" s="131" t="s">
        <v>235</v>
      </c>
      <c r="E485" s="131" t="s">
        <v>453</v>
      </c>
      <c r="F485" s="131" t="s">
        <v>456</v>
      </c>
      <c r="G485" s="132" t="s">
        <v>185</v>
      </c>
      <c r="H485" s="133"/>
      <c r="I485" s="103"/>
      <c r="J485" s="103"/>
      <c r="K485" s="103"/>
      <c r="L485" s="103"/>
      <c r="M485" s="103"/>
      <c r="N485" s="103"/>
      <c r="O485" s="103"/>
      <c r="P485" s="103"/>
      <c r="Q485" s="103">
        <v>1</v>
      </c>
      <c r="R485" s="103"/>
      <c r="S485" s="134"/>
      <c r="T485"/>
      <c r="U485"/>
      <c r="V485"/>
      <c r="W485"/>
      <c r="X485"/>
      <c r="Y485"/>
      <c r="Z485"/>
      <c r="AA485"/>
      <c r="AB485"/>
      <c r="AC485"/>
      <c r="AD485"/>
      <c r="AE485"/>
    </row>
    <row r="486" spans="1:31">
      <c r="A486" s="131" t="s">
        <v>122</v>
      </c>
      <c r="B486" s="131" t="s">
        <v>142</v>
      </c>
      <c r="C486" s="131" t="s">
        <v>234</v>
      </c>
      <c r="D486" s="131" t="s">
        <v>235</v>
      </c>
      <c r="E486" s="140" t="s">
        <v>457</v>
      </c>
      <c r="F486" s="140" t="s">
        <v>458</v>
      </c>
      <c r="G486" s="140" t="s">
        <v>200</v>
      </c>
      <c r="H486" s="128"/>
      <c r="I486" s="129"/>
      <c r="J486" s="129"/>
      <c r="K486" s="129"/>
      <c r="L486" s="129"/>
      <c r="M486" s="129"/>
      <c r="N486" s="129">
        <v>1</v>
      </c>
      <c r="O486" s="129"/>
      <c r="P486" s="129">
        <v>1</v>
      </c>
      <c r="Q486" s="129"/>
      <c r="R486" s="129"/>
      <c r="S486" s="130"/>
      <c r="T486"/>
      <c r="U486"/>
      <c r="V486"/>
      <c r="W486"/>
      <c r="X486"/>
      <c r="Y486"/>
      <c r="Z486"/>
      <c r="AA486"/>
      <c r="AB486"/>
      <c r="AC486"/>
      <c r="AD486"/>
      <c r="AE486"/>
    </row>
    <row r="487" spans="1:31">
      <c r="A487" s="131" t="s">
        <v>122</v>
      </c>
      <c r="B487" s="131" t="s">
        <v>142</v>
      </c>
      <c r="C487" s="131" t="s">
        <v>234</v>
      </c>
      <c r="D487" s="131" t="s">
        <v>235</v>
      </c>
      <c r="E487" s="131" t="s">
        <v>457</v>
      </c>
      <c r="F487" s="140" t="s">
        <v>459</v>
      </c>
      <c r="G487" s="140" t="s">
        <v>406</v>
      </c>
      <c r="H487" s="128"/>
      <c r="I487" s="129"/>
      <c r="J487" s="129"/>
      <c r="K487" s="129"/>
      <c r="L487" s="129"/>
      <c r="M487" s="129"/>
      <c r="N487" s="129"/>
      <c r="O487" s="129"/>
      <c r="P487" s="129"/>
      <c r="Q487" s="129">
        <v>1</v>
      </c>
      <c r="R487" s="129">
        <v>2</v>
      </c>
      <c r="S487" s="130">
        <v>2</v>
      </c>
      <c r="T487"/>
      <c r="U487"/>
      <c r="V487"/>
      <c r="W487"/>
      <c r="X487"/>
      <c r="Y487"/>
      <c r="Z487"/>
      <c r="AA487"/>
      <c r="AB487"/>
      <c r="AC487"/>
      <c r="AD487"/>
      <c r="AE487"/>
    </row>
    <row r="488" spans="1:31">
      <c r="A488" s="131" t="s">
        <v>122</v>
      </c>
      <c r="B488" s="131" t="s">
        <v>142</v>
      </c>
      <c r="C488" s="131" t="s">
        <v>234</v>
      </c>
      <c r="D488" s="131" t="s">
        <v>235</v>
      </c>
      <c r="E488" s="131" t="s">
        <v>457</v>
      </c>
      <c r="F488" s="131" t="s">
        <v>459</v>
      </c>
      <c r="G488" s="132" t="s">
        <v>407</v>
      </c>
      <c r="H488" s="13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34">
        <v>1</v>
      </c>
      <c r="T488"/>
      <c r="U488"/>
      <c r="V488"/>
      <c r="W488"/>
      <c r="X488"/>
      <c r="Y488"/>
      <c r="Z488"/>
      <c r="AA488"/>
      <c r="AB488"/>
      <c r="AC488"/>
      <c r="AD488"/>
      <c r="AE488"/>
    </row>
    <row r="489" spans="1:31">
      <c r="A489" s="131" t="s">
        <v>122</v>
      </c>
      <c r="B489" s="131" t="s">
        <v>142</v>
      </c>
      <c r="C489" s="131" t="s">
        <v>234</v>
      </c>
      <c r="D489" s="131" t="s">
        <v>235</v>
      </c>
      <c r="E489" s="140" t="s">
        <v>460</v>
      </c>
      <c r="F489" s="140" t="s">
        <v>461</v>
      </c>
      <c r="G489" s="140" t="s">
        <v>462</v>
      </c>
      <c r="H489" s="128"/>
      <c r="I489" s="129"/>
      <c r="J489" s="129"/>
      <c r="K489" s="129"/>
      <c r="L489" s="129"/>
      <c r="M489" s="129"/>
      <c r="N489" s="129"/>
      <c r="O489" s="129"/>
      <c r="P489" s="129">
        <v>3</v>
      </c>
      <c r="Q489" s="129"/>
      <c r="R489" s="129"/>
      <c r="S489" s="130"/>
      <c r="T489"/>
      <c r="U489"/>
      <c r="V489"/>
      <c r="W489"/>
      <c r="X489"/>
      <c r="Y489"/>
      <c r="Z489"/>
      <c r="AA489"/>
      <c r="AB489"/>
      <c r="AC489"/>
      <c r="AD489"/>
      <c r="AE489"/>
    </row>
    <row r="490" spans="1:31">
      <c r="A490" s="131" t="s">
        <v>122</v>
      </c>
      <c r="B490" s="131" t="s">
        <v>142</v>
      </c>
      <c r="C490" s="131" t="s">
        <v>234</v>
      </c>
      <c r="D490" s="131" t="s">
        <v>235</v>
      </c>
      <c r="E490" s="140" t="s">
        <v>463</v>
      </c>
      <c r="F490" s="140" t="s">
        <v>464</v>
      </c>
      <c r="G490" s="140" t="s">
        <v>386</v>
      </c>
      <c r="H490" s="128"/>
      <c r="I490" s="129"/>
      <c r="J490" s="129"/>
      <c r="K490" s="129"/>
      <c r="L490" s="129"/>
      <c r="M490" s="129">
        <v>19</v>
      </c>
      <c r="N490" s="129"/>
      <c r="O490" s="129"/>
      <c r="P490" s="129"/>
      <c r="Q490" s="129"/>
      <c r="R490" s="129"/>
      <c r="S490" s="130"/>
      <c r="T490"/>
      <c r="U490"/>
      <c r="V490"/>
      <c r="W490"/>
      <c r="X490"/>
      <c r="Y490"/>
      <c r="Z490"/>
      <c r="AA490"/>
      <c r="AB490"/>
      <c r="AC490"/>
      <c r="AD490"/>
      <c r="AE490"/>
    </row>
    <row r="491" spans="1:31">
      <c r="A491" s="131" t="s">
        <v>122</v>
      </c>
      <c r="B491" s="131" t="s">
        <v>142</v>
      </c>
      <c r="C491" s="131" t="s">
        <v>234</v>
      </c>
      <c r="D491" s="131" t="s">
        <v>235</v>
      </c>
      <c r="E491" s="131" t="s">
        <v>463</v>
      </c>
      <c r="F491" s="131" t="s">
        <v>464</v>
      </c>
      <c r="G491" s="132" t="s">
        <v>387</v>
      </c>
      <c r="H491" s="133"/>
      <c r="I491" s="103"/>
      <c r="J491" s="103"/>
      <c r="K491" s="103"/>
      <c r="L491" s="103"/>
      <c r="M491" s="103"/>
      <c r="N491" s="103">
        <v>5</v>
      </c>
      <c r="O491" s="103"/>
      <c r="P491" s="103"/>
      <c r="Q491" s="103"/>
      <c r="R491" s="103"/>
      <c r="S491" s="134"/>
      <c r="T491"/>
      <c r="U491"/>
      <c r="V491"/>
      <c r="W491"/>
      <c r="X491"/>
      <c r="Y491"/>
      <c r="Z491"/>
      <c r="AA491"/>
      <c r="AB491"/>
      <c r="AC491"/>
      <c r="AD491"/>
      <c r="AE491"/>
    </row>
    <row r="492" spans="1:31">
      <c r="A492" s="131" t="s">
        <v>122</v>
      </c>
      <c r="B492" s="131" t="s">
        <v>142</v>
      </c>
      <c r="C492" s="131" t="s">
        <v>234</v>
      </c>
      <c r="D492" s="131" t="s">
        <v>235</v>
      </c>
      <c r="E492" s="140" t="s">
        <v>465</v>
      </c>
      <c r="F492" s="140" t="s">
        <v>466</v>
      </c>
      <c r="G492" s="140" t="s">
        <v>416</v>
      </c>
      <c r="H492" s="128">
        <v>35</v>
      </c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30"/>
      <c r="T492"/>
      <c r="U492"/>
      <c r="V492"/>
      <c r="W492"/>
      <c r="X492"/>
      <c r="Y492"/>
      <c r="Z492"/>
      <c r="AA492"/>
      <c r="AB492"/>
      <c r="AC492"/>
      <c r="AD492"/>
      <c r="AE492"/>
    </row>
    <row r="493" spans="1:31">
      <c r="A493" s="131" t="s">
        <v>122</v>
      </c>
      <c r="B493" s="131" t="s">
        <v>142</v>
      </c>
      <c r="C493" s="131" t="s">
        <v>234</v>
      </c>
      <c r="D493" s="131" t="s">
        <v>235</v>
      </c>
      <c r="E493" s="131" t="s">
        <v>465</v>
      </c>
      <c r="F493" s="131" t="s">
        <v>466</v>
      </c>
      <c r="G493" s="132" t="s">
        <v>203</v>
      </c>
      <c r="H493" s="133">
        <v>6</v>
      </c>
      <c r="I493" s="103">
        <v>11</v>
      </c>
      <c r="J493" s="103">
        <v>8</v>
      </c>
      <c r="K493" s="103">
        <v>9</v>
      </c>
      <c r="L493" s="103">
        <v>8</v>
      </c>
      <c r="M493" s="103">
        <v>6</v>
      </c>
      <c r="N493" s="103">
        <v>3</v>
      </c>
      <c r="O493" s="103"/>
      <c r="P493" s="103"/>
      <c r="Q493" s="103"/>
      <c r="R493" s="103"/>
      <c r="S493" s="134"/>
      <c r="T493"/>
      <c r="U493"/>
      <c r="V493"/>
      <c r="W493"/>
      <c r="X493"/>
      <c r="Y493"/>
      <c r="Z493"/>
      <c r="AA493"/>
      <c r="AB493"/>
      <c r="AC493"/>
      <c r="AD493"/>
      <c r="AE493"/>
    </row>
    <row r="494" spans="1:31">
      <c r="A494" s="131" t="s">
        <v>122</v>
      </c>
      <c r="B494" s="131" t="s">
        <v>142</v>
      </c>
      <c r="C494" s="131" t="s">
        <v>234</v>
      </c>
      <c r="D494" s="131" t="s">
        <v>235</v>
      </c>
      <c r="E494" s="140" t="s">
        <v>467</v>
      </c>
      <c r="F494" s="140" t="s">
        <v>468</v>
      </c>
      <c r="G494" s="140" t="s">
        <v>469</v>
      </c>
      <c r="H494" s="128">
        <v>17</v>
      </c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30"/>
      <c r="T494"/>
      <c r="U494"/>
      <c r="V494"/>
      <c r="W494"/>
      <c r="X494"/>
      <c r="Y494"/>
      <c r="Z494"/>
      <c r="AA494"/>
      <c r="AB494"/>
      <c r="AC494"/>
      <c r="AD494"/>
      <c r="AE494"/>
    </row>
    <row r="495" spans="1:31">
      <c r="A495" s="131" t="s">
        <v>122</v>
      </c>
      <c r="B495" s="131" t="s">
        <v>142</v>
      </c>
      <c r="C495" s="131" t="s">
        <v>234</v>
      </c>
      <c r="D495" s="131" t="s">
        <v>235</v>
      </c>
      <c r="E495" s="140" t="s">
        <v>470</v>
      </c>
      <c r="F495" s="140" t="s">
        <v>471</v>
      </c>
      <c r="G495" s="140" t="s">
        <v>372</v>
      </c>
      <c r="H495" s="128"/>
      <c r="I495" s="129"/>
      <c r="J495" s="129"/>
      <c r="K495" s="129"/>
      <c r="L495" s="129"/>
      <c r="M495" s="129">
        <v>3</v>
      </c>
      <c r="N495" s="129">
        <v>5</v>
      </c>
      <c r="O495" s="129">
        <v>2</v>
      </c>
      <c r="P495" s="129"/>
      <c r="Q495" s="129"/>
      <c r="R495" s="129"/>
      <c r="S495" s="130"/>
      <c r="T495"/>
      <c r="U495"/>
      <c r="V495"/>
      <c r="W495"/>
      <c r="X495"/>
      <c r="Y495"/>
      <c r="Z495"/>
      <c r="AA495"/>
      <c r="AB495"/>
      <c r="AC495"/>
      <c r="AD495"/>
      <c r="AE495"/>
    </row>
    <row r="496" spans="1:31">
      <c r="A496" s="131" t="s">
        <v>122</v>
      </c>
      <c r="B496" s="131" t="s">
        <v>142</v>
      </c>
      <c r="C496" s="131" t="s">
        <v>234</v>
      </c>
      <c r="D496" s="131" t="s">
        <v>235</v>
      </c>
      <c r="E496" s="131" t="s">
        <v>470</v>
      </c>
      <c r="F496" s="140" t="s">
        <v>472</v>
      </c>
      <c r="G496" s="140" t="s">
        <v>372</v>
      </c>
      <c r="H496" s="128"/>
      <c r="I496" s="129"/>
      <c r="J496" s="129"/>
      <c r="K496" s="129"/>
      <c r="L496" s="129"/>
      <c r="M496" s="129"/>
      <c r="N496" s="129"/>
      <c r="O496" s="129"/>
      <c r="P496" s="129">
        <v>1</v>
      </c>
      <c r="Q496" s="129">
        <v>1</v>
      </c>
      <c r="R496" s="129"/>
      <c r="S496" s="130"/>
      <c r="T496"/>
      <c r="U496"/>
      <c r="V496"/>
      <c r="W496"/>
      <c r="X496"/>
      <c r="Y496"/>
      <c r="Z496"/>
      <c r="AA496"/>
      <c r="AB496"/>
      <c r="AC496"/>
      <c r="AD496"/>
      <c r="AE496"/>
    </row>
    <row r="497" spans="1:31">
      <c r="A497" s="131" t="s">
        <v>122</v>
      </c>
      <c r="B497" s="131" t="s">
        <v>142</v>
      </c>
      <c r="C497" s="131" t="s">
        <v>234</v>
      </c>
      <c r="D497" s="131" t="s">
        <v>235</v>
      </c>
      <c r="E497" s="140" t="s">
        <v>473</v>
      </c>
      <c r="F497" s="140" t="s">
        <v>474</v>
      </c>
      <c r="G497" s="140" t="s">
        <v>390</v>
      </c>
      <c r="H497" s="128">
        <v>6</v>
      </c>
      <c r="I497" s="129"/>
      <c r="J497" s="129">
        <v>2</v>
      </c>
      <c r="K497" s="129">
        <v>1</v>
      </c>
      <c r="L497" s="129">
        <v>3</v>
      </c>
      <c r="M497" s="129">
        <v>3</v>
      </c>
      <c r="N497" s="129">
        <v>3</v>
      </c>
      <c r="O497" s="129">
        <v>1</v>
      </c>
      <c r="P497" s="129">
        <v>4</v>
      </c>
      <c r="Q497" s="129"/>
      <c r="R497" s="129"/>
      <c r="S497" s="130"/>
      <c r="T497"/>
      <c r="U497"/>
      <c r="V497"/>
      <c r="W497"/>
      <c r="X497"/>
      <c r="Y497"/>
      <c r="Z497"/>
      <c r="AA497"/>
      <c r="AB497"/>
      <c r="AC497"/>
      <c r="AD497"/>
      <c r="AE497"/>
    </row>
    <row r="498" spans="1:31">
      <c r="A498" s="131" t="s">
        <v>122</v>
      </c>
      <c r="B498" s="131" t="s">
        <v>142</v>
      </c>
      <c r="C498" s="131" t="s">
        <v>234</v>
      </c>
      <c r="D498" s="131" t="s">
        <v>235</v>
      </c>
      <c r="E498" s="140" t="s">
        <v>475</v>
      </c>
      <c r="F498" s="140" t="s">
        <v>476</v>
      </c>
      <c r="G498" s="140" t="s">
        <v>416</v>
      </c>
      <c r="H498" s="128"/>
      <c r="I498" s="129"/>
      <c r="J498" s="129"/>
      <c r="K498" s="129"/>
      <c r="L498" s="129">
        <v>3</v>
      </c>
      <c r="M498" s="129">
        <v>1</v>
      </c>
      <c r="N498" s="129"/>
      <c r="O498" s="129"/>
      <c r="P498" s="129"/>
      <c r="Q498" s="129"/>
      <c r="R498" s="129"/>
      <c r="S498" s="130"/>
      <c r="T498"/>
      <c r="U498"/>
      <c r="V498"/>
      <c r="W498"/>
      <c r="X498"/>
      <c r="Y498"/>
      <c r="Z498"/>
      <c r="AA498"/>
      <c r="AB498"/>
      <c r="AC498"/>
      <c r="AD498"/>
      <c r="AE498"/>
    </row>
    <row r="499" spans="1:31">
      <c r="A499" s="131" t="s">
        <v>122</v>
      </c>
      <c r="B499" s="131" t="s">
        <v>142</v>
      </c>
      <c r="C499" s="131" t="s">
        <v>234</v>
      </c>
      <c r="D499" s="131" t="s">
        <v>235</v>
      </c>
      <c r="E499" s="131" t="s">
        <v>475</v>
      </c>
      <c r="F499" s="131" t="s">
        <v>476</v>
      </c>
      <c r="G499" s="132" t="s">
        <v>477</v>
      </c>
      <c r="H499" s="133">
        <v>43</v>
      </c>
      <c r="I499" s="103">
        <v>11</v>
      </c>
      <c r="J499" s="103">
        <v>6</v>
      </c>
      <c r="K499" s="103">
        <v>6</v>
      </c>
      <c r="L499" s="103">
        <v>1</v>
      </c>
      <c r="M499" s="103">
        <v>4</v>
      </c>
      <c r="N499" s="103">
        <v>6</v>
      </c>
      <c r="O499" s="103">
        <v>2</v>
      </c>
      <c r="P499" s="103">
        <v>2</v>
      </c>
      <c r="Q499" s="103"/>
      <c r="R499" s="103"/>
      <c r="S499" s="134"/>
      <c r="T499"/>
      <c r="U499"/>
      <c r="V499"/>
      <c r="W499"/>
      <c r="X499"/>
      <c r="Y499"/>
      <c r="Z499"/>
      <c r="AA499"/>
      <c r="AB499"/>
      <c r="AC499"/>
      <c r="AD499"/>
      <c r="AE499"/>
    </row>
    <row r="500" spans="1:31">
      <c r="A500" s="131" t="s">
        <v>122</v>
      </c>
      <c r="B500" s="131" t="s">
        <v>142</v>
      </c>
      <c r="C500" s="131" t="s">
        <v>234</v>
      </c>
      <c r="D500" s="131" t="s">
        <v>235</v>
      </c>
      <c r="E500" s="131" t="s">
        <v>475</v>
      </c>
      <c r="F500" s="140" t="s">
        <v>478</v>
      </c>
      <c r="G500" s="140" t="s">
        <v>477</v>
      </c>
      <c r="H500" s="128"/>
      <c r="I500" s="129"/>
      <c r="J500" s="129"/>
      <c r="K500" s="129"/>
      <c r="L500" s="129"/>
      <c r="M500" s="129"/>
      <c r="N500" s="129"/>
      <c r="O500" s="129"/>
      <c r="P500" s="129">
        <v>3</v>
      </c>
      <c r="Q500" s="129">
        <v>2</v>
      </c>
      <c r="R500" s="129">
        <v>8</v>
      </c>
      <c r="S500" s="130">
        <v>4</v>
      </c>
      <c r="T500"/>
      <c r="U500"/>
      <c r="V500"/>
      <c r="W500"/>
      <c r="X500"/>
      <c r="Y500"/>
      <c r="Z500"/>
      <c r="AA500"/>
      <c r="AB500"/>
      <c r="AC500"/>
      <c r="AD500"/>
      <c r="AE500"/>
    </row>
    <row r="501" spans="1:31">
      <c r="A501" s="131" t="s">
        <v>122</v>
      </c>
      <c r="B501" s="131" t="s">
        <v>142</v>
      </c>
      <c r="C501" s="131" t="s">
        <v>234</v>
      </c>
      <c r="D501" s="131" t="s">
        <v>235</v>
      </c>
      <c r="E501" s="140" t="s">
        <v>479</v>
      </c>
      <c r="F501" s="140" t="s">
        <v>480</v>
      </c>
      <c r="G501" s="140" t="s">
        <v>481</v>
      </c>
      <c r="H501" s="128">
        <v>40</v>
      </c>
      <c r="I501" s="129"/>
      <c r="J501" s="129"/>
      <c r="K501" s="129"/>
      <c r="L501" s="129"/>
      <c r="M501" s="129"/>
      <c r="N501" s="129"/>
      <c r="O501" s="129"/>
      <c r="P501" s="129"/>
      <c r="Q501" s="129"/>
      <c r="R501" s="129">
        <v>1</v>
      </c>
      <c r="S501" s="130">
        <v>5</v>
      </c>
      <c r="T501"/>
      <c r="U501"/>
      <c r="V501"/>
      <c r="W501"/>
      <c r="X501"/>
      <c r="Y501"/>
      <c r="Z501"/>
      <c r="AA501"/>
      <c r="AB501"/>
      <c r="AC501"/>
      <c r="AD501"/>
      <c r="AE501"/>
    </row>
    <row r="502" spans="1:31">
      <c r="A502" s="131" t="s">
        <v>122</v>
      </c>
      <c r="B502" s="131" t="s">
        <v>142</v>
      </c>
      <c r="C502" s="131" t="s">
        <v>234</v>
      </c>
      <c r="D502" s="131" t="s">
        <v>235</v>
      </c>
      <c r="E502" s="131" t="s">
        <v>479</v>
      </c>
      <c r="F502" s="131" t="s">
        <v>480</v>
      </c>
      <c r="G502" s="132" t="s">
        <v>482</v>
      </c>
      <c r="H502" s="133">
        <v>18</v>
      </c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34"/>
      <c r="T502"/>
      <c r="U502"/>
      <c r="V502"/>
      <c r="W502"/>
      <c r="X502"/>
      <c r="Y502"/>
      <c r="Z502"/>
      <c r="AA502"/>
      <c r="AB502"/>
      <c r="AC502"/>
      <c r="AD502"/>
      <c r="AE502"/>
    </row>
    <row r="503" spans="1:31">
      <c r="A503" s="131" t="s">
        <v>122</v>
      </c>
      <c r="B503" s="131" t="s">
        <v>142</v>
      </c>
      <c r="C503" s="131" t="s">
        <v>234</v>
      </c>
      <c r="D503" s="131" t="s">
        <v>235</v>
      </c>
      <c r="E503" s="140" t="s">
        <v>483</v>
      </c>
      <c r="F503" s="140" t="s">
        <v>484</v>
      </c>
      <c r="G503" s="140" t="s">
        <v>416</v>
      </c>
      <c r="H503" s="128"/>
      <c r="I503" s="129"/>
      <c r="J503" s="129"/>
      <c r="K503" s="129"/>
      <c r="L503" s="129">
        <v>3</v>
      </c>
      <c r="M503" s="129">
        <v>1</v>
      </c>
      <c r="N503" s="129"/>
      <c r="O503" s="129"/>
      <c r="P503" s="129"/>
      <c r="Q503" s="129"/>
      <c r="R503" s="129"/>
      <c r="S503" s="130"/>
      <c r="T503"/>
      <c r="U503"/>
      <c r="V503"/>
      <c r="W503"/>
      <c r="X503"/>
      <c r="Y503"/>
      <c r="Z503"/>
      <c r="AA503"/>
      <c r="AB503"/>
      <c r="AC503"/>
      <c r="AD503"/>
      <c r="AE503"/>
    </row>
    <row r="504" spans="1:31">
      <c r="A504" s="131" t="s">
        <v>122</v>
      </c>
      <c r="B504" s="131" t="s">
        <v>142</v>
      </c>
      <c r="C504" s="131" t="s">
        <v>234</v>
      </c>
      <c r="D504" s="131" t="s">
        <v>235</v>
      </c>
      <c r="E504" s="140" t="s">
        <v>485</v>
      </c>
      <c r="F504" s="140" t="s">
        <v>486</v>
      </c>
      <c r="G504" s="140" t="s">
        <v>380</v>
      </c>
      <c r="H504" s="128">
        <v>23</v>
      </c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30"/>
      <c r="T504"/>
      <c r="U504"/>
      <c r="V504"/>
      <c r="W504"/>
      <c r="X504"/>
      <c r="Y504"/>
      <c r="Z504"/>
      <c r="AA504"/>
      <c r="AB504"/>
      <c r="AC504"/>
      <c r="AD504"/>
      <c r="AE504"/>
    </row>
    <row r="505" spans="1:31">
      <c r="A505" s="131" t="s">
        <v>122</v>
      </c>
      <c r="B505" s="131" t="s">
        <v>142</v>
      </c>
      <c r="C505" s="131" t="s">
        <v>234</v>
      </c>
      <c r="D505" s="131" t="s">
        <v>235</v>
      </c>
      <c r="E505" s="140" t="s">
        <v>487</v>
      </c>
      <c r="F505" s="140" t="s">
        <v>488</v>
      </c>
      <c r="G505" s="140" t="s">
        <v>417</v>
      </c>
      <c r="H505" s="128">
        <v>2</v>
      </c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30"/>
      <c r="T505"/>
      <c r="U505"/>
      <c r="V505"/>
      <c r="W505"/>
      <c r="X505"/>
      <c r="Y505"/>
      <c r="Z505"/>
      <c r="AA505"/>
      <c r="AB505"/>
      <c r="AC505"/>
      <c r="AD505"/>
      <c r="AE505"/>
    </row>
    <row r="506" spans="1:31">
      <c r="A506" s="131" t="s">
        <v>122</v>
      </c>
      <c r="B506" s="131" t="s">
        <v>142</v>
      </c>
      <c r="C506" s="131" t="s">
        <v>234</v>
      </c>
      <c r="D506" s="131" t="s">
        <v>235</v>
      </c>
      <c r="E506" s="140" t="s">
        <v>489</v>
      </c>
      <c r="F506" s="140" t="s">
        <v>490</v>
      </c>
      <c r="G506" s="140" t="s">
        <v>491</v>
      </c>
      <c r="H506" s="128">
        <v>2</v>
      </c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30"/>
      <c r="T506"/>
      <c r="U506"/>
      <c r="V506"/>
      <c r="W506"/>
      <c r="X506"/>
      <c r="Y506"/>
      <c r="Z506"/>
      <c r="AA506"/>
      <c r="AB506"/>
      <c r="AC506"/>
      <c r="AD506"/>
      <c r="AE506"/>
    </row>
    <row r="507" spans="1:31">
      <c r="A507" s="131" t="s">
        <v>122</v>
      </c>
      <c r="B507" s="131" t="s">
        <v>142</v>
      </c>
      <c r="C507" s="131" t="s">
        <v>234</v>
      </c>
      <c r="D507" s="131" t="s">
        <v>235</v>
      </c>
      <c r="E507" s="140" t="s">
        <v>492</v>
      </c>
      <c r="F507" s="140" t="s">
        <v>493</v>
      </c>
      <c r="G507" s="140" t="s">
        <v>494</v>
      </c>
      <c r="H507" s="128"/>
      <c r="I507" s="129"/>
      <c r="J507" s="129"/>
      <c r="K507" s="129"/>
      <c r="L507" s="129"/>
      <c r="M507" s="129"/>
      <c r="N507" s="129"/>
      <c r="O507" s="129"/>
      <c r="P507" s="129"/>
      <c r="Q507" s="129">
        <v>7</v>
      </c>
      <c r="R507" s="129"/>
      <c r="S507" s="130"/>
      <c r="T507"/>
      <c r="U507"/>
      <c r="V507"/>
      <c r="W507"/>
      <c r="X507"/>
      <c r="Y507"/>
      <c r="Z507"/>
      <c r="AA507"/>
      <c r="AB507"/>
      <c r="AC507"/>
      <c r="AD507"/>
      <c r="AE507"/>
    </row>
    <row r="508" spans="1:31">
      <c r="A508" s="131" t="s">
        <v>122</v>
      </c>
      <c r="B508" s="131" t="s">
        <v>142</v>
      </c>
      <c r="C508" s="131" t="s">
        <v>234</v>
      </c>
      <c r="D508" s="131" t="s">
        <v>235</v>
      </c>
      <c r="E508" s="131" t="s">
        <v>492</v>
      </c>
      <c r="F508" s="131" t="s">
        <v>493</v>
      </c>
      <c r="G508" s="132" t="s">
        <v>439</v>
      </c>
      <c r="H508" s="133"/>
      <c r="I508" s="103"/>
      <c r="J508" s="103"/>
      <c r="K508" s="103"/>
      <c r="L508" s="103"/>
      <c r="M508" s="103"/>
      <c r="N508" s="103"/>
      <c r="O508" s="103"/>
      <c r="P508" s="103">
        <v>2</v>
      </c>
      <c r="Q508" s="103"/>
      <c r="R508" s="103"/>
      <c r="S508" s="134">
        <v>1</v>
      </c>
      <c r="T508"/>
      <c r="U508"/>
      <c r="V508"/>
      <c r="W508"/>
      <c r="X508"/>
      <c r="Y508"/>
      <c r="Z508"/>
      <c r="AA508"/>
      <c r="AB508"/>
      <c r="AC508"/>
      <c r="AD508"/>
      <c r="AE508"/>
    </row>
    <row r="509" spans="1:31">
      <c r="A509" s="131" t="s">
        <v>122</v>
      </c>
      <c r="B509" s="131" t="s">
        <v>142</v>
      </c>
      <c r="C509" s="131" t="s">
        <v>234</v>
      </c>
      <c r="D509" s="131" t="s">
        <v>235</v>
      </c>
      <c r="E509" s="131" t="s">
        <v>492</v>
      </c>
      <c r="F509" s="131" t="s">
        <v>493</v>
      </c>
      <c r="G509" s="132" t="s">
        <v>469</v>
      </c>
      <c r="H509" s="133"/>
      <c r="I509" s="103"/>
      <c r="J509" s="103"/>
      <c r="K509" s="103"/>
      <c r="L509" s="103"/>
      <c r="M509" s="103"/>
      <c r="N509" s="103"/>
      <c r="O509" s="103"/>
      <c r="P509" s="103">
        <v>19</v>
      </c>
      <c r="Q509" s="103">
        <v>14</v>
      </c>
      <c r="R509" s="103">
        <v>8</v>
      </c>
      <c r="S509" s="134"/>
      <c r="T509"/>
      <c r="U509"/>
      <c r="V509"/>
      <c r="W509"/>
      <c r="X509"/>
      <c r="Y509"/>
      <c r="Z509"/>
      <c r="AA509"/>
      <c r="AB509"/>
      <c r="AC509"/>
      <c r="AD509"/>
      <c r="AE509"/>
    </row>
    <row r="510" spans="1:31">
      <c r="A510" s="131" t="s">
        <v>122</v>
      </c>
      <c r="B510" s="131" t="s">
        <v>142</v>
      </c>
      <c r="C510" s="131" t="s">
        <v>234</v>
      </c>
      <c r="D510" s="131" t="s">
        <v>235</v>
      </c>
      <c r="E510" s="131" t="s">
        <v>492</v>
      </c>
      <c r="F510" s="140" t="s">
        <v>495</v>
      </c>
      <c r="G510" s="140" t="s">
        <v>386</v>
      </c>
      <c r="H510" s="128"/>
      <c r="I510" s="129"/>
      <c r="J510" s="129"/>
      <c r="K510" s="129"/>
      <c r="L510" s="129">
        <v>61</v>
      </c>
      <c r="M510" s="129">
        <v>40</v>
      </c>
      <c r="N510" s="129"/>
      <c r="O510" s="129">
        <v>56</v>
      </c>
      <c r="P510" s="129"/>
      <c r="Q510" s="129"/>
      <c r="R510" s="129"/>
      <c r="S510" s="130"/>
      <c r="T510"/>
      <c r="U510"/>
      <c r="V510"/>
      <c r="W510"/>
      <c r="X510"/>
      <c r="Y510"/>
      <c r="Z510"/>
      <c r="AA510"/>
      <c r="AB510"/>
      <c r="AC510"/>
      <c r="AD510"/>
      <c r="AE510"/>
    </row>
    <row r="511" spans="1:31">
      <c r="A511" s="131" t="s">
        <v>122</v>
      </c>
      <c r="B511" s="131" t="s">
        <v>142</v>
      </c>
      <c r="C511" s="131" t="s">
        <v>234</v>
      </c>
      <c r="D511" s="131" t="s">
        <v>235</v>
      </c>
      <c r="E511" s="131" t="s">
        <v>492</v>
      </c>
      <c r="F511" s="131" t="s">
        <v>495</v>
      </c>
      <c r="G511" s="132" t="s">
        <v>439</v>
      </c>
      <c r="H511" s="133"/>
      <c r="I511" s="103"/>
      <c r="J511" s="103"/>
      <c r="K511" s="103"/>
      <c r="L511" s="103"/>
      <c r="M511" s="103"/>
      <c r="N511" s="103">
        <v>1</v>
      </c>
      <c r="O511" s="103">
        <v>3</v>
      </c>
      <c r="P511" s="103"/>
      <c r="Q511" s="103"/>
      <c r="R511" s="103"/>
      <c r="S511" s="134"/>
      <c r="T511"/>
      <c r="U511"/>
      <c r="V511"/>
      <c r="W511"/>
      <c r="X511"/>
      <c r="Y511"/>
      <c r="Z511"/>
      <c r="AA511"/>
      <c r="AB511"/>
      <c r="AC511"/>
      <c r="AD511"/>
      <c r="AE511"/>
    </row>
    <row r="512" spans="1:31">
      <c r="A512" s="131" t="s">
        <v>122</v>
      </c>
      <c r="B512" s="131" t="s">
        <v>142</v>
      </c>
      <c r="C512" s="131" t="s">
        <v>234</v>
      </c>
      <c r="D512" s="131" t="s">
        <v>235</v>
      </c>
      <c r="E512" s="131" t="s">
        <v>492</v>
      </c>
      <c r="F512" s="131" t="s">
        <v>495</v>
      </c>
      <c r="G512" s="132" t="s">
        <v>416</v>
      </c>
      <c r="H512" s="133"/>
      <c r="I512" s="103"/>
      <c r="J512" s="103"/>
      <c r="K512" s="103"/>
      <c r="L512" s="103"/>
      <c r="M512" s="103"/>
      <c r="N512" s="103"/>
      <c r="O512" s="103">
        <v>3</v>
      </c>
      <c r="P512" s="103"/>
      <c r="Q512" s="103"/>
      <c r="R512" s="103"/>
      <c r="S512" s="134"/>
      <c r="T512"/>
      <c r="U512"/>
      <c r="V512"/>
      <c r="W512"/>
      <c r="X512"/>
      <c r="Y512"/>
      <c r="Z512"/>
      <c r="AA512"/>
      <c r="AB512"/>
      <c r="AC512"/>
      <c r="AD512"/>
      <c r="AE512"/>
    </row>
    <row r="513" spans="1:31">
      <c r="A513" s="131" t="s">
        <v>122</v>
      </c>
      <c r="B513" s="131" t="s">
        <v>142</v>
      </c>
      <c r="C513" s="131" t="s">
        <v>234</v>
      </c>
      <c r="D513" s="131" t="s">
        <v>235</v>
      </c>
      <c r="E513" s="131" t="s">
        <v>492</v>
      </c>
      <c r="F513" s="131" t="s">
        <v>495</v>
      </c>
      <c r="G513" s="132" t="s">
        <v>496</v>
      </c>
      <c r="H513" s="133"/>
      <c r="I513" s="103"/>
      <c r="J513" s="103"/>
      <c r="K513" s="103"/>
      <c r="L513" s="103"/>
      <c r="M513" s="103"/>
      <c r="N513" s="103"/>
      <c r="O513" s="103">
        <v>1</v>
      </c>
      <c r="P513" s="103"/>
      <c r="Q513" s="103"/>
      <c r="R513" s="103"/>
      <c r="S513" s="134"/>
      <c r="T513"/>
      <c r="U513"/>
      <c r="V513"/>
      <c r="W513"/>
      <c r="X513"/>
      <c r="Y513"/>
      <c r="Z513"/>
      <c r="AA513"/>
      <c r="AB513"/>
      <c r="AC513"/>
      <c r="AD513"/>
      <c r="AE513"/>
    </row>
    <row r="514" spans="1:31">
      <c r="A514" s="131" t="s">
        <v>122</v>
      </c>
      <c r="B514" s="131" t="s">
        <v>142</v>
      </c>
      <c r="C514" s="131" t="s">
        <v>234</v>
      </c>
      <c r="D514" s="131" t="s">
        <v>235</v>
      </c>
      <c r="E514" s="131" t="s">
        <v>492</v>
      </c>
      <c r="F514" s="131" t="s">
        <v>495</v>
      </c>
      <c r="G514" s="132" t="s">
        <v>469</v>
      </c>
      <c r="H514" s="133">
        <v>59</v>
      </c>
      <c r="I514" s="103">
        <v>19</v>
      </c>
      <c r="J514" s="103">
        <v>31</v>
      </c>
      <c r="K514" s="103">
        <v>40</v>
      </c>
      <c r="L514" s="103">
        <v>31</v>
      </c>
      <c r="M514" s="103">
        <v>25</v>
      </c>
      <c r="N514" s="103">
        <v>29</v>
      </c>
      <c r="O514" s="103">
        <v>17</v>
      </c>
      <c r="P514" s="103">
        <v>1</v>
      </c>
      <c r="Q514" s="103"/>
      <c r="R514" s="103"/>
      <c r="S514" s="134"/>
      <c r="T514"/>
      <c r="U514"/>
      <c r="V514"/>
      <c r="W514"/>
      <c r="X514"/>
      <c r="Y514"/>
      <c r="Z514"/>
      <c r="AA514"/>
      <c r="AB514"/>
      <c r="AC514"/>
      <c r="AD514"/>
      <c r="AE514"/>
    </row>
    <row r="515" spans="1:31">
      <c r="A515" s="131" t="s">
        <v>122</v>
      </c>
      <c r="B515" s="131" t="s">
        <v>142</v>
      </c>
      <c r="C515" s="131" t="s">
        <v>234</v>
      </c>
      <c r="D515" s="131" t="s">
        <v>235</v>
      </c>
      <c r="E515" s="131" t="s">
        <v>492</v>
      </c>
      <c r="F515" s="131" t="s">
        <v>495</v>
      </c>
      <c r="G515" s="132" t="s">
        <v>440</v>
      </c>
      <c r="H515" s="133"/>
      <c r="I515" s="103"/>
      <c r="J515" s="103"/>
      <c r="K515" s="103"/>
      <c r="L515" s="103"/>
      <c r="M515" s="103"/>
      <c r="N515" s="103">
        <v>58</v>
      </c>
      <c r="O515" s="103">
        <v>60</v>
      </c>
      <c r="P515" s="103"/>
      <c r="Q515" s="103"/>
      <c r="R515" s="103"/>
      <c r="S515" s="134"/>
      <c r="T515"/>
      <c r="U515"/>
      <c r="V515"/>
      <c r="W515"/>
      <c r="X515"/>
      <c r="Y515"/>
      <c r="Z515"/>
      <c r="AA515"/>
      <c r="AB515"/>
      <c r="AC515"/>
      <c r="AD515"/>
      <c r="AE515"/>
    </row>
    <row r="516" spans="1:31">
      <c r="A516" s="131" t="s">
        <v>122</v>
      </c>
      <c r="B516" s="131" t="s">
        <v>142</v>
      </c>
      <c r="C516" s="131" t="s">
        <v>234</v>
      </c>
      <c r="D516" s="131" t="s">
        <v>235</v>
      </c>
      <c r="E516" s="131" t="s">
        <v>492</v>
      </c>
      <c r="F516" s="131" t="s">
        <v>495</v>
      </c>
      <c r="G516" s="132" t="s">
        <v>387</v>
      </c>
      <c r="H516" s="133"/>
      <c r="I516" s="103"/>
      <c r="J516" s="103"/>
      <c r="K516" s="103"/>
      <c r="L516" s="103">
        <v>19</v>
      </c>
      <c r="M516" s="103">
        <v>24</v>
      </c>
      <c r="N516" s="103">
        <v>14</v>
      </c>
      <c r="O516" s="103">
        <v>7</v>
      </c>
      <c r="P516" s="103"/>
      <c r="Q516" s="103"/>
      <c r="R516" s="103"/>
      <c r="S516" s="134"/>
      <c r="T516"/>
      <c r="U516"/>
      <c r="V516"/>
      <c r="W516"/>
      <c r="X516"/>
      <c r="Y516"/>
      <c r="Z516"/>
      <c r="AA516"/>
      <c r="AB516"/>
      <c r="AC516"/>
      <c r="AD516"/>
      <c r="AE516"/>
    </row>
    <row r="517" spans="1:31">
      <c r="A517" s="131" t="s">
        <v>122</v>
      </c>
      <c r="B517" s="131" t="s">
        <v>142</v>
      </c>
      <c r="C517" s="131" t="s">
        <v>234</v>
      </c>
      <c r="D517" s="131" t="s">
        <v>235</v>
      </c>
      <c r="E517" s="131" t="s">
        <v>492</v>
      </c>
      <c r="F517" s="131" t="s">
        <v>495</v>
      </c>
      <c r="G517" s="132" t="s">
        <v>441</v>
      </c>
      <c r="H517" s="133"/>
      <c r="I517" s="103"/>
      <c r="J517" s="103"/>
      <c r="K517" s="103"/>
      <c r="L517" s="103"/>
      <c r="M517" s="103"/>
      <c r="N517" s="103">
        <v>12</v>
      </c>
      <c r="O517" s="103">
        <v>9</v>
      </c>
      <c r="P517" s="103"/>
      <c r="Q517" s="103"/>
      <c r="R517" s="103"/>
      <c r="S517" s="134"/>
      <c r="T517"/>
      <c r="U517"/>
      <c r="V517"/>
      <c r="W517"/>
      <c r="X517"/>
      <c r="Y517"/>
      <c r="Z517"/>
      <c r="AA517"/>
      <c r="AB517"/>
      <c r="AC517"/>
      <c r="AD517"/>
      <c r="AE517"/>
    </row>
    <row r="518" spans="1:31">
      <c r="A518" s="131" t="s">
        <v>122</v>
      </c>
      <c r="B518" s="131" t="s">
        <v>142</v>
      </c>
      <c r="C518" s="131" t="s">
        <v>234</v>
      </c>
      <c r="D518" s="131" t="s">
        <v>235</v>
      </c>
      <c r="E518" s="140" t="s">
        <v>497</v>
      </c>
      <c r="F518" s="140" t="s">
        <v>498</v>
      </c>
      <c r="G518" s="140" t="s">
        <v>417</v>
      </c>
      <c r="H518" s="128"/>
      <c r="I518" s="129"/>
      <c r="J518" s="129"/>
      <c r="K518" s="129"/>
      <c r="L518" s="129"/>
      <c r="M518" s="129"/>
      <c r="N518" s="129">
        <v>2</v>
      </c>
      <c r="O518" s="129"/>
      <c r="P518" s="129"/>
      <c r="Q518" s="129"/>
      <c r="R518" s="129"/>
      <c r="S518" s="130"/>
      <c r="T518"/>
      <c r="U518"/>
      <c r="V518"/>
      <c r="W518"/>
      <c r="X518"/>
      <c r="Y518"/>
      <c r="Z518"/>
      <c r="AA518"/>
      <c r="AB518"/>
      <c r="AC518"/>
      <c r="AD518"/>
      <c r="AE518"/>
    </row>
    <row r="519" spans="1:31">
      <c r="A519" s="131" t="s">
        <v>122</v>
      </c>
      <c r="B519" s="131" t="s">
        <v>142</v>
      </c>
      <c r="C519" s="131" t="s">
        <v>234</v>
      </c>
      <c r="D519" s="131" t="s">
        <v>235</v>
      </c>
      <c r="E519" s="131" t="s">
        <v>497</v>
      </c>
      <c r="F519" s="131" t="s">
        <v>498</v>
      </c>
      <c r="G519" s="132" t="s">
        <v>439</v>
      </c>
      <c r="H519" s="133">
        <v>7</v>
      </c>
      <c r="I519" s="103">
        <v>3</v>
      </c>
      <c r="J519" s="103">
        <v>1</v>
      </c>
      <c r="K519" s="103">
        <v>2</v>
      </c>
      <c r="L519" s="103">
        <v>3</v>
      </c>
      <c r="M519" s="103"/>
      <c r="N519" s="103">
        <v>4</v>
      </c>
      <c r="O519" s="103">
        <v>1</v>
      </c>
      <c r="P519" s="103"/>
      <c r="Q519" s="103"/>
      <c r="R519" s="103"/>
      <c r="S519" s="134"/>
      <c r="T519"/>
      <c r="U519"/>
      <c r="V519"/>
      <c r="W519"/>
      <c r="X519"/>
      <c r="Y519"/>
      <c r="Z519"/>
      <c r="AA519"/>
      <c r="AB519"/>
      <c r="AC519"/>
      <c r="AD519"/>
      <c r="AE519"/>
    </row>
    <row r="520" spans="1:31">
      <c r="A520" s="131" t="s">
        <v>122</v>
      </c>
      <c r="B520" s="131" t="s">
        <v>142</v>
      </c>
      <c r="C520" s="131" t="s">
        <v>234</v>
      </c>
      <c r="D520" s="131" t="s">
        <v>235</v>
      </c>
      <c r="E520" s="131" t="s">
        <v>497</v>
      </c>
      <c r="F520" s="131" t="s">
        <v>498</v>
      </c>
      <c r="G520" s="132" t="s">
        <v>179</v>
      </c>
      <c r="H520" s="133">
        <v>2</v>
      </c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34"/>
      <c r="T520"/>
      <c r="U520"/>
      <c r="V520"/>
      <c r="W520"/>
      <c r="X520"/>
      <c r="Y520"/>
      <c r="Z520"/>
      <c r="AA520"/>
      <c r="AB520"/>
      <c r="AC520"/>
      <c r="AD520"/>
      <c r="AE520"/>
    </row>
    <row r="521" spans="1:31">
      <c r="A521" s="131" t="s">
        <v>122</v>
      </c>
      <c r="B521" s="131" t="s">
        <v>142</v>
      </c>
      <c r="C521" s="131" t="s">
        <v>234</v>
      </c>
      <c r="D521" s="131" t="s">
        <v>235</v>
      </c>
      <c r="E521" s="140" t="s">
        <v>499</v>
      </c>
      <c r="F521" s="140" t="s">
        <v>500</v>
      </c>
      <c r="G521" s="140" t="s">
        <v>417</v>
      </c>
      <c r="H521" s="128"/>
      <c r="I521" s="129"/>
      <c r="J521" s="129"/>
      <c r="K521" s="129"/>
      <c r="L521" s="129"/>
      <c r="M521" s="129"/>
      <c r="N521" s="129">
        <v>2</v>
      </c>
      <c r="O521" s="129"/>
      <c r="P521" s="129"/>
      <c r="Q521" s="129"/>
      <c r="R521" s="129"/>
      <c r="S521" s="130"/>
      <c r="T521"/>
      <c r="U521"/>
      <c r="V521"/>
      <c r="W521"/>
      <c r="X521"/>
      <c r="Y521"/>
      <c r="Z521"/>
      <c r="AA521"/>
      <c r="AB521"/>
      <c r="AC521"/>
      <c r="AD521"/>
      <c r="AE521"/>
    </row>
    <row r="522" spans="1:31">
      <c r="A522" s="131" t="s">
        <v>122</v>
      </c>
      <c r="B522" s="131" t="s">
        <v>142</v>
      </c>
      <c r="C522" s="131" t="s">
        <v>234</v>
      </c>
      <c r="D522" s="131" t="s">
        <v>235</v>
      </c>
      <c r="E522" s="140" t="s">
        <v>501</v>
      </c>
      <c r="F522" s="140" t="s">
        <v>502</v>
      </c>
      <c r="G522" s="140" t="s">
        <v>417</v>
      </c>
      <c r="H522" s="128"/>
      <c r="I522" s="129"/>
      <c r="J522" s="129"/>
      <c r="K522" s="129"/>
      <c r="L522" s="129"/>
      <c r="M522" s="129"/>
      <c r="N522" s="129">
        <v>2</v>
      </c>
      <c r="O522" s="129"/>
      <c r="P522" s="129"/>
      <c r="Q522" s="129"/>
      <c r="R522" s="129"/>
      <c r="S522" s="130"/>
      <c r="T522"/>
      <c r="U522"/>
      <c r="V522"/>
      <c r="W522"/>
      <c r="X522"/>
      <c r="Y522"/>
      <c r="Z522"/>
      <c r="AA522"/>
      <c r="AB522"/>
      <c r="AC522"/>
      <c r="AD522"/>
      <c r="AE522"/>
    </row>
    <row r="523" spans="1:31">
      <c r="A523" s="131" t="s">
        <v>122</v>
      </c>
      <c r="B523" s="131" t="s">
        <v>142</v>
      </c>
      <c r="C523" s="131" t="s">
        <v>234</v>
      </c>
      <c r="D523" s="131" t="s">
        <v>235</v>
      </c>
      <c r="E523" s="140" t="s">
        <v>503</v>
      </c>
      <c r="F523" s="140" t="s">
        <v>504</v>
      </c>
      <c r="G523" s="140" t="s">
        <v>505</v>
      </c>
      <c r="H523" s="128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30">
        <v>2</v>
      </c>
      <c r="T523"/>
      <c r="U523"/>
      <c r="V523"/>
      <c r="W523"/>
      <c r="X523"/>
      <c r="Y523"/>
      <c r="Z523"/>
      <c r="AA523"/>
      <c r="AB523"/>
      <c r="AC523"/>
      <c r="AD523"/>
      <c r="AE523"/>
    </row>
    <row r="524" spans="1:31">
      <c r="A524" s="131" t="s">
        <v>122</v>
      </c>
      <c r="B524" s="131" t="s">
        <v>142</v>
      </c>
      <c r="C524" s="131" t="s">
        <v>234</v>
      </c>
      <c r="D524" s="131" t="s">
        <v>235</v>
      </c>
      <c r="E524" s="131" t="s">
        <v>503</v>
      </c>
      <c r="F524" s="131" t="s">
        <v>504</v>
      </c>
      <c r="G524" s="132" t="s">
        <v>506</v>
      </c>
      <c r="H524" s="13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>
        <v>2</v>
      </c>
      <c r="S524" s="134">
        <v>2</v>
      </c>
      <c r="T524"/>
      <c r="U524"/>
      <c r="V524"/>
      <c r="W524"/>
      <c r="X524"/>
      <c r="Y524"/>
      <c r="Z524"/>
      <c r="AA524"/>
      <c r="AB524"/>
      <c r="AC524"/>
      <c r="AD524"/>
      <c r="AE524"/>
    </row>
    <row r="525" spans="1:31">
      <c r="A525" s="131" t="s">
        <v>122</v>
      </c>
      <c r="B525" s="131" t="s">
        <v>142</v>
      </c>
      <c r="C525" s="131" t="s">
        <v>234</v>
      </c>
      <c r="D525" s="131" t="s">
        <v>235</v>
      </c>
      <c r="E525" s="131" t="s">
        <v>503</v>
      </c>
      <c r="F525" s="131" t="s">
        <v>504</v>
      </c>
      <c r="G525" s="132" t="s">
        <v>507</v>
      </c>
      <c r="H525" s="13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>
        <v>2</v>
      </c>
      <c r="S525" s="134"/>
      <c r="T525"/>
      <c r="U525"/>
      <c r="V525"/>
      <c r="W525"/>
      <c r="X525"/>
      <c r="Y525"/>
      <c r="Z525"/>
      <c r="AA525"/>
      <c r="AB525"/>
      <c r="AC525"/>
      <c r="AD525"/>
      <c r="AE525"/>
    </row>
    <row r="526" spans="1:31">
      <c r="A526" s="131" t="s">
        <v>122</v>
      </c>
      <c r="B526" s="131" t="s">
        <v>142</v>
      </c>
      <c r="C526" s="131" t="s">
        <v>234</v>
      </c>
      <c r="D526" s="131" t="s">
        <v>235</v>
      </c>
      <c r="E526" s="131" t="s">
        <v>503</v>
      </c>
      <c r="F526" s="140" t="s">
        <v>508</v>
      </c>
      <c r="G526" s="140" t="s">
        <v>509</v>
      </c>
      <c r="H526" s="128"/>
      <c r="I526" s="129"/>
      <c r="J526" s="129"/>
      <c r="K526" s="129"/>
      <c r="L526" s="129"/>
      <c r="M526" s="129">
        <v>2</v>
      </c>
      <c r="N526" s="129"/>
      <c r="O526" s="129"/>
      <c r="P526" s="129"/>
      <c r="Q526" s="129"/>
      <c r="R526" s="129"/>
      <c r="S526" s="130"/>
      <c r="T526"/>
      <c r="U526"/>
      <c r="V526"/>
      <c r="W526"/>
      <c r="X526"/>
      <c r="Y526"/>
      <c r="Z526"/>
      <c r="AA526"/>
      <c r="AB526"/>
      <c r="AC526"/>
      <c r="AD526"/>
      <c r="AE526"/>
    </row>
    <row r="527" spans="1:31">
      <c r="A527" s="131" t="s">
        <v>122</v>
      </c>
      <c r="B527" s="131" t="s">
        <v>142</v>
      </c>
      <c r="C527" s="131" t="s">
        <v>234</v>
      </c>
      <c r="D527" s="131" t="s">
        <v>235</v>
      </c>
      <c r="E527" s="131" t="s">
        <v>503</v>
      </c>
      <c r="F527" s="131" t="s">
        <v>508</v>
      </c>
      <c r="G527" s="132" t="s">
        <v>396</v>
      </c>
      <c r="H527" s="133">
        <v>15</v>
      </c>
      <c r="I527" s="103"/>
      <c r="J527" s="103">
        <v>2</v>
      </c>
      <c r="K527" s="103"/>
      <c r="L527" s="103">
        <v>2</v>
      </c>
      <c r="M527" s="103"/>
      <c r="N527" s="103"/>
      <c r="O527" s="103"/>
      <c r="P527" s="103"/>
      <c r="Q527" s="103"/>
      <c r="R527" s="103"/>
      <c r="S527" s="134"/>
      <c r="T527"/>
      <c r="U527"/>
      <c r="V527"/>
      <c r="W527"/>
      <c r="X527"/>
      <c r="Y527"/>
      <c r="Z527"/>
      <c r="AA527"/>
      <c r="AB527"/>
      <c r="AC527"/>
      <c r="AD527"/>
      <c r="AE527"/>
    </row>
    <row r="528" spans="1:31">
      <c r="A528" s="131" t="s">
        <v>122</v>
      </c>
      <c r="B528" s="131" t="s">
        <v>142</v>
      </c>
      <c r="C528" s="131" t="s">
        <v>234</v>
      </c>
      <c r="D528" s="131" t="s">
        <v>235</v>
      </c>
      <c r="E528" s="140" t="s">
        <v>510</v>
      </c>
      <c r="F528" s="140" t="s">
        <v>511</v>
      </c>
      <c r="G528" s="140" t="s">
        <v>396</v>
      </c>
      <c r="H528" s="128"/>
      <c r="I528" s="129"/>
      <c r="J528" s="129"/>
      <c r="K528" s="129"/>
      <c r="L528" s="129"/>
      <c r="M528" s="129"/>
      <c r="N528" s="129"/>
      <c r="O528" s="129"/>
      <c r="P528" s="129">
        <v>1</v>
      </c>
      <c r="Q528" s="129">
        <v>1</v>
      </c>
      <c r="R528" s="129">
        <v>2</v>
      </c>
      <c r="S528" s="130">
        <v>6</v>
      </c>
      <c r="T528"/>
      <c r="U528"/>
      <c r="V528"/>
      <c r="W528"/>
      <c r="X528"/>
      <c r="Y528"/>
      <c r="Z528"/>
      <c r="AA528"/>
      <c r="AB528"/>
      <c r="AC528"/>
      <c r="AD528"/>
      <c r="AE528"/>
    </row>
    <row r="529" spans="1:31">
      <c r="A529" s="131" t="s">
        <v>122</v>
      </c>
      <c r="B529" s="131" t="s">
        <v>142</v>
      </c>
      <c r="C529" s="131" t="s">
        <v>234</v>
      </c>
      <c r="D529" s="131" t="s">
        <v>235</v>
      </c>
      <c r="E529" s="131" t="s">
        <v>510</v>
      </c>
      <c r="F529" s="140" t="s">
        <v>512</v>
      </c>
      <c r="G529" s="140" t="s">
        <v>320</v>
      </c>
      <c r="H529" s="128"/>
      <c r="I529" s="129"/>
      <c r="J529" s="129"/>
      <c r="K529" s="129"/>
      <c r="L529" s="129"/>
      <c r="M529" s="129"/>
      <c r="N529" s="129"/>
      <c r="O529" s="129">
        <v>1</v>
      </c>
      <c r="P529" s="129"/>
      <c r="Q529" s="129"/>
      <c r="R529" s="129"/>
      <c r="S529" s="130"/>
      <c r="T529"/>
      <c r="U529"/>
      <c r="V529"/>
      <c r="W529"/>
      <c r="X529"/>
      <c r="Y529"/>
      <c r="Z529"/>
      <c r="AA529"/>
      <c r="AB529"/>
      <c r="AC529"/>
      <c r="AD529"/>
      <c r="AE529"/>
    </row>
    <row r="530" spans="1:31">
      <c r="A530" s="131" t="s">
        <v>122</v>
      </c>
      <c r="B530" s="131" t="s">
        <v>142</v>
      </c>
      <c r="C530" s="131" t="s">
        <v>234</v>
      </c>
      <c r="D530" s="131" t="s">
        <v>235</v>
      </c>
      <c r="E530" s="131" t="s">
        <v>510</v>
      </c>
      <c r="F530" s="131" t="s">
        <v>512</v>
      </c>
      <c r="G530" s="132" t="s">
        <v>396</v>
      </c>
      <c r="H530" s="133">
        <v>9</v>
      </c>
      <c r="I530" s="103">
        <v>4</v>
      </c>
      <c r="J530" s="103">
        <v>2</v>
      </c>
      <c r="K530" s="103">
        <v>3</v>
      </c>
      <c r="L530" s="103">
        <v>3</v>
      </c>
      <c r="M530" s="103">
        <v>2</v>
      </c>
      <c r="N530" s="103">
        <v>3</v>
      </c>
      <c r="O530" s="103">
        <v>6</v>
      </c>
      <c r="P530" s="103"/>
      <c r="Q530" s="103"/>
      <c r="R530" s="103"/>
      <c r="S530" s="134"/>
      <c r="T530"/>
      <c r="U530"/>
      <c r="V530"/>
      <c r="W530"/>
      <c r="X530"/>
      <c r="Y530"/>
      <c r="Z530"/>
      <c r="AA530"/>
      <c r="AB530"/>
      <c r="AC530"/>
      <c r="AD530"/>
      <c r="AE530"/>
    </row>
    <row r="531" spans="1:31">
      <c r="A531" s="131" t="s">
        <v>122</v>
      </c>
      <c r="B531" s="131" t="s">
        <v>142</v>
      </c>
      <c r="C531" s="131" t="s">
        <v>234</v>
      </c>
      <c r="D531" s="131" t="s">
        <v>235</v>
      </c>
      <c r="E531" s="140" t="s">
        <v>513</v>
      </c>
      <c r="F531" s="140" t="s">
        <v>514</v>
      </c>
      <c r="G531" s="140" t="s">
        <v>515</v>
      </c>
      <c r="H531" s="128"/>
      <c r="I531" s="129"/>
      <c r="J531" s="129"/>
      <c r="K531" s="129"/>
      <c r="L531" s="129"/>
      <c r="M531" s="129"/>
      <c r="N531" s="129"/>
      <c r="O531" s="129"/>
      <c r="P531" s="129">
        <v>2</v>
      </c>
      <c r="Q531" s="129">
        <v>2</v>
      </c>
      <c r="R531" s="129">
        <v>1</v>
      </c>
      <c r="S531" s="130"/>
      <c r="T531"/>
      <c r="U531"/>
      <c r="V531"/>
      <c r="W531"/>
      <c r="X531"/>
      <c r="Y531"/>
      <c r="Z531"/>
      <c r="AA531"/>
      <c r="AB531"/>
      <c r="AC531"/>
      <c r="AD531"/>
      <c r="AE531"/>
    </row>
    <row r="532" spans="1:31">
      <c r="A532" s="131" t="s">
        <v>122</v>
      </c>
      <c r="B532" s="131" t="s">
        <v>142</v>
      </c>
      <c r="C532" s="131" t="s">
        <v>234</v>
      </c>
      <c r="D532" s="131" t="s">
        <v>235</v>
      </c>
      <c r="E532" s="131" t="s">
        <v>513</v>
      </c>
      <c r="F532" s="140" t="s">
        <v>516</v>
      </c>
      <c r="G532" s="140" t="s">
        <v>515</v>
      </c>
      <c r="H532" s="128"/>
      <c r="I532" s="129">
        <v>5</v>
      </c>
      <c r="J532" s="129">
        <v>3</v>
      </c>
      <c r="K532" s="129">
        <v>4</v>
      </c>
      <c r="L532" s="129">
        <v>4</v>
      </c>
      <c r="M532" s="129">
        <v>1</v>
      </c>
      <c r="N532" s="129">
        <v>4</v>
      </c>
      <c r="O532" s="129">
        <v>1</v>
      </c>
      <c r="P532" s="129"/>
      <c r="Q532" s="129"/>
      <c r="R532" s="129"/>
      <c r="S532" s="130"/>
      <c r="T532"/>
      <c r="U532"/>
      <c r="V532"/>
      <c r="W532"/>
      <c r="X532"/>
      <c r="Y532"/>
      <c r="Z532"/>
      <c r="AA532"/>
      <c r="AB532"/>
      <c r="AC532"/>
      <c r="AD532"/>
      <c r="AE532"/>
    </row>
    <row r="533" spans="1:31">
      <c r="A533" s="131" t="s">
        <v>122</v>
      </c>
      <c r="B533" s="131" t="s">
        <v>142</v>
      </c>
      <c r="C533" s="131" t="s">
        <v>234</v>
      </c>
      <c r="D533" s="131" t="s">
        <v>235</v>
      </c>
      <c r="E533" s="140" t="s">
        <v>517</v>
      </c>
      <c r="F533" s="140" t="s">
        <v>518</v>
      </c>
      <c r="G533" s="140" t="s">
        <v>519</v>
      </c>
      <c r="H533" s="128"/>
      <c r="I533" s="129"/>
      <c r="J533" s="129"/>
      <c r="K533" s="129"/>
      <c r="L533" s="129"/>
      <c r="M533" s="129"/>
      <c r="N533" s="129"/>
      <c r="O533" s="129"/>
      <c r="P533" s="129"/>
      <c r="Q533" s="129">
        <v>3</v>
      </c>
      <c r="R533" s="129">
        <v>6</v>
      </c>
      <c r="S533" s="130">
        <v>3</v>
      </c>
      <c r="T533"/>
      <c r="U533"/>
      <c r="V533"/>
      <c r="W533"/>
      <c r="X533"/>
      <c r="Y533"/>
      <c r="Z533"/>
      <c r="AA533"/>
      <c r="AB533"/>
      <c r="AC533"/>
      <c r="AD533"/>
      <c r="AE533"/>
    </row>
    <row r="534" spans="1:31">
      <c r="A534" s="131" t="s">
        <v>122</v>
      </c>
      <c r="B534" s="131" t="s">
        <v>142</v>
      </c>
      <c r="C534" s="131" t="s">
        <v>234</v>
      </c>
      <c r="D534" s="131" t="s">
        <v>235</v>
      </c>
      <c r="E534" s="131" t="s">
        <v>517</v>
      </c>
      <c r="F534" s="131" t="s">
        <v>518</v>
      </c>
      <c r="G534" s="132" t="s">
        <v>520</v>
      </c>
      <c r="H534" s="13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>
        <v>1</v>
      </c>
      <c r="S534" s="134"/>
      <c r="T534"/>
      <c r="U534"/>
      <c r="V534"/>
      <c r="W534"/>
      <c r="X534"/>
      <c r="Y534"/>
      <c r="Z534"/>
      <c r="AA534"/>
      <c r="AB534"/>
      <c r="AC534"/>
      <c r="AD534"/>
      <c r="AE534"/>
    </row>
    <row r="535" spans="1:31">
      <c r="A535" s="131" t="s">
        <v>122</v>
      </c>
      <c r="B535" s="131" t="s">
        <v>142</v>
      </c>
      <c r="C535" s="131" t="s">
        <v>234</v>
      </c>
      <c r="D535" s="131" t="s">
        <v>235</v>
      </c>
      <c r="E535" s="140" t="s">
        <v>521</v>
      </c>
      <c r="F535" s="140" t="s">
        <v>522</v>
      </c>
      <c r="G535" s="140" t="s">
        <v>519</v>
      </c>
      <c r="H535" s="128"/>
      <c r="I535" s="129"/>
      <c r="J535" s="129"/>
      <c r="K535" s="129"/>
      <c r="L535" s="129"/>
      <c r="M535" s="129"/>
      <c r="N535" s="129"/>
      <c r="O535" s="129"/>
      <c r="P535" s="129"/>
      <c r="Q535" s="129">
        <v>3</v>
      </c>
      <c r="R535" s="129">
        <v>6</v>
      </c>
      <c r="S535" s="130">
        <v>3</v>
      </c>
      <c r="T535"/>
      <c r="U535"/>
      <c r="V535"/>
      <c r="W535"/>
      <c r="X535"/>
      <c r="Y535"/>
      <c r="Z535"/>
      <c r="AA535"/>
      <c r="AB535"/>
      <c r="AC535"/>
      <c r="AD535"/>
      <c r="AE535"/>
    </row>
    <row r="536" spans="1:31">
      <c r="A536" s="131" t="s">
        <v>122</v>
      </c>
      <c r="B536" s="131" t="s">
        <v>142</v>
      </c>
      <c r="C536" s="131" t="s">
        <v>234</v>
      </c>
      <c r="D536" s="131" t="s">
        <v>235</v>
      </c>
      <c r="E536" s="131" t="s">
        <v>521</v>
      </c>
      <c r="F536" s="131" t="s">
        <v>522</v>
      </c>
      <c r="G536" s="132" t="s">
        <v>520</v>
      </c>
      <c r="H536" s="13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>
        <v>1</v>
      </c>
      <c r="S536" s="134"/>
      <c r="T536"/>
      <c r="U536"/>
      <c r="V536"/>
      <c r="W536"/>
      <c r="X536"/>
      <c r="Y536"/>
      <c r="Z536"/>
      <c r="AA536"/>
      <c r="AB536"/>
      <c r="AC536"/>
      <c r="AD536"/>
      <c r="AE536"/>
    </row>
    <row r="537" spans="1:31">
      <c r="A537" s="131" t="s">
        <v>122</v>
      </c>
      <c r="B537" s="131" t="s">
        <v>142</v>
      </c>
      <c r="C537" s="131" t="s">
        <v>234</v>
      </c>
      <c r="D537" s="131" t="s">
        <v>235</v>
      </c>
      <c r="E537" s="140" t="s">
        <v>523</v>
      </c>
      <c r="F537" s="140" t="s">
        <v>524</v>
      </c>
      <c r="G537" s="140" t="s">
        <v>519</v>
      </c>
      <c r="H537" s="128"/>
      <c r="I537" s="129"/>
      <c r="J537" s="129"/>
      <c r="K537" s="129"/>
      <c r="L537" s="129"/>
      <c r="M537" s="129"/>
      <c r="N537" s="129"/>
      <c r="O537" s="129"/>
      <c r="P537" s="129"/>
      <c r="Q537" s="129">
        <v>3</v>
      </c>
      <c r="R537" s="129">
        <v>5</v>
      </c>
      <c r="S537" s="130">
        <v>2</v>
      </c>
      <c r="T537"/>
      <c r="U537"/>
      <c r="V537"/>
      <c r="W537"/>
      <c r="X537"/>
      <c r="Y537"/>
      <c r="Z537"/>
      <c r="AA537"/>
      <c r="AB537"/>
      <c r="AC537"/>
      <c r="AD537"/>
      <c r="AE537"/>
    </row>
    <row r="538" spans="1:31">
      <c r="A538" s="131" t="s">
        <v>122</v>
      </c>
      <c r="B538" s="131" t="s">
        <v>142</v>
      </c>
      <c r="C538" s="131" t="s">
        <v>234</v>
      </c>
      <c r="D538" s="131" t="s">
        <v>235</v>
      </c>
      <c r="E538" s="131" t="s">
        <v>523</v>
      </c>
      <c r="F538" s="131" t="s">
        <v>524</v>
      </c>
      <c r="G538" s="132" t="s">
        <v>520</v>
      </c>
      <c r="H538" s="13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>
        <v>1</v>
      </c>
      <c r="S538" s="134"/>
      <c r="T538"/>
      <c r="U538"/>
      <c r="V538"/>
      <c r="W538"/>
      <c r="X538"/>
      <c r="Y538"/>
      <c r="Z538"/>
      <c r="AA538"/>
      <c r="AB538"/>
      <c r="AC538"/>
      <c r="AD538"/>
      <c r="AE538"/>
    </row>
    <row r="539" spans="1:31">
      <c r="A539" s="131" t="s">
        <v>122</v>
      </c>
      <c r="B539" s="131" t="s">
        <v>142</v>
      </c>
      <c r="C539" s="131" t="s">
        <v>234</v>
      </c>
      <c r="D539" s="131" t="s">
        <v>235</v>
      </c>
      <c r="E539" s="140" t="s">
        <v>525</v>
      </c>
      <c r="F539" s="140" t="s">
        <v>526</v>
      </c>
      <c r="G539" s="140" t="s">
        <v>519</v>
      </c>
      <c r="H539" s="128"/>
      <c r="I539" s="129"/>
      <c r="J539" s="129"/>
      <c r="K539" s="129"/>
      <c r="L539" s="129"/>
      <c r="M539" s="129"/>
      <c r="N539" s="129"/>
      <c r="O539" s="129"/>
      <c r="P539" s="129"/>
      <c r="Q539" s="129">
        <v>3</v>
      </c>
      <c r="R539" s="129">
        <v>8</v>
      </c>
      <c r="S539" s="130">
        <v>3</v>
      </c>
      <c r="T539"/>
      <c r="U539"/>
      <c r="V539"/>
      <c r="W539"/>
      <c r="X539"/>
      <c r="Y539"/>
      <c r="Z539"/>
      <c r="AA539"/>
      <c r="AB539"/>
      <c r="AC539"/>
      <c r="AD539"/>
      <c r="AE539"/>
    </row>
    <row r="540" spans="1:31">
      <c r="A540" s="131" t="s">
        <v>122</v>
      </c>
      <c r="B540" s="131" t="s">
        <v>142</v>
      </c>
      <c r="C540" s="131" t="s">
        <v>234</v>
      </c>
      <c r="D540" s="131" t="s">
        <v>235</v>
      </c>
      <c r="E540" s="131" t="s">
        <v>525</v>
      </c>
      <c r="F540" s="131" t="s">
        <v>526</v>
      </c>
      <c r="G540" s="132" t="s">
        <v>520</v>
      </c>
      <c r="H540" s="13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>
        <v>1</v>
      </c>
      <c r="S540" s="134"/>
      <c r="T540"/>
      <c r="U540"/>
      <c r="V540"/>
      <c r="W540"/>
      <c r="X540"/>
      <c r="Y540"/>
      <c r="Z540"/>
      <c r="AA540"/>
      <c r="AB540"/>
      <c r="AC540"/>
      <c r="AD540"/>
      <c r="AE540"/>
    </row>
    <row r="541" spans="1:31">
      <c r="A541" s="131" t="s">
        <v>122</v>
      </c>
      <c r="B541" s="131" t="s">
        <v>142</v>
      </c>
      <c r="C541" s="131" t="s">
        <v>234</v>
      </c>
      <c r="D541" s="131" t="s">
        <v>235</v>
      </c>
      <c r="E541" s="140" t="s">
        <v>527</v>
      </c>
      <c r="F541" s="140" t="s">
        <v>528</v>
      </c>
      <c r="G541" s="140" t="s">
        <v>519</v>
      </c>
      <c r="H541" s="128"/>
      <c r="I541" s="129"/>
      <c r="J541" s="129"/>
      <c r="K541" s="129"/>
      <c r="L541" s="129"/>
      <c r="M541" s="129"/>
      <c r="N541" s="129"/>
      <c r="O541" s="129"/>
      <c r="P541" s="129"/>
      <c r="Q541" s="129">
        <v>3</v>
      </c>
      <c r="R541" s="129">
        <v>6</v>
      </c>
      <c r="S541" s="130">
        <v>4</v>
      </c>
      <c r="T541"/>
      <c r="U541"/>
      <c r="V541"/>
      <c r="W541"/>
      <c r="X541"/>
      <c r="Y541"/>
      <c r="Z541"/>
      <c r="AA541"/>
      <c r="AB541"/>
      <c r="AC541"/>
      <c r="AD541"/>
      <c r="AE541"/>
    </row>
    <row r="542" spans="1:31">
      <c r="A542" s="131" t="s">
        <v>122</v>
      </c>
      <c r="B542" s="131" t="s">
        <v>142</v>
      </c>
      <c r="C542" s="131" t="s">
        <v>234</v>
      </c>
      <c r="D542" s="131" t="s">
        <v>235</v>
      </c>
      <c r="E542" s="131" t="s">
        <v>527</v>
      </c>
      <c r="F542" s="131" t="s">
        <v>528</v>
      </c>
      <c r="G542" s="132" t="s">
        <v>529</v>
      </c>
      <c r="H542" s="13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>
        <v>1</v>
      </c>
      <c r="S542" s="134"/>
      <c r="T542"/>
      <c r="U542"/>
      <c r="V542"/>
      <c r="W542"/>
      <c r="X542"/>
      <c r="Y542"/>
      <c r="Z542"/>
      <c r="AA542"/>
      <c r="AB542"/>
      <c r="AC542"/>
      <c r="AD542"/>
      <c r="AE542"/>
    </row>
    <row r="543" spans="1:31">
      <c r="A543" s="131" t="s">
        <v>122</v>
      </c>
      <c r="B543" s="131" t="s">
        <v>142</v>
      </c>
      <c r="C543" s="131" t="s">
        <v>234</v>
      </c>
      <c r="D543" s="131" t="s">
        <v>235</v>
      </c>
      <c r="E543" s="131" t="s">
        <v>527</v>
      </c>
      <c r="F543" s="131" t="s">
        <v>528</v>
      </c>
      <c r="G543" s="132" t="s">
        <v>520</v>
      </c>
      <c r="H543" s="13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>
        <v>1</v>
      </c>
      <c r="S543" s="134"/>
      <c r="T543"/>
      <c r="U543"/>
      <c r="V543"/>
      <c r="W543"/>
      <c r="X543"/>
      <c r="Y543"/>
      <c r="Z543"/>
      <c r="AA543"/>
      <c r="AB543"/>
      <c r="AC543"/>
      <c r="AD543"/>
      <c r="AE543"/>
    </row>
    <row r="544" spans="1:31">
      <c r="A544" s="131" t="s">
        <v>122</v>
      </c>
      <c r="B544" s="131" t="s">
        <v>142</v>
      </c>
      <c r="C544" s="131" t="s">
        <v>234</v>
      </c>
      <c r="D544" s="131" t="s">
        <v>235</v>
      </c>
      <c r="E544" s="140" t="s">
        <v>530</v>
      </c>
      <c r="F544" s="140" t="s">
        <v>531</v>
      </c>
      <c r="G544" s="140" t="s">
        <v>532</v>
      </c>
      <c r="H544" s="128"/>
      <c r="I544" s="129"/>
      <c r="J544" s="129"/>
      <c r="K544" s="129"/>
      <c r="L544" s="129"/>
      <c r="M544" s="129">
        <v>1</v>
      </c>
      <c r="N544" s="129"/>
      <c r="O544" s="129"/>
      <c r="P544" s="129"/>
      <c r="Q544" s="129"/>
      <c r="R544" s="129"/>
      <c r="S544" s="130"/>
      <c r="T544"/>
      <c r="U544"/>
      <c r="V544"/>
      <c r="W544"/>
      <c r="X544"/>
      <c r="Y544"/>
      <c r="Z544"/>
      <c r="AA544"/>
      <c r="AB544"/>
      <c r="AC544"/>
      <c r="AD544"/>
      <c r="AE544"/>
    </row>
    <row r="545" spans="1:31">
      <c r="A545" s="131" t="s">
        <v>122</v>
      </c>
      <c r="B545" s="131" t="s">
        <v>142</v>
      </c>
      <c r="C545" s="131" t="s">
        <v>234</v>
      </c>
      <c r="D545" s="131" t="s">
        <v>235</v>
      </c>
      <c r="E545" s="131" t="s">
        <v>530</v>
      </c>
      <c r="F545" s="131" t="s">
        <v>531</v>
      </c>
      <c r="G545" s="132" t="s">
        <v>361</v>
      </c>
      <c r="H545" s="133"/>
      <c r="I545" s="103"/>
      <c r="J545" s="103"/>
      <c r="K545" s="103"/>
      <c r="L545" s="103"/>
      <c r="M545" s="103">
        <v>6</v>
      </c>
      <c r="N545" s="103"/>
      <c r="O545" s="103"/>
      <c r="P545" s="103"/>
      <c r="Q545" s="103"/>
      <c r="R545" s="103"/>
      <c r="S545" s="134"/>
      <c r="T545"/>
      <c r="U545"/>
      <c r="V545"/>
      <c r="W545"/>
      <c r="X545"/>
      <c r="Y545"/>
      <c r="Z545"/>
      <c r="AA545"/>
      <c r="AB545"/>
      <c r="AC545"/>
      <c r="AD545"/>
      <c r="AE545"/>
    </row>
    <row r="546" spans="1:31">
      <c r="A546" s="131" t="s">
        <v>122</v>
      </c>
      <c r="B546" s="131" t="s">
        <v>142</v>
      </c>
      <c r="C546" s="131" t="s">
        <v>234</v>
      </c>
      <c r="D546" s="131" t="s">
        <v>235</v>
      </c>
      <c r="E546" s="140" t="s">
        <v>533</v>
      </c>
      <c r="F546" s="140" t="s">
        <v>534</v>
      </c>
      <c r="G546" s="140" t="s">
        <v>532</v>
      </c>
      <c r="H546" s="128"/>
      <c r="I546" s="129"/>
      <c r="J546" s="129"/>
      <c r="K546" s="129"/>
      <c r="L546" s="129">
        <v>3</v>
      </c>
      <c r="M546" s="129"/>
      <c r="N546" s="129"/>
      <c r="O546" s="129"/>
      <c r="P546" s="129"/>
      <c r="Q546" s="129"/>
      <c r="R546" s="129"/>
      <c r="S546" s="130"/>
      <c r="T546"/>
      <c r="U546"/>
      <c r="V546"/>
      <c r="W546"/>
      <c r="X546"/>
      <c r="Y546"/>
      <c r="Z546"/>
      <c r="AA546"/>
      <c r="AB546"/>
      <c r="AC546"/>
      <c r="AD546"/>
      <c r="AE546"/>
    </row>
    <row r="547" spans="1:31">
      <c r="A547" s="131" t="s">
        <v>122</v>
      </c>
      <c r="B547" s="131" t="s">
        <v>142</v>
      </c>
      <c r="C547" s="131" t="s">
        <v>234</v>
      </c>
      <c r="D547" s="131" t="s">
        <v>235</v>
      </c>
      <c r="E547" s="131" t="s">
        <v>533</v>
      </c>
      <c r="F547" s="131" t="s">
        <v>534</v>
      </c>
      <c r="G547" s="132" t="s">
        <v>361</v>
      </c>
      <c r="H547" s="133"/>
      <c r="I547" s="103">
        <v>15</v>
      </c>
      <c r="J547" s="103">
        <v>3</v>
      </c>
      <c r="K547" s="103">
        <v>8</v>
      </c>
      <c r="L547" s="103">
        <v>5</v>
      </c>
      <c r="M547" s="103">
        <v>5</v>
      </c>
      <c r="N547" s="103">
        <v>6</v>
      </c>
      <c r="O547" s="103">
        <v>7</v>
      </c>
      <c r="P547" s="103">
        <v>1</v>
      </c>
      <c r="Q547" s="103"/>
      <c r="R547" s="103"/>
      <c r="S547" s="134"/>
      <c r="T547"/>
      <c r="U547"/>
      <c r="V547"/>
      <c r="W547"/>
      <c r="X547"/>
      <c r="Y547"/>
      <c r="Z547"/>
      <c r="AA547"/>
      <c r="AB547"/>
      <c r="AC547"/>
      <c r="AD547"/>
      <c r="AE547"/>
    </row>
    <row r="548" spans="1:31">
      <c r="A548" s="131" t="s">
        <v>122</v>
      </c>
      <c r="B548" s="131" t="s">
        <v>142</v>
      </c>
      <c r="C548" s="131" t="s">
        <v>234</v>
      </c>
      <c r="D548" s="131" t="s">
        <v>235</v>
      </c>
      <c r="E548" s="131" t="s">
        <v>533</v>
      </c>
      <c r="F548" s="140" t="s">
        <v>535</v>
      </c>
      <c r="G548" s="140" t="s">
        <v>536</v>
      </c>
      <c r="H548" s="128"/>
      <c r="I548" s="129"/>
      <c r="J548" s="129"/>
      <c r="K548" s="129"/>
      <c r="L548" s="129"/>
      <c r="M548" s="129"/>
      <c r="N548" s="129"/>
      <c r="O548" s="129"/>
      <c r="P548" s="129"/>
      <c r="Q548" s="129">
        <v>3</v>
      </c>
      <c r="R548" s="129"/>
      <c r="S548" s="130">
        <v>8</v>
      </c>
      <c r="T548"/>
      <c r="U548"/>
      <c r="V548"/>
      <c r="W548"/>
      <c r="X548"/>
      <c r="Y548"/>
      <c r="Z548"/>
      <c r="AA548"/>
      <c r="AB548"/>
      <c r="AC548"/>
      <c r="AD548"/>
      <c r="AE548"/>
    </row>
    <row r="549" spans="1:31">
      <c r="A549" s="131" t="s">
        <v>122</v>
      </c>
      <c r="B549" s="131" t="s">
        <v>142</v>
      </c>
      <c r="C549" s="131" t="s">
        <v>234</v>
      </c>
      <c r="D549" s="131" t="s">
        <v>235</v>
      </c>
      <c r="E549" s="131" t="s">
        <v>533</v>
      </c>
      <c r="F549" s="131" t="s">
        <v>535</v>
      </c>
      <c r="G549" s="132" t="s">
        <v>361</v>
      </c>
      <c r="H549" s="133"/>
      <c r="I549" s="103"/>
      <c r="J549" s="103"/>
      <c r="K549" s="103"/>
      <c r="L549" s="103"/>
      <c r="M549" s="103"/>
      <c r="N549" s="103"/>
      <c r="O549" s="103"/>
      <c r="P549" s="103">
        <v>2</v>
      </c>
      <c r="Q549" s="103">
        <v>1</v>
      </c>
      <c r="R549" s="103"/>
      <c r="S549" s="134"/>
      <c r="T549"/>
      <c r="U549"/>
      <c r="V549"/>
      <c r="W549"/>
      <c r="X549"/>
      <c r="Y549"/>
      <c r="Z549"/>
      <c r="AA549"/>
      <c r="AB549"/>
      <c r="AC549"/>
      <c r="AD549"/>
      <c r="AE549"/>
    </row>
    <row r="550" spans="1:31">
      <c r="A550" s="131" t="s">
        <v>122</v>
      </c>
      <c r="B550" s="131" t="s">
        <v>142</v>
      </c>
      <c r="C550" s="131" t="s">
        <v>234</v>
      </c>
      <c r="D550" s="131" t="s">
        <v>235</v>
      </c>
      <c r="E550" s="131" t="s">
        <v>533</v>
      </c>
      <c r="F550" s="131" t="s">
        <v>535</v>
      </c>
      <c r="G550" s="132" t="s">
        <v>537</v>
      </c>
      <c r="H550" s="13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>
        <v>2</v>
      </c>
      <c r="S550" s="134"/>
      <c r="T550"/>
      <c r="U550"/>
      <c r="V550"/>
      <c r="W550"/>
      <c r="X550"/>
      <c r="Y550"/>
      <c r="Z550"/>
      <c r="AA550"/>
      <c r="AB550"/>
      <c r="AC550"/>
      <c r="AD550"/>
      <c r="AE550"/>
    </row>
    <row r="551" spans="1:31">
      <c r="A551" s="131" t="s">
        <v>122</v>
      </c>
      <c r="B551" s="131" t="s">
        <v>142</v>
      </c>
      <c r="C551" s="131" t="s">
        <v>234</v>
      </c>
      <c r="D551" s="131" t="s">
        <v>235</v>
      </c>
      <c r="E551" s="140" t="s">
        <v>538</v>
      </c>
      <c r="F551" s="140" t="s">
        <v>539</v>
      </c>
      <c r="G551" s="140" t="s">
        <v>361</v>
      </c>
      <c r="H551" s="128"/>
      <c r="I551" s="129">
        <v>12</v>
      </c>
      <c r="J551" s="129">
        <v>2</v>
      </c>
      <c r="K551" s="129">
        <v>9</v>
      </c>
      <c r="L551" s="129">
        <v>9</v>
      </c>
      <c r="M551" s="129">
        <v>8</v>
      </c>
      <c r="N551" s="129">
        <v>4</v>
      </c>
      <c r="O551" s="129">
        <v>4</v>
      </c>
      <c r="P551" s="129">
        <v>1</v>
      </c>
      <c r="Q551" s="129"/>
      <c r="R551" s="129"/>
      <c r="S551" s="130"/>
      <c r="T551"/>
      <c r="U551"/>
      <c r="V551"/>
      <c r="W551"/>
      <c r="X551"/>
      <c r="Y551"/>
      <c r="Z551"/>
      <c r="AA551"/>
      <c r="AB551"/>
      <c r="AC551"/>
      <c r="AD551"/>
      <c r="AE551"/>
    </row>
    <row r="552" spans="1:31">
      <c r="A552" s="131" t="s">
        <v>122</v>
      </c>
      <c r="B552" s="131" t="s">
        <v>142</v>
      </c>
      <c r="C552" s="131" t="s">
        <v>234</v>
      </c>
      <c r="D552" s="131" t="s">
        <v>235</v>
      </c>
      <c r="E552" s="131" t="s">
        <v>538</v>
      </c>
      <c r="F552" s="140" t="s">
        <v>540</v>
      </c>
      <c r="G552" s="140" t="s">
        <v>536</v>
      </c>
      <c r="H552" s="128"/>
      <c r="I552" s="129"/>
      <c r="J552" s="129"/>
      <c r="K552" s="129"/>
      <c r="L552" s="129"/>
      <c r="M552" s="129"/>
      <c r="N552" s="129"/>
      <c r="O552" s="129"/>
      <c r="P552" s="129"/>
      <c r="Q552" s="129">
        <v>3</v>
      </c>
      <c r="R552" s="129"/>
      <c r="S552" s="130">
        <v>8</v>
      </c>
      <c r="T552"/>
      <c r="U552"/>
      <c r="V552"/>
      <c r="W552"/>
      <c r="X552"/>
      <c r="Y552"/>
      <c r="Z552"/>
      <c r="AA552"/>
      <c r="AB552"/>
      <c r="AC552"/>
      <c r="AD552"/>
      <c r="AE552"/>
    </row>
    <row r="553" spans="1:31">
      <c r="A553" s="131" t="s">
        <v>122</v>
      </c>
      <c r="B553" s="131" t="s">
        <v>142</v>
      </c>
      <c r="C553" s="131" t="s">
        <v>234</v>
      </c>
      <c r="D553" s="131" t="s">
        <v>235</v>
      </c>
      <c r="E553" s="131" t="s">
        <v>538</v>
      </c>
      <c r="F553" s="131" t="s">
        <v>540</v>
      </c>
      <c r="G553" s="132" t="s">
        <v>541</v>
      </c>
      <c r="H553" s="13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34">
        <v>1</v>
      </c>
      <c r="T553"/>
      <c r="U553"/>
      <c r="V553"/>
      <c r="W553"/>
      <c r="X553"/>
      <c r="Y553"/>
      <c r="Z553"/>
      <c r="AA553"/>
      <c r="AB553"/>
      <c r="AC553"/>
      <c r="AD553"/>
      <c r="AE553"/>
    </row>
    <row r="554" spans="1:31">
      <c r="A554" s="131" t="s">
        <v>122</v>
      </c>
      <c r="B554" s="131" t="s">
        <v>142</v>
      </c>
      <c r="C554" s="131" t="s">
        <v>234</v>
      </c>
      <c r="D554" s="131" t="s">
        <v>235</v>
      </c>
      <c r="E554" s="131" t="s">
        <v>538</v>
      </c>
      <c r="F554" s="131" t="s">
        <v>540</v>
      </c>
      <c r="G554" s="132" t="s">
        <v>361</v>
      </c>
      <c r="H554" s="133"/>
      <c r="I554" s="103"/>
      <c r="J554" s="103"/>
      <c r="K554" s="103"/>
      <c r="L554" s="103"/>
      <c r="M554" s="103"/>
      <c r="N554" s="103"/>
      <c r="O554" s="103"/>
      <c r="P554" s="103">
        <v>2</v>
      </c>
      <c r="Q554" s="103">
        <v>1</v>
      </c>
      <c r="R554" s="103"/>
      <c r="S554" s="134"/>
      <c r="T554"/>
      <c r="U554"/>
      <c r="V554"/>
      <c r="W554"/>
      <c r="X554"/>
      <c r="Y554"/>
      <c r="Z554"/>
      <c r="AA554"/>
      <c r="AB554"/>
      <c r="AC554"/>
      <c r="AD554"/>
      <c r="AE554"/>
    </row>
    <row r="555" spans="1:31">
      <c r="A555" s="131" t="s">
        <v>122</v>
      </c>
      <c r="B555" s="131" t="s">
        <v>142</v>
      </c>
      <c r="C555" s="131" t="s">
        <v>234</v>
      </c>
      <c r="D555" s="131" t="s">
        <v>235</v>
      </c>
      <c r="E555" s="131" t="s">
        <v>538</v>
      </c>
      <c r="F555" s="131" t="s">
        <v>540</v>
      </c>
      <c r="G555" s="132" t="s">
        <v>537</v>
      </c>
      <c r="H555" s="13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>
        <v>4</v>
      </c>
      <c r="S555" s="134"/>
      <c r="T555"/>
      <c r="U555"/>
      <c r="V555"/>
      <c r="W555"/>
      <c r="X555"/>
      <c r="Y555"/>
      <c r="Z555"/>
      <c r="AA555"/>
      <c r="AB555"/>
      <c r="AC555"/>
      <c r="AD555"/>
      <c r="AE555"/>
    </row>
    <row r="556" spans="1:31">
      <c r="A556" s="131" t="s">
        <v>122</v>
      </c>
      <c r="B556" s="131" t="s">
        <v>142</v>
      </c>
      <c r="C556" s="131" t="s">
        <v>234</v>
      </c>
      <c r="D556" s="131" t="s">
        <v>235</v>
      </c>
      <c r="E556" s="140" t="s">
        <v>542</v>
      </c>
      <c r="F556" s="140" t="s">
        <v>543</v>
      </c>
      <c r="G556" s="140" t="s">
        <v>532</v>
      </c>
      <c r="H556" s="128"/>
      <c r="I556" s="129"/>
      <c r="J556" s="129"/>
      <c r="K556" s="129"/>
      <c r="L556" s="129"/>
      <c r="M556" s="129">
        <v>1</v>
      </c>
      <c r="N556" s="129"/>
      <c r="O556" s="129"/>
      <c r="P556" s="129"/>
      <c r="Q556" s="129"/>
      <c r="R556" s="129"/>
      <c r="S556" s="130"/>
      <c r="T556"/>
      <c r="U556"/>
      <c r="V556"/>
      <c r="W556"/>
      <c r="X556"/>
      <c r="Y556"/>
      <c r="Z556"/>
      <c r="AA556"/>
      <c r="AB556"/>
      <c r="AC556"/>
      <c r="AD556"/>
      <c r="AE556"/>
    </row>
    <row r="557" spans="1:31">
      <c r="A557" s="131" t="s">
        <v>122</v>
      </c>
      <c r="B557" s="131" t="s">
        <v>142</v>
      </c>
      <c r="C557" s="131" t="s">
        <v>234</v>
      </c>
      <c r="D557" s="131" t="s">
        <v>235</v>
      </c>
      <c r="E557" s="131" t="s">
        <v>542</v>
      </c>
      <c r="F557" s="131" t="s">
        <v>543</v>
      </c>
      <c r="G557" s="132" t="s">
        <v>361</v>
      </c>
      <c r="H557" s="133"/>
      <c r="I557" s="103"/>
      <c r="J557" s="103"/>
      <c r="K557" s="103"/>
      <c r="L557" s="103"/>
      <c r="M557" s="103">
        <v>6</v>
      </c>
      <c r="N557" s="103"/>
      <c r="O557" s="103"/>
      <c r="P557" s="103"/>
      <c r="Q557" s="103"/>
      <c r="R557" s="103"/>
      <c r="S557" s="134"/>
      <c r="T557"/>
      <c r="U557"/>
      <c r="V557"/>
      <c r="W557"/>
      <c r="X557"/>
      <c r="Y557"/>
      <c r="Z557"/>
      <c r="AA557"/>
      <c r="AB557"/>
      <c r="AC557"/>
      <c r="AD557"/>
      <c r="AE557"/>
    </row>
    <row r="558" spans="1:31">
      <c r="A558" s="131" t="s">
        <v>122</v>
      </c>
      <c r="B558" s="131" t="s">
        <v>142</v>
      </c>
      <c r="C558" s="131" t="s">
        <v>234</v>
      </c>
      <c r="D558" s="131" t="s">
        <v>235</v>
      </c>
      <c r="E558" s="131" t="s">
        <v>542</v>
      </c>
      <c r="F558" s="131" t="s">
        <v>543</v>
      </c>
      <c r="G558" s="132" t="s">
        <v>451</v>
      </c>
      <c r="H558" s="133">
        <v>14</v>
      </c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34"/>
      <c r="T558"/>
      <c r="U558"/>
      <c r="V558"/>
      <c r="W558"/>
      <c r="X558"/>
      <c r="Y558"/>
      <c r="Z558"/>
      <c r="AA558"/>
      <c r="AB558"/>
      <c r="AC558"/>
      <c r="AD558"/>
      <c r="AE558"/>
    </row>
    <row r="559" spans="1:31">
      <c r="A559" s="131" t="s">
        <v>122</v>
      </c>
      <c r="B559" s="131" t="s">
        <v>142</v>
      </c>
      <c r="C559" s="131" t="s">
        <v>234</v>
      </c>
      <c r="D559" s="131" t="s">
        <v>235</v>
      </c>
      <c r="E559" s="140" t="s">
        <v>544</v>
      </c>
      <c r="F559" s="140" t="s">
        <v>545</v>
      </c>
      <c r="G559" s="140" t="s">
        <v>532</v>
      </c>
      <c r="H559" s="128"/>
      <c r="I559" s="129"/>
      <c r="J559" s="129"/>
      <c r="K559" s="129"/>
      <c r="L559" s="129"/>
      <c r="M559" s="129">
        <v>1</v>
      </c>
      <c r="N559" s="129"/>
      <c r="O559" s="129"/>
      <c r="P559" s="129"/>
      <c r="Q559" s="129"/>
      <c r="R559" s="129"/>
      <c r="S559" s="130"/>
      <c r="T559"/>
      <c r="U559"/>
      <c r="V559"/>
      <c r="W559"/>
      <c r="X559"/>
      <c r="Y559"/>
      <c r="Z559"/>
      <c r="AA559"/>
      <c r="AB559"/>
      <c r="AC559"/>
      <c r="AD559"/>
      <c r="AE559"/>
    </row>
    <row r="560" spans="1:31">
      <c r="A560" s="131" t="s">
        <v>122</v>
      </c>
      <c r="B560" s="131" t="s">
        <v>142</v>
      </c>
      <c r="C560" s="131" t="s">
        <v>234</v>
      </c>
      <c r="D560" s="131" t="s">
        <v>235</v>
      </c>
      <c r="E560" s="131" t="s">
        <v>544</v>
      </c>
      <c r="F560" s="131" t="s">
        <v>545</v>
      </c>
      <c r="G560" s="132" t="s">
        <v>361</v>
      </c>
      <c r="H560" s="133"/>
      <c r="I560" s="103"/>
      <c r="J560" s="103"/>
      <c r="K560" s="103"/>
      <c r="L560" s="103"/>
      <c r="M560" s="103">
        <v>6</v>
      </c>
      <c r="N560" s="103"/>
      <c r="O560" s="103"/>
      <c r="P560" s="103"/>
      <c r="Q560" s="103"/>
      <c r="R560" s="103"/>
      <c r="S560" s="134"/>
      <c r="T560"/>
      <c r="U560"/>
      <c r="V560"/>
      <c r="W560"/>
      <c r="X560"/>
      <c r="Y560"/>
      <c r="Z560"/>
      <c r="AA560"/>
      <c r="AB560"/>
      <c r="AC560"/>
      <c r="AD560"/>
      <c r="AE560"/>
    </row>
    <row r="561" spans="1:31">
      <c r="A561" s="131" t="s">
        <v>122</v>
      </c>
      <c r="B561" s="131" t="s">
        <v>142</v>
      </c>
      <c r="C561" s="131" t="s">
        <v>234</v>
      </c>
      <c r="D561" s="131" t="s">
        <v>235</v>
      </c>
      <c r="E561" s="140" t="s">
        <v>546</v>
      </c>
      <c r="F561" s="140" t="s">
        <v>547</v>
      </c>
      <c r="G561" s="140" t="s">
        <v>532</v>
      </c>
      <c r="H561" s="128"/>
      <c r="I561" s="129"/>
      <c r="J561" s="129"/>
      <c r="K561" s="129"/>
      <c r="L561" s="129"/>
      <c r="M561" s="129">
        <v>1</v>
      </c>
      <c r="N561" s="129"/>
      <c r="O561" s="129"/>
      <c r="P561" s="129"/>
      <c r="Q561" s="129"/>
      <c r="R561" s="129"/>
      <c r="S561" s="130"/>
      <c r="T561"/>
      <c r="U561"/>
      <c r="V561"/>
      <c r="W561"/>
      <c r="X561"/>
      <c r="Y561"/>
      <c r="Z561"/>
      <c r="AA561"/>
      <c r="AB561"/>
      <c r="AC561"/>
      <c r="AD561"/>
      <c r="AE561"/>
    </row>
    <row r="562" spans="1:31">
      <c r="A562" s="131" t="s">
        <v>122</v>
      </c>
      <c r="B562" s="131" t="s">
        <v>142</v>
      </c>
      <c r="C562" s="131" t="s">
        <v>234</v>
      </c>
      <c r="D562" s="131" t="s">
        <v>235</v>
      </c>
      <c r="E562" s="131" t="s">
        <v>546</v>
      </c>
      <c r="F562" s="131" t="s">
        <v>547</v>
      </c>
      <c r="G562" s="132" t="s">
        <v>361</v>
      </c>
      <c r="H562" s="133"/>
      <c r="I562" s="103"/>
      <c r="J562" s="103"/>
      <c r="K562" s="103"/>
      <c r="L562" s="103"/>
      <c r="M562" s="103">
        <v>6</v>
      </c>
      <c r="N562" s="103"/>
      <c r="O562" s="103"/>
      <c r="P562" s="103"/>
      <c r="Q562" s="103"/>
      <c r="R562" s="103"/>
      <c r="S562" s="134"/>
      <c r="T562"/>
      <c r="U562"/>
      <c r="V562"/>
      <c r="W562"/>
      <c r="X562"/>
      <c r="Y562"/>
      <c r="Z562"/>
      <c r="AA562"/>
      <c r="AB562"/>
      <c r="AC562"/>
      <c r="AD562"/>
      <c r="AE562"/>
    </row>
    <row r="563" spans="1:31">
      <c r="A563" s="131" t="s">
        <v>122</v>
      </c>
      <c r="B563" s="131" t="s">
        <v>142</v>
      </c>
      <c r="C563" s="131" t="s">
        <v>234</v>
      </c>
      <c r="D563" s="131" t="s">
        <v>235</v>
      </c>
      <c r="E563" s="140" t="s">
        <v>548</v>
      </c>
      <c r="F563" s="140" t="s">
        <v>549</v>
      </c>
      <c r="G563" s="140" t="s">
        <v>532</v>
      </c>
      <c r="H563" s="128"/>
      <c r="I563" s="129"/>
      <c r="J563" s="129"/>
      <c r="K563" s="129"/>
      <c r="L563" s="129"/>
      <c r="M563" s="129">
        <v>1</v>
      </c>
      <c r="N563" s="129"/>
      <c r="O563" s="129"/>
      <c r="P563" s="129"/>
      <c r="Q563" s="129"/>
      <c r="R563" s="129"/>
      <c r="S563" s="130"/>
      <c r="T563"/>
      <c r="U563"/>
      <c r="V563"/>
      <c r="W563"/>
      <c r="X563"/>
      <c r="Y563"/>
      <c r="Z563"/>
      <c r="AA563"/>
      <c r="AB563"/>
      <c r="AC563"/>
      <c r="AD563"/>
      <c r="AE563"/>
    </row>
    <row r="564" spans="1:31">
      <c r="A564" s="131" t="s">
        <v>122</v>
      </c>
      <c r="B564" s="131" t="s">
        <v>142</v>
      </c>
      <c r="C564" s="131" t="s">
        <v>234</v>
      </c>
      <c r="D564" s="131" t="s">
        <v>235</v>
      </c>
      <c r="E564" s="131" t="s">
        <v>548</v>
      </c>
      <c r="F564" s="131" t="s">
        <v>549</v>
      </c>
      <c r="G564" s="132" t="s">
        <v>361</v>
      </c>
      <c r="H564" s="133"/>
      <c r="I564" s="103"/>
      <c r="J564" s="103"/>
      <c r="K564" s="103"/>
      <c r="L564" s="103"/>
      <c r="M564" s="103">
        <v>6</v>
      </c>
      <c r="N564" s="103"/>
      <c r="O564" s="103"/>
      <c r="P564" s="103"/>
      <c r="Q564" s="103"/>
      <c r="R564" s="103"/>
      <c r="S564" s="134"/>
      <c r="T564"/>
      <c r="U564"/>
      <c r="V564"/>
      <c r="W564"/>
      <c r="X564"/>
      <c r="Y564"/>
      <c r="Z564"/>
      <c r="AA564"/>
      <c r="AB564"/>
      <c r="AC564"/>
      <c r="AD564"/>
      <c r="AE564"/>
    </row>
    <row r="565" spans="1:31">
      <c r="A565" s="131" t="s">
        <v>122</v>
      </c>
      <c r="B565" s="131" t="s">
        <v>142</v>
      </c>
      <c r="C565" s="131" t="s">
        <v>234</v>
      </c>
      <c r="D565" s="131" t="s">
        <v>235</v>
      </c>
      <c r="E565" s="140" t="s">
        <v>550</v>
      </c>
      <c r="F565" s="140" t="s">
        <v>551</v>
      </c>
      <c r="G565" s="140" t="s">
        <v>532</v>
      </c>
      <c r="H565" s="128"/>
      <c r="I565" s="129"/>
      <c r="J565" s="129"/>
      <c r="K565" s="129"/>
      <c r="L565" s="129"/>
      <c r="M565" s="129">
        <v>1</v>
      </c>
      <c r="N565" s="129"/>
      <c r="O565" s="129"/>
      <c r="P565" s="129"/>
      <c r="Q565" s="129"/>
      <c r="R565" s="129"/>
      <c r="S565" s="130"/>
      <c r="T565"/>
      <c r="U565"/>
      <c r="V565"/>
      <c r="W565"/>
      <c r="X565"/>
      <c r="Y565"/>
      <c r="Z565"/>
      <c r="AA565"/>
      <c r="AB565"/>
      <c r="AC565"/>
      <c r="AD565"/>
      <c r="AE565"/>
    </row>
    <row r="566" spans="1:31">
      <c r="A566" s="131" t="s">
        <v>122</v>
      </c>
      <c r="B566" s="131" t="s">
        <v>142</v>
      </c>
      <c r="C566" s="131" t="s">
        <v>234</v>
      </c>
      <c r="D566" s="131" t="s">
        <v>235</v>
      </c>
      <c r="E566" s="140" t="s">
        <v>552</v>
      </c>
      <c r="F566" s="140" t="s">
        <v>553</v>
      </c>
      <c r="G566" s="140" t="s">
        <v>532</v>
      </c>
      <c r="H566" s="128"/>
      <c r="I566" s="129"/>
      <c r="J566" s="129"/>
      <c r="K566" s="129"/>
      <c r="L566" s="129">
        <v>3</v>
      </c>
      <c r="M566" s="129"/>
      <c r="N566" s="129"/>
      <c r="O566" s="129"/>
      <c r="P566" s="129"/>
      <c r="Q566" s="129"/>
      <c r="R566" s="129"/>
      <c r="S566" s="130"/>
      <c r="T566"/>
      <c r="U566"/>
      <c r="V566"/>
      <c r="W566"/>
      <c r="X566"/>
      <c r="Y566"/>
      <c r="Z566"/>
      <c r="AA566"/>
      <c r="AB566"/>
      <c r="AC566"/>
      <c r="AD566"/>
      <c r="AE566"/>
    </row>
    <row r="567" spans="1:31">
      <c r="A567" s="131" t="s">
        <v>122</v>
      </c>
      <c r="B567" s="131" t="s">
        <v>142</v>
      </c>
      <c r="C567" s="131" t="s">
        <v>234</v>
      </c>
      <c r="D567" s="131" t="s">
        <v>235</v>
      </c>
      <c r="E567" s="140" t="s">
        <v>554</v>
      </c>
      <c r="F567" s="140" t="s">
        <v>555</v>
      </c>
      <c r="G567" s="140" t="s">
        <v>532</v>
      </c>
      <c r="H567" s="128"/>
      <c r="I567" s="129"/>
      <c r="J567" s="129"/>
      <c r="K567" s="129"/>
      <c r="L567" s="129"/>
      <c r="M567" s="129">
        <v>1</v>
      </c>
      <c r="N567" s="129"/>
      <c r="O567" s="129"/>
      <c r="P567" s="129"/>
      <c r="Q567" s="129"/>
      <c r="R567" s="129"/>
      <c r="S567" s="130"/>
      <c r="T567"/>
      <c r="U567"/>
      <c r="V567"/>
      <c r="W567"/>
      <c r="X567"/>
      <c r="Y567"/>
      <c r="Z567"/>
      <c r="AA567"/>
      <c r="AB567"/>
      <c r="AC567"/>
      <c r="AD567"/>
      <c r="AE567"/>
    </row>
    <row r="568" spans="1:31">
      <c r="A568" s="131" t="s">
        <v>122</v>
      </c>
      <c r="B568" s="131" t="s">
        <v>142</v>
      </c>
      <c r="C568" s="131" t="s">
        <v>234</v>
      </c>
      <c r="D568" s="131" t="s">
        <v>235</v>
      </c>
      <c r="E568" s="140" t="s">
        <v>556</v>
      </c>
      <c r="F568" s="140" t="s">
        <v>557</v>
      </c>
      <c r="G568" s="140" t="s">
        <v>532</v>
      </c>
      <c r="H568" s="128"/>
      <c r="I568" s="129"/>
      <c r="J568" s="129"/>
      <c r="K568" s="129"/>
      <c r="L568" s="129"/>
      <c r="M568" s="129">
        <v>1</v>
      </c>
      <c r="N568" s="129"/>
      <c r="O568" s="129"/>
      <c r="P568" s="129"/>
      <c r="Q568" s="129"/>
      <c r="R568" s="129"/>
      <c r="S568" s="130"/>
      <c r="T568"/>
      <c r="U568"/>
      <c r="V568"/>
      <c r="W568"/>
      <c r="X568"/>
      <c r="Y568"/>
      <c r="Z568"/>
      <c r="AA568"/>
      <c r="AB568"/>
      <c r="AC568"/>
      <c r="AD568"/>
      <c r="AE568"/>
    </row>
    <row r="569" spans="1:31">
      <c r="A569" s="131" t="s">
        <v>122</v>
      </c>
      <c r="B569" s="131" t="s">
        <v>142</v>
      </c>
      <c r="C569" s="131" t="s">
        <v>234</v>
      </c>
      <c r="D569" s="131" t="s">
        <v>235</v>
      </c>
      <c r="E569" s="140" t="s">
        <v>558</v>
      </c>
      <c r="F569" s="140" t="s">
        <v>559</v>
      </c>
      <c r="G569" s="140" t="s">
        <v>532</v>
      </c>
      <c r="H569" s="128"/>
      <c r="I569" s="129"/>
      <c r="J569" s="129"/>
      <c r="K569" s="129"/>
      <c r="L569" s="129"/>
      <c r="M569" s="129">
        <v>1</v>
      </c>
      <c r="N569" s="129"/>
      <c r="O569" s="129"/>
      <c r="P569" s="129"/>
      <c r="Q569" s="129"/>
      <c r="R569" s="129"/>
      <c r="S569" s="130"/>
      <c r="T569"/>
      <c r="U569"/>
      <c r="V569"/>
      <c r="W569"/>
      <c r="X569"/>
      <c r="Y569"/>
      <c r="Z569"/>
      <c r="AA569"/>
      <c r="AB569"/>
      <c r="AC569"/>
      <c r="AD569"/>
      <c r="AE569"/>
    </row>
    <row r="570" spans="1:31">
      <c r="A570" s="131" t="s">
        <v>122</v>
      </c>
      <c r="B570" s="131" t="s">
        <v>142</v>
      </c>
      <c r="C570" s="131" t="s">
        <v>234</v>
      </c>
      <c r="D570" s="131" t="s">
        <v>235</v>
      </c>
      <c r="E570" s="140" t="s">
        <v>560</v>
      </c>
      <c r="F570" s="140" t="s">
        <v>561</v>
      </c>
      <c r="G570" s="140" t="s">
        <v>532</v>
      </c>
      <c r="H570" s="128"/>
      <c r="I570" s="129"/>
      <c r="J570" s="129"/>
      <c r="K570" s="129"/>
      <c r="L570" s="129"/>
      <c r="M570" s="129">
        <v>1</v>
      </c>
      <c r="N570" s="129"/>
      <c r="O570" s="129"/>
      <c r="P570" s="129"/>
      <c r="Q570" s="129"/>
      <c r="R570" s="129"/>
      <c r="S570" s="130"/>
      <c r="T570"/>
      <c r="U570"/>
      <c r="V570"/>
      <c r="W570"/>
      <c r="X570"/>
      <c r="Y570"/>
      <c r="Z570"/>
      <c r="AA570"/>
      <c r="AB570"/>
      <c r="AC570"/>
      <c r="AD570"/>
      <c r="AE570"/>
    </row>
    <row r="571" spans="1:31">
      <c r="A571" s="131" t="s">
        <v>122</v>
      </c>
      <c r="B571" s="131" t="s">
        <v>142</v>
      </c>
      <c r="C571" s="131" t="s">
        <v>234</v>
      </c>
      <c r="D571" s="131" t="s">
        <v>235</v>
      </c>
      <c r="E571" s="140" t="s">
        <v>562</v>
      </c>
      <c r="F571" s="140" t="s">
        <v>563</v>
      </c>
      <c r="G571" s="140" t="s">
        <v>386</v>
      </c>
      <c r="H571" s="128"/>
      <c r="I571" s="129"/>
      <c r="J571" s="129"/>
      <c r="K571" s="129"/>
      <c r="L571" s="129">
        <v>32</v>
      </c>
      <c r="M571" s="129"/>
      <c r="N571" s="129"/>
      <c r="O571" s="129"/>
      <c r="P571" s="129"/>
      <c r="Q571" s="129"/>
      <c r="R571" s="129"/>
      <c r="S571" s="130"/>
      <c r="T571"/>
      <c r="U571"/>
      <c r="V571"/>
      <c r="W571"/>
      <c r="X571"/>
      <c r="Y571"/>
      <c r="Z571"/>
      <c r="AA571"/>
      <c r="AB571"/>
      <c r="AC571"/>
      <c r="AD571"/>
      <c r="AE571"/>
    </row>
    <row r="572" spans="1:31">
      <c r="A572" s="131" t="s">
        <v>122</v>
      </c>
      <c r="B572" s="131" t="s">
        <v>142</v>
      </c>
      <c r="C572" s="131" t="s">
        <v>234</v>
      </c>
      <c r="D572" s="131" t="s">
        <v>235</v>
      </c>
      <c r="E572" s="140" t="s">
        <v>564</v>
      </c>
      <c r="F572" s="140" t="s">
        <v>565</v>
      </c>
      <c r="G572" s="140" t="s">
        <v>455</v>
      </c>
      <c r="H572" s="128">
        <v>9</v>
      </c>
      <c r="I572" s="129">
        <v>2</v>
      </c>
      <c r="J572" s="129">
        <v>5</v>
      </c>
      <c r="K572" s="129">
        <v>2</v>
      </c>
      <c r="L572" s="129">
        <v>1</v>
      </c>
      <c r="M572" s="129">
        <v>2</v>
      </c>
      <c r="N572" s="129">
        <v>1</v>
      </c>
      <c r="O572" s="129">
        <v>3</v>
      </c>
      <c r="P572" s="129">
        <v>1</v>
      </c>
      <c r="Q572" s="129"/>
      <c r="R572" s="129"/>
      <c r="S572" s="130"/>
      <c r="T572"/>
      <c r="U572"/>
      <c r="V572"/>
      <c r="W572"/>
      <c r="X572"/>
      <c r="Y572"/>
      <c r="Z572"/>
      <c r="AA572"/>
      <c r="AB572"/>
      <c r="AC572"/>
      <c r="AD572"/>
      <c r="AE572"/>
    </row>
    <row r="573" spans="1:31">
      <c r="A573" s="131" t="s">
        <v>122</v>
      </c>
      <c r="B573" s="131" t="s">
        <v>142</v>
      </c>
      <c r="C573" s="131" t="s">
        <v>234</v>
      </c>
      <c r="D573" s="131" t="s">
        <v>235</v>
      </c>
      <c r="E573" s="131" t="s">
        <v>564</v>
      </c>
      <c r="F573" s="140" t="s">
        <v>566</v>
      </c>
      <c r="G573" s="140" t="s">
        <v>406</v>
      </c>
      <c r="H573" s="128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>
        <v>1</v>
      </c>
      <c r="S573" s="130">
        <v>5</v>
      </c>
      <c r="T573"/>
      <c r="U573"/>
      <c r="V573"/>
      <c r="W573"/>
      <c r="X573"/>
      <c r="Y573"/>
      <c r="Z573"/>
      <c r="AA573"/>
      <c r="AB573"/>
      <c r="AC573"/>
      <c r="AD573"/>
      <c r="AE573"/>
    </row>
    <row r="574" spans="1:31">
      <c r="A574" s="131" t="s">
        <v>122</v>
      </c>
      <c r="B574" s="131" t="s">
        <v>142</v>
      </c>
      <c r="C574" s="131" t="s">
        <v>234</v>
      </c>
      <c r="D574" s="131" t="s">
        <v>235</v>
      </c>
      <c r="E574" s="131" t="s">
        <v>564</v>
      </c>
      <c r="F574" s="131" t="s">
        <v>566</v>
      </c>
      <c r="G574" s="132" t="s">
        <v>185</v>
      </c>
      <c r="H574" s="133"/>
      <c r="I574" s="103"/>
      <c r="J574" s="103"/>
      <c r="K574" s="103"/>
      <c r="L574" s="103"/>
      <c r="M574" s="103"/>
      <c r="N574" s="103"/>
      <c r="O574" s="103"/>
      <c r="P574" s="103"/>
      <c r="Q574" s="103">
        <v>1</v>
      </c>
      <c r="R574" s="103"/>
      <c r="S574" s="134">
        <v>2</v>
      </c>
      <c r="T574"/>
      <c r="U574"/>
      <c r="V574"/>
      <c r="W574"/>
      <c r="X574"/>
      <c r="Y574"/>
      <c r="Z574"/>
      <c r="AA574"/>
      <c r="AB574"/>
      <c r="AC574"/>
      <c r="AD574"/>
      <c r="AE574"/>
    </row>
    <row r="575" spans="1:31">
      <c r="A575" s="131" t="s">
        <v>122</v>
      </c>
      <c r="B575" s="131" t="s">
        <v>142</v>
      </c>
      <c r="C575" s="131" t="s">
        <v>234</v>
      </c>
      <c r="D575" s="131" t="s">
        <v>235</v>
      </c>
      <c r="E575" s="140" t="s">
        <v>567</v>
      </c>
      <c r="F575" s="140" t="s">
        <v>568</v>
      </c>
      <c r="G575" s="140" t="s">
        <v>541</v>
      </c>
      <c r="H575" s="128"/>
      <c r="I575" s="129"/>
      <c r="J575" s="129"/>
      <c r="K575" s="129"/>
      <c r="L575" s="129"/>
      <c r="M575" s="129"/>
      <c r="N575" s="129"/>
      <c r="O575" s="129"/>
      <c r="P575" s="129"/>
      <c r="Q575" s="129">
        <v>1</v>
      </c>
      <c r="R575" s="129">
        <v>2</v>
      </c>
      <c r="S575" s="130">
        <v>1</v>
      </c>
      <c r="T575"/>
      <c r="U575"/>
      <c r="V575"/>
      <c r="W575"/>
      <c r="X575"/>
      <c r="Y575"/>
      <c r="Z575"/>
      <c r="AA575"/>
      <c r="AB575"/>
      <c r="AC575"/>
      <c r="AD575"/>
      <c r="AE575"/>
    </row>
    <row r="576" spans="1:31">
      <c r="A576" s="131" t="s">
        <v>122</v>
      </c>
      <c r="B576" s="131" t="s">
        <v>142</v>
      </c>
      <c r="C576" s="131" t="s">
        <v>234</v>
      </c>
      <c r="D576" s="131" t="s">
        <v>235</v>
      </c>
      <c r="E576" s="140" t="s">
        <v>569</v>
      </c>
      <c r="F576" s="140" t="s">
        <v>570</v>
      </c>
      <c r="G576" s="140" t="s">
        <v>541</v>
      </c>
      <c r="H576" s="128"/>
      <c r="I576" s="129"/>
      <c r="J576" s="129"/>
      <c r="K576" s="129"/>
      <c r="L576" s="129"/>
      <c r="M576" s="129"/>
      <c r="N576" s="129"/>
      <c r="O576" s="129"/>
      <c r="P576" s="129"/>
      <c r="Q576" s="129">
        <v>1</v>
      </c>
      <c r="R576" s="129">
        <v>2</v>
      </c>
      <c r="S576" s="130"/>
      <c r="T576"/>
      <c r="U576"/>
      <c r="V576"/>
      <c r="W576"/>
      <c r="X576"/>
      <c r="Y576"/>
      <c r="Z576"/>
      <c r="AA576"/>
      <c r="AB576"/>
      <c r="AC576"/>
      <c r="AD576"/>
      <c r="AE576"/>
    </row>
    <row r="577" spans="1:31">
      <c r="A577" s="131" t="s">
        <v>122</v>
      </c>
      <c r="B577" s="131" t="s">
        <v>142</v>
      </c>
      <c r="C577" s="131" t="s">
        <v>234</v>
      </c>
      <c r="D577" s="131" t="s">
        <v>235</v>
      </c>
      <c r="E577" s="140" t="s">
        <v>571</v>
      </c>
      <c r="F577" s="140" t="s">
        <v>572</v>
      </c>
      <c r="G577" s="140" t="s">
        <v>541</v>
      </c>
      <c r="H577" s="128"/>
      <c r="I577" s="129"/>
      <c r="J577" s="129"/>
      <c r="K577" s="129"/>
      <c r="L577" s="129"/>
      <c r="M577" s="129"/>
      <c r="N577" s="129"/>
      <c r="O577" s="129"/>
      <c r="P577" s="129"/>
      <c r="Q577" s="129">
        <v>1</v>
      </c>
      <c r="R577" s="129">
        <v>1</v>
      </c>
      <c r="S577" s="130">
        <v>1</v>
      </c>
      <c r="T577"/>
      <c r="U577"/>
      <c r="V577"/>
      <c r="W577"/>
      <c r="X577"/>
      <c r="Y577"/>
      <c r="Z577"/>
      <c r="AA577"/>
      <c r="AB577"/>
      <c r="AC577"/>
      <c r="AD577"/>
      <c r="AE577"/>
    </row>
    <row r="578" spans="1:31">
      <c r="A578" s="131" t="s">
        <v>122</v>
      </c>
      <c r="B578" s="131" t="s">
        <v>142</v>
      </c>
      <c r="C578" s="131" t="s">
        <v>234</v>
      </c>
      <c r="D578" s="131" t="s">
        <v>235</v>
      </c>
      <c r="E578" s="140" t="s">
        <v>573</v>
      </c>
      <c r="F578" s="140" t="s">
        <v>574</v>
      </c>
      <c r="G578" s="140" t="s">
        <v>406</v>
      </c>
      <c r="H578" s="128"/>
      <c r="I578" s="129"/>
      <c r="J578" s="129"/>
      <c r="K578" s="129"/>
      <c r="L578" s="129"/>
      <c r="M578" s="129"/>
      <c r="N578" s="129"/>
      <c r="O578" s="129"/>
      <c r="P578" s="129"/>
      <c r="Q578" s="129">
        <v>1</v>
      </c>
      <c r="R578" s="129"/>
      <c r="S578" s="130"/>
      <c r="T578"/>
      <c r="U578"/>
      <c r="V578"/>
      <c r="W578"/>
      <c r="X578"/>
      <c r="Y578"/>
      <c r="Z578"/>
      <c r="AA578"/>
      <c r="AB578"/>
      <c r="AC578"/>
      <c r="AD578"/>
      <c r="AE578"/>
    </row>
    <row r="579" spans="1:31">
      <c r="A579" s="131" t="s">
        <v>122</v>
      </c>
      <c r="B579" s="131" t="s">
        <v>142</v>
      </c>
      <c r="C579" s="131" t="s">
        <v>234</v>
      </c>
      <c r="D579" s="131" t="s">
        <v>235</v>
      </c>
      <c r="E579" s="131" t="s">
        <v>573</v>
      </c>
      <c r="F579" s="131" t="s">
        <v>574</v>
      </c>
      <c r="G579" s="132" t="s">
        <v>407</v>
      </c>
      <c r="H579" s="13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34">
        <v>1</v>
      </c>
      <c r="T579"/>
      <c r="U579"/>
      <c r="V579"/>
      <c r="W579"/>
      <c r="X579"/>
      <c r="Y579"/>
      <c r="Z579"/>
      <c r="AA579"/>
      <c r="AB579"/>
      <c r="AC579"/>
      <c r="AD579"/>
      <c r="AE579"/>
    </row>
    <row r="580" spans="1:31">
      <c r="A580" s="131" t="s">
        <v>122</v>
      </c>
      <c r="B580" s="131" t="s">
        <v>142</v>
      </c>
      <c r="C580" s="131" t="s">
        <v>234</v>
      </c>
      <c r="D580" s="131" t="s">
        <v>235</v>
      </c>
      <c r="E580" s="140" t="s">
        <v>575</v>
      </c>
      <c r="F580" s="140" t="s">
        <v>576</v>
      </c>
      <c r="G580" s="140" t="s">
        <v>361</v>
      </c>
      <c r="H580" s="128">
        <v>98</v>
      </c>
      <c r="I580" s="129"/>
      <c r="J580" s="129">
        <v>20</v>
      </c>
      <c r="K580" s="129">
        <v>6</v>
      </c>
      <c r="L580" s="129">
        <v>23</v>
      </c>
      <c r="M580" s="129"/>
      <c r="N580" s="129"/>
      <c r="O580" s="129"/>
      <c r="P580" s="129"/>
      <c r="Q580" s="129"/>
      <c r="R580" s="129"/>
      <c r="S580" s="130"/>
      <c r="T580"/>
      <c r="U580"/>
      <c r="V580"/>
      <c r="W580"/>
      <c r="X580"/>
      <c r="Y580"/>
      <c r="Z580"/>
      <c r="AA580"/>
      <c r="AB580"/>
      <c r="AC580"/>
      <c r="AD580"/>
      <c r="AE580"/>
    </row>
    <row r="581" spans="1:31">
      <c r="A581" s="131" t="s">
        <v>122</v>
      </c>
      <c r="B581" s="131" t="s">
        <v>142</v>
      </c>
      <c r="C581" s="131" t="s">
        <v>234</v>
      </c>
      <c r="D581" s="131" t="s">
        <v>235</v>
      </c>
      <c r="E581" s="140" t="s">
        <v>577</v>
      </c>
      <c r="F581" s="140" t="s">
        <v>578</v>
      </c>
      <c r="G581" s="140" t="s">
        <v>361</v>
      </c>
      <c r="H581" s="128">
        <v>117</v>
      </c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30"/>
      <c r="T581"/>
      <c r="U581"/>
      <c r="V581"/>
      <c r="W581"/>
      <c r="X581"/>
      <c r="Y581"/>
      <c r="Z581"/>
      <c r="AA581"/>
      <c r="AB581"/>
      <c r="AC581"/>
      <c r="AD581"/>
      <c r="AE581"/>
    </row>
    <row r="582" spans="1:31">
      <c r="A582" s="131" t="s">
        <v>122</v>
      </c>
      <c r="B582" s="131" t="s">
        <v>142</v>
      </c>
      <c r="C582" s="131" t="s">
        <v>234</v>
      </c>
      <c r="D582" s="131" t="s">
        <v>235</v>
      </c>
      <c r="E582" s="140" t="s">
        <v>579</v>
      </c>
      <c r="F582" s="140" t="s">
        <v>580</v>
      </c>
      <c r="G582" s="140" t="s">
        <v>581</v>
      </c>
      <c r="H582" s="128"/>
      <c r="I582" s="129"/>
      <c r="J582" s="129"/>
      <c r="K582" s="129"/>
      <c r="L582" s="129"/>
      <c r="M582" s="129"/>
      <c r="N582" s="129"/>
      <c r="O582" s="129">
        <v>1</v>
      </c>
      <c r="P582" s="129"/>
      <c r="Q582" s="129"/>
      <c r="R582" s="129"/>
      <c r="S582" s="130"/>
      <c r="T582"/>
      <c r="U582"/>
      <c r="V582"/>
      <c r="W582"/>
      <c r="X582"/>
      <c r="Y582"/>
      <c r="Z582"/>
      <c r="AA582"/>
      <c r="AB582"/>
      <c r="AC582"/>
      <c r="AD582"/>
      <c r="AE582"/>
    </row>
    <row r="583" spans="1:31">
      <c r="A583" s="131" t="s">
        <v>122</v>
      </c>
      <c r="B583" s="131" t="s">
        <v>142</v>
      </c>
      <c r="C583" s="131" t="s">
        <v>234</v>
      </c>
      <c r="D583" s="131" t="s">
        <v>235</v>
      </c>
      <c r="E583" s="131" t="s">
        <v>579</v>
      </c>
      <c r="F583" s="131" t="s">
        <v>580</v>
      </c>
      <c r="G583" s="132" t="s">
        <v>509</v>
      </c>
      <c r="H583" s="133"/>
      <c r="I583" s="103"/>
      <c r="J583" s="103"/>
      <c r="K583" s="103"/>
      <c r="L583" s="103">
        <v>1</v>
      </c>
      <c r="M583" s="103"/>
      <c r="N583" s="103"/>
      <c r="O583" s="103">
        <v>2</v>
      </c>
      <c r="P583" s="103"/>
      <c r="Q583" s="103"/>
      <c r="R583" s="103"/>
      <c r="S583" s="134"/>
      <c r="T583"/>
      <c r="U583"/>
      <c r="V583"/>
      <c r="W583"/>
      <c r="X583"/>
      <c r="Y583"/>
      <c r="Z583"/>
      <c r="AA583"/>
      <c r="AB583"/>
      <c r="AC583"/>
      <c r="AD583"/>
      <c r="AE583"/>
    </row>
    <row r="584" spans="1:31">
      <c r="A584" s="131" t="s">
        <v>122</v>
      </c>
      <c r="B584" s="131" t="s">
        <v>142</v>
      </c>
      <c r="C584" s="131" t="s">
        <v>234</v>
      </c>
      <c r="D584" s="131" t="s">
        <v>235</v>
      </c>
      <c r="E584" s="131" t="s">
        <v>579</v>
      </c>
      <c r="F584" s="131" t="s">
        <v>580</v>
      </c>
      <c r="G584" s="132" t="s">
        <v>582</v>
      </c>
      <c r="H584" s="133"/>
      <c r="I584" s="103"/>
      <c r="J584" s="103"/>
      <c r="K584" s="103"/>
      <c r="L584" s="103"/>
      <c r="M584" s="103"/>
      <c r="N584" s="103">
        <v>1</v>
      </c>
      <c r="O584" s="103"/>
      <c r="P584" s="103"/>
      <c r="Q584" s="103"/>
      <c r="R584" s="103"/>
      <c r="S584" s="134"/>
      <c r="T584"/>
      <c r="U584"/>
      <c r="V584"/>
      <c r="W584"/>
      <c r="X584"/>
      <c r="Y584"/>
      <c r="Z584"/>
      <c r="AA584"/>
      <c r="AB584"/>
      <c r="AC584"/>
      <c r="AD584"/>
      <c r="AE584"/>
    </row>
    <row r="585" spans="1:31">
      <c r="A585" s="131" t="s">
        <v>122</v>
      </c>
      <c r="B585" s="131" t="s">
        <v>142</v>
      </c>
      <c r="C585" s="131" t="s">
        <v>234</v>
      </c>
      <c r="D585" s="131" t="s">
        <v>235</v>
      </c>
      <c r="E585" s="131" t="s">
        <v>579</v>
      </c>
      <c r="F585" s="131" t="s">
        <v>580</v>
      </c>
      <c r="G585" s="132" t="s">
        <v>185</v>
      </c>
      <c r="H585" s="133"/>
      <c r="I585" s="103"/>
      <c r="J585" s="103"/>
      <c r="K585" s="103"/>
      <c r="L585" s="103">
        <v>1</v>
      </c>
      <c r="M585" s="103">
        <v>1</v>
      </c>
      <c r="N585" s="103"/>
      <c r="O585" s="103"/>
      <c r="P585" s="103"/>
      <c r="Q585" s="103"/>
      <c r="R585" s="103"/>
      <c r="S585" s="134"/>
      <c r="T585"/>
      <c r="U585"/>
      <c r="V585"/>
      <c r="W585"/>
      <c r="X585"/>
      <c r="Y585"/>
      <c r="Z585"/>
      <c r="AA585"/>
      <c r="AB585"/>
      <c r="AC585"/>
      <c r="AD585"/>
      <c r="AE585"/>
    </row>
    <row r="586" spans="1:31">
      <c r="A586" s="131" t="s">
        <v>122</v>
      </c>
      <c r="B586" s="131" t="s">
        <v>142</v>
      </c>
      <c r="C586" s="131" t="s">
        <v>234</v>
      </c>
      <c r="D586" s="131" t="s">
        <v>235</v>
      </c>
      <c r="E586" s="131" t="s">
        <v>579</v>
      </c>
      <c r="F586" s="131" t="s">
        <v>580</v>
      </c>
      <c r="G586" s="132" t="s">
        <v>396</v>
      </c>
      <c r="H586" s="133"/>
      <c r="I586" s="103">
        <v>1</v>
      </c>
      <c r="J586" s="103">
        <v>2</v>
      </c>
      <c r="K586" s="103"/>
      <c r="L586" s="103"/>
      <c r="M586" s="103"/>
      <c r="N586" s="103"/>
      <c r="O586" s="103"/>
      <c r="P586" s="103"/>
      <c r="Q586" s="103"/>
      <c r="R586" s="103"/>
      <c r="S586" s="134"/>
      <c r="T586"/>
      <c r="U586"/>
      <c r="V586"/>
      <c r="W586"/>
      <c r="X586"/>
      <c r="Y586"/>
      <c r="Z586"/>
      <c r="AA586"/>
      <c r="AB586"/>
      <c r="AC586"/>
      <c r="AD586"/>
      <c r="AE586"/>
    </row>
    <row r="587" spans="1:31">
      <c r="A587" s="131" t="s">
        <v>122</v>
      </c>
      <c r="B587" s="131" t="s">
        <v>142</v>
      </c>
      <c r="C587" s="131" t="s">
        <v>234</v>
      </c>
      <c r="D587" s="131" t="s">
        <v>235</v>
      </c>
      <c r="E587" s="131" t="s">
        <v>579</v>
      </c>
      <c r="F587" s="131" t="s">
        <v>580</v>
      </c>
      <c r="G587" s="132" t="s">
        <v>583</v>
      </c>
      <c r="H587" s="133">
        <v>3</v>
      </c>
      <c r="I587" s="103">
        <v>1</v>
      </c>
      <c r="J587" s="103"/>
      <c r="K587" s="103">
        <v>1</v>
      </c>
      <c r="L587" s="103"/>
      <c r="M587" s="103">
        <v>1</v>
      </c>
      <c r="N587" s="103"/>
      <c r="O587" s="103"/>
      <c r="P587" s="103"/>
      <c r="Q587" s="103"/>
      <c r="R587" s="103"/>
      <c r="S587" s="134"/>
      <c r="T587"/>
      <c r="U587"/>
      <c r="V587"/>
      <c r="W587"/>
      <c r="X587"/>
      <c r="Y587"/>
      <c r="Z587"/>
      <c r="AA587"/>
      <c r="AB587"/>
      <c r="AC587"/>
      <c r="AD587"/>
      <c r="AE587"/>
    </row>
    <row r="588" spans="1:31">
      <c r="A588" s="131" t="s">
        <v>122</v>
      </c>
      <c r="B588" s="131" t="s">
        <v>142</v>
      </c>
      <c r="C588" s="131" t="s">
        <v>234</v>
      </c>
      <c r="D588" s="131" t="s">
        <v>235</v>
      </c>
      <c r="E588" s="131" t="s">
        <v>579</v>
      </c>
      <c r="F588" s="140" t="s">
        <v>584</v>
      </c>
      <c r="G588" s="140" t="s">
        <v>509</v>
      </c>
      <c r="H588" s="128"/>
      <c r="I588" s="129"/>
      <c r="J588" s="129"/>
      <c r="K588" s="129"/>
      <c r="L588" s="129"/>
      <c r="M588" s="129"/>
      <c r="N588" s="129"/>
      <c r="O588" s="129"/>
      <c r="P588" s="129"/>
      <c r="Q588" s="129">
        <v>1</v>
      </c>
      <c r="R588" s="129"/>
      <c r="S588" s="130"/>
      <c r="T588"/>
      <c r="U588"/>
      <c r="V588"/>
      <c r="W588"/>
      <c r="X588"/>
      <c r="Y588"/>
      <c r="Z588"/>
      <c r="AA588"/>
      <c r="AB588"/>
      <c r="AC588"/>
      <c r="AD588"/>
      <c r="AE588"/>
    </row>
    <row r="589" spans="1:31">
      <c r="A589" s="131" t="s">
        <v>122</v>
      </c>
      <c r="B589" s="131" t="s">
        <v>142</v>
      </c>
      <c r="C589" s="131" t="s">
        <v>234</v>
      </c>
      <c r="D589" s="131" t="s">
        <v>235</v>
      </c>
      <c r="E589" s="131" t="s">
        <v>579</v>
      </c>
      <c r="F589" s="131" t="s">
        <v>584</v>
      </c>
      <c r="G589" s="132" t="s">
        <v>396</v>
      </c>
      <c r="H589" s="13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>
        <v>2</v>
      </c>
      <c r="S589" s="134">
        <v>1</v>
      </c>
      <c r="T589"/>
      <c r="U589"/>
      <c r="V589"/>
      <c r="W589"/>
      <c r="X589"/>
      <c r="Y589"/>
      <c r="Z589"/>
      <c r="AA589"/>
      <c r="AB589"/>
      <c r="AC589"/>
      <c r="AD589"/>
      <c r="AE589"/>
    </row>
    <row r="590" spans="1:31">
      <c r="A590" s="131" t="s">
        <v>122</v>
      </c>
      <c r="B590" s="131" t="s">
        <v>142</v>
      </c>
      <c r="C590" s="131" t="s">
        <v>234</v>
      </c>
      <c r="D590" s="131" t="s">
        <v>235</v>
      </c>
      <c r="E590" s="131" t="s">
        <v>579</v>
      </c>
      <c r="F590" s="131" t="s">
        <v>584</v>
      </c>
      <c r="G590" s="132" t="s">
        <v>583</v>
      </c>
      <c r="H590" s="13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34">
        <v>1</v>
      </c>
      <c r="T590"/>
      <c r="U590"/>
      <c r="V590"/>
      <c r="W590"/>
      <c r="X590"/>
      <c r="Y590"/>
      <c r="Z590"/>
      <c r="AA590"/>
      <c r="AB590"/>
      <c r="AC590"/>
      <c r="AD590"/>
      <c r="AE590"/>
    </row>
    <row r="591" spans="1:31">
      <c r="A591" s="131" t="s">
        <v>122</v>
      </c>
      <c r="B591" s="131" t="s">
        <v>142</v>
      </c>
      <c r="C591" s="131" t="s">
        <v>234</v>
      </c>
      <c r="D591" s="131" t="s">
        <v>235</v>
      </c>
      <c r="E591" s="140" t="s">
        <v>585</v>
      </c>
      <c r="F591" s="140" t="s">
        <v>586</v>
      </c>
      <c r="G591" s="140" t="s">
        <v>581</v>
      </c>
      <c r="H591" s="128"/>
      <c r="I591" s="129"/>
      <c r="J591" s="129"/>
      <c r="K591" s="129"/>
      <c r="L591" s="129"/>
      <c r="M591" s="129"/>
      <c r="N591" s="129"/>
      <c r="O591" s="129">
        <v>1</v>
      </c>
      <c r="P591" s="129"/>
      <c r="Q591" s="129"/>
      <c r="R591" s="129"/>
      <c r="S591" s="130"/>
      <c r="T591"/>
      <c r="U591"/>
      <c r="V591"/>
      <c r="W591"/>
      <c r="X591"/>
      <c r="Y591"/>
      <c r="Z591"/>
      <c r="AA591"/>
      <c r="AB591"/>
      <c r="AC591"/>
      <c r="AD591"/>
      <c r="AE591"/>
    </row>
    <row r="592" spans="1:31">
      <c r="A592" s="131" t="s">
        <v>122</v>
      </c>
      <c r="B592" s="131" t="s">
        <v>142</v>
      </c>
      <c r="C592" s="131" t="s">
        <v>234</v>
      </c>
      <c r="D592" s="131" t="s">
        <v>235</v>
      </c>
      <c r="E592" s="131" t="s">
        <v>585</v>
      </c>
      <c r="F592" s="131" t="s">
        <v>586</v>
      </c>
      <c r="G592" s="132" t="s">
        <v>509</v>
      </c>
      <c r="H592" s="133"/>
      <c r="I592" s="103"/>
      <c r="J592" s="103"/>
      <c r="K592" s="103"/>
      <c r="L592" s="103">
        <v>1</v>
      </c>
      <c r="M592" s="103"/>
      <c r="N592" s="103"/>
      <c r="O592" s="103">
        <v>2</v>
      </c>
      <c r="P592" s="103"/>
      <c r="Q592" s="103">
        <v>1</v>
      </c>
      <c r="R592" s="103"/>
      <c r="S592" s="134"/>
      <c r="T592"/>
      <c r="U592"/>
      <c r="V592"/>
      <c r="W592"/>
      <c r="X592"/>
      <c r="Y592"/>
      <c r="Z592"/>
      <c r="AA592"/>
      <c r="AB592"/>
      <c r="AC592"/>
      <c r="AD592"/>
      <c r="AE592"/>
    </row>
    <row r="593" spans="1:31">
      <c r="A593" s="131" t="s">
        <v>122</v>
      </c>
      <c r="B593" s="131" t="s">
        <v>142</v>
      </c>
      <c r="C593" s="131" t="s">
        <v>234</v>
      </c>
      <c r="D593" s="131" t="s">
        <v>235</v>
      </c>
      <c r="E593" s="131" t="s">
        <v>585</v>
      </c>
      <c r="F593" s="131" t="s">
        <v>586</v>
      </c>
      <c r="G593" s="132" t="s">
        <v>582</v>
      </c>
      <c r="H593" s="133"/>
      <c r="I593" s="103"/>
      <c r="J593" s="103"/>
      <c r="K593" s="103"/>
      <c r="L593" s="103"/>
      <c r="M593" s="103"/>
      <c r="N593" s="103">
        <v>1</v>
      </c>
      <c r="O593" s="103"/>
      <c r="P593" s="103"/>
      <c r="Q593" s="103"/>
      <c r="R593" s="103"/>
      <c r="S593" s="134"/>
      <c r="T593"/>
      <c r="U593"/>
      <c r="V593"/>
      <c r="W593"/>
      <c r="X593"/>
      <c r="Y593"/>
      <c r="Z593"/>
      <c r="AA593"/>
      <c r="AB593"/>
      <c r="AC593"/>
      <c r="AD593"/>
      <c r="AE593"/>
    </row>
    <row r="594" spans="1:31">
      <c r="A594" s="131" t="s">
        <v>122</v>
      </c>
      <c r="B594" s="131" t="s">
        <v>142</v>
      </c>
      <c r="C594" s="131" t="s">
        <v>234</v>
      </c>
      <c r="D594" s="131" t="s">
        <v>235</v>
      </c>
      <c r="E594" s="140" t="s">
        <v>587</v>
      </c>
      <c r="F594" s="140" t="s">
        <v>588</v>
      </c>
      <c r="G594" s="140" t="s">
        <v>589</v>
      </c>
      <c r="H594" s="128"/>
      <c r="I594" s="129"/>
      <c r="J594" s="129"/>
      <c r="K594" s="129"/>
      <c r="L594" s="129">
        <v>1</v>
      </c>
      <c r="M594" s="129"/>
      <c r="N594" s="129"/>
      <c r="O594" s="129"/>
      <c r="P594" s="129"/>
      <c r="Q594" s="129"/>
      <c r="R594" s="129"/>
      <c r="S594" s="130"/>
      <c r="T594"/>
      <c r="U594"/>
      <c r="V594"/>
      <c r="W594"/>
      <c r="X594"/>
      <c r="Y594"/>
      <c r="Z594"/>
      <c r="AA594"/>
      <c r="AB594"/>
      <c r="AC594"/>
      <c r="AD594"/>
      <c r="AE594"/>
    </row>
    <row r="595" spans="1:31">
      <c r="A595" s="131" t="s">
        <v>122</v>
      </c>
      <c r="B595" s="131" t="s">
        <v>142</v>
      </c>
      <c r="C595" s="131" t="s">
        <v>234</v>
      </c>
      <c r="D595" s="131" t="s">
        <v>235</v>
      </c>
      <c r="E595" s="131" t="s">
        <v>587</v>
      </c>
      <c r="F595" s="131" t="s">
        <v>588</v>
      </c>
      <c r="G595" s="132" t="s">
        <v>590</v>
      </c>
      <c r="H595" s="133">
        <v>56</v>
      </c>
      <c r="I595" s="103">
        <v>13</v>
      </c>
      <c r="J595" s="103">
        <v>2</v>
      </c>
      <c r="K595" s="103">
        <v>2</v>
      </c>
      <c r="L595" s="103">
        <v>2</v>
      </c>
      <c r="M595" s="103">
        <v>2</v>
      </c>
      <c r="N595" s="103">
        <v>7</v>
      </c>
      <c r="O595" s="103"/>
      <c r="P595" s="103"/>
      <c r="Q595" s="103"/>
      <c r="R595" s="103">
        <v>2</v>
      </c>
      <c r="S595" s="134"/>
      <c r="T595"/>
      <c r="U595"/>
      <c r="V595"/>
      <c r="W595"/>
      <c r="X595"/>
      <c r="Y595"/>
      <c r="Z595"/>
      <c r="AA595"/>
      <c r="AB595"/>
      <c r="AC595"/>
      <c r="AD595"/>
      <c r="AE595"/>
    </row>
    <row r="596" spans="1:31">
      <c r="A596" s="131" t="s">
        <v>122</v>
      </c>
      <c r="B596" s="131" t="s">
        <v>142</v>
      </c>
      <c r="C596" s="131" t="s">
        <v>234</v>
      </c>
      <c r="D596" s="131" t="s">
        <v>235</v>
      </c>
      <c r="E596" s="140" t="s">
        <v>591</v>
      </c>
      <c r="F596" s="140" t="s">
        <v>592</v>
      </c>
      <c r="G596" s="140" t="s">
        <v>380</v>
      </c>
      <c r="H596" s="128">
        <v>45</v>
      </c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30"/>
      <c r="T596"/>
      <c r="U596"/>
      <c r="V596"/>
      <c r="W596"/>
      <c r="X596"/>
      <c r="Y596"/>
      <c r="Z596"/>
      <c r="AA596"/>
      <c r="AB596"/>
      <c r="AC596"/>
      <c r="AD596"/>
      <c r="AE596"/>
    </row>
    <row r="597" spans="1:31">
      <c r="A597" s="131" t="s">
        <v>122</v>
      </c>
      <c r="B597" s="131" t="s">
        <v>142</v>
      </c>
      <c r="C597" s="131" t="s">
        <v>234</v>
      </c>
      <c r="D597" s="131" t="s">
        <v>235</v>
      </c>
      <c r="E597" s="140" t="s">
        <v>593</v>
      </c>
      <c r="F597" s="140" t="s">
        <v>594</v>
      </c>
      <c r="G597" s="140" t="s">
        <v>380</v>
      </c>
      <c r="H597" s="128">
        <v>6</v>
      </c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30"/>
      <c r="T597"/>
      <c r="U597"/>
      <c r="V597"/>
      <c r="W597"/>
      <c r="X597"/>
      <c r="Y597"/>
      <c r="Z597"/>
      <c r="AA597"/>
      <c r="AB597"/>
      <c r="AC597"/>
      <c r="AD597"/>
      <c r="AE597"/>
    </row>
    <row r="598" spans="1:31">
      <c r="A598" s="131" t="s">
        <v>122</v>
      </c>
      <c r="B598" s="131" t="s">
        <v>142</v>
      </c>
      <c r="C598" s="131" t="s">
        <v>234</v>
      </c>
      <c r="D598" s="131" t="s">
        <v>235</v>
      </c>
      <c r="E598" s="140" t="s">
        <v>595</v>
      </c>
      <c r="F598" s="140" t="s">
        <v>596</v>
      </c>
      <c r="G598" s="140" t="s">
        <v>380</v>
      </c>
      <c r="H598" s="128">
        <v>55</v>
      </c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30"/>
      <c r="T598"/>
      <c r="U598"/>
      <c r="V598"/>
      <c r="W598"/>
      <c r="X598"/>
      <c r="Y598"/>
      <c r="Z598"/>
      <c r="AA598"/>
      <c r="AB598"/>
      <c r="AC598"/>
      <c r="AD598"/>
      <c r="AE598"/>
    </row>
    <row r="599" spans="1:31">
      <c r="A599" s="131" t="s">
        <v>122</v>
      </c>
      <c r="B599" s="131" t="s">
        <v>142</v>
      </c>
      <c r="C599" s="131" t="s">
        <v>234</v>
      </c>
      <c r="D599" s="131" t="s">
        <v>235</v>
      </c>
      <c r="E599" s="140" t="s">
        <v>597</v>
      </c>
      <c r="F599" s="140" t="s">
        <v>598</v>
      </c>
      <c r="G599" s="140" t="s">
        <v>380</v>
      </c>
      <c r="H599" s="128">
        <v>5</v>
      </c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30"/>
      <c r="T599"/>
      <c r="U599"/>
      <c r="V599"/>
      <c r="W599"/>
      <c r="X599"/>
      <c r="Y599"/>
      <c r="Z599"/>
      <c r="AA599"/>
      <c r="AB599"/>
      <c r="AC599"/>
      <c r="AD599"/>
      <c r="AE599"/>
    </row>
    <row r="600" spans="1:31">
      <c r="A600" s="131" t="s">
        <v>122</v>
      </c>
      <c r="B600" s="131" t="s">
        <v>142</v>
      </c>
      <c r="C600" s="131" t="s">
        <v>234</v>
      </c>
      <c r="D600" s="131" t="s">
        <v>235</v>
      </c>
      <c r="E600" s="140" t="s">
        <v>599</v>
      </c>
      <c r="F600" s="140" t="s">
        <v>600</v>
      </c>
      <c r="G600" s="140" t="s">
        <v>380</v>
      </c>
      <c r="H600" s="128">
        <v>45</v>
      </c>
      <c r="I600" s="129">
        <v>9</v>
      </c>
      <c r="J600" s="129">
        <v>2</v>
      </c>
      <c r="K600" s="129">
        <v>4</v>
      </c>
      <c r="L600" s="129">
        <v>2</v>
      </c>
      <c r="M600" s="129">
        <v>1</v>
      </c>
      <c r="N600" s="129">
        <v>2</v>
      </c>
      <c r="O600" s="129">
        <v>1</v>
      </c>
      <c r="P600" s="129"/>
      <c r="Q600" s="129"/>
      <c r="R600" s="129"/>
      <c r="S600" s="130"/>
      <c r="T600"/>
      <c r="U600"/>
      <c r="V600"/>
      <c r="W600"/>
      <c r="X600"/>
      <c r="Y600"/>
      <c r="Z600"/>
      <c r="AA600"/>
      <c r="AB600"/>
      <c r="AC600"/>
      <c r="AD600"/>
      <c r="AE600"/>
    </row>
    <row r="601" spans="1:31">
      <c r="A601" s="131" t="s">
        <v>122</v>
      </c>
      <c r="B601" s="131" t="s">
        <v>142</v>
      </c>
      <c r="C601" s="131" t="s">
        <v>234</v>
      </c>
      <c r="D601" s="131" t="s">
        <v>235</v>
      </c>
      <c r="E601" s="131" t="s">
        <v>599</v>
      </c>
      <c r="F601" s="140" t="s">
        <v>601</v>
      </c>
      <c r="G601" s="140" t="s">
        <v>380</v>
      </c>
      <c r="H601" s="128"/>
      <c r="I601" s="129"/>
      <c r="J601" s="129"/>
      <c r="K601" s="129"/>
      <c r="L601" s="129"/>
      <c r="M601" s="129"/>
      <c r="N601" s="129"/>
      <c r="O601" s="129"/>
      <c r="P601" s="129"/>
      <c r="Q601" s="129">
        <v>1</v>
      </c>
      <c r="R601" s="129"/>
      <c r="S601" s="130"/>
      <c r="T601"/>
      <c r="U601"/>
      <c r="V601"/>
      <c r="W601"/>
      <c r="X601"/>
      <c r="Y601"/>
      <c r="Z601"/>
      <c r="AA601"/>
      <c r="AB601"/>
      <c r="AC601"/>
      <c r="AD601"/>
      <c r="AE601"/>
    </row>
    <row r="602" spans="1:31">
      <c r="A602" s="131" t="s">
        <v>122</v>
      </c>
      <c r="B602" s="131" t="s">
        <v>142</v>
      </c>
      <c r="C602" s="131" t="s">
        <v>234</v>
      </c>
      <c r="D602" s="131" t="s">
        <v>235</v>
      </c>
      <c r="E602" s="140" t="s">
        <v>602</v>
      </c>
      <c r="F602" s="140" t="s">
        <v>603</v>
      </c>
      <c r="G602" s="140" t="s">
        <v>380</v>
      </c>
      <c r="H602" s="128">
        <v>60</v>
      </c>
      <c r="I602" s="129">
        <v>5</v>
      </c>
      <c r="J602" s="129"/>
      <c r="K602" s="129"/>
      <c r="L602" s="129"/>
      <c r="M602" s="129"/>
      <c r="N602" s="129"/>
      <c r="O602" s="129"/>
      <c r="P602" s="129"/>
      <c r="Q602" s="129"/>
      <c r="R602" s="129"/>
      <c r="S602" s="130"/>
      <c r="T602"/>
      <c r="U602"/>
      <c r="V602"/>
      <c r="W602"/>
      <c r="X602"/>
      <c r="Y602"/>
      <c r="Z602"/>
      <c r="AA602"/>
      <c r="AB602"/>
      <c r="AC602"/>
      <c r="AD602"/>
      <c r="AE602"/>
    </row>
    <row r="603" spans="1:31">
      <c r="A603" s="131" t="s">
        <v>122</v>
      </c>
      <c r="B603" s="131" t="s">
        <v>142</v>
      </c>
      <c r="C603" s="131" t="s">
        <v>234</v>
      </c>
      <c r="D603" s="131" t="s">
        <v>235</v>
      </c>
      <c r="E603" s="140" t="s">
        <v>604</v>
      </c>
      <c r="F603" s="140" t="s">
        <v>605</v>
      </c>
      <c r="G603" s="140" t="s">
        <v>380</v>
      </c>
      <c r="H603" s="128">
        <v>72</v>
      </c>
      <c r="I603" s="129">
        <v>13</v>
      </c>
      <c r="J603" s="129"/>
      <c r="K603" s="129"/>
      <c r="L603" s="129"/>
      <c r="M603" s="129"/>
      <c r="N603" s="129"/>
      <c r="O603" s="129"/>
      <c r="P603" s="129"/>
      <c r="Q603" s="129"/>
      <c r="R603" s="129"/>
      <c r="S603" s="130"/>
      <c r="T603"/>
      <c r="U603"/>
      <c r="V603"/>
      <c r="W603"/>
      <c r="X603"/>
      <c r="Y603"/>
      <c r="Z603"/>
      <c r="AA603"/>
      <c r="AB603"/>
      <c r="AC603"/>
      <c r="AD603"/>
      <c r="AE603"/>
    </row>
    <row r="604" spans="1:31">
      <c r="A604" s="131" t="s">
        <v>122</v>
      </c>
      <c r="B604" s="131" t="s">
        <v>142</v>
      </c>
      <c r="C604" s="131" t="s">
        <v>234</v>
      </c>
      <c r="D604" s="131" t="s">
        <v>235</v>
      </c>
      <c r="E604" s="140" t="s">
        <v>606</v>
      </c>
      <c r="F604" s="140" t="s">
        <v>607</v>
      </c>
      <c r="G604" s="140" t="s">
        <v>380</v>
      </c>
      <c r="H604" s="128">
        <v>32</v>
      </c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30"/>
      <c r="T604"/>
      <c r="U604"/>
      <c r="V604"/>
      <c r="W604"/>
      <c r="X604"/>
      <c r="Y604"/>
      <c r="Z604"/>
      <c r="AA604"/>
      <c r="AB604"/>
      <c r="AC604"/>
      <c r="AD604"/>
      <c r="AE604"/>
    </row>
    <row r="605" spans="1:31">
      <c r="A605" s="131" t="s">
        <v>122</v>
      </c>
      <c r="B605" s="131" t="s">
        <v>142</v>
      </c>
      <c r="C605" s="131" t="s">
        <v>234</v>
      </c>
      <c r="D605" s="131" t="s">
        <v>235</v>
      </c>
      <c r="E605" s="140" t="s">
        <v>608</v>
      </c>
      <c r="F605" s="140" t="s">
        <v>609</v>
      </c>
      <c r="G605" s="140" t="s">
        <v>589</v>
      </c>
      <c r="H605" s="128"/>
      <c r="I605" s="129"/>
      <c r="J605" s="129"/>
      <c r="K605" s="129"/>
      <c r="L605" s="129">
        <v>1</v>
      </c>
      <c r="M605" s="129"/>
      <c r="N605" s="129"/>
      <c r="O605" s="129"/>
      <c r="P605" s="129"/>
      <c r="Q605" s="129"/>
      <c r="R605" s="129"/>
      <c r="S605" s="130"/>
      <c r="T605"/>
      <c r="U605"/>
      <c r="V605"/>
      <c r="W605"/>
      <c r="X605"/>
      <c r="Y605"/>
      <c r="Z605"/>
      <c r="AA605"/>
      <c r="AB605"/>
      <c r="AC605"/>
      <c r="AD605"/>
      <c r="AE605"/>
    </row>
    <row r="606" spans="1:31">
      <c r="A606" s="131" t="s">
        <v>122</v>
      </c>
      <c r="B606" s="131" t="s">
        <v>142</v>
      </c>
      <c r="C606" s="131" t="s">
        <v>234</v>
      </c>
      <c r="D606" s="131" t="s">
        <v>235</v>
      </c>
      <c r="E606" s="140" t="s">
        <v>610</v>
      </c>
      <c r="F606" s="140" t="s">
        <v>611</v>
      </c>
      <c r="G606" s="140" t="s">
        <v>612</v>
      </c>
      <c r="H606" s="128">
        <v>5</v>
      </c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30"/>
      <c r="T606"/>
      <c r="U606"/>
      <c r="V606"/>
      <c r="W606"/>
      <c r="X606"/>
      <c r="Y606"/>
      <c r="Z606"/>
      <c r="AA606"/>
      <c r="AB606"/>
      <c r="AC606"/>
      <c r="AD606"/>
      <c r="AE606"/>
    </row>
    <row r="607" spans="1:31">
      <c r="A607" s="131" t="s">
        <v>122</v>
      </c>
      <c r="B607" s="131" t="s">
        <v>142</v>
      </c>
      <c r="C607" s="131" t="s">
        <v>234</v>
      </c>
      <c r="D607" s="131" t="s">
        <v>235</v>
      </c>
      <c r="E607" s="140" t="s">
        <v>613</v>
      </c>
      <c r="F607" s="140" t="s">
        <v>614</v>
      </c>
      <c r="G607" s="140" t="s">
        <v>250</v>
      </c>
      <c r="H607" s="128"/>
      <c r="I607" s="129"/>
      <c r="J607" s="129"/>
      <c r="K607" s="129"/>
      <c r="L607" s="129"/>
      <c r="M607" s="129">
        <v>1</v>
      </c>
      <c r="N607" s="129">
        <v>3</v>
      </c>
      <c r="O607" s="129">
        <v>1</v>
      </c>
      <c r="P607" s="129"/>
      <c r="Q607" s="129"/>
      <c r="R607" s="129"/>
      <c r="S607" s="130"/>
      <c r="T607"/>
      <c r="U607"/>
      <c r="V607"/>
      <c r="W607"/>
      <c r="X607"/>
      <c r="Y607"/>
      <c r="Z607"/>
      <c r="AA607"/>
      <c r="AB607"/>
      <c r="AC607"/>
      <c r="AD607"/>
      <c r="AE607"/>
    </row>
    <row r="608" spans="1:31">
      <c r="A608" s="131" t="s">
        <v>122</v>
      </c>
      <c r="B608" s="131" t="s">
        <v>142</v>
      </c>
      <c r="C608" s="131" t="s">
        <v>234</v>
      </c>
      <c r="D608" s="131" t="s">
        <v>235</v>
      </c>
      <c r="E608" s="131" t="s">
        <v>613</v>
      </c>
      <c r="F608" s="140" t="s">
        <v>615</v>
      </c>
      <c r="G608" s="140" t="s">
        <v>250</v>
      </c>
      <c r="H608" s="128"/>
      <c r="I608" s="129"/>
      <c r="J608" s="129"/>
      <c r="K608" s="129"/>
      <c r="L608" s="129"/>
      <c r="M608" s="129"/>
      <c r="N608" s="129"/>
      <c r="O608" s="129"/>
      <c r="P608" s="129">
        <v>1</v>
      </c>
      <c r="Q608" s="129">
        <v>1</v>
      </c>
      <c r="R608" s="129"/>
      <c r="S608" s="130"/>
      <c r="T608"/>
      <c r="U608"/>
      <c r="V608"/>
      <c r="W608"/>
      <c r="X608"/>
      <c r="Y608"/>
      <c r="Z608"/>
      <c r="AA608"/>
      <c r="AB608"/>
      <c r="AC608"/>
      <c r="AD608"/>
      <c r="AE608"/>
    </row>
    <row r="609" spans="1:31">
      <c r="A609" s="131" t="s">
        <v>122</v>
      </c>
      <c r="B609" s="131" t="s">
        <v>142</v>
      </c>
      <c r="C609" s="131" t="s">
        <v>234</v>
      </c>
      <c r="D609" s="131" t="s">
        <v>235</v>
      </c>
      <c r="E609" s="140" t="s">
        <v>616</v>
      </c>
      <c r="F609" s="140" t="s">
        <v>617</v>
      </c>
      <c r="G609" s="140" t="s">
        <v>612</v>
      </c>
      <c r="H609" s="128">
        <v>5</v>
      </c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30"/>
      <c r="T609"/>
      <c r="U609"/>
      <c r="V609"/>
      <c r="W609"/>
      <c r="X609"/>
      <c r="Y609"/>
      <c r="Z609"/>
      <c r="AA609"/>
      <c r="AB609"/>
      <c r="AC609"/>
      <c r="AD609"/>
      <c r="AE609"/>
    </row>
    <row r="610" spans="1:31">
      <c r="A610" s="131" t="s">
        <v>122</v>
      </c>
      <c r="B610" s="131" t="s">
        <v>142</v>
      </c>
      <c r="C610" s="131" t="s">
        <v>234</v>
      </c>
      <c r="D610" s="131" t="s">
        <v>235</v>
      </c>
      <c r="E610" s="140" t="s">
        <v>618</v>
      </c>
      <c r="F610" s="140" t="s">
        <v>619</v>
      </c>
      <c r="G610" s="140" t="s">
        <v>620</v>
      </c>
      <c r="H610" s="128">
        <v>25</v>
      </c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30"/>
      <c r="T610"/>
      <c r="U610"/>
      <c r="V610"/>
      <c r="W610"/>
      <c r="X610"/>
      <c r="Y610"/>
      <c r="Z610"/>
      <c r="AA610"/>
      <c r="AB610"/>
      <c r="AC610"/>
      <c r="AD610"/>
      <c r="AE610"/>
    </row>
    <row r="611" spans="1:31">
      <c r="A611" s="131" t="s">
        <v>122</v>
      </c>
      <c r="B611" s="131" t="s">
        <v>142</v>
      </c>
      <c r="C611" s="131" t="s">
        <v>234</v>
      </c>
      <c r="D611" s="131" t="s">
        <v>235</v>
      </c>
      <c r="E611" s="140" t="s">
        <v>621</v>
      </c>
      <c r="F611" s="140" t="s">
        <v>622</v>
      </c>
      <c r="G611" s="140" t="s">
        <v>620</v>
      </c>
      <c r="H611" s="128">
        <v>35</v>
      </c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30"/>
      <c r="T611"/>
      <c r="U611"/>
      <c r="V611"/>
      <c r="W611"/>
      <c r="X611"/>
      <c r="Y611"/>
      <c r="Z611"/>
      <c r="AA611"/>
      <c r="AB611"/>
      <c r="AC611"/>
      <c r="AD611"/>
      <c r="AE611"/>
    </row>
    <row r="612" spans="1:31">
      <c r="A612" s="131" t="s">
        <v>122</v>
      </c>
      <c r="B612" s="131" t="s">
        <v>142</v>
      </c>
      <c r="C612" s="131" t="s">
        <v>234</v>
      </c>
      <c r="D612" s="131" t="s">
        <v>235</v>
      </c>
      <c r="E612" s="140" t="s">
        <v>623</v>
      </c>
      <c r="F612" s="140" t="s">
        <v>624</v>
      </c>
      <c r="G612" s="140" t="s">
        <v>620</v>
      </c>
      <c r="H612" s="128">
        <v>65</v>
      </c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30"/>
      <c r="T612"/>
      <c r="U612"/>
      <c r="V612"/>
      <c r="W612"/>
      <c r="X612"/>
      <c r="Y612"/>
      <c r="Z612"/>
      <c r="AA612"/>
      <c r="AB612"/>
      <c r="AC612"/>
      <c r="AD612"/>
      <c r="AE612"/>
    </row>
    <row r="613" spans="1:31">
      <c r="A613" s="131" t="s">
        <v>122</v>
      </c>
      <c r="B613" s="131" t="s">
        <v>142</v>
      </c>
      <c r="C613" s="131" t="s">
        <v>234</v>
      </c>
      <c r="D613" s="131" t="s">
        <v>235</v>
      </c>
      <c r="E613" s="140" t="s">
        <v>625</v>
      </c>
      <c r="F613" s="140" t="s">
        <v>626</v>
      </c>
      <c r="G613" s="140" t="s">
        <v>620</v>
      </c>
      <c r="H613" s="128">
        <v>3</v>
      </c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30"/>
      <c r="T613"/>
      <c r="U613"/>
      <c r="V613"/>
      <c r="W613"/>
      <c r="X613"/>
      <c r="Y613"/>
      <c r="Z613"/>
      <c r="AA613"/>
      <c r="AB613"/>
      <c r="AC613"/>
      <c r="AD613"/>
      <c r="AE613"/>
    </row>
    <row r="614" spans="1:31">
      <c r="A614" s="131" t="s">
        <v>122</v>
      </c>
      <c r="B614" s="131" t="s">
        <v>142</v>
      </c>
      <c r="C614" s="131" t="s">
        <v>234</v>
      </c>
      <c r="D614" s="131" t="s">
        <v>235</v>
      </c>
      <c r="E614" s="140" t="s">
        <v>627</v>
      </c>
      <c r="F614" s="140" t="s">
        <v>628</v>
      </c>
      <c r="G614" s="140" t="s">
        <v>620</v>
      </c>
      <c r="H614" s="128">
        <v>90</v>
      </c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30"/>
      <c r="T614"/>
      <c r="U614"/>
      <c r="V614"/>
      <c r="W614"/>
      <c r="X614"/>
      <c r="Y614"/>
      <c r="Z614"/>
      <c r="AA614"/>
      <c r="AB614"/>
      <c r="AC614"/>
      <c r="AD614"/>
      <c r="AE614"/>
    </row>
    <row r="615" spans="1:31">
      <c r="A615" s="131" t="s">
        <v>122</v>
      </c>
      <c r="B615" s="131" t="s">
        <v>142</v>
      </c>
      <c r="C615" s="131" t="s">
        <v>234</v>
      </c>
      <c r="D615" s="131" t="s">
        <v>235</v>
      </c>
      <c r="E615" s="140" t="s">
        <v>629</v>
      </c>
      <c r="F615" s="140" t="s">
        <v>630</v>
      </c>
      <c r="G615" s="140" t="s">
        <v>620</v>
      </c>
      <c r="H615" s="128">
        <v>20</v>
      </c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30"/>
      <c r="T615"/>
      <c r="U615"/>
      <c r="V615"/>
      <c r="W615"/>
      <c r="X615"/>
      <c r="Y615"/>
      <c r="Z615"/>
      <c r="AA615"/>
      <c r="AB615"/>
      <c r="AC615"/>
      <c r="AD615"/>
      <c r="AE615"/>
    </row>
    <row r="616" spans="1:31">
      <c r="A616" s="131" t="s">
        <v>122</v>
      </c>
      <c r="B616" s="131" t="s">
        <v>142</v>
      </c>
      <c r="C616" s="131" t="s">
        <v>234</v>
      </c>
      <c r="D616" s="131" t="s">
        <v>235</v>
      </c>
      <c r="E616" s="140" t="s">
        <v>631</v>
      </c>
      <c r="F616" s="140" t="s">
        <v>632</v>
      </c>
      <c r="G616" s="140" t="s">
        <v>620</v>
      </c>
      <c r="H616" s="128">
        <v>65</v>
      </c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30"/>
      <c r="T616"/>
      <c r="U616"/>
      <c r="V616"/>
      <c r="W616"/>
      <c r="X616"/>
      <c r="Y616"/>
      <c r="Z616"/>
      <c r="AA616"/>
      <c r="AB616"/>
      <c r="AC616"/>
      <c r="AD616"/>
      <c r="AE616"/>
    </row>
    <row r="617" spans="1:31">
      <c r="A617" s="131" t="s">
        <v>122</v>
      </c>
      <c r="B617" s="131" t="s">
        <v>142</v>
      </c>
      <c r="C617" s="131" t="s">
        <v>234</v>
      </c>
      <c r="D617" s="131" t="s">
        <v>235</v>
      </c>
      <c r="E617" s="140" t="s">
        <v>633</v>
      </c>
      <c r="F617" s="140" t="s">
        <v>634</v>
      </c>
      <c r="G617" s="140" t="s">
        <v>620</v>
      </c>
      <c r="H617" s="128">
        <v>65</v>
      </c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30"/>
      <c r="T617"/>
      <c r="U617"/>
      <c r="V617"/>
      <c r="W617"/>
      <c r="X617"/>
      <c r="Y617"/>
      <c r="Z617"/>
      <c r="AA617"/>
      <c r="AB617"/>
      <c r="AC617"/>
      <c r="AD617"/>
      <c r="AE617"/>
    </row>
    <row r="618" spans="1:31">
      <c r="A618" s="131" t="s">
        <v>122</v>
      </c>
      <c r="B618" s="131" t="s">
        <v>142</v>
      </c>
      <c r="C618" s="131" t="s">
        <v>234</v>
      </c>
      <c r="D618" s="131" t="s">
        <v>235</v>
      </c>
      <c r="E618" s="140" t="s">
        <v>635</v>
      </c>
      <c r="F618" s="140" t="s">
        <v>636</v>
      </c>
      <c r="G618" s="140" t="s">
        <v>620</v>
      </c>
      <c r="H618" s="128">
        <v>52</v>
      </c>
      <c r="I618" s="129">
        <v>3</v>
      </c>
      <c r="J618" s="129"/>
      <c r="K618" s="129"/>
      <c r="L618" s="129"/>
      <c r="M618" s="129"/>
      <c r="N618" s="129"/>
      <c r="O618" s="129"/>
      <c r="P618" s="129"/>
      <c r="Q618" s="129"/>
      <c r="R618" s="129"/>
      <c r="S618" s="130"/>
      <c r="T618"/>
      <c r="U618"/>
      <c r="V618"/>
      <c r="W618"/>
      <c r="X618"/>
      <c r="Y618"/>
      <c r="Z618"/>
      <c r="AA618"/>
      <c r="AB618"/>
      <c r="AC618"/>
      <c r="AD618"/>
      <c r="AE618"/>
    </row>
    <row r="619" spans="1:31">
      <c r="A619" s="131" t="s">
        <v>122</v>
      </c>
      <c r="B619" s="131" t="s">
        <v>142</v>
      </c>
      <c r="C619" s="131" t="s">
        <v>234</v>
      </c>
      <c r="D619" s="131" t="s">
        <v>235</v>
      </c>
      <c r="E619" s="140" t="s">
        <v>637</v>
      </c>
      <c r="F619" s="140" t="s">
        <v>638</v>
      </c>
      <c r="G619" s="140" t="s">
        <v>620</v>
      </c>
      <c r="H619" s="128">
        <v>30</v>
      </c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30"/>
      <c r="T619"/>
      <c r="U619"/>
      <c r="V619"/>
      <c r="W619"/>
      <c r="X619"/>
      <c r="Y619"/>
      <c r="Z619"/>
      <c r="AA619"/>
      <c r="AB619"/>
      <c r="AC619"/>
      <c r="AD619"/>
      <c r="AE619"/>
    </row>
    <row r="620" spans="1:31">
      <c r="A620" s="131" t="s">
        <v>122</v>
      </c>
      <c r="B620" s="131" t="s">
        <v>142</v>
      </c>
      <c r="C620" s="131" t="s">
        <v>234</v>
      </c>
      <c r="D620" s="131" t="s">
        <v>235</v>
      </c>
      <c r="E620" s="140" t="s">
        <v>639</v>
      </c>
      <c r="F620" s="140" t="s">
        <v>640</v>
      </c>
      <c r="G620" s="140" t="s">
        <v>620</v>
      </c>
      <c r="H620" s="128">
        <v>65</v>
      </c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30"/>
      <c r="T620"/>
      <c r="U620"/>
      <c r="V620"/>
      <c r="W620"/>
      <c r="X620"/>
      <c r="Y620"/>
      <c r="Z620"/>
      <c r="AA620"/>
      <c r="AB620"/>
      <c r="AC620"/>
      <c r="AD620"/>
      <c r="AE620"/>
    </row>
    <row r="621" spans="1:31">
      <c r="A621" s="131" t="s">
        <v>122</v>
      </c>
      <c r="B621" s="131" t="s">
        <v>142</v>
      </c>
      <c r="C621" s="131" t="s">
        <v>234</v>
      </c>
      <c r="D621" s="131" t="s">
        <v>235</v>
      </c>
      <c r="E621" s="140" t="s">
        <v>641</v>
      </c>
      <c r="F621" s="140" t="s">
        <v>642</v>
      </c>
      <c r="G621" s="140" t="s">
        <v>620</v>
      </c>
      <c r="H621" s="128">
        <v>65</v>
      </c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30"/>
      <c r="T621"/>
      <c r="U621"/>
      <c r="V621"/>
      <c r="W621"/>
      <c r="X621"/>
      <c r="Y621"/>
      <c r="Z621"/>
      <c r="AA621"/>
      <c r="AB621"/>
      <c r="AC621"/>
      <c r="AD621"/>
      <c r="AE621"/>
    </row>
    <row r="622" spans="1:31">
      <c r="A622" s="131" t="s">
        <v>122</v>
      </c>
      <c r="B622" s="131" t="s">
        <v>142</v>
      </c>
      <c r="C622" s="131" t="s">
        <v>234</v>
      </c>
      <c r="D622" s="131" t="s">
        <v>235</v>
      </c>
      <c r="E622" s="140" t="s">
        <v>643</v>
      </c>
      <c r="F622" s="140" t="s">
        <v>644</v>
      </c>
      <c r="G622" s="140" t="s">
        <v>536</v>
      </c>
      <c r="H622" s="128"/>
      <c r="I622" s="129"/>
      <c r="J622" s="129"/>
      <c r="K622" s="129"/>
      <c r="L622" s="129"/>
      <c r="M622" s="129"/>
      <c r="N622" s="129"/>
      <c r="O622" s="129"/>
      <c r="P622" s="129"/>
      <c r="Q622" s="129">
        <v>9</v>
      </c>
      <c r="R622" s="129"/>
      <c r="S622" s="130"/>
      <c r="T622"/>
      <c r="U622"/>
      <c r="V622"/>
      <c r="W622"/>
      <c r="X622"/>
      <c r="Y622"/>
      <c r="Z622"/>
      <c r="AA622"/>
      <c r="AB622"/>
      <c r="AC622"/>
      <c r="AD622"/>
      <c r="AE622"/>
    </row>
    <row r="623" spans="1:31">
      <c r="A623" s="131" t="s">
        <v>122</v>
      </c>
      <c r="B623" s="131" t="s">
        <v>142</v>
      </c>
      <c r="C623" s="131" t="s">
        <v>234</v>
      </c>
      <c r="D623" s="131" t="s">
        <v>235</v>
      </c>
      <c r="E623" s="140" t="s">
        <v>645</v>
      </c>
      <c r="F623" s="140" t="s">
        <v>646</v>
      </c>
      <c r="G623" s="140" t="s">
        <v>647</v>
      </c>
      <c r="H623" s="128"/>
      <c r="I623" s="129"/>
      <c r="J623" s="129"/>
      <c r="K623" s="129"/>
      <c r="L623" s="129"/>
      <c r="M623" s="129"/>
      <c r="N623" s="129"/>
      <c r="O623" s="129"/>
      <c r="P623" s="129"/>
      <c r="Q623" s="129">
        <v>2</v>
      </c>
      <c r="R623" s="129">
        <v>2</v>
      </c>
      <c r="S623" s="130"/>
      <c r="T623"/>
      <c r="U623"/>
      <c r="V623"/>
      <c r="W623"/>
      <c r="X623"/>
      <c r="Y623"/>
      <c r="Z623"/>
      <c r="AA623"/>
      <c r="AB623"/>
      <c r="AC623"/>
      <c r="AD623"/>
      <c r="AE623"/>
    </row>
    <row r="624" spans="1:31">
      <c r="A624" s="131" t="s">
        <v>122</v>
      </c>
      <c r="B624" s="131" t="s">
        <v>142</v>
      </c>
      <c r="C624" s="131" t="s">
        <v>234</v>
      </c>
      <c r="D624" s="131" t="s">
        <v>235</v>
      </c>
      <c r="E624" s="131" t="s">
        <v>645</v>
      </c>
      <c r="F624" s="131" t="s">
        <v>646</v>
      </c>
      <c r="G624" s="132" t="s">
        <v>536</v>
      </c>
      <c r="H624" s="133"/>
      <c r="I624" s="103"/>
      <c r="J624" s="103"/>
      <c r="K624" s="103"/>
      <c r="L624" s="103"/>
      <c r="M624" s="103"/>
      <c r="N624" s="103"/>
      <c r="O624" s="103"/>
      <c r="P624" s="103"/>
      <c r="Q624" s="103">
        <v>5</v>
      </c>
      <c r="R624" s="103">
        <v>21</v>
      </c>
      <c r="S624" s="134">
        <v>1</v>
      </c>
      <c r="T624"/>
      <c r="U624"/>
      <c r="V624"/>
      <c r="W624"/>
      <c r="X624"/>
      <c r="Y624"/>
      <c r="Z624"/>
      <c r="AA624"/>
      <c r="AB624"/>
      <c r="AC624"/>
      <c r="AD624"/>
      <c r="AE624"/>
    </row>
    <row r="625" spans="1:31">
      <c r="A625" s="131" t="s">
        <v>122</v>
      </c>
      <c r="B625" s="131" t="s">
        <v>142</v>
      </c>
      <c r="C625" s="131" t="s">
        <v>234</v>
      </c>
      <c r="D625" s="131" t="s">
        <v>235</v>
      </c>
      <c r="E625" s="131" t="s">
        <v>645</v>
      </c>
      <c r="F625" s="131" t="s">
        <v>646</v>
      </c>
      <c r="G625" s="132" t="s">
        <v>361</v>
      </c>
      <c r="H625" s="13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>
        <v>2</v>
      </c>
      <c r="S625" s="134"/>
      <c r="T625"/>
      <c r="U625"/>
      <c r="V625"/>
      <c r="W625"/>
      <c r="X625"/>
      <c r="Y625"/>
      <c r="Z625"/>
      <c r="AA625"/>
      <c r="AB625"/>
      <c r="AC625"/>
      <c r="AD625"/>
      <c r="AE625"/>
    </row>
    <row r="626" spans="1:31">
      <c r="A626" s="131" t="s">
        <v>122</v>
      </c>
      <c r="B626" s="131" t="s">
        <v>142</v>
      </c>
      <c r="C626" s="131" t="s">
        <v>234</v>
      </c>
      <c r="D626" s="131" t="s">
        <v>235</v>
      </c>
      <c r="E626" s="131" t="s">
        <v>645</v>
      </c>
      <c r="F626" s="131" t="s">
        <v>646</v>
      </c>
      <c r="G626" s="132" t="s">
        <v>537</v>
      </c>
      <c r="H626" s="13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>
        <v>2</v>
      </c>
      <c r="S626" s="134"/>
      <c r="T626"/>
      <c r="U626"/>
      <c r="V626"/>
      <c r="W626"/>
      <c r="X626"/>
      <c r="Y626"/>
      <c r="Z626"/>
      <c r="AA626"/>
      <c r="AB626"/>
      <c r="AC626"/>
      <c r="AD626"/>
      <c r="AE626"/>
    </row>
    <row r="627" spans="1:31">
      <c r="A627" s="131" t="s">
        <v>122</v>
      </c>
      <c r="B627" s="131" t="s">
        <v>142</v>
      </c>
      <c r="C627" s="131" t="s">
        <v>234</v>
      </c>
      <c r="D627" s="131" t="s">
        <v>235</v>
      </c>
      <c r="E627" s="140" t="s">
        <v>648</v>
      </c>
      <c r="F627" s="140" t="s">
        <v>649</v>
      </c>
      <c r="G627" s="140" t="s">
        <v>647</v>
      </c>
      <c r="H627" s="128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>
        <v>2</v>
      </c>
      <c r="S627" s="130">
        <v>2</v>
      </c>
      <c r="T627"/>
      <c r="U627"/>
      <c r="V627"/>
      <c r="W627"/>
      <c r="X627"/>
      <c r="Y627"/>
      <c r="Z627"/>
      <c r="AA627"/>
      <c r="AB627"/>
      <c r="AC627"/>
      <c r="AD627"/>
      <c r="AE627"/>
    </row>
    <row r="628" spans="1:31">
      <c r="A628" s="131" t="s">
        <v>122</v>
      </c>
      <c r="B628" s="131" t="s">
        <v>142</v>
      </c>
      <c r="C628" s="131" t="s">
        <v>234</v>
      </c>
      <c r="D628" s="131" t="s">
        <v>235</v>
      </c>
      <c r="E628" s="131" t="s">
        <v>648</v>
      </c>
      <c r="F628" s="131" t="s">
        <v>649</v>
      </c>
      <c r="G628" s="132" t="s">
        <v>536</v>
      </c>
      <c r="H628" s="133"/>
      <c r="I628" s="103"/>
      <c r="J628" s="103"/>
      <c r="K628" s="103"/>
      <c r="L628" s="103"/>
      <c r="M628" s="103"/>
      <c r="N628" s="103"/>
      <c r="O628" s="103"/>
      <c r="P628" s="103"/>
      <c r="Q628" s="103">
        <v>7</v>
      </c>
      <c r="R628" s="103">
        <v>20</v>
      </c>
      <c r="S628" s="134">
        <v>8</v>
      </c>
      <c r="T628"/>
      <c r="U628"/>
      <c r="V628"/>
      <c r="W628"/>
      <c r="X628"/>
      <c r="Y628"/>
      <c r="Z628"/>
      <c r="AA628"/>
      <c r="AB628"/>
      <c r="AC628"/>
      <c r="AD628"/>
      <c r="AE628"/>
    </row>
    <row r="629" spans="1:31">
      <c r="A629" s="131" t="s">
        <v>122</v>
      </c>
      <c r="B629" s="131" t="s">
        <v>142</v>
      </c>
      <c r="C629" s="131" t="s">
        <v>234</v>
      </c>
      <c r="D629" s="131" t="s">
        <v>235</v>
      </c>
      <c r="E629" s="131" t="s">
        <v>648</v>
      </c>
      <c r="F629" s="131" t="s">
        <v>649</v>
      </c>
      <c r="G629" s="132" t="s">
        <v>361</v>
      </c>
      <c r="H629" s="13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>
        <v>4</v>
      </c>
      <c r="S629" s="134">
        <v>4</v>
      </c>
      <c r="T629"/>
      <c r="U629"/>
      <c r="V629"/>
      <c r="W629"/>
      <c r="X629"/>
      <c r="Y629"/>
      <c r="Z629"/>
      <c r="AA629"/>
      <c r="AB629"/>
      <c r="AC629"/>
      <c r="AD629"/>
      <c r="AE629"/>
    </row>
    <row r="630" spans="1:31">
      <c r="A630" s="131" t="s">
        <v>122</v>
      </c>
      <c r="B630" s="131" t="s">
        <v>142</v>
      </c>
      <c r="C630" s="131" t="s">
        <v>234</v>
      </c>
      <c r="D630" s="131" t="s">
        <v>235</v>
      </c>
      <c r="E630" s="131" t="s">
        <v>648</v>
      </c>
      <c r="F630" s="131" t="s">
        <v>649</v>
      </c>
      <c r="G630" s="132" t="s">
        <v>537</v>
      </c>
      <c r="H630" s="13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>
        <v>2</v>
      </c>
      <c r="S630" s="134"/>
      <c r="T630"/>
      <c r="U630"/>
      <c r="V630"/>
      <c r="W630"/>
      <c r="X630"/>
      <c r="Y630"/>
      <c r="Z630"/>
      <c r="AA630"/>
      <c r="AB630"/>
      <c r="AC630"/>
      <c r="AD630"/>
      <c r="AE630"/>
    </row>
    <row r="631" spans="1:31">
      <c r="A631" s="131" t="s">
        <v>122</v>
      </c>
      <c r="B631" s="131" t="s">
        <v>142</v>
      </c>
      <c r="C631" s="131" t="s">
        <v>234</v>
      </c>
      <c r="D631" s="131" t="s">
        <v>235</v>
      </c>
      <c r="E631" s="140" t="s">
        <v>650</v>
      </c>
      <c r="F631" s="140" t="s">
        <v>651</v>
      </c>
      <c r="G631" s="140" t="s">
        <v>536</v>
      </c>
      <c r="H631" s="128"/>
      <c r="I631" s="129"/>
      <c r="J631" s="129"/>
      <c r="K631" s="129"/>
      <c r="L631" s="129"/>
      <c r="M631" s="129"/>
      <c r="N631" s="129"/>
      <c r="O631" s="129"/>
      <c r="P631" s="129"/>
      <c r="Q631" s="129">
        <v>4</v>
      </c>
      <c r="R631" s="129">
        <v>21</v>
      </c>
      <c r="S631" s="130"/>
      <c r="T631"/>
      <c r="U631"/>
      <c r="V631"/>
      <c r="W631"/>
      <c r="X631"/>
      <c r="Y631"/>
      <c r="Z631"/>
      <c r="AA631"/>
      <c r="AB631"/>
      <c r="AC631"/>
      <c r="AD631"/>
      <c r="AE631"/>
    </row>
    <row r="632" spans="1:31">
      <c r="A632" s="131" t="s">
        <v>122</v>
      </c>
      <c r="B632" s="131" t="s">
        <v>142</v>
      </c>
      <c r="C632" s="131" t="s">
        <v>234</v>
      </c>
      <c r="D632" s="131" t="s">
        <v>235</v>
      </c>
      <c r="E632" s="131" t="s">
        <v>650</v>
      </c>
      <c r="F632" s="131" t="s">
        <v>651</v>
      </c>
      <c r="G632" s="132" t="s">
        <v>361</v>
      </c>
      <c r="H632" s="133"/>
      <c r="I632" s="103"/>
      <c r="J632" s="103"/>
      <c r="K632" s="103"/>
      <c r="L632" s="103"/>
      <c r="M632" s="103"/>
      <c r="N632" s="103"/>
      <c r="O632" s="103"/>
      <c r="P632" s="103"/>
      <c r="Q632" s="103">
        <v>3</v>
      </c>
      <c r="R632" s="103">
        <v>1</v>
      </c>
      <c r="S632" s="134"/>
      <c r="T632"/>
      <c r="U632"/>
      <c r="V632"/>
      <c r="W632"/>
      <c r="X632"/>
      <c r="Y632"/>
      <c r="Z632"/>
      <c r="AA632"/>
      <c r="AB632"/>
      <c r="AC632"/>
      <c r="AD632"/>
      <c r="AE632"/>
    </row>
    <row r="633" spans="1:31">
      <c r="A633" s="131" t="s">
        <v>122</v>
      </c>
      <c r="B633" s="131" t="s">
        <v>142</v>
      </c>
      <c r="C633" s="131" t="s">
        <v>234</v>
      </c>
      <c r="D633" s="131" t="s">
        <v>235</v>
      </c>
      <c r="E633" s="131" t="s">
        <v>650</v>
      </c>
      <c r="F633" s="131" t="s">
        <v>651</v>
      </c>
      <c r="G633" s="132" t="s">
        <v>537</v>
      </c>
      <c r="H633" s="13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>
        <v>1</v>
      </c>
      <c r="S633" s="134"/>
      <c r="T633"/>
      <c r="U633"/>
      <c r="V633"/>
      <c r="W633"/>
      <c r="X633"/>
      <c r="Y633"/>
      <c r="Z633"/>
      <c r="AA633"/>
      <c r="AB633"/>
      <c r="AC633"/>
      <c r="AD633"/>
      <c r="AE633"/>
    </row>
    <row r="634" spans="1:31">
      <c r="A634" s="131" t="s">
        <v>122</v>
      </c>
      <c r="B634" s="131" t="s">
        <v>142</v>
      </c>
      <c r="C634" s="131" t="s">
        <v>234</v>
      </c>
      <c r="D634" s="131" t="s">
        <v>235</v>
      </c>
      <c r="E634" s="140" t="s">
        <v>652</v>
      </c>
      <c r="F634" s="140" t="s">
        <v>653</v>
      </c>
      <c r="G634" s="140" t="s">
        <v>536</v>
      </c>
      <c r="H634" s="128"/>
      <c r="I634" s="129"/>
      <c r="J634" s="129"/>
      <c r="K634" s="129"/>
      <c r="L634" s="129"/>
      <c r="M634" s="129"/>
      <c r="N634" s="129"/>
      <c r="O634" s="129"/>
      <c r="P634" s="129"/>
      <c r="Q634" s="129">
        <v>7</v>
      </c>
      <c r="R634" s="129">
        <v>20</v>
      </c>
      <c r="S634" s="130">
        <v>10</v>
      </c>
      <c r="T634"/>
      <c r="U634"/>
      <c r="V634"/>
      <c r="W634"/>
      <c r="X634"/>
      <c r="Y634"/>
      <c r="Z634"/>
      <c r="AA634"/>
      <c r="AB634"/>
      <c r="AC634"/>
      <c r="AD634"/>
      <c r="AE634"/>
    </row>
    <row r="635" spans="1:31">
      <c r="A635" s="131" t="s">
        <v>122</v>
      </c>
      <c r="B635" s="131" t="s">
        <v>142</v>
      </c>
      <c r="C635" s="131" t="s">
        <v>234</v>
      </c>
      <c r="D635" s="131" t="s">
        <v>235</v>
      </c>
      <c r="E635" s="131" t="s">
        <v>652</v>
      </c>
      <c r="F635" s="131" t="s">
        <v>653</v>
      </c>
      <c r="G635" s="132" t="s">
        <v>361</v>
      </c>
      <c r="H635" s="13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>
        <v>1</v>
      </c>
      <c r="S635" s="134">
        <v>2</v>
      </c>
      <c r="T635"/>
      <c r="U635"/>
      <c r="V635"/>
      <c r="W635"/>
      <c r="X635"/>
      <c r="Y635"/>
      <c r="Z635"/>
      <c r="AA635"/>
      <c r="AB635"/>
      <c r="AC635"/>
      <c r="AD635"/>
      <c r="AE635"/>
    </row>
    <row r="636" spans="1:31">
      <c r="A636" s="131" t="s">
        <v>122</v>
      </c>
      <c r="B636" s="131" t="s">
        <v>142</v>
      </c>
      <c r="C636" s="131" t="s">
        <v>234</v>
      </c>
      <c r="D636" s="131" t="s">
        <v>235</v>
      </c>
      <c r="E636" s="140" t="s">
        <v>654</v>
      </c>
      <c r="F636" s="140" t="s">
        <v>655</v>
      </c>
      <c r="G636" s="140" t="s">
        <v>647</v>
      </c>
      <c r="H636" s="128"/>
      <c r="I636" s="129"/>
      <c r="J636" s="129"/>
      <c r="K636" s="129"/>
      <c r="L636" s="129"/>
      <c r="M636" s="129"/>
      <c r="N636" s="129"/>
      <c r="O636" s="129"/>
      <c r="P636" s="129"/>
      <c r="Q636" s="129">
        <v>3</v>
      </c>
      <c r="R636" s="129"/>
      <c r="S636" s="130"/>
      <c r="T636"/>
      <c r="U636"/>
      <c r="V636"/>
      <c r="W636"/>
      <c r="X636"/>
      <c r="Y636"/>
      <c r="Z636"/>
      <c r="AA636"/>
      <c r="AB636"/>
      <c r="AC636"/>
      <c r="AD636"/>
      <c r="AE636"/>
    </row>
    <row r="637" spans="1:31">
      <c r="A637" s="131" t="s">
        <v>122</v>
      </c>
      <c r="B637" s="131" t="s">
        <v>142</v>
      </c>
      <c r="C637" s="131" t="s">
        <v>234</v>
      </c>
      <c r="D637" s="131" t="s">
        <v>235</v>
      </c>
      <c r="E637" s="131" t="s">
        <v>654</v>
      </c>
      <c r="F637" s="131" t="s">
        <v>655</v>
      </c>
      <c r="G637" s="132" t="s">
        <v>536</v>
      </c>
      <c r="H637" s="133"/>
      <c r="I637" s="103"/>
      <c r="J637" s="103"/>
      <c r="K637" s="103"/>
      <c r="L637" s="103"/>
      <c r="M637" s="103"/>
      <c r="N637" s="103"/>
      <c r="O637" s="103"/>
      <c r="P637" s="103"/>
      <c r="Q637" s="103">
        <v>4</v>
      </c>
      <c r="R637" s="103">
        <v>18</v>
      </c>
      <c r="S637" s="134"/>
      <c r="T637"/>
      <c r="U637"/>
      <c r="V637"/>
      <c r="W637"/>
      <c r="X637"/>
      <c r="Y637"/>
      <c r="Z637"/>
      <c r="AA637"/>
      <c r="AB637"/>
      <c r="AC637"/>
      <c r="AD637"/>
      <c r="AE637"/>
    </row>
    <row r="638" spans="1:31">
      <c r="A638" s="131" t="s">
        <v>122</v>
      </c>
      <c r="B638" s="131" t="s">
        <v>142</v>
      </c>
      <c r="C638" s="131" t="s">
        <v>234</v>
      </c>
      <c r="D638" s="131" t="s">
        <v>235</v>
      </c>
      <c r="E638" s="140" t="s">
        <v>656</v>
      </c>
      <c r="F638" s="140" t="s">
        <v>657</v>
      </c>
      <c r="G638" s="140" t="s">
        <v>658</v>
      </c>
      <c r="H638" s="128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>
        <v>9</v>
      </c>
      <c r="S638" s="130"/>
      <c r="T638"/>
      <c r="U638"/>
      <c r="V638"/>
      <c r="W638"/>
      <c r="X638"/>
      <c r="Y638"/>
      <c r="Z638"/>
      <c r="AA638"/>
      <c r="AB638"/>
      <c r="AC638"/>
      <c r="AD638"/>
      <c r="AE638"/>
    </row>
    <row r="639" spans="1:31">
      <c r="A639" s="131" t="s">
        <v>122</v>
      </c>
      <c r="B639" s="131" t="s">
        <v>142</v>
      </c>
      <c r="C639" s="131" t="s">
        <v>234</v>
      </c>
      <c r="D639" s="131" t="s">
        <v>235</v>
      </c>
      <c r="E639" s="131" t="s">
        <v>656</v>
      </c>
      <c r="F639" s="131" t="s">
        <v>657</v>
      </c>
      <c r="G639" s="132" t="s">
        <v>659</v>
      </c>
      <c r="H639" s="13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>
        <v>1</v>
      </c>
      <c r="S639" s="134"/>
      <c r="T639"/>
      <c r="U639"/>
      <c r="V639"/>
      <c r="W639"/>
      <c r="X639"/>
      <c r="Y639"/>
      <c r="Z639"/>
      <c r="AA639"/>
      <c r="AB639"/>
      <c r="AC639"/>
      <c r="AD639"/>
      <c r="AE639"/>
    </row>
    <row r="640" spans="1:31">
      <c r="A640" s="131" t="s">
        <v>122</v>
      </c>
      <c r="B640" s="131" t="s">
        <v>142</v>
      </c>
      <c r="C640" s="131" t="s">
        <v>234</v>
      </c>
      <c r="D640" s="131" t="s">
        <v>235</v>
      </c>
      <c r="E640" s="140" t="s">
        <v>660</v>
      </c>
      <c r="F640" s="140" t="s">
        <v>661</v>
      </c>
      <c r="G640" s="140" t="s">
        <v>658</v>
      </c>
      <c r="H640" s="128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>
        <v>10</v>
      </c>
      <c r="S640" s="130">
        <v>9</v>
      </c>
      <c r="T640"/>
      <c r="U640"/>
      <c r="V640"/>
      <c r="W640"/>
      <c r="X640"/>
      <c r="Y640"/>
      <c r="Z640"/>
      <c r="AA640"/>
      <c r="AB640"/>
      <c r="AC640"/>
      <c r="AD640"/>
      <c r="AE640"/>
    </row>
    <row r="641" spans="1:31">
      <c r="A641" s="131" t="s">
        <v>122</v>
      </c>
      <c r="B641" s="131" t="s">
        <v>142</v>
      </c>
      <c r="C641" s="131" t="s">
        <v>234</v>
      </c>
      <c r="D641" s="131" t="s">
        <v>235</v>
      </c>
      <c r="E641" s="131" t="s">
        <v>660</v>
      </c>
      <c r="F641" s="131" t="s">
        <v>661</v>
      </c>
      <c r="G641" s="132" t="s">
        <v>659</v>
      </c>
      <c r="H641" s="13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>
        <v>4</v>
      </c>
      <c r="S641" s="134">
        <v>4</v>
      </c>
      <c r="T641"/>
      <c r="U641"/>
      <c r="V641"/>
      <c r="W641"/>
      <c r="X641"/>
      <c r="Y641"/>
      <c r="Z641"/>
      <c r="AA641"/>
      <c r="AB641"/>
      <c r="AC641"/>
      <c r="AD641"/>
      <c r="AE641"/>
    </row>
    <row r="642" spans="1:31">
      <c r="A642" s="131" t="s">
        <v>122</v>
      </c>
      <c r="B642" s="131" t="s">
        <v>142</v>
      </c>
      <c r="C642" s="131" t="s">
        <v>234</v>
      </c>
      <c r="D642" s="131" t="s">
        <v>235</v>
      </c>
      <c r="E642" s="131" t="s">
        <v>660</v>
      </c>
      <c r="F642" s="131" t="s">
        <v>661</v>
      </c>
      <c r="G642" s="132" t="s">
        <v>320</v>
      </c>
      <c r="H642" s="13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>
        <v>2</v>
      </c>
      <c r="S642" s="134">
        <v>1</v>
      </c>
      <c r="T642"/>
      <c r="U642"/>
      <c r="V642"/>
      <c r="W642"/>
      <c r="X642"/>
      <c r="Y642"/>
      <c r="Z642"/>
      <c r="AA642"/>
      <c r="AB642"/>
      <c r="AC642"/>
      <c r="AD642"/>
      <c r="AE642"/>
    </row>
    <row r="643" spans="1:31">
      <c r="A643" s="131" t="s">
        <v>122</v>
      </c>
      <c r="B643" s="131" t="s">
        <v>142</v>
      </c>
      <c r="C643" s="131" t="s">
        <v>234</v>
      </c>
      <c r="D643" s="131" t="s">
        <v>235</v>
      </c>
      <c r="E643" s="140" t="s">
        <v>662</v>
      </c>
      <c r="F643" s="140" t="s">
        <v>663</v>
      </c>
      <c r="G643" s="140" t="s">
        <v>658</v>
      </c>
      <c r="H643" s="128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>
        <v>8</v>
      </c>
      <c r="S643" s="130">
        <v>8</v>
      </c>
      <c r="T643"/>
      <c r="U643"/>
      <c r="V643"/>
      <c r="W643"/>
      <c r="X643"/>
      <c r="Y643"/>
      <c r="Z643"/>
      <c r="AA643"/>
      <c r="AB643"/>
      <c r="AC643"/>
      <c r="AD643"/>
      <c r="AE643"/>
    </row>
    <row r="644" spans="1:31">
      <c r="A644" s="131" t="s">
        <v>122</v>
      </c>
      <c r="B644" s="131" t="s">
        <v>142</v>
      </c>
      <c r="C644" s="131" t="s">
        <v>234</v>
      </c>
      <c r="D644" s="131" t="s">
        <v>235</v>
      </c>
      <c r="E644" s="131" t="s">
        <v>662</v>
      </c>
      <c r="F644" s="131" t="s">
        <v>663</v>
      </c>
      <c r="G644" s="132" t="s">
        <v>659</v>
      </c>
      <c r="H644" s="13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>
        <v>6</v>
      </c>
      <c r="S644" s="134">
        <v>5</v>
      </c>
      <c r="T644"/>
      <c r="U644"/>
      <c r="V644"/>
      <c r="W644"/>
      <c r="X644"/>
      <c r="Y644"/>
      <c r="Z644"/>
      <c r="AA644"/>
      <c r="AB644"/>
      <c r="AC644"/>
      <c r="AD644"/>
      <c r="AE644"/>
    </row>
    <row r="645" spans="1:31">
      <c r="A645" s="131" t="s">
        <v>122</v>
      </c>
      <c r="B645" s="131" t="s">
        <v>142</v>
      </c>
      <c r="C645" s="131" t="s">
        <v>234</v>
      </c>
      <c r="D645" s="131" t="s">
        <v>235</v>
      </c>
      <c r="E645" s="131" t="s">
        <v>662</v>
      </c>
      <c r="F645" s="131" t="s">
        <v>663</v>
      </c>
      <c r="G645" s="132" t="s">
        <v>320</v>
      </c>
      <c r="H645" s="13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>
        <v>3</v>
      </c>
      <c r="S645" s="134">
        <v>4</v>
      </c>
      <c r="T645"/>
      <c r="U645"/>
      <c r="V645"/>
      <c r="W645"/>
      <c r="X645"/>
      <c r="Y645"/>
      <c r="Z645"/>
      <c r="AA645"/>
      <c r="AB645"/>
      <c r="AC645"/>
      <c r="AD645"/>
      <c r="AE645"/>
    </row>
    <row r="646" spans="1:31">
      <c r="A646" s="131" t="s">
        <v>122</v>
      </c>
      <c r="B646" s="131" t="s">
        <v>142</v>
      </c>
      <c r="C646" s="131" t="s">
        <v>234</v>
      </c>
      <c r="D646" s="131" t="s">
        <v>235</v>
      </c>
      <c r="E646" s="140" t="s">
        <v>664</v>
      </c>
      <c r="F646" s="140" t="s">
        <v>665</v>
      </c>
      <c r="G646" s="140" t="s">
        <v>491</v>
      </c>
      <c r="H646" s="128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>
        <v>1</v>
      </c>
      <c r="S646" s="130"/>
      <c r="T646"/>
      <c r="U646"/>
      <c r="V646"/>
      <c r="W646"/>
      <c r="X646"/>
      <c r="Y646"/>
      <c r="Z646"/>
      <c r="AA646"/>
      <c r="AB646"/>
      <c r="AC646"/>
      <c r="AD646"/>
      <c r="AE646"/>
    </row>
    <row r="647" spans="1:31">
      <c r="A647" s="131" t="s">
        <v>122</v>
      </c>
      <c r="B647" s="131" t="s">
        <v>142</v>
      </c>
      <c r="C647" s="131" t="s">
        <v>234</v>
      </c>
      <c r="D647" s="131" t="s">
        <v>235</v>
      </c>
      <c r="E647" s="131" t="s">
        <v>664</v>
      </c>
      <c r="F647" s="131" t="s">
        <v>665</v>
      </c>
      <c r="G647" s="132" t="s">
        <v>520</v>
      </c>
      <c r="H647" s="133"/>
      <c r="I647" s="103"/>
      <c r="J647" s="103"/>
      <c r="K647" s="103"/>
      <c r="L647" s="103"/>
      <c r="M647" s="103"/>
      <c r="N647" s="103"/>
      <c r="O647" s="103"/>
      <c r="P647" s="103"/>
      <c r="Q647" s="103">
        <v>1</v>
      </c>
      <c r="R647" s="103"/>
      <c r="S647" s="134"/>
      <c r="T647"/>
      <c r="U647"/>
      <c r="V647"/>
      <c r="W647"/>
      <c r="X647"/>
      <c r="Y647"/>
      <c r="Z647"/>
      <c r="AA647"/>
      <c r="AB647"/>
      <c r="AC647"/>
      <c r="AD647"/>
      <c r="AE647"/>
    </row>
    <row r="648" spans="1:31">
      <c r="A648" s="131" t="s">
        <v>122</v>
      </c>
      <c r="B648" s="131" t="s">
        <v>142</v>
      </c>
      <c r="C648" s="131" t="s">
        <v>234</v>
      </c>
      <c r="D648" s="131" t="s">
        <v>235</v>
      </c>
      <c r="E648" s="131" t="s">
        <v>664</v>
      </c>
      <c r="F648" s="131" t="s">
        <v>665</v>
      </c>
      <c r="G648" s="132" t="s">
        <v>666</v>
      </c>
      <c r="H648" s="133"/>
      <c r="I648" s="103"/>
      <c r="J648" s="103"/>
      <c r="K648" s="103"/>
      <c r="L648" s="103"/>
      <c r="M648" s="103"/>
      <c r="N648" s="103"/>
      <c r="O648" s="103"/>
      <c r="P648" s="103"/>
      <c r="Q648" s="103">
        <v>2</v>
      </c>
      <c r="R648" s="103">
        <v>6</v>
      </c>
      <c r="S648" s="134">
        <v>3</v>
      </c>
      <c r="T648"/>
      <c r="U648"/>
      <c r="V648"/>
      <c r="W648"/>
      <c r="X648"/>
      <c r="Y648"/>
      <c r="Z648"/>
      <c r="AA648"/>
      <c r="AB648"/>
      <c r="AC648"/>
      <c r="AD648"/>
      <c r="AE648"/>
    </row>
    <row r="649" spans="1:31">
      <c r="A649" s="131" t="s">
        <v>122</v>
      </c>
      <c r="B649" s="131" t="s">
        <v>142</v>
      </c>
      <c r="C649" s="131" t="s">
        <v>234</v>
      </c>
      <c r="D649" s="131" t="s">
        <v>235</v>
      </c>
      <c r="E649" s="140" t="s">
        <v>667</v>
      </c>
      <c r="F649" s="140" t="s">
        <v>668</v>
      </c>
      <c r="G649" s="140" t="s">
        <v>491</v>
      </c>
      <c r="H649" s="128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>
        <v>1</v>
      </c>
      <c r="S649" s="130"/>
      <c r="T649"/>
      <c r="U649"/>
      <c r="V649"/>
      <c r="W649"/>
      <c r="X649"/>
      <c r="Y649"/>
      <c r="Z649"/>
      <c r="AA649"/>
      <c r="AB649"/>
      <c r="AC649"/>
      <c r="AD649"/>
      <c r="AE649"/>
    </row>
    <row r="650" spans="1:31">
      <c r="A650" s="131" t="s">
        <v>122</v>
      </c>
      <c r="B650" s="131" t="s">
        <v>142</v>
      </c>
      <c r="C650" s="131" t="s">
        <v>234</v>
      </c>
      <c r="D650" s="131" t="s">
        <v>235</v>
      </c>
      <c r="E650" s="131" t="s">
        <v>667</v>
      </c>
      <c r="F650" s="131" t="s">
        <v>668</v>
      </c>
      <c r="G650" s="132" t="s">
        <v>520</v>
      </c>
      <c r="H650" s="133"/>
      <c r="I650" s="103"/>
      <c r="J650" s="103"/>
      <c r="K650" s="103"/>
      <c r="L650" s="103"/>
      <c r="M650" s="103"/>
      <c r="N650" s="103"/>
      <c r="O650" s="103"/>
      <c r="P650" s="103"/>
      <c r="Q650" s="103">
        <v>1</v>
      </c>
      <c r="R650" s="103"/>
      <c r="S650" s="134"/>
      <c r="T650"/>
      <c r="U650"/>
      <c r="V650"/>
      <c r="W650"/>
      <c r="X650"/>
      <c r="Y650"/>
      <c r="Z650"/>
      <c r="AA650"/>
      <c r="AB650"/>
      <c r="AC650"/>
      <c r="AD650"/>
      <c r="AE650"/>
    </row>
    <row r="651" spans="1:31">
      <c r="A651" s="131" t="s">
        <v>122</v>
      </c>
      <c r="B651" s="131" t="s">
        <v>142</v>
      </c>
      <c r="C651" s="131" t="s">
        <v>234</v>
      </c>
      <c r="D651" s="131" t="s">
        <v>235</v>
      </c>
      <c r="E651" s="131" t="s">
        <v>667</v>
      </c>
      <c r="F651" s="131" t="s">
        <v>668</v>
      </c>
      <c r="G651" s="132" t="s">
        <v>666</v>
      </c>
      <c r="H651" s="133"/>
      <c r="I651" s="103"/>
      <c r="J651" s="103"/>
      <c r="K651" s="103"/>
      <c r="L651" s="103"/>
      <c r="M651" s="103"/>
      <c r="N651" s="103"/>
      <c r="O651" s="103"/>
      <c r="P651" s="103"/>
      <c r="Q651" s="103">
        <v>2</v>
      </c>
      <c r="R651" s="103">
        <v>6</v>
      </c>
      <c r="S651" s="134">
        <v>3</v>
      </c>
      <c r="T651"/>
      <c r="U651"/>
      <c r="V651"/>
      <c r="W651"/>
      <c r="X651"/>
      <c r="Y651"/>
      <c r="Z651"/>
      <c r="AA651"/>
      <c r="AB651"/>
      <c r="AC651"/>
      <c r="AD651"/>
      <c r="AE651"/>
    </row>
    <row r="652" spans="1:31">
      <c r="A652" s="131" t="s">
        <v>122</v>
      </c>
      <c r="B652" s="131" t="s">
        <v>142</v>
      </c>
      <c r="C652" s="131" t="s">
        <v>234</v>
      </c>
      <c r="D652" s="131" t="s">
        <v>235</v>
      </c>
      <c r="E652" s="140" t="s">
        <v>669</v>
      </c>
      <c r="F652" s="140" t="s">
        <v>670</v>
      </c>
      <c r="G652" s="140" t="s">
        <v>491</v>
      </c>
      <c r="H652" s="128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>
        <v>1</v>
      </c>
      <c r="S652" s="130"/>
      <c r="T652"/>
      <c r="U652"/>
      <c r="V652"/>
      <c r="W652"/>
      <c r="X652"/>
      <c r="Y652"/>
      <c r="Z652"/>
      <c r="AA652"/>
      <c r="AB652"/>
      <c r="AC652"/>
      <c r="AD652"/>
      <c r="AE652"/>
    </row>
    <row r="653" spans="1:31">
      <c r="A653" s="131" t="s">
        <v>122</v>
      </c>
      <c r="B653" s="131" t="s">
        <v>142</v>
      </c>
      <c r="C653" s="131" t="s">
        <v>234</v>
      </c>
      <c r="D653" s="131" t="s">
        <v>235</v>
      </c>
      <c r="E653" s="131" t="s">
        <v>669</v>
      </c>
      <c r="F653" s="131" t="s">
        <v>670</v>
      </c>
      <c r="G653" s="132" t="s">
        <v>666</v>
      </c>
      <c r="H653" s="133"/>
      <c r="I653" s="103"/>
      <c r="J653" s="103"/>
      <c r="K653" s="103"/>
      <c r="L653" s="103"/>
      <c r="M653" s="103"/>
      <c r="N653" s="103"/>
      <c r="O653" s="103"/>
      <c r="P653" s="103"/>
      <c r="Q653" s="103">
        <v>3</v>
      </c>
      <c r="R653" s="103">
        <v>5</v>
      </c>
      <c r="S653" s="134">
        <v>2</v>
      </c>
      <c r="T653"/>
      <c r="U653"/>
      <c r="V653"/>
      <c r="W653"/>
      <c r="X653"/>
      <c r="Y653"/>
      <c r="Z653"/>
      <c r="AA653"/>
      <c r="AB653"/>
      <c r="AC653"/>
      <c r="AD653"/>
      <c r="AE653"/>
    </row>
    <row r="654" spans="1:31">
      <c r="A654" s="131" t="s">
        <v>122</v>
      </c>
      <c r="B654" s="131" t="s">
        <v>142</v>
      </c>
      <c r="C654" s="131" t="s">
        <v>234</v>
      </c>
      <c r="D654" s="131" t="s">
        <v>235</v>
      </c>
      <c r="E654" s="140" t="s">
        <v>671</v>
      </c>
      <c r="F654" s="140" t="s">
        <v>672</v>
      </c>
      <c r="G654" s="140" t="s">
        <v>491</v>
      </c>
      <c r="H654" s="128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>
        <v>1</v>
      </c>
      <c r="S654" s="130"/>
      <c r="T654"/>
      <c r="U654"/>
      <c r="V654"/>
      <c r="W654"/>
      <c r="X654"/>
      <c r="Y654"/>
      <c r="Z654"/>
      <c r="AA654"/>
      <c r="AB654"/>
      <c r="AC654"/>
      <c r="AD654"/>
      <c r="AE654"/>
    </row>
    <row r="655" spans="1:31">
      <c r="A655" s="131" t="s">
        <v>122</v>
      </c>
      <c r="B655" s="131" t="s">
        <v>142</v>
      </c>
      <c r="C655" s="131" t="s">
        <v>234</v>
      </c>
      <c r="D655" s="131" t="s">
        <v>235</v>
      </c>
      <c r="E655" s="131" t="s">
        <v>671</v>
      </c>
      <c r="F655" s="131" t="s">
        <v>672</v>
      </c>
      <c r="G655" s="132" t="s">
        <v>666</v>
      </c>
      <c r="H655" s="133"/>
      <c r="I655" s="103"/>
      <c r="J655" s="103"/>
      <c r="K655" s="103"/>
      <c r="L655" s="103"/>
      <c r="M655" s="103"/>
      <c r="N655" s="103"/>
      <c r="O655" s="103"/>
      <c r="P655" s="103"/>
      <c r="Q655" s="103">
        <v>3</v>
      </c>
      <c r="R655" s="103">
        <v>8</v>
      </c>
      <c r="S655" s="134">
        <v>3</v>
      </c>
      <c r="T655"/>
      <c r="U655"/>
      <c r="V655"/>
      <c r="W655"/>
      <c r="X655"/>
      <c r="Y655"/>
      <c r="Z655"/>
      <c r="AA655"/>
      <c r="AB655"/>
      <c r="AC655"/>
      <c r="AD655"/>
      <c r="AE655"/>
    </row>
    <row r="656" spans="1:31">
      <c r="A656" s="131" t="s">
        <v>122</v>
      </c>
      <c r="B656" s="131" t="s">
        <v>142</v>
      </c>
      <c r="C656" s="131" t="s">
        <v>234</v>
      </c>
      <c r="D656" s="131" t="s">
        <v>235</v>
      </c>
      <c r="E656" s="140" t="s">
        <v>673</v>
      </c>
      <c r="F656" s="140" t="s">
        <v>674</v>
      </c>
      <c r="G656" s="140" t="s">
        <v>491</v>
      </c>
      <c r="H656" s="128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>
        <v>1</v>
      </c>
      <c r="S656" s="130"/>
      <c r="T656"/>
      <c r="U656"/>
      <c r="V656"/>
      <c r="W656"/>
      <c r="X656"/>
      <c r="Y656"/>
      <c r="Z656"/>
      <c r="AA656"/>
      <c r="AB656"/>
      <c r="AC656"/>
      <c r="AD656"/>
      <c r="AE656"/>
    </row>
    <row r="657" spans="1:31">
      <c r="A657" s="131" t="s">
        <v>122</v>
      </c>
      <c r="B657" s="131" t="s">
        <v>142</v>
      </c>
      <c r="C657" s="131" t="s">
        <v>234</v>
      </c>
      <c r="D657" s="131" t="s">
        <v>235</v>
      </c>
      <c r="E657" s="131" t="s">
        <v>673</v>
      </c>
      <c r="F657" s="131" t="s">
        <v>674</v>
      </c>
      <c r="G657" s="132" t="s">
        <v>666</v>
      </c>
      <c r="H657" s="133"/>
      <c r="I657" s="103"/>
      <c r="J657" s="103"/>
      <c r="K657" s="103"/>
      <c r="L657" s="103"/>
      <c r="M657" s="103"/>
      <c r="N657" s="103"/>
      <c r="O657" s="103"/>
      <c r="P657" s="103"/>
      <c r="Q657" s="103">
        <v>3</v>
      </c>
      <c r="R657" s="103">
        <v>6</v>
      </c>
      <c r="S657" s="134">
        <v>4</v>
      </c>
      <c r="T657"/>
      <c r="U657"/>
      <c r="V657"/>
      <c r="W657"/>
      <c r="X657"/>
      <c r="Y657"/>
      <c r="Z657"/>
      <c r="AA657"/>
      <c r="AB657"/>
      <c r="AC657"/>
      <c r="AD657"/>
      <c r="AE657"/>
    </row>
    <row r="658" spans="1:31">
      <c r="A658" s="131" t="s">
        <v>122</v>
      </c>
      <c r="B658" s="131" t="s">
        <v>142</v>
      </c>
      <c r="C658" s="131" t="s">
        <v>234</v>
      </c>
      <c r="D658" s="131" t="s">
        <v>235</v>
      </c>
      <c r="E658" s="131" t="s">
        <v>673</v>
      </c>
      <c r="F658" s="131" t="s">
        <v>674</v>
      </c>
      <c r="G658" s="132" t="s">
        <v>675</v>
      </c>
      <c r="H658" s="13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>
        <v>1</v>
      </c>
      <c r="S658" s="134"/>
      <c r="T658"/>
      <c r="U658"/>
      <c r="V658"/>
      <c r="W658"/>
      <c r="X658"/>
      <c r="Y658"/>
      <c r="Z658"/>
      <c r="AA658"/>
      <c r="AB658"/>
      <c r="AC658"/>
      <c r="AD658"/>
      <c r="AE658"/>
    </row>
    <row r="659" spans="1:31">
      <c r="A659" s="131" t="s">
        <v>122</v>
      </c>
      <c r="B659" s="131" t="s">
        <v>142</v>
      </c>
      <c r="C659" s="131" t="s">
        <v>234</v>
      </c>
      <c r="D659" s="131" t="s">
        <v>235</v>
      </c>
      <c r="E659" s="140" t="s">
        <v>676</v>
      </c>
      <c r="F659" s="140" t="s">
        <v>677</v>
      </c>
      <c r="G659" s="140" t="s">
        <v>417</v>
      </c>
      <c r="H659" s="128"/>
      <c r="I659" s="129"/>
      <c r="J659" s="129"/>
      <c r="K659" s="129"/>
      <c r="L659" s="129">
        <v>1</v>
      </c>
      <c r="M659" s="129"/>
      <c r="N659" s="129">
        <v>2</v>
      </c>
      <c r="O659" s="129">
        <v>3</v>
      </c>
      <c r="P659" s="129"/>
      <c r="Q659" s="129"/>
      <c r="R659" s="129"/>
      <c r="S659" s="130"/>
      <c r="T659"/>
      <c r="U659"/>
      <c r="V659"/>
      <c r="W659"/>
      <c r="X659"/>
      <c r="Y659"/>
      <c r="Z659"/>
      <c r="AA659"/>
      <c r="AB659"/>
      <c r="AC659"/>
      <c r="AD659"/>
      <c r="AE659"/>
    </row>
    <row r="660" spans="1:31">
      <c r="A660" s="131" t="s">
        <v>122</v>
      </c>
      <c r="B660" s="131" t="s">
        <v>142</v>
      </c>
      <c r="C660" s="131" t="s">
        <v>234</v>
      </c>
      <c r="D660" s="131" t="s">
        <v>235</v>
      </c>
      <c r="E660" s="131" t="s">
        <v>676</v>
      </c>
      <c r="F660" s="131" t="s">
        <v>677</v>
      </c>
      <c r="G660" s="132" t="s">
        <v>678</v>
      </c>
      <c r="H660" s="133">
        <v>6</v>
      </c>
      <c r="I660" s="103">
        <v>3</v>
      </c>
      <c r="J660" s="103">
        <v>2</v>
      </c>
      <c r="K660" s="103"/>
      <c r="L660" s="103">
        <v>1</v>
      </c>
      <c r="M660" s="103"/>
      <c r="N660" s="103"/>
      <c r="O660" s="103"/>
      <c r="P660" s="103"/>
      <c r="Q660" s="103"/>
      <c r="R660" s="103"/>
      <c r="S660" s="134"/>
      <c r="T660"/>
      <c r="U660"/>
      <c r="V660"/>
      <c r="W660"/>
      <c r="X660"/>
      <c r="Y660"/>
      <c r="Z660"/>
      <c r="AA660"/>
      <c r="AB660"/>
      <c r="AC660"/>
      <c r="AD660"/>
      <c r="AE660"/>
    </row>
    <row r="661" spans="1:31">
      <c r="A661" s="131" t="s">
        <v>122</v>
      </c>
      <c r="B661" s="131" t="s">
        <v>142</v>
      </c>
      <c r="C661" s="131" t="s">
        <v>234</v>
      </c>
      <c r="D661" s="131" t="s">
        <v>235</v>
      </c>
      <c r="E661" s="131" t="s">
        <v>676</v>
      </c>
      <c r="F661" s="140" t="s">
        <v>679</v>
      </c>
      <c r="G661" s="140" t="s">
        <v>417</v>
      </c>
      <c r="H661" s="128"/>
      <c r="I661" s="129"/>
      <c r="J661" s="129"/>
      <c r="K661" s="129"/>
      <c r="L661" s="129"/>
      <c r="M661" s="129"/>
      <c r="N661" s="129"/>
      <c r="O661" s="129"/>
      <c r="P661" s="129">
        <v>1</v>
      </c>
      <c r="Q661" s="129">
        <v>2</v>
      </c>
      <c r="R661" s="129"/>
      <c r="S661" s="130">
        <v>6</v>
      </c>
      <c r="T661"/>
      <c r="U661"/>
      <c r="V661"/>
      <c r="W661"/>
      <c r="X661"/>
      <c r="Y661"/>
      <c r="Z661"/>
      <c r="AA661"/>
      <c r="AB661"/>
      <c r="AC661"/>
      <c r="AD661"/>
      <c r="AE661"/>
    </row>
    <row r="662" spans="1:31">
      <c r="A662" s="131" t="s">
        <v>122</v>
      </c>
      <c r="B662" s="131" t="s">
        <v>142</v>
      </c>
      <c r="C662" s="131" t="s">
        <v>234</v>
      </c>
      <c r="D662" s="131" t="s">
        <v>235</v>
      </c>
      <c r="E662" s="140" t="s">
        <v>680</v>
      </c>
      <c r="F662" s="140" t="s">
        <v>681</v>
      </c>
      <c r="G662" s="140" t="s">
        <v>361</v>
      </c>
      <c r="H662" s="128"/>
      <c r="I662" s="129">
        <v>4</v>
      </c>
      <c r="J662" s="129"/>
      <c r="K662" s="129"/>
      <c r="L662" s="129"/>
      <c r="M662" s="129"/>
      <c r="N662" s="129"/>
      <c r="O662" s="129"/>
      <c r="P662" s="129"/>
      <c r="Q662" s="129"/>
      <c r="R662" s="129"/>
      <c r="S662" s="130"/>
      <c r="T662"/>
      <c r="U662"/>
      <c r="V662"/>
      <c r="W662"/>
      <c r="X662"/>
      <c r="Y662"/>
      <c r="Z662"/>
      <c r="AA662"/>
      <c r="AB662"/>
      <c r="AC662"/>
      <c r="AD662"/>
      <c r="AE662"/>
    </row>
    <row r="663" spans="1:31">
      <c r="A663" s="131" t="s">
        <v>122</v>
      </c>
      <c r="B663" s="131" t="s">
        <v>142</v>
      </c>
      <c r="C663" s="131" t="s">
        <v>234</v>
      </c>
      <c r="D663" s="131" t="s">
        <v>235</v>
      </c>
      <c r="E663" s="140" t="s">
        <v>682</v>
      </c>
      <c r="F663" s="140" t="s">
        <v>683</v>
      </c>
      <c r="G663" s="140" t="s">
        <v>361</v>
      </c>
      <c r="H663" s="128"/>
      <c r="I663" s="129">
        <v>14</v>
      </c>
      <c r="J663" s="129">
        <v>3</v>
      </c>
      <c r="K663" s="129">
        <v>9</v>
      </c>
      <c r="L663" s="129">
        <v>5</v>
      </c>
      <c r="M663" s="129">
        <v>3</v>
      </c>
      <c r="N663" s="129">
        <v>3</v>
      </c>
      <c r="O663" s="129">
        <v>5</v>
      </c>
      <c r="P663" s="129">
        <v>1</v>
      </c>
      <c r="Q663" s="129"/>
      <c r="R663" s="129"/>
      <c r="S663" s="130"/>
      <c r="T663"/>
      <c r="U663"/>
      <c r="V663"/>
      <c r="W663"/>
      <c r="X663"/>
      <c r="Y663"/>
      <c r="Z663"/>
      <c r="AA663"/>
      <c r="AB663"/>
      <c r="AC663"/>
      <c r="AD663"/>
      <c r="AE663"/>
    </row>
    <row r="664" spans="1:31">
      <c r="A664" s="131" t="s">
        <v>122</v>
      </c>
      <c r="B664" s="131" t="s">
        <v>142</v>
      </c>
      <c r="C664" s="131" t="s">
        <v>234</v>
      </c>
      <c r="D664" s="131" t="s">
        <v>235</v>
      </c>
      <c r="E664" s="131" t="s">
        <v>682</v>
      </c>
      <c r="F664" s="140" t="s">
        <v>684</v>
      </c>
      <c r="G664" s="140" t="s">
        <v>536</v>
      </c>
      <c r="H664" s="128"/>
      <c r="I664" s="129"/>
      <c r="J664" s="129"/>
      <c r="K664" s="129"/>
      <c r="L664" s="129"/>
      <c r="M664" s="129"/>
      <c r="N664" s="129"/>
      <c r="O664" s="129"/>
      <c r="P664" s="129"/>
      <c r="Q664" s="129">
        <v>3</v>
      </c>
      <c r="R664" s="129"/>
      <c r="S664" s="130">
        <v>8</v>
      </c>
      <c r="T664"/>
      <c r="U664"/>
      <c r="V664"/>
      <c r="W664"/>
      <c r="X664"/>
      <c r="Y664"/>
      <c r="Z664"/>
      <c r="AA664"/>
      <c r="AB664"/>
      <c r="AC664"/>
      <c r="AD664"/>
      <c r="AE664"/>
    </row>
    <row r="665" spans="1:31">
      <c r="A665" s="131" t="s">
        <v>122</v>
      </c>
      <c r="B665" s="131" t="s">
        <v>142</v>
      </c>
      <c r="C665" s="131" t="s">
        <v>234</v>
      </c>
      <c r="D665" s="131" t="s">
        <v>235</v>
      </c>
      <c r="E665" s="131" t="s">
        <v>682</v>
      </c>
      <c r="F665" s="131" t="s">
        <v>684</v>
      </c>
      <c r="G665" s="132" t="s">
        <v>361</v>
      </c>
      <c r="H665" s="133"/>
      <c r="I665" s="103"/>
      <c r="J665" s="103"/>
      <c r="K665" s="103"/>
      <c r="L665" s="103"/>
      <c r="M665" s="103"/>
      <c r="N665" s="103"/>
      <c r="O665" s="103"/>
      <c r="P665" s="103">
        <v>1</v>
      </c>
      <c r="Q665" s="103">
        <v>1</v>
      </c>
      <c r="R665" s="103"/>
      <c r="S665" s="134"/>
      <c r="T665"/>
      <c r="U665"/>
      <c r="V665"/>
      <c r="W665"/>
      <c r="X665"/>
      <c r="Y665"/>
      <c r="Z665"/>
      <c r="AA665"/>
      <c r="AB665"/>
      <c r="AC665"/>
      <c r="AD665"/>
      <c r="AE665"/>
    </row>
    <row r="666" spans="1:31">
      <c r="A666" s="131" t="s">
        <v>122</v>
      </c>
      <c r="B666" s="131" t="s">
        <v>142</v>
      </c>
      <c r="C666" s="131" t="s">
        <v>234</v>
      </c>
      <c r="D666" s="131" t="s">
        <v>235</v>
      </c>
      <c r="E666" s="131" t="s">
        <v>682</v>
      </c>
      <c r="F666" s="131" t="s">
        <v>684</v>
      </c>
      <c r="G666" s="132" t="s">
        <v>537</v>
      </c>
      <c r="H666" s="13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>
        <v>3</v>
      </c>
      <c r="S666" s="134"/>
      <c r="T666"/>
      <c r="U666"/>
      <c r="V666"/>
      <c r="W666"/>
      <c r="X666"/>
      <c r="Y666"/>
      <c r="Z666"/>
      <c r="AA666"/>
      <c r="AB666"/>
      <c r="AC666"/>
      <c r="AD666"/>
      <c r="AE666"/>
    </row>
    <row r="667" spans="1:31">
      <c r="A667" s="131" t="s">
        <v>122</v>
      </c>
      <c r="B667" s="131" t="s">
        <v>142</v>
      </c>
      <c r="C667" s="131" t="s">
        <v>234</v>
      </c>
      <c r="D667" s="131" t="s">
        <v>235</v>
      </c>
      <c r="E667" s="140" t="s">
        <v>685</v>
      </c>
      <c r="F667" s="140" t="s">
        <v>686</v>
      </c>
      <c r="G667" s="140" t="s">
        <v>532</v>
      </c>
      <c r="H667" s="128"/>
      <c r="I667" s="129"/>
      <c r="J667" s="129"/>
      <c r="K667" s="129"/>
      <c r="L667" s="129">
        <v>4</v>
      </c>
      <c r="M667" s="129"/>
      <c r="N667" s="129"/>
      <c r="O667" s="129"/>
      <c r="P667" s="129"/>
      <c r="Q667" s="129"/>
      <c r="R667" s="129"/>
      <c r="S667" s="130"/>
      <c r="T667"/>
      <c r="U667"/>
      <c r="V667"/>
      <c r="W667"/>
      <c r="X667"/>
      <c r="Y667"/>
      <c r="Z667"/>
      <c r="AA667"/>
      <c r="AB667"/>
      <c r="AC667"/>
      <c r="AD667"/>
      <c r="AE667"/>
    </row>
    <row r="668" spans="1:31">
      <c r="A668" s="131" t="s">
        <v>122</v>
      </c>
      <c r="B668" s="131" t="s">
        <v>142</v>
      </c>
      <c r="C668" s="131" t="s">
        <v>234</v>
      </c>
      <c r="D668" s="131" t="s">
        <v>235</v>
      </c>
      <c r="E668" s="131" t="s">
        <v>685</v>
      </c>
      <c r="F668" s="131" t="s">
        <v>686</v>
      </c>
      <c r="G668" s="132" t="s">
        <v>361</v>
      </c>
      <c r="H668" s="133"/>
      <c r="I668" s="103">
        <v>15</v>
      </c>
      <c r="J668" s="103">
        <v>3</v>
      </c>
      <c r="K668" s="103">
        <v>8</v>
      </c>
      <c r="L668" s="103">
        <v>3</v>
      </c>
      <c r="M668" s="103">
        <v>5</v>
      </c>
      <c r="N668" s="103">
        <v>2</v>
      </c>
      <c r="O668" s="103">
        <v>6</v>
      </c>
      <c r="P668" s="103">
        <v>1</v>
      </c>
      <c r="Q668" s="103"/>
      <c r="R668" s="103"/>
      <c r="S668" s="134"/>
      <c r="T668"/>
      <c r="U668"/>
      <c r="V668"/>
      <c r="W668"/>
      <c r="X668"/>
      <c r="Y668"/>
      <c r="Z668"/>
      <c r="AA668"/>
      <c r="AB668"/>
      <c r="AC668"/>
      <c r="AD668"/>
      <c r="AE668"/>
    </row>
    <row r="669" spans="1:31">
      <c r="A669" s="131" t="s">
        <v>122</v>
      </c>
      <c r="B669" s="131" t="s">
        <v>142</v>
      </c>
      <c r="C669" s="131" t="s">
        <v>234</v>
      </c>
      <c r="D669" s="131" t="s">
        <v>235</v>
      </c>
      <c r="E669" s="131" t="s">
        <v>685</v>
      </c>
      <c r="F669" s="140" t="s">
        <v>687</v>
      </c>
      <c r="G669" s="140" t="s">
        <v>536</v>
      </c>
      <c r="H669" s="128"/>
      <c r="I669" s="129"/>
      <c r="J669" s="129"/>
      <c r="K669" s="129"/>
      <c r="L669" s="129"/>
      <c r="M669" s="129"/>
      <c r="N669" s="129"/>
      <c r="O669" s="129"/>
      <c r="P669" s="129"/>
      <c r="Q669" s="129">
        <v>3</v>
      </c>
      <c r="R669" s="129"/>
      <c r="S669" s="130">
        <v>6</v>
      </c>
      <c r="T669"/>
      <c r="U669"/>
      <c r="V669"/>
      <c r="W669"/>
      <c r="X669"/>
      <c r="Y669"/>
      <c r="Z669"/>
      <c r="AA669"/>
      <c r="AB669"/>
      <c r="AC669"/>
      <c r="AD669"/>
      <c r="AE669"/>
    </row>
    <row r="670" spans="1:31">
      <c r="A670" s="131" t="s">
        <v>122</v>
      </c>
      <c r="B670" s="131" t="s">
        <v>142</v>
      </c>
      <c r="C670" s="131" t="s">
        <v>234</v>
      </c>
      <c r="D670" s="131" t="s">
        <v>235</v>
      </c>
      <c r="E670" s="131" t="s">
        <v>685</v>
      </c>
      <c r="F670" s="131" t="s">
        <v>687</v>
      </c>
      <c r="G670" s="132" t="s">
        <v>541</v>
      </c>
      <c r="H670" s="13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34">
        <v>1</v>
      </c>
      <c r="T670"/>
      <c r="U670"/>
      <c r="V670"/>
      <c r="W670"/>
      <c r="X670"/>
      <c r="Y670"/>
      <c r="Z670"/>
      <c r="AA670"/>
      <c r="AB670"/>
      <c r="AC670"/>
      <c r="AD670"/>
      <c r="AE670"/>
    </row>
    <row r="671" spans="1:31">
      <c r="A671" s="131" t="s">
        <v>122</v>
      </c>
      <c r="B671" s="131" t="s">
        <v>142</v>
      </c>
      <c r="C671" s="131" t="s">
        <v>234</v>
      </c>
      <c r="D671" s="131" t="s">
        <v>235</v>
      </c>
      <c r="E671" s="131" t="s">
        <v>685</v>
      </c>
      <c r="F671" s="131" t="s">
        <v>687</v>
      </c>
      <c r="G671" s="132" t="s">
        <v>361</v>
      </c>
      <c r="H671" s="133"/>
      <c r="I671" s="103"/>
      <c r="J671" s="103"/>
      <c r="K671" s="103"/>
      <c r="L671" s="103"/>
      <c r="M671" s="103"/>
      <c r="N671" s="103"/>
      <c r="O671" s="103"/>
      <c r="P671" s="103">
        <v>3</v>
      </c>
      <c r="Q671" s="103">
        <v>1</v>
      </c>
      <c r="R671" s="103"/>
      <c r="S671" s="134"/>
      <c r="T671"/>
      <c r="U671"/>
      <c r="V671"/>
      <c r="W671"/>
      <c r="X671"/>
      <c r="Y671"/>
      <c r="Z671"/>
      <c r="AA671"/>
      <c r="AB671"/>
      <c r="AC671"/>
      <c r="AD671"/>
      <c r="AE671"/>
    </row>
    <row r="672" spans="1:31">
      <c r="A672" s="131" t="s">
        <v>122</v>
      </c>
      <c r="B672" s="131" t="s">
        <v>142</v>
      </c>
      <c r="C672" s="131" t="s">
        <v>234</v>
      </c>
      <c r="D672" s="131" t="s">
        <v>235</v>
      </c>
      <c r="E672" s="131" t="s">
        <v>685</v>
      </c>
      <c r="F672" s="131" t="s">
        <v>687</v>
      </c>
      <c r="G672" s="132" t="s">
        <v>537</v>
      </c>
      <c r="H672" s="13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>
        <v>3</v>
      </c>
      <c r="S672" s="134">
        <v>1</v>
      </c>
      <c r="T672"/>
      <c r="U672"/>
      <c r="V672"/>
      <c r="W672"/>
      <c r="X672"/>
      <c r="Y672"/>
      <c r="Z672"/>
      <c r="AA672"/>
      <c r="AB672"/>
      <c r="AC672"/>
      <c r="AD672"/>
      <c r="AE672"/>
    </row>
    <row r="673" spans="1:31">
      <c r="A673" s="131" t="s">
        <v>122</v>
      </c>
      <c r="B673" s="131" t="s">
        <v>142</v>
      </c>
      <c r="C673" s="131" t="s">
        <v>234</v>
      </c>
      <c r="D673" s="131" t="s">
        <v>235</v>
      </c>
      <c r="E673" s="140" t="s">
        <v>688</v>
      </c>
      <c r="F673" s="140" t="s">
        <v>689</v>
      </c>
      <c r="G673" s="140" t="s">
        <v>690</v>
      </c>
      <c r="H673" s="128"/>
      <c r="I673" s="129">
        <v>20</v>
      </c>
      <c r="J673" s="129"/>
      <c r="K673" s="129"/>
      <c r="L673" s="129"/>
      <c r="M673" s="129"/>
      <c r="N673" s="129"/>
      <c r="O673" s="129"/>
      <c r="P673" s="129"/>
      <c r="Q673" s="129"/>
      <c r="R673" s="129"/>
      <c r="S673" s="130"/>
      <c r="T673"/>
      <c r="U673"/>
      <c r="V673"/>
      <c r="W673"/>
      <c r="X673"/>
      <c r="Y673"/>
      <c r="Z673"/>
      <c r="AA673"/>
      <c r="AB673"/>
      <c r="AC673"/>
      <c r="AD673"/>
      <c r="AE673"/>
    </row>
    <row r="674" spans="1:31">
      <c r="A674" s="131" t="s">
        <v>122</v>
      </c>
      <c r="B674" s="131" t="s">
        <v>142</v>
      </c>
      <c r="C674" s="131" t="s">
        <v>234</v>
      </c>
      <c r="D674" s="131" t="s">
        <v>235</v>
      </c>
      <c r="E674" s="140" t="s">
        <v>691</v>
      </c>
      <c r="F674" s="140" t="s">
        <v>692</v>
      </c>
      <c r="G674" s="140" t="s">
        <v>361</v>
      </c>
      <c r="H674" s="128"/>
      <c r="I674" s="129">
        <v>14</v>
      </c>
      <c r="J674" s="129">
        <v>4</v>
      </c>
      <c r="K674" s="129">
        <v>8</v>
      </c>
      <c r="L674" s="129">
        <v>4</v>
      </c>
      <c r="M674" s="129"/>
      <c r="N674" s="129"/>
      <c r="O674" s="129"/>
      <c r="P674" s="129"/>
      <c r="Q674" s="129"/>
      <c r="R674" s="129"/>
      <c r="S674" s="130"/>
      <c r="T674"/>
      <c r="U674"/>
      <c r="V674"/>
      <c r="W674"/>
      <c r="X674"/>
      <c r="Y674"/>
      <c r="Z674"/>
      <c r="AA674"/>
      <c r="AB674"/>
      <c r="AC674"/>
      <c r="AD674"/>
      <c r="AE674"/>
    </row>
    <row r="675" spans="1:31">
      <c r="A675" s="131" t="s">
        <v>122</v>
      </c>
      <c r="B675" s="131" t="s">
        <v>142</v>
      </c>
      <c r="C675" s="131" t="s">
        <v>234</v>
      </c>
      <c r="D675" s="131" t="s">
        <v>235</v>
      </c>
      <c r="E675" s="140" t="s">
        <v>693</v>
      </c>
      <c r="F675" s="140" t="s">
        <v>694</v>
      </c>
      <c r="G675" s="140" t="s">
        <v>532</v>
      </c>
      <c r="H675" s="128"/>
      <c r="I675" s="129"/>
      <c r="J675" s="129"/>
      <c r="K675" s="129"/>
      <c r="L675" s="129">
        <v>4</v>
      </c>
      <c r="M675" s="129"/>
      <c r="N675" s="129"/>
      <c r="O675" s="129"/>
      <c r="P675" s="129"/>
      <c r="Q675" s="129"/>
      <c r="R675" s="129"/>
      <c r="S675" s="130"/>
      <c r="T675"/>
      <c r="U675"/>
      <c r="V675"/>
      <c r="W675"/>
      <c r="X675"/>
      <c r="Y675"/>
      <c r="Z675"/>
      <c r="AA675"/>
      <c r="AB675"/>
      <c r="AC675"/>
      <c r="AD675"/>
      <c r="AE675"/>
    </row>
    <row r="676" spans="1:31">
      <c r="A676" s="131" t="s">
        <v>122</v>
      </c>
      <c r="B676" s="131" t="s">
        <v>142</v>
      </c>
      <c r="C676" s="131" t="s">
        <v>234</v>
      </c>
      <c r="D676" s="131" t="s">
        <v>235</v>
      </c>
      <c r="E676" s="140" t="s">
        <v>695</v>
      </c>
      <c r="F676" s="140" t="s">
        <v>696</v>
      </c>
      <c r="G676" s="140" t="s">
        <v>509</v>
      </c>
      <c r="H676" s="128"/>
      <c r="I676" s="129"/>
      <c r="J676" s="129"/>
      <c r="K676" s="129"/>
      <c r="L676" s="129"/>
      <c r="M676" s="129">
        <v>2</v>
      </c>
      <c r="N676" s="129"/>
      <c r="O676" s="129"/>
      <c r="P676" s="129"/>
      <c r="Q676" s="129"/>
      <c r="R676" s="129"/>
      <c r="S676" s="130"/>
      <c r="T676"/>
      <c r="U676"/>
      <c r="V676"/>
      <c r="W676"/>
      <c r="X676"/>
      <c r="Y676"/>
      <c r="Z676"/>
      <c r="AA676"/>
      <c r="AB676"/>
      <c r="AC676"/>
      <c r="AD676"/>
      <c r="AE676"/>
    </row>
    <row r="677" spans="1:31">
      <c r="A677" s="131" t="s">
        <v>122</v>
      </c>
      <c r="B677" s="131" t="s">
        <v>142</v>
      </c>
      <c r="C677" s="131" t="s">
        <v>234</v>
      </c>
      <c r="D677" s="131" t="s">
        <v>235</v>
      </c>
      <c r="E677" s="131" t="s">
        <v>695</v>
      </c>
      <c r="F677" s="140" t="s">
        <v>697</v>
      </c>
      <c r="G677" s="140" t="s">
        <v>505</v>
      </c>
      <c r="H677" s="128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30">
        <v>4</v>
      </c>
      <c r="T677"/>
      <c r="U677"/>
      <c r="V677"/>
      <c r="W677"/>
      <c r="X677"/>
      <c r="Y677"/>
      <c r="Z677"/>
      <c r="AA677"/>
      <c r="AB677"/>
      <c r="AC677"/>
      <c r="AD677"/>
      <c r="AE677"/>
    </row>
    <row r="678" spans="1:31">
      <c r="A678" s="131" t="s">
        <v>122</v>
      </c>
      <c r="B678" s="131" t="s">
        <v>142</v>
      </c>
      <c r="C678" s="131" t="s">
        <v>234</v>
      </c>
      <c r="D678" s="131" t="s">
        <v>235</v>
      </c>
      <c r="E678" s="131" t="s">
        <v>695</v>
      </c>
      <c r="F678" s="131" t="s">
        <v>697</v>
      </c>
      <c r="G678" s="132" t="s">
        <v>506</v>
      </c>
      <c r="H678" s="13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>
        <v>2</v>
      </c>
      <c r="S678" s="134"/>
      <c r="T678"/>
      <c r="U678"/>
      <c r="V678"/>
      <c r="W678"/>
      <c r="X678"/>
      <c r="Y678"/>
      <c r="Z678"/>
      <c r="AA678"/>
      <c r="AB678"/>
      <c r="AC678"/>
      <c r="AD678"/>
      <c r="AE678"/>
    </row>
    <row r="679" spans="1:31">
      <c r="A679" s="131" t="s">
        <v>122</v>
      </c>
      <c r="B679" s="131" t="s">
        <v>142</v>
      </c>
      <c r="C679" s="131" t="s">
        <v>234</v>
      </c>
      <c r="D679" s="131" t="s">
        <v>235</v>
      </c>
      <c r="E679" s="140" t="s">
        <v>698</v>
      </c>
      <c r="F679" s="140" t="s">
        <v>699</v>
      </c>
      <c r="G679" s="140" t="s">
        <v>417</v>
      </c>
      <c r="H679" s="128"/>
      <c r="I679" s="129"/>
      <c r="J679" s="129"/>
      <c r="K679" s="129"/>
      <c r="L679" s="129">
        <v>1</v>
      </c>
      <c r="M679" s="129"/>
      <c r="N679" s="129">
        <v>2</v>
      </c>
      <c r="O679" s="129">
        <v>3</v>
      </c>
      <c r="P679" s="129"/>
      <c r="Q679" s="129"/>
      <c r="R679" s="129"/>
      <c r="S679" s="130"/>
      <c r="T679"/>
      <c r="U679"/>
      <c r="V679"/>
      <c r="W679"/>
      <c r="X679"/>
      <c r="Y679"/>
      <c r="Z679"/>
      <c r="AA679"/>
      <c r="AB679"/>
      <c r="AC679"/>
      <c r="AD679"/>
      <c r="AE679"/>
    </row>
    <row r="680" spans="1:31">
      <c r="A680" s="131" t="s">
        <v>122</v>
      </c>
      <c r="B680" s="131" t="s">
        <v>142</v>
      </c>
      <c r="C680" s="131" t="s">
        <v>234</v>
      </c>
      <c r="D680" s="131" t="s">
        <v>235</v>
      </c>
      <c r="E680" s="131" t="s">
        <v>698</v>
      </c>
      <c r="F680" s="140" t="s">
        <v>700</v>
      </c>
      <c r="G680" s="140" t="s">
        <v>417</v>
      </c>
      <c r="H680" s="128"/>
      <c r="I680" s="129"/>
      <c r="J680" s="129"/>
      <c r="K680" s="129"/>
      <c r="L680" s="129"/>
      <c r="M680" s="129"/>
      <c r="N680" s="129"/>
      <c r="O680" s="129"/>
      <c r="P680" s="129">
        <v>1</v>
      </c>
      <c r="Q680" s="129">
        <v>2</v>
      </c>
      <c r="R680" s="129"/>
      <c r="S680" s="130">
        <v>6</v>
      </c>
      <c r="T680"/>
      <c r="U680"/>
      <c r="V680"/>
      <c r="W680"/>
      <c r="X680"/>
      <c r="Y680"/>
      <c r="Z680"/>
      <c r="AA680"/>
      <c r="AB680"/>
      <c r="AC680"/>
      <c r="AD680"/>
      <c r="AE680"/>
    </row>
    <row r="681" spans="1:31">
      <c r="A681" s="131" t="s">
        <v>122</v>
      </c>
      <c r="B681" s="131" t="s">
        <v>142</v>
      </c>
      <c r="C681" s="131" t="s">
        <v>234</v>
      </c>
      <c r="D681" s="131" t="s">
        <v>235</v>
      </c>
      <c r="E681" s="140" t="s">
        <v>701</v>
      </c>
      <c r="F681" s="140" t="s">
        <v>702</v>
      </c>
      <c r="G681" s="140" t="s">
        <v>703</v>
      </c>
      <c r="H681" s="128"/>
      <c r="I681" s="129"/>
      <c r="J681" s="129"/>
      <c r="K681" s="129">
        <v>1</v>
      </c>
      <c r="L681" s="129">
        <v>2</v>
      </c>
      <c r="M681" s="129"/>
      <c r="N681" s="129"/>
      <c r="O681" s="129">
        <v>1</v>
      </c>
      <c r="P681" s="129"/>
      <c r="Q681" s="129"/>
      <c r="R681" s="129"/>
      <c r="S681" s="130"/>
      <c r="T681"/>
      <c r="U681"/>
      <c r="V681"/>
      <c r="W681"/>
      <c r="X681"/>
      <c r="Y681"/>
      <c r="Z681"/>
      <c r="AA681"/>
      <c r="AB681"/>
      <c r="AC681"/>
      <c r="AD681"/>
      <c r="AE681"/>
    </row>
    <row r="682" spans="1:31">
      <c r="A682" s="131" t="s">
        <v>122</v>
      </c>
      <c r="B682" s="131" t="s">
        <v>142</v>
      </c>
      <c r="C682" s="131" t="s">
        <v>234</v>
      </c>
      <c r="D682" s="131" t="s">
        <v>235</v>
      </c>
      <c r="E682" s="131" t="s">
        <v>701</v>
      </c>
      <c r="F682" s="140" t="s">
        <v>704</v>
      </c>
      <c r="G682" s="140" t="s">
        <v>406</v>
      </c>
      <c r="H682" s="128"/>
      <c r="I682" s="129"/>
      <c r="J682" s="129"/>
      <c r="K682" s="129"/>
      <c r="L682" s="129"/>
      <c r="M682" s="129"/>
      <c r="N682" s="129"/>
      <c r="O682" s="129"/>
      <c r="P682" s="129"/>
      <c r="Q682" s="129">
        <v>1</v>
      </c>
      <c r="R682" s="129">
        <v>1</v>
      </c>
      <c r="S682" s="130">
        <v>1</v>
      </c>
      <c r="T682"/>
      <c r="U682"/>
      <c r="V682"/>
      <c r="W682"/>
      <c r="X682"/>
      <c r="Y682"/>
      <c r="Z682"/>
      <c r="AA682"/>
      <c r="AB682"/>
      <c r="AC682"/>
      <c r="AD682"/>
      <c r="AE682"/>
    </row>
    <row r="683" spans="1:31">
      <c r="A683" s="131" t="s">
        <v>122</v>
      </c>
      <c r="B683" s="131" t="s">
        <v>142</v>
      </c>
      <c r="C683" s="131" t="s">
        <v>234</v>
      </c>
      <c r="D683" s="131" t="s">
        <v>235</v>
      </c>
      <c r="E683" s="131" t="s">
        <v>701</v>
      </c>
      <c r="F683" s="131" t="s">
        <v>704</v>
      </c>
      <c r="G683" s="132" t="s">
        <v>407</v>
      </c>
      <c r="H683" s="13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34">
        <v>1</v>
      </c>
      <c r="T683"/>
      <c r="U683"/>
      <c r="V683"/>
      <c r="W683"/>
      <c r="X683"/>
      <c r="Y683"/>
      <c r="Z683"/>
      <c r="AA683"/>
      <c r="AB683"/>
      <c r="AC683"/>
      <c r="AD683"/>
      <c r="AE683"/>
    </row>
    <row r="684" spans="1:31">
      <c r="A684" s="131" t="s">
        <v>122</v>
      </c>
      <c r="B684" s="131" t="s">
        <v>142</v>
      </c>
      <c r="C684" s="131" t="s">
        <v>234</v>
      </c>
      <c r="D684" s="131" t="s">
        <v>235</v>
      </c>
      <c r="E684" s="131" t="s">
        <v>701</v>
      </c>
      <c r="F684" s="131" t="s">
        <v>704</v>
      </c>
      <c r="G684" s="132" t="s">
        <v>200</v>
      </c>
      <c r="H684" s="13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34">
        <v>1</v>
      </c>
      <c r="T684"/>
      <c r="U684"/>
      <c r="V684"/>
      <c r="W684"/>
      <c r="X684"/>
      <c r="Y684"/>
      <c r="Z684"/>
      <c r="AA684"/>
      <c r="AB684"/>
      <c r="AC684"/>
      <c r="AD684"/>
      <c r="AE684"/>
    </row>
    <row r="685" spans="1:31">
      <c r="A685" s="131" t="s">
        <v>122</v>
      </c>
      <c r="B685" s="131" t="s">
        <v>142</v>
      </c>
      <c r="C685" s="131" t="s">
        <v>234</v>
      </c>
      <c r="D685" s="131" t="s">
        <v>235</v>
      </c>
      <c r="E685" s="140" t="s">
        <v>705</v>
      </c>
      <c r="F685" s="140" t="s">
        <v>706</v>
      </c>
      <c r="G685" s="140" t="s">
        <v>707</v>
      </c>
      <c r="H685" s="128"/>
      <c r="I685" s="129"/>
      <c r="J685" s="129"/>
      <c r="K685" s="129"/>
      <c r="L685" s="129">
        <v>1</v>
      </c>
      <c r="M685" s="129"/>
      <c r="N685" s="129">
        <v>2</v>
      </c>
      <c r="O685" s="129">
        <v>3</v>
      </c>
      <c r="P685" s="129">
        <v>1</v>
      </c>
      <c r="Q685" s="129"/>
      <c r="R685" s="129"/>
      <c r="S685" s="130"/>
      <c r="T685"/>
      <c r="U685"/>
      <c r="V685"/>
      <c r="W685"/>
      <c r="X685"/>
      <c r="Y685"/>
      <c r="Z685"/>
      <c r="AA685"/>
      <c r="AB685"/>
      <c r="AC685"/>
      <c r="AD685"/>
      <c r="AE685"/>
    </row>
    <row r="686" spans="1:31">
      <c r="A686" s="131" t="s">
        <v>122</v>
      </c>
      <c r="B686" s="131" t="s">
        <v>142</v>
      </c>
      <c r="C686" s="131" t="s">
        <v>234</v>
      </c>
      <c r="D686" s="131" t="s">
        <v>235</v>
      </c>
      <c r="E686" s="131" t="s">
        <v>705</v>
      </c>
      <c r="F686" s="131" t="s">
        <v>706</v>
      </c>
      <c r="G686" s="132" t="s">
        <v>708</v>
      </c>
      <c r="H686" s="133"/>
      <c r="I686" s="103"/>
      <c r="J686" s="103">
        <v>2</v>
      </c>
      <c r="K686" s="103">
        <v>3</v>
      </c>
      <c r="L686" s="103">
        <v>2</v>
      </c>
      <c r="M686" s="103">
        <v>1</v>
      </c>
      <c r="N686" s="103"/>
      <c r="O686" s="103"/>
      <c r="P686" s="103"/>
      <c r="Q686" s="103"/>
      <c r="R686" s="103"/>
      <c r="S686" s="134"/>
      <c r="T686"/>
      <c r="U686"/>
      <c r="V686"/>
      <c r="W686"/>
      <c r="X686"/>
      <c r="Y686"/>
      <c r="Z686"/>
      <c r="AA686"/>
      <c r="AB686"/>
      <c r="AC686"/>
      <c r="AD686"/>
      <c r="AE686"/>
    </row>
    <row r="687" spans="1:31">
      <c r="A687" s="131" t="s">
        <v>122</v>
      </c>
      <c r="B687" s="131" t="s">
        <v>142</v>
      </c>
      <c r="C687" s="131" t="s">
        <v>234</v>
      </c>
      <c r="D687" s="131" t="s">
        <v>235</v>
      </c>
      <c r="E687" s="131" t="s">
        <v>705</v>
      </c>
      <c r="F687" s="131" t="s">
        <v>706</v>
      </c>
      <c r="G687" s="132" t="s">
        <v>709</v>
      </c>
      <c r="H687" s="133"/>
      <c r="I687" s="103"/>
      <c r="J687" s="103">
        <v>1</v>
      </c>
      <c r="K687" s="103"/>
      <c r="L687" s="103"/>
      <c r="M687" s="103"/>
      <c r="N687" s="103"/>
      <c r="O687" s="103"/>
      <c r="P687" s="103"/>
      <c r="Q687" s="103"/>
      <c r="R687" s="103"/>
      <c r="S687" s="134"/>
      <c r="T687"/>
      <c r="U687"/>
      <c r="V687"/>
      <c r="W687"/>
      <c r="X687"/>
      <c r="Y687"/>
      <c r="Z687"/>
      <c r="AA687"/>
      <c r="AB687"/>
      <c r="AC687"/>
      <c r="AD687"/>
      <c r="AE687"/>
    </row>
    <row r="688" spans="1:31">
      <c r="A688" s="131" t="s">
        <v>122</v>
      </c>
      <c r="B688" s="131" t="s">
        <v>142</v>
      </c>
      <c r="C688" s="131" t="s">
        <v>234</v>
      </c>
      <c r="D688" s="131" t="s">
        <v>235</v>
      </c>
      <c r="E688" s="131" t="s">
        <v>705</v>
      </c>
      <c r="F688" s="140" t="s">
        <v>710</v>
      </c>
      <c r="G688" s="140" t="s">
        <v>711</v>
      </c>
      <c r="H688" s="128"/>
      <c r="I688" s="129"/>
      <c r="J688" s="129"/>
      <c r="K688" s="129"/>
      <c r="L688" s="129"/>
      <c r="M688" s="129"/>
      <c r="N688" s="129"/>
      <c r="O688" s="129"/>
      <c r="P688" s="129"/>
      <c r="Q688" s="129">
        <v>1</v>
      </c>
      <c r="R688" s="129">
        <v>6</v>
      </c>
      <c r="S688" s="130">
        <v>1</v>
      </c>
      <c r="T688"/>
      <c r="U688"/>
      <c r="V688"/>
      <c r="W688"/>
      <c r="X688"/>
      <c r="Y688"/>
      <c r="Z688"/>
      <c r="AA688"/>
      <c r="AB688"/>
      <c r="AC688"/>
      <c r="AD688"/>
      <c r="AE688"/>
    </row>
    <row r="689" spans="1:31">
      <c r="A689" s="131" t="s">
        <v>122</v>
      </c>
      <c r="B689" s="131" t="s">
        <v>142</v>
      </c>
      <c r="C689" s="131" t="s">
        <v>234</v>
      </c>
      <c r="D689" s="131" t="s">
        <v>235</v>
      </c>
      <c r="E689" s="131" t="s">
        <v>705</v>
      </c>
      <c r="F689" s="131" t="s">
        <v>710</v>
      </c>
      <c r="G689" s="132" t="s">
        <v>712</v>
      </c>
      <c r="H689" s="13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>
        <v>2</v>
      </c>
      <c r="S689" s="134"/>
      <c r="T689"/>
      <c r="U689"/>
      <c r="V689"/>
      <c r="W689"/>
      <c r="X689"/>
      <c r="Y689"/>
      <c r="Z689"/>
      <c r="AA689"/>
      <c r="AB689"/>
      <c r="AC689"/>
      <c r="AD689"/>
      <c r="AE689"/>
    </row>
    <row r="690" spans="1:31">
      <c r="A690" s="131" t="s">
        <v>122</v>
      </c>
      <c r="B690" s="131" t="s">
        <v>142</v>
      </c>
      <c r="C690" s="131" t="s">
        <v>234</v>
      </c>
      <c r="D690" s="131" t="s">
        <v>235</v>
      </c>
      <c r="E690" s="131" t="s">
        <v>705</v>
      </c>
      <c r="F690" s="131" t="s">
        <v>710</v>
      </c>
      <c r="G690" s="132" t="s">
        <v>707</v>
      </c>
      <c r="H690" s="133"/>
      <c r="I690" s="103"/>
      <c r="J690" s="103"/>
      <c r="K690" s="103"/>
      <c r="L690" s="103"/>
      <c r="M690" s="103"/>
      <c r="N690" s="103"/>
      <c r="O690" s="103"/>
      <c r="P690" s="103">
        <v>1</v>
      </c>
      <c r="Q690" s="103">
        <v>3</v>
      </c>
      <c r="R690" s="103"/>
      <c r="S690" s="134"/>
      <c r="T690"/>
      <c r="U690"/>
      <c r="V690"/>
      <c r="W690"/>
      <c r="X690"/>
      <c r="Y690"/>
      <c r="Z690"/>
      <c r="AA690"/>
      <c r="AB690"/>
      <c r="AC690"/>
      <c r="AD690"/>
      <c r="AE690"/>
    </row>
    <row r="691" spans="1:31">
      <c r="A691" s="131" t="s">
        <v>122</v>
      </c>
      <c r="B691" s="131" t="s">
        <v>142</v>
      </c>
      <c r="C691" s="131" t="s">
        <v>234</v>
      </c>
      <c r="D691" s="131" t="s">
        <v>235</v>
      </c>
      <c r="E691" s="140" t="s">
        <v>713</v>
      </c>
      <c r="F691" s="140" t="s">
        <v>714</v>
      </c>
      <c r="G691" s="140" t="s">
        <v>707</v>
      </c>
      <c r="H691" s="128"/>
      <c r="I691" s="129"/>
      <c r="J691" s="129"/>
      <c r="K691" s="129"/>
      <c r="L691" s="129">
        <v>1</v>
      </c>
      <c r="M691" s="129"/>
      <c r="N691" s="129">
        <v>2</v>
      </c>
      <c r="O691" s="129">
        <v>3</v>
      </c>
      <c r="P691" s="129">
        <v>1</v>
      </c>
      <c r="Q691" s="129"/>
      <c r="R691" s="129"/>
      <c r="S691" s="130"/>
      <c r="T691"/>
      <c r="U691"/>
      <c r="V691"/>
      <c r="W691"/>
      <c r="X691"/>
      <c r="Y691"/>
      <c r="Z691"/>
      <c r="AA691"/>
      <c r="AB691"/>
      <c r="AC691"/>
      <c r="AD691"/>
      <c r="AE691"/>
    </row>
    <row r="692" spans="1:31">
      <c r="A692" s="131" t="s">
        <v>122</v>
      </c>
      <c r="B692" s="131" t="s">
        <v>142</v>
      </c>
      <c r="C692" s="131" t="s">
        <v>234</v>
      </c>
      <c r="D692" s="131" t="s">
        <v>235</v>
      </c>
      <c r="E692" s="131" t="s">
        <v>713</v>
      </c>
      <c r="F692" s="140" t="s">
        <v>715</v>
      </c>
      <c r="G692" s="140" t="s">
        <v>716</v>
      </c>
      <c r="H692" s="128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>
        <v>2</v>
      </c>
      <c r="S692" s="130"/>
      <c r="T692"/>
      <c r="U692"/>
      <c r="V692"/>
      <c r="W692"/>
      <c r="X692"/>
      <c r="Y692"/>
      <c r="Z692"/>
      <c r="AA692"/>
      <c r="AB692"/>
      <c r="AC692"/>
      <c r="AD692"/>
      <c r="AE692"/>
    </row>
    <row r="693" spans="1:31">
      <c r="A693" s="131" t="s">
        <v>122</v>
      </c>
      <c r="B693" s="131" t="s">
        <v>142</v>
      </c>
      <c r="C693" s="131" t="s">
        <v>234</v>
      </c>
      <c r="D693" s="131" t="s">
        <v>235</v>
      </c>
      <c r="E693" s="131" t="s">
        <v>713</v>
      </c>
      <c r="F693" s="131" t="s">
        <v>715</v>
      </c>
      <c r="G693" s="132" t="s">
        <v>711</v>
      </c>
      <c r="H693" s="133"/>
      <c r="I693" s="103"/>
      <c r="J693" s="103"/>
      <c r="K693" s="103"/>
      <c r="L693" s="103"/>
      <c r="M693" s="103"/>
      <c r="N693" s="103"/>
      <c r="O693" s="103"/>
      <c r="P693" s="103"/>
      <c r="Q693" s="103">
        <v>1</v>
      </c>
      <c r="R693" s="103">
        <v>4</v>
      </c>
      <c r="S693" s="134">
        <v>1</v>
      </c>
      <c r="T693"/>
      <c r="U693"/>
      <c r="V693"/>
      <c r="W693"/>
      <c r="X693"/>
      <c r="Y693"/>
      <c r="Z693"/>
      <c r="AA693"/>
      <c r="AB693"/>
      <c r="AC693"/>
      <c r="AD693"/>
      <c r="AE693"/>
    </row>
    <row r="694" spans="1:31">
      <c r="A694" s="131" t="s">
        <v>122</v>
      </c>
      <c r="B694" s="131" t="s">
        <v>142</v>
      </c>
      <c r="C694" s="131" t="s">
        <v>234</v>
      </c>
      <c r="D694" s="131" t="s">
        <v>235</v>
      </c>
      <c r="E694" s="131" t="s">
        <v>713</v>
      </c>
      <c r="F694" s="131" t="s">
        <v>715</v>
      </c>
      <c r="G694" s="132" t="s">
        <v>717</v>
      </c>
      <c r="H694" s="13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>
        <v>2</v>
      </c>
      <c r="S694" s="134"/>
      <c r="T694"/>
      <c r="U694"/>
      <c r="V694"/>
      <c r="W694"/>
      <c r="X694"/>
      <c r="Y694"/>
      <c r="Z694"/>
      <c r="AA694"/>
      <c r="AB694"/>
      <c r="AC694"/>
      <c r="AD694"/>
      <c r="AE694"/>
    </row>
    <row r="695" spans="1:31">
      <c r="A695" s="131" t="s">
        <v>122</v>
      </c>
      <c r="B695" s="131" t="s">
        <v>142</v>
      </c>
      <c r="C695" s="131" t="s">
        <v>234</v>
      </c>
      <c r="D695" s="131" t="s">
        <v>235</v>
      </c>
      <c r="E695" s="131" t="s">
        <v>713</v>
      </c>
      <c r="F695" s="131" t="s">
        <v>715</v>
      </c>
      <c r="G695" s="132" t="s">
        <v>707</v>
      </c>
      <c r="H695" s="133"/>
      <c r="I695" s="103"/>
      <c r="J695" s="103"/>
      <c r="K695" s="103"/>
      <c r="L695" s="103"/>
      <c r="M695" s="103"/>
      <c r="N695" s="103"/>
      <c r="O695" s="103"/>
      <c r="P695" s="103">
        <v>1</v>
      </c>
      <c r="Q695" s="103">
        <v>3</v>
      </c>
      <c r="R695" s="103"/>
      <c r="S695" s="134"/>
      <c r="T695"/>
      <c r="U695"/>
      <c r="V695"/>
      <c r="W695"/>
      <c r="X695"/>
      <c r="Y695"/>
      <c r="Z695"/>
      <c r="AA695"/>
      <c r="AB695"/>
      <c r="AC695"/>
      <c r="AD695"/>
      <c r="AE695"/>
    </row>
    <row r="696" spans="1:31">
      <c r="A696" s="131" t="s">
        <v>122</v>
      </c>
      <c r="B696" s="131" t="s">
        <v>142</v>
      </c>
      <c r="C696" s="131" t="s">
        <v>234</v>
      </c>
      <c r="D696" s="131" t="s">
        <v>235</v>
      </c>
      <c r="E696" s="140" t="s">
        <v>718</v>
      </c>
      <c r="F696" s="140" t="s">
        <v>719</v>
      </c>
      <c r="G696" s="140" t="s">
        <v>707</v>
      </c>
      <c r="H696" s="128"/>
      <c r="I696" s="129"/>
      <c r="J696" s="129"/>
      <c r="K696" s="129"/>
      <c r="L696" s="129">
        <v>1</v>
      </c>
      <c r="M696" s="129"/>
      <c r="N696" s="129">
        <v>2</v>
      </c>
      <c r="O696" s="129">
        <v>3</v>
      </c>
      <c r="P696" s="129">
        <v>1</v>
      </c>
      <c r="Q696" s="129"/>
      <c r="R696" s="129"/>
      <c r="S696" s="130"/>
      <c r="T696"/>
      <c r="U696"/>
      <c r="V696"/>
      <c r="W696"/>
      <c r="X696"/>
      <c r="Y696"/>
      <c r="Z696"/>
      <c r="AA696"/>
      <c r="AB696"/>
      <c r="AC696"/>
      <c r="AD696"/>
      <c r="AE696"/>
    </row>
    <row r="697" spans="1:31">
      <c r="A697" s="131" t="s">
        <v>122</v>
      </c>
      <c r="B697" s="131" t="s">
        <v>142</v>
      </c>
      <c r="C697" s="131" t="s">
        <v>234</v>
      </c>
      <c r="D697" s="131" t="s">
        <v>235</v>
      </c>
      <c r="E697" s="131" t="s">
        <v>718</v>
      </c>
      <c r="F697" s="140" t="s">
        <v>720</v>
      </c>
      <c r="G697" s="140" t="s">
        <v>716</v>
      </c>
      <c r="H697" s="128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>
        <v>6</v>
      </c>
      <c r="S697" s="130">
        <v>1</v>
      </c>
      <c r="T697"/>
      <c r="U697"/>
      <c r="V697"/>
      <c r="W697"/>
      <c r="X697"/>
      <c r="Y697"/>
      <c r="Z697"/>
      <c r="AA697"/>
      <c r="AB697"/>
      <c r="AC697"/>
      <c r="AD697"/>
      <c r="AE697"/>
    </row>
    <row r="698" spans="1:31">
      <c r="A698" s="131" t="s">
        <v>122</v>
      </c>
      <c r="B698" s="131" t="s">
        <v>142</v>
      </c>
      <c r="C698" s="131" t="s">
        <v>234</v>
      </c>
      <c r="D698" s="131" t="s">
        <v>235</v>
      </c>
      <c r="E698" s="131" t="s">
        <v>718</v>
      </c>
      <c r="F698" s="131" t="s">
        <v>720</v>
      </c>
      <c r="G698" s="132" t="s">
        <v>711</v>
      </c>
      <c r="H698" s="133"/>
      <c r="I698" s="103"/>
      <c r="J698" s="103"/>
      <c r="K698" s="103"/>
      <c r="L698" s="103"/>
      <c r="M698" s="103"/>
      <c r="N698" s="103"/>
      <c r="O698" s="103"/>
      <c r="P698" s="103"/>
      <c r="Q698" s="103">
        <v>1</v>
      </c>
      <c r="R698" s="103"/>
      <c r="S698" s="134"/>
      <c r="T698"/>
      <c r="U698"/>
      <c r="V698"/>
      <c r="W698"/>
      <c r="X698"/>
      <c r="Y698"/>
      <c r="Z698"/>
      <c r="AA698"/>
      <c r="AB698"/>
      <c r="AC698"/>
      <c r="AD698"/>
      <c r="AE698"/>
    </row>
    <row r="699" spans="1:31">
      <c r="A699" s="131" t="s">
        <v>122</v>
      </c>
      <c r="B699" s="131" t="s">
        <v>142</v>
      </c>
      <c r="C699" s="131" t="s">
        <v>234</v>
      </c>
      <c r="D699" s="131" t="s">
        <v>235</v>
      </c>
      <c r="E699" s="131" t="s">
        <v>718</v>
      </c>
      <c r="F699" s="131" t="s">
        <v>720</v>
      </c>
      <c r="G699" s="132" t="s">
        <v>717</v>
      </c>
      <c r="H699" s="13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>
        <v>2</v>
      </c>
      <c r="S699" s="134"/>
      <c r="T699"/>
      <c r="U699"/>
      <c r="V699"/>
      <c r="W699"/>
      <c r="X699"/>
      <c r="Y699"/>
      <c r="Z699"/>
      <c r="AA699"/>
      <c r="AB699"/>
      <c r="AC699"/>
      <c r="AD699"/>
      <c r="AE699"/>
    </row>
    <row r="700" spans="1:31">
      <c r="A700" s="131" t="s">
        <v>122</v>
      </c>
      <c r="B700" s="131" t="s">
        <v>142</v>
      </c>
      <c r="C700" s="131" t="s">
        <v>234</v>
      </c>
      <c r="D700" s="131" t="s">
        <v>235</v>
      </c>
      <c r="E700" s="131" t="s">
        <v>718</v>
      </c>
      <c r="F700" s="131" t="s">
        <v>720</v>
      </c>
      <c r="G700" s="132" t="s">
        <v>707</v>
      </c>
      <c r="H700" s="133"/>
      <c r="I700" s="103"/>
      <c r="J700" s="103"/>
      <c r="K700" s="103"/>
      <c r="L700" s="103"/>
      <c r="M700" s="103"/>
      <c r="N700" s="103"/>
      <c r="O700" s="103"/>
      <c r="P700" s="103">
        <v>1</v>
      </c>
      <c r="Q700" s="103">
        <v>3</v>
      </c>
      <c r="R700" s="103"/>
      <c r="S700" s="134"/>
      <c r="T700"/>
      <c r="U700"/>
      <c r="V700"/>
      <c r="W700"/>
      <c r="X700"/>
      <c r="Y700"/>
      <c r="Z700"/>
      <c r="AA700"/>
      <c r="AB700"/>
      <c r="AC700"/>
      <c r="AD700"/>
      <c r="AE700"/>
    </row>
    <row r="701" spans="1:31">
      <c r="A701" s="131" t="s">
        <v>122</v>
      </c>
      <c r="B701" s="131" t="s">
        <v>142</v>
      </c>
      <c r="C701" s="131" t="s">
        <v>234</v>
      </c>
      <c r="D701" s="131" t="s">
        <v>235</v>
      </c>
      <c r="E701" s="140" t="s">
        <v>721</v>
      </c>
      <c r="F701" s="140" t="s">
        <v>722</v>
      </c>
      <c r="G701" s="140" t="s">
        <v>541</v>
      </c>
      <c r="H701" s="128"/>
      <c r="I701" s="129"/>
      <c r="J701" s="129"/>
      <c r="K701" s="129"/>
      <c r="L701" s="129"/>
      <c r="M701" s="129"/>
      <c r="N701" s="129"/>
      <c r="O701" s="129"/>
      <c r="P701" s="129"/>
      <c r="Q701" s="129">
        <v>1</v>
      </c>
      <c r="R701" s="129">
        <v>2</v>
      </c>
      <c r="S701" s="130"/>
      <c r="T701"/>
      <c r="U701"/>
      <c r="V701"/>
      <c r="W701"/>
      <c r="X701"/>
      <c r="Y701"/>
      <c r="Z701"/>
      <c r="AA701"/>
      <c r="AB701"/>
      <c r="AC701"/>
      <c r="AD701"/>
      <c r="AE701"/>
    </row>
    <row r="702" spans="1:31">
      <c r="A702" s="131" t="s">
        <v>122</v>
      </c>
      <c r="B702" s="140" t="s">
        <v>137</v>
      </c>
      <c r="C702" s="140" t="s">
        <v>135</v>
      </c>
      <c r="D702" s="140" t="s">
        <v>282</v>
      </c>
      <c r="E702" s="140" t="s">
        <v>723</v>
      </c>
      <c r="F702" s="140" t="s">
        <v>724</v>
      </c>
      <c r="G702" s="140" t="s">
        <v>491</v>
      </c>
      <c r="H702" s="128"/>
      <c r="I702" s="129"/>
      <c r="J702" s="129"/>
      <c r="K702" s="129"/>
      <c r="L702" s="129">
        <v>2</v>
      </c>
      <c r="M702" s="129"/>
      <c r="N702" s="129"/>
      <c r="O702" s="129"/>
      <c r="P702" s="129"/>
      <c r="Q702" s="129"/>
      <c r="R702" s="129"/>
      <c r="S702" s="130"/>
      <c r="T702"/>
      <c r="U702"/>
      <c r="V702"/>
      <c r="W702"/>
      <c r="X702"/>
      <c r="Y702"/>
      <c r="Z702"/>
      <c r="AA702"/>
      <c r="AB702"/>
      <c r="AC702"/>
      <c r="AD702"/>
      <c r="AE702"/>
    </row>
    <row r="703" spans="1:31">
      <c r="A703" s="131" t="s">
        <v>122</v>
      </c>
      <c r="B703" s="131" t="s">
        <v>137</v>
      </c>
      <c r="C703" s="131" t="s">
        <v>135</v>
      </c>
      <c r="D703" s="131" t="s">
        <v>282</v>
      </c>
      <c r="E703" s="140" t="s">
        <v>725</v>
      </c>
      <c r="F703" s="140" t="s">
        <v>726</v>
      </c>
      <c r="G703" s="140" t="s">
        <v>727</v>
      </c>
      <c r="H703" s="128"/>
      <c r="I703" s="129"/>
      <c r="J703" s="129"/>
      <c r="K703" s="129"/>
      <c r="L703" s="129">
        <v>2</v>
      </c>
      <c r="M703" s="129"/>
      <c r="N703" s="129"/>
      <c r="O703" s="129"/>
      <c r="P703" s="129"/>
      <c r="Q703" s="129"/>
      <c r="R703" s="129"/>
      <c r="S703" s="130"/>
      <c r="T703"/>
      <c r="U703"/>
      <c r="V703"/>
      <c r="W703"/>
      <c r="X703"/>
      <c r="Y703"/>
      <c r="Z703"/>
      <c r="AA703"/>
      <c r="AB703"/>
      <c r="AC703"/>
      <c r="AD703"/>
      <c r="AE703"/>
    </row>
    <row r="704" spans="1:31">
      <c r="A704" s="131" t="s">
        <v>122</v>
      </c>
      <c r="B704" s="131" t="s">
        <v>137</v>
      </c>
      <c r="C704" s="131" t="s">
        <v>135</v>
      </c>
      <c r="D704" s="131" t="s">
        <v>282</v>
      </c>
      <c r="E704" s="140" t="s">
        <v>342</v>
      </c>
      <c r="F704" s="140" t="s">
        <v>343</v>
      </c>
      <c r="G704" s="140" t="s">
        <v>200</v>
      </c>
      <c r="H704" s="128"/>
      <c r="I704" s="129"/>
      <c r="J704" s="129"/>
      <c r="K704" s="129"/>
      <c r="L704" s="129"/>
      <c r="M704" s="129"/>
      <c r="N704" s="129"/>
      <c r="O704" s="129"/>
      <c r="P704" s="129">
        <v>5</v>
      </c>
      <c r="Q704" s="129">
        <v>1</v>
      </c>
      <c r="R704" s="129"/>
      <c r="S704" s="130"/>
      <c r="T704"/>
      <c r="U704"/>
      <c r="V704"/>
      <c r="W704"/>
      <c r="X704"/>
      <c r="Y704"/>
      <c r="Z704"/>
      <c r="AA704"/>
      <c r="AB704"/>
      <c r="AC704"/>
      <c r="AD704"/>
      <c r="AE704"/>
    </row>
    <row r="705" spans="1:31">
      <c r="A705" s="131" t="s">
        <v>122</v>
      </c>
      <c r="B705" s="131" t="s">
        <v>137</v>
      </c>
      <c r="C705" s="131" t="s">
        <v>135</v>
      </c>
      <c r="D705" s="131" t="s">
        <v>282</v>
      </c>
      <c r="E705" s="131" t="s">
        <v>342</v>
      </c>
      <c r="F705" s="140" t="s">
        <v>344</v>
      </c>
      <c r="G705" s="140" t="s">
        <v>200</v>
      </c>
      <c r="H705" s="128"/>
      <c r="I705" s="129"/>
      <c r="J705" s="129"/>
      <c r="K705" s="129"/>
      <c r="L705" s="129"/>
      <c r="M705" s="129"/>
      <c r="N705" s="129">
        <v>17</v>
      </c>
      <c r="O705" s="129">
        <v>14</v>
      </c>
      <c r="P705" s="129">
        <v>3</v>
      </c>
      <c r="Q705" s="129"/>
      <c r="R705" s="129"/>
      <c r="S705" s="130"/>
      <c r="T705"/>
      <c r="U705"/>
      <c r="V705"/>
      <c r="W705"/>
      <c r="X705"/>
      <c r="Y705"/>
      <c r="Z705"/>
      <c r="AA705"/>
      <c r="AB705"/>
      <c r="AC705"/>
      <c r="AD705"/>
      <c r="AE705"/>
    </row>
    <row r="706" spans="1:31">
      <c r="A706" s="131" t="s">
        <v>122</v>
      </c>
      <c r="B706" s="131" t="s">
        <v>137</v>
      </c>
      <c r="C706" s="131" t="s">
        <v>135</v>
      </c>
      <c r="D706" s="131" t="s">
        <v>282</v>
      </c>
      <c r="E706" s="140" t="s">
        <v>437</v>
      </c>
      <c r="F706" s="140" t="s">
        <v>438</v>
      </c>
      <c r="G706" s="140" t="s">
        <v>372</v>
      </c>
      <c r="H706" s="128"/>
      <c r="I706" s="129"/>
      <c r="J706" s="129"/>
      <c r="K706" s="129"/>
      <c r="L706" s="129">
        <v>1</v>
      </c>
      <c r="M706" s="129"/>
      <c r="N706" s="129"/>
      <c r="O706" s="129"/>
      <c r="P706" s="129"/>
      <c r="Q706" s="129"/>
      <c r="R706" s="129"/>
      <c r="S706" s="130"/>
      <c r="T706"/>
      <c r="U706"/>
      <c r="V706"/>
      <c r="W706"/>
      <c r="X706"/>
      <c r="Y706"/>
      <c r="Z706"/>
      <c r="AA706"/>
      <c r="AB706"/>
      <c r="AC706"/>
      <c r="AD706"/>
      <c r="AE706"/>
    </row>
    <row r="707" spans="1:31">
      <c r="A707" s="131" t="s">
        <v>122</v>
      </c>
      <c r="B707" s="131" t="s">
        <v>137</v>
      </c>
      <c r="C707" s="131" t="s">
        <v>135</v>
      </c>
      <c r="D707" s="131" t="s">
        <v>282</v>
      </c>
      <c r="E707" s="140" t="s">
        <v>728</v>
      </c>
      <c r="F707" s="140" t="s">
        <v>729</v>
      </c>
      <c r="G707" s="140" t="s">
        <v>462</v>
      </c>
      <c r="H707" s="128"/>
      <c r="I707" s="129"/>
      <c r="J707" s="129"/>
      <c r="K707" s="129"/>
      <c r="L707" s="129"/>
      <c r="M707" s="129"/>
      <c r="N707" s="129"/>
      <c r="O707" s="129"/>
      <c r="P707" s="129">
        <v>13</v>
      </c>
      <c r="Q707" s="129">
        <v>10</v>
      </c>
      <c r="R707" s="129">
        <v>6</v>
      </c>
      <c r="S707" s="130"/>
      <c r="T707"/>
      <c r="U707"/>
      <c r="V707"/>
      <c r="W707"/>
      <c r="X707"/>
      <c r="Y707"/>
      <c r="Z707"/>
      <c r="AA707"/>
      <c r="AB707"/>
      <c r="AC707"/>
      <c r="AD707"/>
      <c r="AE707"/>
    </row>
    <row r="708" spans="1:31">
      <c r="A708" s="140" t="s">
        <v>115</v>
      </c>
      <c r="B708" s="140" t="s">
        <v>131</v>
      </c>
      <c r="C708" s="140" t="s">
        <v>144</v>
      </c>
      <c r="D708" s="140" t="s">
        <v>730</v>
      </c>
      <c r="E708" s="140" t="s">
        <v>731</v>
      </c>
      <c r="F708" s="140" t="s">
        <v>732</v>
      </c>
      <c r="G708" s="140" t="s">
        <v>733</v>
      </c>
      <c r="H708" s="128"/>
      <c r="I708" s="129"/>
      <c r="J708" s="129"/>
      <c r="K708" s="129"/>
      <c r="L708" s="129"/>
      <c r="M708" s="129"/>
      <c r="N708" s="129"/>
      <c r="O708" s="129"/>
      <c r="P708" s="129"/>
      <c r="Q708" s="129">
        <v>146</v>
      </c>
      <c r="R708" s="129">
        <v>122</v>
      </c>
      <c r="S708" s="130">
        <v>102</v>
      </c>
      <c r="T708"/>
      <c r="U708"/>
      <c r="V708"/>
      <c r="W708"/>
      <c r="X708"/>
      <c r="Y708"/>
      <c r="Z708"/>
      <c r="AA708"/>
      <c r="AB708"/>
      <c r="AC708"/>
      <c r="AD708"/>
      <c r="AE708"/>
    </row>
    <row r="709" spans="1:31">
      <c r="A709" s="131" t="s">
        <v>115</v>
      </c>
      <c r="B709" s="131" t="s">
        <v>131</v>
      </c>
      <c r="C709" s="131" t="s">
        <v>144</v>
      </c>
      <c r="D709" s="131" t="s">
        <v>730</v>
      </c>
      <c r="E709" s="140" t="s">
        <v>734</v>
      </c>
      <c r="F709" s="140" t="s">
        <v>735</v>
      </c>
      <c r="G709" s="140" t="s">
        <v>736</v>
      </c>
      <c r="H709" s="128"/>
      <c r="I709" s="129"/>
      <c r="J709" s="129"/>
      <c r="K709" s="129"/>
      <c r="L709" s="129"/>
      <c r="M709" s="129"/>
      <c r="N709" s="129"/>
      <c r="O709" s="129"/>
      <c r="P709" s="129"/>
      <c r="Q709" s="129">
        <v>22</v>
      </c>
      <c r="R709" s="129">
        <v>29</v>
      </c>
      <c r="S709" s="130">
        <v>41</v>
      </c>
      <c r="T709"/>
      <c r="U709"/>
      <c r="V709"/>
      <c r="W709"/>
      <c r="X709"/>
      <c r="Y709"/>
      <c r="Z709"/>
      <c r="AA709"/>
      <c r="AB709"/>
      <c r="AC709"/>
      <c r="AD709"/>
      <c r="AE709"/>
    </row>
    <row r="710" spans="1:31">
      <c r="A710" s="131" t="s">
        <v>115</v>
      </c>
      <c r="B710" s="131" t="s">
        <v>131</v>
      </c>
      <c r="C710" s="140" t="s">
        <v>140</v>
      </c>
      <c r="D710" s="140" t="s">
        <v>226</v>
      </c>
      <c r="E710" s="140" t="s">
        <v>731</v>
      </c>
      <c r="F710" s="140" t="s">
        <v>732</v>
      </c>
      <c r="G710" s="140" t="s">
        <v>737</v>
      </c>
      <c r="H710" s="128"/>
      <c r="I710" s="129"/>
      <c r="J710" s="129"/>
      <c r="K710" s="129"/>
      <c r="L710" s="129"/>
      <c r="M710" s="129"/>
      <c r="N710" s="129">
        <v>200</v>
      </c>
      <c r="O710" s="129"/>
      <c r="P710" s="129"/>
      <c r="Q710" s="129"/>
      <c r="R710" s="129"/>
      <c r="S710" s="130"/>
      <c r="T710"/>
      <c r="U710"/>
      <c r="V710"/>
      <c r="W710"/>
      <c r="X710"/>
      <c r="Y710"/>
      <c r="Z710"/>
      <c r="AA710"/>
      <c r="AB710"/>
      <c r="AC710"/>
      <c r="AD710"/>
      <c r="AE710"/>
    </row>
    <row r="711" spans="1:31">
      <c r="A711" s="140" t="s">
        <v>116</v>
      </c>
      <c r="B711" s="140" t="s">
        <v>134</v>
      </c>
      <c r="C711" s="140" t="s">
        <v>133</v>
      </c>
      <c r="D711" s="140" t="s">
        <v>132</v>
      </c>
      <c r="E711" s="140" t="s">
        <v>738</v>
      </c>
      <c r="F711" s="140" t="s">
        <v>739</v>
      </c>
      <c r="G711" s="140" t="s">
        <v>740</v>
      </c>
      <c r="H711" s="128">
        <v>461</v>
      </c>
      <c r="I711" s="129"/>
      <c r="J711" s="129"/>
      <c r="K711" s="129">
        <v>100</v>
      </c>
      <c r="L711" s="129">
        <v>300</v>
      </c>
      <c r="M711" s="129"/>
      <c r="N711" s="129">
        <v>100</v>
      </c>
      <c r="O711" s="129"/>
      <c r="P711" s="129">
        <v>56</v>
      </c>
      <c r="Q711" s="129"/>
      <c r="R711" s="129"/>
      <c r="S711" s="130"/>
      <c r="T711"/>
      <c r="U711"/>
      <c r="V711"/>
      <c r="W711"/>
      <c r="X711"/>
      <c r="Y711"/>
      <c r="Z711"/>
      <c r="AA711"/>
      <c r="AB711"/>
      <c r="AC711"/>
      <c r="AD711"/>
      <c r="AE711"/>
    </row>
    <row r="712" spans="1:31">
      <c r="A712" s="131" t="s">
        <v>116</v>
      </c>
      <c r="B712" s="131" t="s">
        <v>134</v>
      </c>
      <c r="C712" s="131" t="s">
        <v>133</v>
      </c>
      <c r="D712" s="140" t="s">
        <v>214</v>
      </c>
      <c r="E712" s="140" t="s">
        <v>738</v>
      </c>
      <c r="F712" s="140" t="s">
        <v>739</v>
      </c>
      <c r="G712" s="140" t="s">
        <v>740</v>
      </c>
      <c r="H712" s="128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30">
        <v>100</v>
      </c>
      <c r="T712"/>
      <c r="U712"/>
      <c r="V712"/>
      <c r="W712"/>
      <c r="X712"/>
      <c r="Y712"/>
      <c r="Z712"/>
      <c r="AA712"/>
      <c r="AB712"/>
      <c r="AC712"/>
      <c r="AD712"/>
      <c r="AE712"/>
    </row>
    <row r="713" spans="1:31">
      <c r="A713" s="131" t="s">
        <v>116</v>
      </c>
      <c r="B713" s="140" t="s">
        <v>131</v>
      </c>
      <c r="C713" s="140" t="s">
        <v>116</v>
      </c>
      <c r="D713" s="140" t="s">
        <v>233</v>
      </c>
      <c r="E713" s="140" t="s">
        <v>741</v>
      </c>
      <c r="F713" s="140" t="s">
        <v>742</v>
      </c>
      <c r="G713" s="140" t="s">
        <v>361</v>
      </c>
      <c r="H713" s="128"/>
      <c r="I713" s="129">
        <v>1</v>
      </c>
      <c r="J713" s="129"/>
      <c r="K713" s="129"/>
      <c r="L713" s="129"/>
      <c r="M713" s="129"/>
      <c r="N713" s="129"/>
      <c r="O713" s="129"/>
      <c r="P713" s="129"/>
      <c r="Q713" s="129"/>
      <c r="R713" s="129"/>
      <c r="S713" s="130"/>
      <c r="T713"/>
      <c r="U713"/>
      <c r="V713"/>
      <c r="W713"/>
      <c r="X713"/>
      <c r="Y713"/>
      <c r="Z713"/>
      <c r="AA713"/>
      <c r="AB713"/>
      <c r="AC713"/>
      <c r="AD713"/>
      <c r="AE713"/>
    </row>
    <row r="714" spans="1:31">
      <c r="A714" s="131" t="s">
        <v>116</v>
      </c>
      <c r="B714" s="131" t="s">
        <v>131</v>
      </c>
      <c r="C714" s="131" t="s">
        <v>116</v>
      </c>
      <c r="D714" s="131" t="s">
        <v>233</v>
      </c>
      <c r="E714" s="131" t="s">
        <v>741</v>
      </c>
      <c r="F714" s="131" t="s">
        <v>742</v>
      </c>
      <c r="G714" s="132" t="s">
        <v>743</v>
      </c>
      <c r="H714" s="133"/>
      <c r="I714" s="103">
        <v>1</v>
      </c>
      <c r="J714" s="103"/>
      <c r="K714" s="103"/>
      <c r="L714" s="103"/>
      <c r="M714" s="103"/>
      <c r="N714" s="103"/>
      <c r="O714" s="103"/>
      <c r="P714" s="103"/>
      <c r="Q714" s="103"/>
      <c r="R714" s="103"/>
      <c r="S714" s="134"/>
      <c r="T714"/>
      <c r="U714"/>
      <c r="V714"/>
      <c r="W714"/>
      <c r="X714"/>
      <c r="Y714"/>
      <c r="Z714"/>
      <c r="AA714"/>
      <c r="AB714"/>
      <c r="AC714"/>
      <c r="AD714"/>
      <c r="AE714"/>
    </row>
    <row r="715" spans="1:31">
      <c r="A715" s="131" t="s">
        <v>116</v>
      </c>
      <c r="B715" s="131" t="s">
        <v>131</v>
      </c>
      <c r="C715" s="131" t="s">
        <v>116</v>
      </c>
      <c r="D715" s="131" t="s">
        <v>233</v>
      </c>
      <c r="E715" s="131" t="s">
        <v>741</v>
      </c>
      <c r="F715" s="131" t="s">
        <v>742</v>
      </c>
      <c r="G715" s="132" t="s">
        <v>744</v>
      </c>
      <c r="H715" s="133"/>
      <c r="I715" s="103"/>
      <c r="J715" s="103">
        <v>1</v>
      </c>
      <c r="K715" s="103"/>
      <c r="L715" s="103"/>
      <c r="M715" s="103"/>
      <c r="N715" s="103"/>
      <c r="O715" s="103"/>
      <c r="P715" s="103"/>
      <c r="Q715" s="103"/>
      <c r="R715" s="103"/>
      <c r="S715" s="134"/>
      <c r="T715"/>
      <c r="U715"/>
      <c r="V715"/>
      <c r="W715"/>
      <c r="X715"/>
      <c r="Y715"/>
      <c r="Z715"/>
      <c r="AA715"/>
      <c r="AB715"/>
      <c r="AC715"/>
      <c r="AD715"/>
      <c r="AE715"/>
    </row>
    <row r="716" spans="1:31">
      <c r="A716" s="131" t="s">
        <v>116</v>
      </c>
      <c r="B716" s="131" t="s">
        <v>131</v>
      </c>
      <c r="C716" s="131" t="s">
        <v>116</v>
      </c>
      <c r="D716" s="131" t="s">
        <v>233</v>
      </c>
      <c r="E716" s="140" t="s">
        <v>745</v>
      </c>
      <c r="F716" s="140" t="s">
        <v>746</v>
      </c>
      <c r="G716" s="140" t="s">
        <v>747</v>
      </c>
      <c r="H716" s="128"/>
      <c r="I716" s="129">
        <v>1</v>
      </c>
      <c r="J716" s="129"/>
      <c r="K716" s="129"/>
      <c r="L716" s="129"/>
      <c r="M716" s="129"/>
      <c r="N716" s="129"/>
      <c r="O716" s="129"/>
      <c r="P716" s="129"/>
      <c r="Q716" s="129"/>
      <c r="R716" s="129"/>
      <c r="S716" s="130"/>
      <c r="T716"/>
      <c r="U716"/>
      <c r="V716"/>
      <c r="W716"/>
      <c r="X716"/>
      <c r="Y716"/>
      <c r="Z716"/>
      <c r="AA716"/>
      <c r="AB716"/>
      <c r="AC716"/>
      <c r="AD716"/>
      <c r="AE716"/>
    </row>
    <row r="717" spans="1:31">
      <c r="A717" s="131" t="s">
        <v>116</v>
      </c>
      <c r="B717" s="131" t="s">
        <v>131</v>
      </c>
      <c r="C717" s="131" t="s">
        <v>116</v>
      </c>
      <c r="D717" s="131" t="s">
        <v>233</v>
      </c>
      <c r="E717" s="131" t="s">
        <v>745</v>
      </c>
      <c r="F717" s="131" t="s">
        <v>746</v>
      </c>
      <c r="G717" s="132" t="s">
        <v>748</v>
      </c>
      <c r="H717" s="133"/>
      <c r="I717" s="103"/>
      <c r="J717" s="103">
        <v>1</v>
      </c>
      <c r="K717" s="103"/>
      <c r="L717" s="103"/>
      <c r="M717" s="103"/>
      <c r="N717" s="103"/>
      <c r="O717" s="103"/>
      <c r="P717" s="103"/>
      <c r="Q717" s="103"/>
      <c r="R717" s="103"/>
      <c r="S717" s="134"/>
      <c r="T717"/>
      <c r="U717"/>
      <c r="V717"/>
      <c r="W717"/>
      <c r="X717"/>
      <c r="Y717"/>
      <c r="Z717"/>
      <c r="AA717"/>
      <c r="AB717"/>
      <c r="AC717"/>
      <c r="AD717"/>
      <c r="AE717"/>
    </row>
    <row r="718" spans="1:31">
      <c r="A718" s="131" t="s">
        <v>116</v>
      </c>
      <c r="B718" s="131" t="s">
        <v>131</v>
      </c>
      <c r="C718" s="131" t="s">
        <v>116</v>
      </c>
      <c r="D718" s="131" t="s">
        <v>233</v>
      </c>
      <c r="E718" s="131" t="s">
        <v>745</v>
      </c>
      <c r="F718" s="131" t="s">
        <v>746</v>
      </c>
      <c r="G718" s="132" t="s">
        <v>749</v>
      </c>
      <c r="H718" s="133"/>
      <c r="I718" s="103">
        <v>1</v>
      </c>
      <c r="J718" s="103"/>
      <c r="K718" s="103"/>
      <c r="L718" s="103"/>
      <c r="M718" s="103"/>
      <c r="N718" s="103"/>
      <c r="O718" s="103"/>
      <c r="P718" s="103"/>
      <c r="Q718" s="103"/>
      <c r="R718" s="103"/>
      <c r="S718" s="134"/>
      <c r="T718"/>
      <c r="U718"/>
      <c r="V718"/>
      <c r="W718"/>
      <c r="X718"/>
      <c r="Y718"/>
      <c r="Z718"/>
      <c r="AA718"/>
      <c r="AB718"/>
      <c r="AC718"/>
      <c r="AD718"/>
      <c r="AE718"/>
    </row>
    <row r="719" spans="1:31">
      <c r="A719" s="131" t="s">
        <v>116</v>
      </c>
      <c r="B719" s="131" t="s">
        <v>131</v>
      </c>
      <c r="C719" s="131" t="s">
        <v>116</v>
      </c>
      <c r="D719" s="131" t="s">
        <v>233</v>
      </c>
      <c r="E719" s="131" t="s">
        <v>745</v>
      </c>
      <c r="F719" s="131" t="s">
        <v>746</v>
      </c>
      <c r="G719" s="132" t="s">
        <v>750</v>
      </c>
      <c r="H719" s="133"/>
      <c r="I719" s="103"/>
      <c r="J719" s="103">
        <v>1</v>
      </c>
      <c r="K719" s="103"/>
      <c r="L719" s="103"/>
      <c r="M719" s="103"/>
      <c r="N719" s="103"/>
      <c r="O719" s="103"/>
      <c r="P719" s="103"/>
      <c r="Q719" s="103"/>
      <c r="R719" s="103"/>
      <c r="S719" s="134"/>
      <c r="T719"/>
      <c r="U719"/>
      <c r="V719"/>
      <c r="W719"/>
      <c r="X719"/>
      <c r="Y719"/>
      <c r="Z719"/>
      <c r="AA719"/>
      <c r="AB719"/>
      <c r="AC719"/>
      <c r="AD719"/>
      <c r="AE719"/>
    </row>
    <row r="720" spans="1:31">
      <c r="A720" s="131" t="s">
        <v>116</v>
      </c>
      <c r="B720" s="140" t="s">
        <v>142</v>
      </c>
      <c r="C720" s="140" t="s">
        <v>234</v>
      </c>
      <c r="D720" s="140" t="s">
        <v>235</v>
      </c>
      <c r="E720" s="140" t="s">
        <v>741</v>
      </c>
      <c r="F720" s="140" t="s">
        <v>742</v>
      </c>
      <c r="G720" s="140" t="s">
        <v>491</v>
      </c>
      <c r="H720" s="128">
        <v>66</v>
      </c>
      <c r="I720" s="129">
        <v>23</v>
      </c>
      <c r="J720" s="129">
        <v>23</v>
      </c>
      <c r="K720" s="129">
        <v>35</v>
      </c>
      <c r="L720" s="129">
        <v>82</v>
      </c>
      <c r="M720" s="129">
        <v>25</v>
      </c>
      <c r="N720" s="129">
        <v>58</v>
      </c>
      <c r="O720" s="129">
        <v>85</v>
      </c>
      <c r="P720" s="129">
        <v>33</v>
      </c>
      <c r="Q720" s="129">
        <v>24</v>
      </c>
      <c r="R720" s="129">
        <v>25</v>
      </c>
      <c r="S720" s="130">
        <v>42</v>
      </c>
      <c r="T720"/>
      <c r="U720"/>
      <c r="V720"/>
      <c r="W720"/>
      <c r="X720"/>
      <c r="Y720"/>
      <c r="Z720"/>
      <c r="AA720"/>
      <c r="AB720"/>
      <c r="AC720"/>
      <c r="AD720"/>
      <c r="AE720"/>
    </row>
    <row r="721" spans="1:31">
      <c r="A721" s="131" t="s">
        <v>116</v>
      </c>
      <c r="B721" s="131" t="s">
        <v>142</v>
      </c>
      <c r="C721" s="131" t="s">
        <v>234</v>
      </c>
      <c r="D721" s="131" t="s">
        <v>235</v>
      </c>
      <c r="E721" s="140" t="s">
        <v>745</v>
      </c>
      <c r="F721" s="140" t="s">
        <v>746</v>
      </c>
      <c r="G721" s="140" t="s">
        <v>751</v>
      </c>
      <c r="H721" s="128"/>
      <c r="I721" s="129"/>
      <c r="J721" s="129">
        <v>1</v>
      </c>
      <c r="K721" s="129"/>
      <c r="L721" s="129"/>
      <c r="M721" s="129"/>
      <c r="N721" s="129"/>
      <c r="O721" s="129"/>
      <c r="P721" s="129"/>
      <c r="Q721" s="129"/>
      <c r="R721" s="129"/>
      <c r="S721" s="130"/>
      <c r="T721"/>
      <c r="U721"/>
      <c r="V721"/>
      <c r="W721"/>
      <c r="X721"/>
      <c r="Y721"/>
      <c r="Z721"/>
      <c r="AA721"/>
      <c r="AB721"/>
      <c r="AC721"/>
      <c r="AD721"/>
      <c r="AE721"/>
    </row>
    <row r="722" spans="1:31">
      <c r="A722" s="131" t="s">
        <v>116</v>
      </c>
      <c r="B722" s="131" t="s">
        <v>142</v>
      </c>
      <c r="C722" s="131" t="s">
        <v>234</v>
      </c>
      <c r="D722" s="131" t="s">
        <v>235</v>
      </c>
      <c r="E722" s="131" t="s">
        <v>745</v>
      </c>
      <c r="F722" s="131" t="s">
        <v>746</v>
      </c>
      <c r="G722" s="132" t="s">
        <v>752</v>
      </c>
      <c r="H722" s="133"/>
      <c r="I722" s="103"/>
      <c r="J722" s="103"/>
      <c r="K722" s="103">
        <v>26</v>
      </c>
      <c r="L722" s="103"/>
      <c r="M722" s="103"/>
      <c r="N722" s="103"/>
      <c r="O722" s="103"/>
      <c r="P722" s="103"/>
      <c r="Q722" s="103"/>
      <c r="R722" s="103"/>
      <c r="S722" s="134"/>
      <c r="T722"/>
      <c r="U722"/>
      <c r="V722"/>
      <c r="W722"/>
      <c r="X722"/>
      <c r="Y722"/>
      <c r="Z722"/>
      <c r="AA722"/>
      <c r="AB722"/>
      <c r="AC722"/>
      <c r="AD722"/>
      <c r="AE722"/>
    </row>
    <row r="723" spans="1:31">
      <c r="A723" s="131" t="s">
        <v>116</v>
      </c>
      <c r="B723" s="131" t="s">
        <v>142</v>
      </c>
      <c r="C723" s="131" t="s">
        <v>234</v>
      </c>
      <c r="D723" s="131" t="s">
        <v>235</v>
      </c>
      <c r="E723" s="131" t="s">
        <v>745</v>
      </c>
      <c r="F723" s="131" t="s">
        <v>746</v>
      </c>
      <c r="G723" s="132" t="s">
        <v>753</v>
      </c>
      <c r="H723" s="133">
        <v>2</v>
      </c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34"/>
      <c r="T723"/>
      <c r="U723"/>
      <c r="V723"/>
      <c r="W723"/>
      <c r="X723"/>
      <c r="Y723"/>
      <c r="Z723"/>
      <c r="AA723"/>
      <c r="AB723"/>
      <c r="AC723"/>
      <c r="AD723"/>
      <c r="AE723"/>
    </row>
    <row r="724" spans="1:31">
      <c r="A724" s="131" t="s">
        <v>116</v>
      </c>
      <c r="B724" s="131" t="s">
        <v>142</v>
      </c>
      <c r="C724" s="131" t="s">
        <v>234</v>
      </c>
      <c r="D724" s="131" t="s">
        <v>235</v>
      </c>
      <c r="E724" s="131" t="s">
        <v>745</v>
      </c>
      <c r="F724" s="131" t="s">
        <v>746</v>
      </c>
      <c r="G724" s="132" t="s">
        <v>754</v>
      </c>
      <c r="H724" s="133"/>
      <c r="I724" s="103"/>
      <c r="J724" s="103"/>
      <c r="K724" s="103"/>
      <c r="L724" s="103"/>
      <c r="M724" s="103"/>
      <c r="N724" s="103"/>
      <c r="O724" s="103">
        <v>1</v>
      </c>
      <c r="P724" s="103"/>
      <c r="Q724" s="103"/>
      <c r="R724" s="103"/>
      <c r="S724" s="134"/>
      <c r="T724"/>
      <c r="U724"/>
      <c r="V724"/>
      <c r="W724"/>
      <c r="X724"/>
      <c r="Y724"/>
      <c r="Z724"/>
      <c r="AA724"/>
      <c r="AB724"/>
      <c r="AC724"/>
      <c r="AD724"/>
      <c r="AE724"/>
    </row>
    <row r="725" spans="1:31">
      <c r="A725" s="131" t="s">
        <v>116</v>
      </c>
      <c r="B725" s="131" t="s">
        <v>142</v>
      </c>
      <c r="C725" s="131" t="s">
        <v>234</v>
      </c>
      <c r="D725" s="131" t="s">
        <v>235</v>
      </c>
      <c r="E725" s="131" t="s">
        <v>745</v>
      </c>
      <c r="F725" s="131" t="s">
        <v>746</v>
      </c>
      <c r="G725" s="132" t="s">
        <v>755</v>
      </c>
      <c r="H725" s="133"/>
      <c r="I725" s="103"/>
      <c r="J725" s="103"/>
      <c r="K725" s="103"/>
      <c r="L725" s="103"/>
      <c r="M725" s="103"/>
      <c r="N725" s="103"/>
      <c r="O725" s="103">
        <v>1</v>
      </c>
      <c r="P725" s="103"/>
      <c r="Q725" s="103"/>
      <c r="R725" s="103"/>
      <c r="S725" s="134"/>
      <c r="T725"/>
      <c r="U725"/>
      <c r="V725"/>
      <c r="W725"/>
      <c r="X725"/>
      <c r="Y725"/>
      <c r="Z725"/>
      <c r="AA725"/>
      <c r="AB725"/>
      <c r="AC725"/>
      <c r="AD725"/>
      <c r="AE725"/>
    </row>
    <row r="726" spans="1:31">
      <c r="A726" s="131" t="s">
        <v>116</v>
      </c>
      <c r="B726" s="131" t="s">
        <v>142</v>
      </c>
      <c r="C726" s="131" t="s">
        <v>234</v>
      </c>
      <c r="D726" s="131" t="s">
        <v>235</v>
      </c>
      <c r="E726" s="131" t="s">
        <v>745</v>
      </c>
      <c r="F726" s="131" t="s">
        <v>746</v>
      </c>
      <c r="G726" s="132" t="s">
        <v>756</v>
      </c>
      <c r="H726" s="133">
        <v>2</v>
      </c>
      <c r="I726" s="103">
        <v>1</v>
      </c>
      <c r="J726" s="103"/>
      <c r="K726" s="103"/>
      <c r="L726" s="103"/>
      <c r="M726" s="103"/>
      <c r="N726" s="103"/>
      <c r="O726" s="103"/>
      <c r="P726" s="103"/>
      <c r="Q726" s="103"/>
      <c r="R726" s="103"/>
      <c r="S726" s="134"/>
      <c r="T726"/>
      <c r="U726"/>
      <c r="V726"/>
      <c r="W726"/>
      <c r="X726"/>
      <c r="Y726"/>
      <c r="Z726"/>
      <c r="AA726"/>
      <c r="AB726"/>
      <c r="AC726"/>
      <c r="AD726"/>
      <c r="AE726"/>
    </row>
    <row r="727" spans="1:31">
      <c r="A727" s="131" t="s">
        <v>116</v>
      </c>
      <c r="B727" s="131" t="s">
        <v>142</v>
      </c>
      <c r="C727" s="131" t="s">
        <v>234</v>
      </c>
      <c r="D727" s="131" t="s">
        <v>235</v>
      </c>
      <c r="E727" s="131" t="s">
        <v>745</v>
      </c>
      <c r="F727" s="131" t="s">
        <v>746</v>
      </c>
      <c r="G727" s="132" t="s">
        <v>757</v>
      </c>
      <c r="H727" s="133">
        <v>1</v>
      </c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34"/>
      <c r="T727"/>
      <c r="U727"/>
      <c r="V727"/>
      <c r="W727"/>
      <c r="X727"/>
      <c r="Y727"/>
      <c r="Z727"/>
      <c r="AA727"/>
      <c r="AB727"/>
      <c r="AC727"/>
      <c r="AD727"/>
      <c r="AE727"/>
    </row>
    <row r="728" spans="1:31">
      <c r="A728" s="131" t="s">
        <v>116</v>
      </c>
      <c r="B728" s="131" t="s">
        <v>142</v>
      </c>
      <c r="C728" s="131" t="s">
        <v>234</v>
      </c>
      <c r="D728" s="131" t="s">
        <v>235</v>
      </c>
      <c r="E728" s="131" t="s">
        <v>745</v>
      </c>
      <c r="F728" s="131" t="s">
        <v>746</v>
      </c>
      <c r="G728" s="132" t="s">
        <v>758</v>
      </c>
      <c r="H728" s="133">
        <v>9</v>
      </c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34"/>
      <c r="T728"/>
      <c r="U728"/>
      <c r="V728"/>
      <c r="W728"/>
      <c r="X728"/>
      <c r="Y728"/>
      <c r="Z728"/>
      <c r="AA728"/>
      <c r="AB728"/>
      <c r="AC728"/>
      <c r="AD728"/>
      <c r="AE728"/>
    </row>
    <row r="729" spans="1:31">
      <c r="A729" s="131" t="s">
        <v>116</v>
      </c>
      <c r="B729" s="131" t="s">
        <v>142</v>
      </c>
      <c r="C729" s="131" t="s">
        <v>234</v>
      </c>
      <c r="D729" s="131" t="s">
        <v>235</v>
      </c>
      <c r="E729" s="131" t="s">
        <v>745</v>
      </c>
      <c r="F729" s="131" t="s">
        <v>746</v>
      </c>
      <c r="G729" s="132" t="s">
        <v>759</v>
      </c>
      <c r="H729" s="133">
        <v>1</v>
      </c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34"/>
      <c r="T729"/>
      <c r="U729"/>
      <c r="V729"/>
      <c r="W729"/>
      <c r="X729"/>
      <c r="Y729"/>
      <c r="Z729"/>
      <c r="AA729"/>
      <c r="AB729"/>
      <c r="AC729"/>
      <c r="AD729"/>
      <c r="AE729"/>
    </row>
    <row r="730" spans="1:31">
      <c r="A730" s="131" t="s">
        <v>116</v>
      </c>
      <c r="B730" s="131" t="s">
        <v>142</v>
      </c>
      <c r="C730" s="131" t="s">
        <v>234</v>
      </c>
      <c r="D730" s="131" t="s">
        <v>235</v>
      </c>
      <c r="E730" s="131" t="s">
        <v>745</v>
      </c>
      <c r="F730" s="131" t="s">
        <v>746</v>
      </c>
      <c r="G730" s="132" t="s">
        <v>760</v>
      </c>
      <c r="H730" s="133">
        <v>12</v>
      </c>
      <c r="I730" s="103">
        <v>1</v>
      </c>
      <c r="J730" s="103">
        <v>2</v>
      </c>
      <c r="K730" s="103">
        <v>1</v>
      </c>
      <c r="L730" s="103"/>
      <c r="M730" s="103"/>
      <c r="N730" s="103"/>
      <c r="O730" s="103"/>
      <c r="P730" s="103"/>
      <c r="Q730" s="103"/>
      <c r="R730" s="103"/>
      <c r="S730" s="134"/>
      <c r="T730"/>
      <c r="U730"/>
      <c r="V730"/>
      <c r="W730"/>
      <c r="X730"/>
      <c r="Y730"/>
      <c r="Z730"/>
      <c r="AA730"/>
      <c r="AB730"/>
      <c r="AC730"/>
      <c r="AD730"/>
      <c r="AE730"/>
    </row>
    <row r="731" spans="1:31">
      <c r="A731" s="131" t="s">
        <v>116</v>
      </c>
      <c r="B731" s="131" t="s">
        <v>142</v>
      </c>
      <c r="C731" s="131" t="s">
        <v>234</v>
      </c>
      <c r="D731" s="131" t="s">
        <v>235</v>
      </c>
      <c r="E731" s="131" t="s">
        <v>745</v>
      </c>
      <c r="F731" s="131" t="s">
        <v>746</v>
      </c>
      <c r="G731" s="132" t="s">
        <v>761</v>
      </c>
      <c r="H731" s="133"/>
      <c r="I731" s="103"/>
      <c r="J731" s="103"/>
      <c r="K731" s="103">
        <v>15</v>
      </c>
      <c r="L731" s="103">
        <v>14</v>
      </c>
      <c r="M731" s="103">
        <v>13</v>
      </c>
      <c r="N731" s="103">
        <v>2</v>
      </c>
      <c r="O731" s="103"/>
      <c r="P731" s="103">
        <v>10</v>
      </c>
      <c r="Q731" s="103"/>
      <c r="R731" s="103"/>
      <c r="S731" s="134"/>
      <c r="T731"/>
      <c r="U731"/>
      <c r="V731"/>
      <c r="W731"/>
      <c r="X731"/>
      <c r="Y731"/>
      <c r="Z731"/>
      <c r="AA731"/>
      <c r="AB731"/>
      <c r="AC731"/>
      <c r="AD731"/>
      <c r="AE731"/>
    </row>
    <row r="732" spans="1:31">
      <c r="A732" s="131" t="s">
        <v>116</v>
      </c>
      <c r="B732" s="131" t="s">
        <v>142</v>
      </c>
      <c r="C732" s="131" t="s">
        <v>234</v>
      </c>
      <c r="D732" s="131" t="s">
        <v>235</v>
      </c>
      <c r="E732" s="131" t="s">
        <v>745</v>
      </c>
      <c r="F732" s="131" t="s">
        <v>746</v>
      </c>
      <c r="G732" s="132" t="s">
        <v>762</v>
      </c>
      <c r="H732" s="133">
        <v>1</v>
      </c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34"/>
      <c r="T732"/>
      <c r="U732"/>
      <c r="V732"/>
      <c r="W732"/>
      <c r="X732"/>
      <c r="Y732"/>
      <c r="Z732"/>
      <c r="AA732"/>
      <c r="AB732"/>
      <c r="AC732"/>
      <c r="AD732"/>
      <c r="AE732"/>
    </row>
    <row r="733" spans="1:31">
      <c r="A733" s="131" t="s">
        <v>116</v>
      </c>
      <c r="B733" s="131" t="s">
        <v>142</v>
      </c>
      <c r="C733" s="131" t="s">
        <v>234</v>
      </c>
      <c r="D733" s="131" t="s">
        <v>235</v>
      </c>
      <c r="E733" s="131" t="s">
        <v>745</v>
      </c>
      <c r="F733" s="131" t="s">
        <v>746</v>
      </c>
      <c r="G733" s="132" t="s">
        <v>763</v>
      </c>
      <c r="H733" s="133">
        <v>6</v>
      </c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34"/>
      <c r="T733"/>
      <c r="U733"/>
      <c r="V733"/>
      <c r="W733"/>
      <c r="X733"/>
      <c r="Y733"/>
      <c r="Z733"/>
      <c r="AA733"/>
      <c r="AB733"/>
      <c r="AC733"/>
      <c r="AD733"/>
      <c r="AE733"/>
    </row>
    <row r="734" spans="1:31">
      <c r="A734" s="131" t="s">
        <v>116</v>
      </c>
      <c r="B734" s="131" t="s">
        <v>142</v>
      </c>
      <c r="C734" s="131" t="s">
        <v>234</v>
      </c>
      <c r="D734" s="131" t="s">
        <v>235</v>
      </c>
      <c r="E734" s="131" t="s">
        <v>745</v>
      </c>
      <c r="F734" s="131" t="s">
        <v>746</v>
      </c>
      <c r="G734" s="132" t="s">
        <v>764</v>
      </c>
      <c r="H734" s="133">
        <v>31</v>
      </c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34"/>
      <c r="T734"/>
      <c r="U734"/>
      <c r="V734"/>
      <c r="W734"/>
      <c r="X734"/>
      <c r="Y734"/>
      <c r="Z734"/>
      <c r="AA734"/>
      <c r="AB734"/>
      <c r="AC734"/>
      <c r="AD734"/>
      <c r="AE734"/>
    </row>
    <row r="735" spans="1:31">
      <c r="A735" s="131" t="s">
        <v>116</v>
      </c>
      <c r="B735" s="131" t="s">
        <v>142</v>
      </c>
      <c r="C735" s="131" t="s">
        <v>234</v>
      </c>
      <c r="D735" s="131" t="s">
        <v>235</v>
      </c>
      <c r="E735" s="131" t="s">
        <v>745</v>
      </c>
      <c r="F735" s="131" t="s">
        <v>746</v>
      </c>
      <c r="G735" s="132" t="s">
        <v>765</v>
      </c>
      <c r="H735" s="133">
        <v>7</v>
      </c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34"/>
      <c r="T735"/>
      <c r="U735"/>
      <c r="V735"/>
      <c r="W735"/>
      <c r="X735"/>
      <c r="Y735"/>
      <c r="Z735"/>
      <c r="AA735"/>
      <c r="AB735"/>
      <c r="AC735"/>
      <c r="AD735"/>
      <c r="AE735"/>
    </row>
    <row r="736" spans="1:31">
      <c r="A736" s="131" t="s">
        <v>116</v>
      </c>
      <c r="B736" s="131" t="s">
        <v>142</v>
      </c>
      <c r="C736" s="131" t="s">
        <v>234</v>
      </c>
      <c r="D736" s="131" t="s">
        <v>235</v>
      </c>
      <c r="E736" s="131" t="s">
        <v>745</v>
      </c>
      <c r="F736" s="131" t="s">
        <v>746</v>
      </c>
      <c r="G736" s="132" t="s">
        <v>766</v>
      </c>
      <c r="H736" s="133"/>
      <c r="I736" s="103"/>
      <c r="J736" s="103">
        <v>1</v>
      </c>
      <c r="K736" s="103"/>
      <c r="L736" s="103"/>
      <c r="M736" s="103"/>
      <c r="N736" s="103"/>
      <c r="O736" s="103"/>
      <c r="P736" s="103"/>
      <c r="Q736" s="103"/>
      <c r="R736" s="103"/>
      <c r="S736" s="134"/>
      <c r="T736"/>
      <c r="U736"/>
      <c r="V736"/>
      <c r="W736"/>
      <c r="X736"/>
      <c r="Y736"/>
      <c r="Z736"/>
      <c r="AA736"/>
      <c r="AB736"/>
      <c r="AC736"/>
      <c r="AD736"/>
      <c r="AE736"/>
    </row>
    <row r="737" spans="1:31">
      <c r="A737" s="131" t="s">
        <v>116</v>
      </c>
      <c r="B737" s="131" t="s">
        <v>142</v>
      </c>
      <c r="C737" s="131" t="s">
        <v>234</v>
      </c>
      <c r="D737" s="131" t="s">
        <v>235</v>
      </c>
      <c r="E737" s="131" t="s">
        <v>745</v>
      </c>
      <c r="F737" s="131" t="s">
        <v>746</v>
      </c>
      <c r="G737" s="132" t="s">
        <v>767</v>
      </c>
      <c r="H737" s="133"/>
      <c r="I737" s="103"/>
      <c r="J737" s="103">
        <v>5</v>
      </c>
      <c r="K737" s="103"/>
      <c r="L737" s="103"/>
      <c r="M737" s="103"/>
      <c r="N737" s="103"/>
      <c r="O737" s="103"/>
      <c r="P737" s="103"/>
      <c r="Q737" s="103"/>
      <c r="R737" s="103"/>
      <c r="S737" s="134"/>
      <c r="T737"/>
      <c r="U737"/>
      <c r="V737"/>
      <c r="W737"/>
      <c r="X737"/>
      <c r="Y737"/>
      <c r="Z737"/>
      <c r="AA737"/>
      <c r="AB737"/>
      <c r="AC737"/>
      <c r="AD737"/>
      <c r="AE737"/>
    </row>
    <row r="738" spans="1:31">
      <c r="A738" s="131" t="s">
        <v>116</v>
      </c>
      <c r="B738" s="131" t="s">
        <v>142</v>
      </c>
      <c r="C738" s="131" t="s">
        <v>234</v>
      </c>
      <c r="D738" s="131" t="s">
        <v>235</v>
      </c>
      <c r="E738" s="131" t="s">
        <v>745</v>
      </c>
      <c r="F738" s="131" t="s">
        <v>746</v>
      </c>
      <c r="G738" s="132" t="s">
        <v>768</v>
      </c>
      <c r="H738" s="133"/>
      <c r="I738" s="103"/>
      <c r="J738" s="103">
        <v>3</v>
      </c>
      <c r="K738" s="103"/>
      <c r="L738" s="103"/>
      <c r="M738" s="103"/>
      <c r="N738" s="103"/>
      <c r="O738" s="103"/>
      <c r="P738" s="103"/>
      <c r="Q738" s="103"/>
      <c r="R738" s="103"/>
      <c r="S738" s="134"/>
      <c r="T738"/>
      <c r="U738"/>
      <c r="V738"/>
      <c r="W738"/>
      <c r="X738"/>
      <c r="Y738"/>
      <c r="Z738"/>
      <c r="AA738"/>
      <c r="AB738"/>
      <c r="AC738"/>
      <c r="AD738"/>
      <c r="AE738"/>
    </row>
    <row r="739" spans="1:31">
      <c r="A739" s="131" t="s">
        <v>116</v>
      </c>
      <c r="B739" s="131" t="s">
        <v>142</v>
      </c>
      <c r="C739" s="131" t="s">
        <v>234</v>
      </c>
      <c r="D739" s="131" t="s">
        <v>235</v>
      </c>
      <c r="E739" s="131" t="s">
        <v>745</v>
      </c>
      <c r="F739" s="131" t="s">
        <v>746</v>
      </c>
      <c r="G739" s="132" t="s">
        <v>769</v>
      </c>
      <c r="H739" s="133">
        <v>15</v>
      </c>
      <c r="I739" s="103">
        <v>11</v>
      </c>
      <c r="J739" s="103">
        <v>12</v>
      </c>
      <c r="K739" s="103">
        <v>17</v>
      </c>
      <c r="L739" s="103"/>
      <c r="M739" s="103">
        <v>9</v>
      </c>
      <c r="N739" s="103">
        <v>11</v>
      </c>
      <c r="O739" s="103"/>
      <c r="P739" s="103">
        <v>8</v>
      </c>
      <c r="Q739" s="103"/>
      <c r="R739" s="103"/>
      <c r="S739" s="134"/>
      <c r="T739"/>
      <c r="U739"/>
      <c r="V739"/>
      <c r="W739"/>
      <c r="X739"/>
      <c r="Y739"/>
      <c r="Z739"/>
      <c r="AA739"/>
      <c r="AB739"/>
      <c r="AC739"/>
      <c r="AD739"/>
      <c r="AE739"/>
    </row>
    <row r="740" spans="1:31">
      <c r="A740" s="131" t="s">
        <v>116</v>
      </c>
      <c r="B740" s="131" t="s">
        <v>142</v>
      </c>
      <c r="C740" s="131" t="s">
        <v>234</v>
      </c>
      <c r="D740" s="131" t="s">
        <v>235</v>
      </c>
      <c r="E740" s="131" t="s">
        <v>745</v>
      </c>
      <c r="F740" s="131" t="s">
        <v>746</v>
      </c>
      <c r="G740" s="132" t="s">
        <v>770</v>
      </c>
      <c r="H740" s="133"/>
      <c r="I740" s="103"/>
      <c r="J740" s="103">
        <v>80</v>
      </c>
      <c r="K740" s="103"/>
      <c r="L740" s="103"/>
      <c r="M740" s="103"/>
      <c r="N740" s="103">
        <v>28</v>
      </c>
      <c r="O740" s="103"/>
      <c r="P740" s="103"/>
      <c r="Q740" s="103"/>
      <c r="R740" s="103"/>
      <c r="S740" s="134">
        <v>12</v>
      </c>
      <c r="T740"/>
      <c r="U740"/>
      <c r="V740"/>
      <c r="W740"/>
      <c r="X740"/>
      <c r="Y740"/>
      <c r="Z740"/>
      <c r="AA740"/>
      <c r="AB740"/>
      <c r="AC740"/>
      <c r="AD740"/>
      <c r="AE740"/>
    </row>
    <row r="741" spans="1:31">
      <c r="A741" s="131" t="s">
        <v>116</v>
      </c>
      <c r="B741" s="131" t="s">
        <v>142</v>
      </c>
      <c r="C741" s="131" t="s">
        <v>234</v>
      </c>
      <c r="D741" s="131" t="s">
        <v>235</v>
      </c>
      <c r="E741" s="131" t="s">
        <v>745</v>
      </c>
      <c r="F741" s="131" t="s">
        <v>746</v>
      </c>
      <c r="G741" s="132" t="s">
        <v>771</v>
      </c>
      <c r="H741" s="13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34">
        <v>67</v>
      </c>
      <c r="T741"/>
      <c r="U741"/>
      <c r="V741"/>
      <c r="W741"/>
      <c r="X741"/>
      <c r="Y741"/>
      <c r="Z741"/>
      <c r="AA741"/>
      <c r="AB741"/>
      <c r="AC741"/>
      <c r="AD741"/>
      <c r="AE741"/>
    </row>
    <row r="742" spans="1:31">
      <c r="A742" s="131" t="s">
        <v>116</v>
      </c>
      <c r="B742" s="131" t="s">
        <v>142</v>
      </c>
      <c r="C742" s="131" t="s">
        <v>234</v>
      </c>
      <c r="D742" s="131" t="s">
        <v>235</v>
      </c>
      <c r="E742" s="131" t="s">
        <v>745</v>
      </c>
      <c r="F742" s="131" t="s">
        <v>746</v>
      </c>
      <c r="G742" s="132" t="s">
        <v>772</v>
      </c>
      <c r="H742" s="133">
        <v>222</v>
      </c>
      <c r="I742" s="103">
        <v>95</v>
      </c>
      <c r="J742" s="103">
        <v>89</v>
      </c>
      <c r="K742" s="103">
        <v>228</v>
      </c>
      <c r="L742" s="103">
        <v>285</v>
      </c>
      <c r="M742" s="103">
        <v>227</v>
      </c>
      <c r="N742" s="103">
        <v>258</v>
      </c>
      <c r="O742" s="103">
        <v>226</v>
      </c>
      <c r="P742" s="103">
        <v>58</v>
      </c>
      <c r="Q742" s="103">
        <v>37</v>
      </c>
      <c r="R742" s="103">
        <v>127</v>
      </c>
      <c r="S742" s="134">
        <v>64</v>
      </c>
      <c r="T742"/>
      <c r="U742"/>
      <c r="V742"/>
      <c r="W742"/>
      <c r="X742"/>
      <c r="Y742"/>
      <c r="Z742"/>
      <c r="AA742"/>
      <c r="AB742"/>
      <c r="AC742"/>
      <c r="AD742"/>
      <c r="AE742"/>
    </row>
    <row r="743" spans="1:31">
      <c r="A743" s="131" t="s">
        <v>116</v>
      </c>
      <c r="B743" s="131" t="s">
        <v>142</v>
      </c>
      <c r="C743" s="131" t="s">
        <v>234</v>
      </c>
      <c r="D743" s="131" t="s">
        <v>235</v>
      </c>
      <c r="E743" s="131" t="s">
        <v>745</v>
      </c>
      <c r="F743" s="131" t="s">
        <v>746</v>
      </c>
      <c r="G743" s="132" t="s">
        <v>773</v>
      </c>
      <c r="H743" s="133">
        <v>27</v>
      </c>
      <c r="I743" s="103">
        <v>40</v>
      </c>
      <c r="J743" s="103">
        <v>38</v>
      </c>
      <c r="K743" s="103">
        <v>17</v>
      </c>
      <c r="L743" s="103">
        <v>1</v>
      </c>
      <c r="M743" s="103">
        <v>2</v>
      </c>
      <c r="N743" s="103">
        <v>14</v>
      </c>
      <c r="O743" s="103">
        <v>15</v>
      </c>
      <c r="P743" s="103">
        <v>4</v>
      </c>
      <c r="Q743" s="103">
        <v>2</v>
      </c>
      <c r="R743" s="103"/>
      <c r="S743" s="134"/>
      <c r="T743"/>
      <c r="U743"/>
      <c r="V743"/>
      <c r="W743"/>
      <c r="X743"/>
      <c r="Y743"/>
      <c r="Z743"/>
      <c r="AA743"/>
      <c r="AB743"/>
      <c r="AC743"/>
      <c r="AD743"/>
      <c r="AE743"/>
    </row>
    <row r="744" spans="1:31">
      <c r="A744" s="131" t="s">
        <v>116</v>
      </c>
      <c r="B744" s="140" t="s">
        <v>137</v>
      </c>
      <c r="C744" s="140" t="s">
        <v>138</v>
      </c>
      <c r="D744" s="140" t="s">
        <v>311</v>
      </c>
      <c r="E744" s="140" t="s">
        <v>774</v>
      </c>
      <c r="F744" s="140" t="s">
        <v>775</v>
      </c>
      <c r="G744" s="140" t="s">
        <v>776</v>
      </c>
      <c r="H744" s="128"/>
      <c r="I744" s="129"/>
      <c r="J744" s="129"/>
      <c r="K744" s="129"/>
      <c r="L744" s="129"/>
      <c r="M744" s="129"/>
      <c r="N744" s="129"/>
      <c r="O744" s="129"/>
      <c r="P744" s="129">
        <v>1</v>
      </c>
      <c r="Q744" s="129"/>
      <c r="R744" s="129"/>
      <c r="S744" s="130"/>
      <c r="T744"/>
      <c r="U744"/>
      <c r="V744"/>
      <c r="W744"/>
      <c r="X744"/>
      <c r="Y744"/>
      <c r="Z744"/>
      <c r="AA744"/>
      <c r="AB744"/>
      <c r="AC744"/>
      <c r="AD744"/>
      <c r="AE744"/>
    </row>
    <row r="745" spans="1:31">
      <c r="A745" s="131" t="s">
        <v>116</v>
      </c>
      <c r="B745" s="131" t="s">
        <v>137</v>
      </c>
      <c r="C745" s="131" t="s">
        <v>138</v>
      </c>
      <c r="D745" s="131" t="s">
        <v>311</v>
      </c>
      <c r="E745" s="131" t="s">
        <v>774</v>
      </c>
      <c r="F745" s="131" t="s">
        <v>775</v>
      </c>
      <c r="G745" s="132" t="s">
        <v>777</v>
      </c>
      <c r="H745" s="133"/>
      <c r="I745" s="103"/>
      <c r="J745" s="103"/>
      <c r="K745" s="103"/>
      <c r="L745" s="103"/>
      <c r="M745" s="103"/>
      <c r="N745" s="103"/>
      <c r="O745" s="103"/>
      <c r="P745" s="103">
        <v>1</v>
      </c>
      <c r="Q745" s="103"/>
      <c r="R745" s="103"/>
      <c r="S745" s="134"/>
      <c r="T745"/>
      <c r="U745"/>
      <c r="V745"/>
      <c r="W745"/>
      <c r="X745"/>
      <c r="Y745"/>
      <c r="Z745"/>
      <c r="AA745"/>
      <c r="AB745"/>
      <c r="AC745"/>
      <c r="AD745"/>
      <c r="AE745"/>
    </row>
    <row r="746" spans="1:31">
      <c r="A746" s="131" t="s">
        <v>116</v>
      </c>
      <c r="B746" s="131" t="s">
        <v>137</v>
      </c>
      <c r="C746" s="131" t="s">
        <v>138</v>
      </c>
      <c r="D746" s="131" t="s">
        <v>311</v>
      </c>
      <c r="E746" s="131" t="s">
        <v>774</v>
      </c>
      <c r="F746" s="131" t="s">
        <v>775</v>
      </c>
      <c r="G746" s="132" t="s">
        <v>778</v>
      </c>
      <c r="H746" s="133"/>
      <c r="I746" s="103"/>
      <c r="J746" s="103"/>
      <c r="K746" s="103"/>
      <c r="L746" s="103"/>
      <c r="M746" s="103"/>
      <c r="N746" s="103"/>
      <c r="O746" s="103"/>
      <c r="P746" s="103">
        <v>1</v>
      </c>
      <c r="Q746" s="103"/>
      <c r="R746" s="103"/>
      <c r="S746" s="134"/>
      <c r="T746"/>
      <c r="U746"/>
      <c r="V746"/>
      <c r="W746"/>
      <c r="X746"/>
      <c r="Y746"/>
      <c r="Z746"/>
      <c r="AA746"/>
      <c r="AB746"/>
      <c r="AC746"/>
      <c r="AD746"/>
      <c r="AE746"/>
    </row>
    <row r="747" spans="1:31">
      <c r="A747" s="131" t="s">
        <v>116</v>
      </c>
      <c r="B747" s="131" t="s">
        <v>137</v>
      </c>
      <c r="C747" s="131" t="s">
        <v>138</v>
      </c>
      <c r="D747" s="131" t="s">
        <v>311</v>
      </c>
      <c r="E747" s="140" t="s">
        <v>745</v>
      </c>
      <c r="F747" s="140" t="s">
        <v>746</v>
      </c>
      <c r="G747" s="140" t="s">
        <v>770</v>
      </c>
      <c r="H747" s="128"/>
      <c r="I747" s="129"/>
      <c r="J747" s="129"/>
      <c r="K747" s="129"/>
      <c r="L747" s="129"/>
      <c r="M747" s="129"/>
      <c r="N747" s="129"/>
      <c r="O747" s="129"/>
      <c r="P747" s="129">
        <v>2</v>
      </c>
      <c r="Q747" s="129"/>
      <c r="R747" s="129"/>
      <c r="S747" s="130"/>
      <c r="T747"/>
      <c r="U747"/>
      <c r="V747"/>
      <c r="W747"/>
      <c r="X747"/>
      <c r="Y747"/>
      <c r="Z747"/>
      <c r="AA747"/>
      <c r="AB747"/>
      <c r="AC747"/>
      <c r="AD747"/>
      <c r="AE747"/>
    </row>
    <row r="748" spans="1:31">
      <c r="A748" s="131" t="s">
        <v>116</v>
      </c>
      <c r="B748" s="131" t="s">
        <v>137</v>
      </c>
      <c r="C748" s="131" t="s">
        <v>138</v>
      </c>
      <c r="D748" s="140" t="s">
        <v>313</v>
      </c>
      <c r="E748" s="140" t="s">
        <v>774</v>
      </c>
      <c r="F748" s="140" t="s">
        <v>775</v>
      </c>
      <c r="G748" s="140" t="s">
        <v>776</v>
      </c>
      <c r="H748" s="128"/>
      <c r="I748" s="129"/>
      <c r="J748" s="129"/>
      <c r="K748" s="129"/>
      <c r="L748" s="129"/>
      <c r="M748" s="129">
        <v>1</v>
      </c>
      <c r="N748" s="129"/>
      <c r="O748" s="129"/>
      <c r="P748" s="129"/>
      <c r="Q748" s="129"/>
      <c r="R748" s="129"/>
      <c r="S748" s="130"/>
      <c r="T748"/>
      <c r="U748"/>
      <c r="V748"/>
      <c r="W748"/>
      <c r="X748"/>
      <c r="Y748"/>
      <c r="Z748"/>
      <c r="AA748"/>
      <c r="AB748"/>
      <c r="AC748"/>
      <c r="AD748"/>
      <c r="AE748"/>
    </row>
    <row r="749" spans="1:31">
      <c r="A749" s="131" t="s">
        <v>116</v>
      </c>
      <c r="B749" s="131" t="s">
        <v>137</v>
      </c>
      <c r="C749" s="131" t="s">
        <v>138</v>
      </c>
      <c r="D749" s="131" t="s">
        <v>313</v>
      </c>
      <c r="E749" s="131" t="s">
        <v>774</v>
      </c>
      <c r="F749" s="131" t="s">
        <v>775</v>
      </c>
      <c r="G749" s="132" t="s">
        <v>779</v>
      </c>
      <c r="H749" s="133"/>
      <c r="I749" s="103"/>
      <c r="J749" s="103"/>
      <c r="K749" s="103"/>
      <c r="L749" s="103"/>
      <c r="M749" s="103">
        <v>1</v>
      </c>
      <c r="N749" s="103"/>
      <c r="O749" s="103"/>
      <c r="P749" s="103"/>
      <c r="Q749" s="103"/>
      <c r="R749" s="103"/>
      <c r="S749" s="134"/>
      <c r="T749"/>
      <c r="U749"/>
      <c r="V749"/>
      <c r="W749"/>
      <c r="X749"/>
      <c r="Y749"/>
      <c r="Z749"/>
      <c r="AA749"/>
      <c r="AB749"/>
      <c r="AC749"/>
      <c r="AD749"/>
      <c r="AE749"/>
    </row>
    <row r="750" spans="1:31">
      <c r="A750" s="131" t="s">
        <v>116</v>
      </c>
      <c r="B750" s="131" t="s">
        <v>137</v>
      </c>
      <c r="C750" s="131" t="s">
        <v>138</v>
      </c>
      <c r="D750" s="131" t="s">
        <v>313</v>
      </c>
      <c r="E750" s="131" t="s">
        <v>774</v>
      </c>
      <c r="F750" s="131" t="s">
        <v>775</v>
      </c>
      <c r="G750" s="132" t="s">
        <v>778</v>
      </c>
      <c r="H750" s="133"/>
      <c r="I750" s="103"/>
      <c r="J750" s="103"/>
      <c r="K750" s="103"/>
      <c r="L750" s="103"/>
      <c r="M750" s="103">
        <v>2</v>
      </c>
      <c r="N750" s="103"/>
      <c r="O750" s="103"/>
      <c r="P750" s="103"/>
      <c r="Q750" s="103"/>
      <c r="R750" s="103"/>
      <c r="S750" s="134"/>
      <c r="T750"/>
      <c r="U750"/>
      <c r="V750"/>
      <c r="W750"/>
      <c r="X750"/>
      <c r="Y750"/>
      <c r="Z750"/>
      <c r="AA750"/>
      <c r="AB750"/>
      <c r="AC750"/>
      <c r="AD750"/>
      <c r="AE750"/>
    </row>
    <row r="751" spans="1:31">
      <c r="A751" s="131" t="s">
        <v>116</v>
      </c>
      <c r="B751" s="131" t="s">
        <v>137</v>
      </c>
      <c r="C751" s="131" t="s">
        <v>138</v>
      </c>
      <c r="D751" s="131" t="s">
        <v>313</v>
      </c>
      <c r="E751" s="131" t="s">
        <v>774</v>
      </c>
      <c r="F751" s="131" t="s">
        <v>775</v>
      </c>
      <c r="G751" s="132" t="s">
        <v>780</v>
      </c>
      <c r="H751" s="133"/>
      <c r="I751" s="103"/>
      <c r="J751" s="103"/>
      <c r="K751" s="103"/>
      <c r="L751" s="103"/>
      <c r="M751" s="103">
        <v>1</v>
      </c>
      <c r="N751" s="103"/>
      <c r="O751" s="103"/>
      <c r="P751" s="103"/>
      <c r="Q751" s="103"/>
      <c r="R751" s="103"/>
      <c r="S751" s="134"/>
      <c r="T751"/>
      <c r="U751"/>
      <c r="V751"/>
      <c r="W751"/>
      <c r="X751"/>
      <c r="Y751"/>
      <c r="Z751"/>
      <c r="AA751"/>
      <c r="AB751"/>
      <c r="AC751"/>
      <c r="AD751"/>
      <c r="AE751"/>
    </row>
    <row r="752" spans="1:31">
      <c r="A752" s="131" t="s">
        <v>116</v>
      </c>
      <c r="B752" s="131" t="s">
        <v>137</v>
      </c>
      <c r="C752" s="131" t="s">
        <v>138</v>
      </c>
      <c r="D752" s="131" t="s">
        <v>313</v>
      </c>
      <c r="E752" s="131" t="s">
        <v>774</v>
      </c>
      <c r="F752" s="131" t="s">
        <v>775</v>
      </c>
      <c r="G752" s="132" t="s">
        <v>767</v>
      </c>
      <c r="H752" s="133"/>
      <c r="I752" s="103"/>
      <c r="J752" s="103"/>
      <c r="K752" s="103"/>
      <c r="L752" s="103"/>
      <c r="M752" s="103">
        <v>1</v>
      </c>
      <c r="N752" s="103"/>
      <c r="O752" s="103"/>
      <c r="P752" s="103"/>
      <c r="Q752" s="103"/>
      <c r="R752" s="103"/>
      <c r="S752" s="134"/>
      <c r="T752"/>
      <c r="U752"/>
      <c r="V752"/>
      <c r="W752"/>
      <c r="X752"/>
      <c r="Y752"/>
      <c r="Z752"/>
      <c r="AA752"/>
      <c r="AB752"/>
      <c r="AC752"/>
      <c r="AD752"/>
      <c r="AE752"/>
    </row>
    <row r="753" spans="1:31">
      <c r="A753" s="131" t="s">
        <v>116</v>
      </c>
      <c r="B753" s="131" t="s">
        <v>137</v>
      </c>
      <c r="C753" s="131" t="s">
        <v>138</v>
      </c>
      <c r="D753" s="131" t="s">
        <v>313</v>
      </c>
      <c r="E753" s="140" t="s">
        <v>745</v>
      </c>
      <c r="F753" s="140" t="s">
        <v>746</v>
      </c>
      <c r="G753" s="140" t="s">
        <v>770</v>
      </c>
      <c r="H753" s="128"/>
      <c r="I753" s="129"/>
      <c r="J753" s="129"/>
      <c r="K753" s="129"/>
      <c r="L753" s="129"/>
      <c r="M753" s="129">
        <v>5</v>
      </c>
      <c r="N753" s="129"/>
      <c r="O753" s="129"/>
      <c r="P753" s="129"/>
      <c r="Q753" s="129"/>
      <c r="R753" s="129"/>
      <c r="S753" s="130"/>
      <c r="T753"/>
      <c r="U753"/>
      <c r="V753"/>
      <c r="W753"/>
      <c r="X753"/>
      <c r="Y753"/>
      <c r="Z753"/>
      <c r="AA753"/>
      <c r="AB753"/>
      <c r="AC753"/>
      <c r="AD753"/>
      <c r="AE753"/>
    </row>
    <row r="754" spans="1:31">
      <c r="A754" s="131" t="s">
        <v>116</v>
      </c>
      <c r="B754" s="131" t="s">
        <v>137</v>
      </c>
      <c r="C754" s="131" t="s">
        <v>138</v>
      </c>
      <c r="D754" s="140" t="s">
        <v>316</v>
      </c>
      <c r="E754" s="140" t="s">
        <v>774</v>
      </c>
      <c r="F754" s="140" t="s">
        <v>775</v>
      </c>
      <c r="G754" s="140" t="s">
        <v>781</v>
      </c>
      <c r="H754" s="128"/>
      <c r="I754" s="129"/>
      <c r="J754" s="129"/>
      <c r="K754" s="129"/>
      <c r="L754" s="129"/>
      <c r="M754" s="129"/>
      <c r="N754" s="129"/>
      <c r="O754" s="129"/>
      <c r="P754" s="129"/>
      <c r="Q754" s="129">
        <v>3</v>
      </c>
      <c r="R754" s="129"/>
      <c r="S754" s="130"/>
      <c r="T754"/>
      <c r="U754"/>
      <c r="V754"/>
      <c r="W754"/>
      <c r="X754"/>
      <c r="Y754"/>
      <c r="Z754"/>
      <c r="AA754"/>
      <c r="AB754"/>
      <c r="AC754"/>
      <c r="AD754"/>
      <c r="AE754"/>
    </row>
    <row r="755" spans="1:31">
      <c r="A755" s="131" t="s">
        <v>116</v>
      </c>
      <c r="B755" s="131" t="s">
        <v>137</v>
      </c>
      <c r="C755" s="131" t="s">
        <v>138</v>
      </c>
      <c r="D755" s="131" t="s">
        <v>316</v>
      </c>
      <c r="E755" s="131" t="s">
        <v>774</v>
      </c>
      <c r="F755" s="131" t="s">
        <v>775</v>
      </c>
      <c r="G755" s="132" t="s">
        <v>778</v>
      </c>
      <c r="H755" s="133"/>
      <c r="I755" s="103"/>
      <c r="J755" s="103"/>
      <c r="K755" s="103"/>
      <c r="L755" s="103"/>
      <c r="M755" s="103"/>
      <c r="N755" s="103"/>
      <c r="O755" s="103"/>
      <c r="P755" s="103"/>
      <c r="Q755" s="103">
        <v>4</v>
      </c>
      <c r="R755" s="103"/>
      <c r="S755" s="134"/>
      <c r="T755"/>
      <c r="U755"/>
      <c r="V755"/>
      <c r="W755"/>
      <c r="X755"/>
      <c r="Y755"/>
      <c r="Z755"/>
      <c r="AA755"/>
      <c r="AB755"/>
      <c r="AC755"/>
      <c r="AD755"/>
      <c r="AE755"/>
    </row>
    <row r="756" spans="1:31">
      <c r="A756" s="131" t="s">
        <v>116</v>
      </c>
      <c r="B756" s="131" t="s">
        <v>137</v>
      </c>
      <c r="C756" s="131" t="s">
        <v>138</v>
      </c>
      <c r="D756" s="131" t="s">
        <v>316</v>
      </c>
      <c r="E756" s="140" t="s">
        <v>745</v>
      </c>
      <c r="F756" s="140" t="s">
        <v>746</v>
      </c>
      <c r="G756" s="140" t="s">
        <v>768</v>
      </c>
      <c r="H756" s="128"/>
      <c r="I756" s="129"/>
      <c r="J756" s="129"/>
      <c r="K756" s="129"/>
      <c r="L756" s="129"/>
      <c r="M756" s="129"/>
      <c r="N756" s="129"/>
      <c r="O756" s="129"/>
      <c r="P756" s="129"/>
      <c r="Q756" s="129">
        <v>1</v>
      </c>
      <c r="R756" s="129"/>
      <c r="S756" s="130"/>
      <c r="T756"/>
      <c r="U756"/>
      <c r="V756"/>
      <c r="W756"/>
      <c r="X756"/>
      <c r="Y756"/>
      <c r="Z756"/>
      <c r="AA756"/>
      <c r="AB756"/>
      <c r="AC756"/>
      <c r="AD756"/>
      <c r="AE756"/>
    </row>
    <row r="757" spans="1:31">
      <c r="A757" s="131" t="s">
        <v>116</v>
      </c>
      <c r="B757" s="131" t="s">
        <v>137</v>
      </c>
      <c r="C757" s="131" t="s">
        <v>138</v>
      </c>
      <c r="D757" s="131" t="s">
        <v>316</v>
      </c>
      <c r="E757" s="131" t="s">
        <v>745</v>
      </c>
      <c r="F757" s="131" t="s">
        <v>746</v>
      </c>
      <c r="G757" s="132" t="s">
        <v>770</v>
      </c>
      <c r="H757" s="133"/>
      <c r="I757" s="103"/>
      <c r="J757" s="103"/>
      <c r="K757" s="103"/>
      <c r="L757" s="103"/>
      <c r="M757" s="103"/>
      <c r="N757" s="103"/>
      <c r="O757" s="103"/>
      <c r="P757" s="103"/>
      <c r="Q757" s="103">
        <v>5</v>
      </c>
      <c r="R757" s="103"/>
      <c r="S757" s="134"/>
      <c r="T757"/>
      <c r="U757"/>
      <c r="V757"/>
      <c r="W757"/>
      <c r="X757"/>
      <c r="Y757"/>
      <c r="Z757"/>
      <c r="AA757"/>
      <c r="AB757"/>
      <c r="AC757"/>
      <c r="AD757"/>
      <c r="AE757"/>
    </row>
    <row r="758" spans="1:31">
      <c r="A758" s="131" t="s">
        <v>116</v>
      </c>
      <c r="B758" s="131" t="s">
        <v>137</v>
      </c>
      <c r="C758" s="131" t="s">
        <v>138</v>
      </c>
      <c r="D758" s="140" t="s">
        <v>317</v>
      </c>
      <c r="E758" s="140" t="s">
        <v>741</v>
      </c>
      <c r="F758" s="140" t="s">
        <v>742</v>
      </c>
      <c r="G758" s="140" t="s">
        <v>491</v>
      </c>
      <c r="H758" s="128"/>
      <c r="I758" s="129">
        <v>1</v>
      </c>
      <c r="J758" s="129"/>
      <c r="K758" s="129"/>
      <c r="L758" s="129">
        <v>1</v>
      </c>
      <c r="M758" s="129"/>
      <c r="N758" s="129"/>
      <c r="O758" s="129"/>
      <c r="P758" s="129"/>
      <c r="Q758" s="129"/>
      <c r="R758" s="129"/>
      <c r="S758" s="130"/>
      <c r="T758"/>
      <c r="U758"/>
      <c r="V758"/>
      <c r="W758"/>
      <c r="X758"/>
      <c r="Y758"/>
      <c r="Z758"/>
      <c r="AA758"/>
      <c r="AB758"/>
      <c r="AC758"/>
      <c r="AD758"/>
      <c r="AE758"/>
    </row>
    <row r="759" spans="1:31">
      <c r="A759" s="131" t="s">
        <v>116</v>
      </c>
      <c r="B759" s="131" t="s">
        <v>137</v>
      </c>
      <c r="C759" s="131" t="s">
        <v>138</v>
      </c>
      <c r="D759" s="131" t="s">
        <v>317</v>
      </c>
      <c r="E759" s="140" t="s">
        <v>774</v>
      </c>
      <c r="F759" s="140" t="s">
        <v>775</v>
      </c>
      <c r="G759" s="140" t="s">
        <v>782</v>
      </c>
      <c r="H759" s="128"/>
      <c r="I759" s="129"/>
      <c r="J759" s="129"/>
      <c r="K759" s="129"/>
      <c r="L759" s="129">
        <v>1</v>
      </c>
      <c r="M759" s="129"/>
      <c r="N759" s="129"/>
      <c r="O759" s="129"/>
      <c r="P759" s="129"/>
      <c r="Q759" s="129"/>
      <c r="R759" s="129"/>
      <c r="S759" s="130"/>
      <c r="T759"/>
      <c r="U759"/>
      <c r="V759"/>
      <c r="W759"/>
      <c r="X759"/>
      <c r="Y759"/>
      <c r="Z759"/>
      <c r="AA759"/>
      <c r="AB759"/>
      <c r="AC759"/>
      <c r="AD759"/>
      <c r="AE759"/>
    </row>
    <row r="760" spans="1:31">
      <c r="A760" s="131" t="s">
        <v>116</v>
      </c>
      <c r="B760" s="131" t="s">
        <v>137</v>
      </c>
      <c r="C760" s="131" t="s">
        <v>138</v>
      </c>
      <c r="D760" s="131" t="s">
        <v>317</v>
      </c>
      <c r="E760" s="131" t="s">
        <v>774</v>
      </c>
      <c r="F760" s="131" t="s">
        <v>775</v>
      </c>
      <c r="G760" s="132" t="s">
        <v>783</v>
      </c>
      <c r="H760" s="133"/>
      <c r="I760" s="103"/>
      <c r="J760" s="103"/>
      <c r="K760" s="103"/>
      <c r="L760" s="103">
        <v>1</v>
      </c>
      <c r="M760" s="103"/>
      <c r="N760" s="103"/>
      <c r="O760" s="103"/>
      <c r="P760" s="103"/>
      <c r="Q760" s="103"/>
      <c r="R760" s="103"/>
      <c r="S760" s="134"/>
      <c r="T760"/>
      <c r="U760"/>
      <c r="V760"/>
      <c r="W760"/>
      <c r="X760"/>
      <c r="Y760"/>
      <c r="Z760"/>
      <c r="AA760"/>
      <c r="AB760"/>
      <c r="AC760"/>
      <c r="AD760"/>
      <c r="AE760"/>
    </row>
    <row r="761" spans="1:31">
      <c r="A761" s="131" t="s">
        <v>116</v>
      </c>
      <c r="B761" s="131" t="s">
        <v>137</v>
      </c>
      <c r="C761" s="131" t="s">
        <v>138</v>
      </c>
      <c r="D761" s="131" t="s">
        <v>317</v>
      </c>
      <c r="E761" s="131" t="s">
        <v>774</v>
      </c>
      <c r="F761" s="131" t="s">
        <v>775</v>
      </c>
      <c r="G761" s="132" t="s">
        <v>776</v>
      </c>
      <c r="H761" s="133"/>
      <c r="I761" s="103"/>
      <c r="J761" s="103"/>
      <c r="K761" s="103"/>
      <c r="L761" s="103">
        <v>2</v>
      </c>
      <c r="M761" s="103"/>
      <c r="N761" s="103"/>
      <c r="O761" s="103">
        <v>1</v>
      </c>
      <c r="P761" s="103"/>
      <c r="Q761" s="103"/>
      <c r="R761" s="103"/>
      <c r="S761" s="134"/>
      <c r="T761"/>
      <c r="U761"/>
      <c r="V761"/>
      <c r="W761"/>
      <c r="X761"/>
      <c r="Y761"/>
      <c r="Z761"/>
      <c r="AA761"/>
      <c r="AB761"/>
      <c r="AC761"/>
      <c r="AD761"/>
      <c r="AE761"/>
    </row>
    <row r="762" spans="1:31">
      <c r="A762" s="131" t="s">
        <v>116</v>
      </c>
      <c r="B762" s="131" t="s">
        <v>137</v>
      </c>
      <c r="C762" s="131" t="s">
        <v>138</v>
      </c>
      <c r="D762" s="131" t="s">
        <v>317</v>
      </c>
      <c r="E762" s="131" t="s">
        <v>774</v>
      </c>
      <c r="F762" s="131" t="s">
        <v>775</v>
      </c>
      <c r="G762" s="132" t="s">
        <v>784</v>
      </c>
      <c r="H762" s="133"/>
      <c r="I762" s="103"/>
      <c r="J762" s="103"/>
      <c r="K762" s="103"/>
      <c r="L762" s="103">
        <v>3</v>
      </c>
      <c r="M762" s="103"/>
      <c r="N762" s="103"/>
      <c r="O762" s="103">
        <v>1</v>
      </c>
      <c r="P762" s="103"/>
      <c r="Q762" s="103"/>
      <c r="R762" s="103"/>
      <c r="S762" s="134"/>
      <c r="T762"/>
      <c r="U762"/>
      <c r="V762"/>
      <c r="W762"/>
      <c r="X762"/>
      <c r="Y762"/>
      <c r="Z762"/>
      <c r="AA762"/>
      <c r="AB762"/>
      <c r="AC762"/>
      <c r="AD762"/>
      <c r="AE762"/>
    </row>
    <row r="763" spans="1:31">
      <c r="A763" s="131" t="s">
        <v>116</v>
      </c>
      <c r="B763" s="131" t="s">
        <v>137</v>
      </c>
      <c r="C763" s="131" t="s">
        <v>138</v>
      </c>
      <c r="D763" s="131" t="s">
        <v>317</v>
      </c>
      <c r="E763" s="131" t="s">
        <v>774</v>
      </c>
      <c r="F763" s="131" t="s">
        <v>775</v>
      </c>
      <c r="G763" s="132" t="s">
        <v>777</v>
      </c>
      <c r="H763" s="133"/>
      <c r="I763" s="103">
        <v>2</v>
      </c>
      <c r="J763" s="103"/>
      <c r="K763" s="103"/>
      <c r="L763" s="103">
        <v>6</v>
      </c>
      <c r="M763" s="103"/>
      <c r="N763" s="103"/>
      <c r="O763" s="103">
        <v>3</v>
      </c>
      <c r="P763" s="103"/>
      <c r="Q763" s="103"/>
      <c r="R763" s="103"/>
      <c r="S763" s="134"/>
      <c r="T763"/>
      <c r="U763"/>
      <c r="V763"/>
      <c r="W763"/>
      <c r="X763"/>
      <c r="Y763"/>
      <c r="Z763"/>
      <c r="AA763"/>
      <c r="AB763"/>
      <c r="AC763"/>
      <c r="AD763"/>
      <c r="AE763"/>
    </row>
    <row r="764" spans="1:31">
      <c r="A764" s="131" t="s">
        <v>116</v>
      </c>
      <c r="B764" s="131" t="s">
        <v>137</v>
      </c>
      <c r="C764" s="131" t="s">
        <v>138</v>
      </c>
      <c r="D764" s="131" t="s">
        <v>317</v>
      </c>
      <c r="E764" s="131" t="s">
        <v>774</v>
      </c>
      <c r="F764" s="131" t="s">
        <v>775</v>
      </c>
      <c r="G764" s="132" t="s">
        <v>785</v>
      </c>
      <c r="H764" s="133"/>
      <c r="I764" s="103"/>
      <c r="J764" s="103"/>
      <c r="K764" s="103"/>
      <c r="L764" s="103"/>
      <c r="M764" s="103"/>
      <c r="N764" s="103"/>
      <c r="O764" s="103">
        <v>1</v>
      </c>
      <c r="P764" s="103"/>
      <c r="Q764" s="103"/>
      <c r="R764" s="103"/>
      <c r="S764" s="134"/>
      <c r="T764"/>
      <c r="U764"/>
      <c r="V764"/>
      <c r="W764"/>
      <c r="X764"/>
      <c r="Y764"/>
      <c r="Z764"/>
      <c r="AA764"/>
      <c r="AB764"/>
      <c r="AC764"/>
      <c r="AD764"/>
      <c r="AE764"/>
    </row>
    <row r="765" spans="1:31">
      <c r="A765" s="131" t="s">
        <v>116</v>
      </c>
      <c r="B765" s="131" t="s">
        <v>137</v>
      </c>
      <c r="C765" s="131" t="s">
        <v>138</v>
      </c>
      <c r="D765" s="131" t="s">
        <v>317</v>
      </c>
      <c r="E765" s="131" t="s">
        <v>774</v>
      </c>
      <c r="F765" s="131" t="s">
        <v>775</v>
      </c>
      <c r="G765" s="132" t="s">
        <v>781</v>
      </c>
      <c r="H765" s="133"/>
      <c r="I765" s="103">
        <v>1</v>
      </c>
      <c r="J765" s="103"/>
      <c r="K765" s="103"/>
      <c r="L765" s="103">
        <v>1</v>
      </c>
      <c r="M765" s="103"/>
      <c r="N765" s="103"/>
      <c r="O765" s="103">
        <v>1</v>
      </c>
      <c r="P765" s="103"/>
      <c r="Q765" s="103"/>
      <c r="R765" s="103"/>
      <c r="S765" s="134"/>
      <c r="T765"/>
      <c r="U765"/>
      <c r="V765"/>
      <c r="W765"/>
      <c r="X765"/>
      <c r="Y765"/>
      <c r="Z765"/>
      <c r="AA765"/>
      <c r="AB765"/>
      <c r="AC765"/>
      <c r="AD765"/>
      <c r="AE765"/>
    </row>
    <row r="766" spans="1:31">
      <c r="A766" s="131" t="s">
        <v>116</v>
      </c>
      <c r="B766" s="131" t="s">
        <v>137</v>
      </c>
      <c r="C766" s="131" t="s">
        <v>138</v>
      </c>
      <c r="D766" s="131" t="s">
        <v>317</v>
      </c>
      <c r="E766" s="131" t="s">
        <v>774</v>
      </c>
      <c r="F766" s="131" t="s">
        <v>775</v>
      </c>
      <c r="G766" s="132" t="s">
        <v>779</v>
      </c>
      <c r="H766" s="133"/>
      <c r="I766" s="103">
        <v>1</v>
      </c>
      <c r="J766" s="103"/>
      <c r="K766" s="103"/>
      <c r="L766" s="103">
        <v>1</v>
      </c>
      <c r="M766" s="103"/>
      <c r="N766" s="103"/>
      <c r="O766" s="103">
        <v>2</v>
      </c>
      <c r="P766" s="103"/>
      <c r="Q766" s="103"/>
      <c r="R766" s="103"/>
      <c r="S766" s="134"/>
      <c r="T766"/>
      <c r="U766"/>
      <c r="V766"/>
      <c r="W766"/>
      <c r="X766"/>
      <c r="Y766"/>
      <c r="Z766"/>
      <c r="AA766"/>
      <c r="AB766"/>
      <c r="AC766"/>
      <c r="AD766"/>
      <c r="AE766"/>
    </row>
    <row r="767" spans="1:31">
      <c r="A767" s="131" t="s">
        <v>116</v>
      </c>
      <c r="B767" s="131" t="s">
        <v>137</v>
      </c>
      <c r="C767" s="131" t="s">
        <v>138</v>
      </c>
      <c r="D767" s="131" t="s">
        <v>317</v>
      </c>
      <c r="E767" s="131" t="s">
        <v>774</v>
      </c>
      <c r="F767" s="131" t="s">
        <v>775</v>
      </c>
      <c r="G767" s="132" t="s">
        <v>778</v>
      </c>
      <c r="H767" s="133"/>
      <c r="I767" s="103">
        <v>2</v>
      </c>
      <c r="J767" s="103"/>
      <c r="K767" s="103"/>
      <c r="L767" s="103">
        <v>7</v>
      </c>
      <c r="M767" s="103"/>
      <c r="N767" s="103"/>
      <c r="O767" s="103">
        <v>3</v>
      </c>
      <c r="P767" s="103"/>
      <c r="Q767" s="103"/>
      <c r="R767" s="103"/>
      <c r="S767" s="134"/>
      <c r="T767"/>
      <c r="U767"/>
      <c r="V767"/>
      <c r="W767"/>
      <c r="X767"/>
      <c r="Y767"/>
      <c r="Z767"/>
      <c r="AA767"/>
      <c r="AB767"/>
      <c r="AC767"/>
      <c r="AD767"/>
      <c r="AE767"/>
    </row>
    <row r="768" spans="1:31">
      <c r="A768" s="131" t="s">
        <v>116</v>
      </c>
      <c r="B768" s="131" t="s">
        <v>137</v>
      </c>
      <c r="C768" s="131" t="s">
        <v>138</v>
      </c>
      <c r="D768" s="131" t="s">
        <v>317</v>
      </c>
      <c r="E768" s="131" t="s">
        <v>774</v>
      </c>
      <c r="F768" s="131" t="s">
        <v>775</v>
      </c>
      <c r="G768" s="132" t="s">
        <v>767</v>
      </c>
      <c r="H768" s="133"/>
      <c r="I768" s="103"/>
      <c r="J768" s="103"/>
      <c r="K768" s="103"/>
      <c r="L768" s="103">
        <v>4</v>
      </c>
      <c r="M768" s="103"/>
      <c r="N768" s="103"/>
      <c r="O768" s="103">
        <v>1</v>
      </c>
      <c r="P768" s="103"/>
      <c r="Q768" s="103"/>
      <c r="R768" s="103"/>
      <c r="S768" s="134"/>
      <c r="T768"/>
      <c r="U768"/>
      <c r="V768"/>
      <c r="W768"/>
      <c r="X768"/>
      <c r="Y768"/>
      <c r="Z768"/>
      <c r="AA768"/>
      <c r="AB768"/>
      <c r="AC768"/>
      <c r="AD768"/>
      <c r="AE768"/>
    </row>
    <row r="769" spans="1:31">
      <c r="A769" s="131" t="s">
        <v>116</v>
      </c>
      <c r="B769" s="131" t="s">
        <v>137</v>
      </c>
      <c r="C769" s="131" t="s">
        <v>138</v>
      </c>
      <c r="D769" s="131" t="s">
        <v>317</v>
      </c>
      <c r="E769" s="140" t="s">
        <v>745</v>
      </c>
      <c r="F769" s="140" t="s">
        <v>746</v>
      </c>
      <c r="G769" s="140" t="s">
        <v>786</v>
      </c>
      <c r="H769" s="128"/>
      <c r="I769" s="129"/>
      <c r="J769" s="129"/>
      <c r="K769" s="129"/>
      <c r="L769" s="129"/>
      <c r="M769" s="129"/>
      <c r="N769" s="129"/>
      <c r="O769" s="129">
        <v>5</v>
      </c>
      <c r="P769" s="129"/>
      <c r="Q769" s="129"/>
      <c r="R769" s="129"/>
      <c r="S769" s="130"/>
      <c r="T769"/>
      <c r="U769"/>
      <c r="V769"/>
      <c r="W769"/>
      <c r="X769"/>
      <c r="Y769"/>
      <c r="Z769"/>
      <c r="AA769"/>
      <c r="AB769"/>
      <c r="AC769"/>
      <c r="AD769"/>
      <c r="AE769"/>
    </row>
    <row r="770" spans="1:31">
      <c r="A770" s="131" t="s">
        <v>116</v>
      </c>
      <c r="B770" s="131" t="s">
        <v>137</v>
      </c>
      <c r="C770" s="131" t="s">
        <v>138</v>
      </c>
      <c r="D770" s="131" t="s">
        <v>317</v>
      </c>
      <c r="E770" s="131" t="s">
        <v>745</v>
      </c>
      <c r="F770" s="131" t="s">
        <v>746</v>
      </c>
      <c r="G770" s="132" t="s">
        <v>768</v>
      </c>
      <c r="H770" s="133"/>
      <c r="I770" s="103"/>
      <c r="J770" s="103"/>
      <c r="K770" s="103"/>
      <c r="L770" s="103">
        <v>1</v>
      </c>
      <c r="M770" s="103"/>
      <c r="N770" s="103"/>
      <c r="O770" s="103">
        <v>1</v>
      </c>
      <c r="P770" s="103"/>
      <c r="Q770" s="103"/>
      <c r="R770" s="103"/>
      <c r="S770" s="134"/>
      <c r="T770"/>
      <c r="U770"/>
      <c r="V770"/>
      <c r="W770"/>
      <c r="X770"/>
      <c r="Y770"/>
      <c r="Z770"/>
      <c r="AA770"/>
      <c r="AB770"/>
      <c r="AC770"/>
      <c r="AD770"/>
      <c r="AE770"/>
    </row>
    <row r="771" spans="1:31">
      <c r="A771" s="131" t="s">
        <v>116</v>
      </c>
      <c r="B771" s="131" t="s">
        <v>137</v>
      </c>
      <c r="C771" s="131" t="s">
        <v>138</v>
      </c>
      <c r="D771" s="131" t="s">
        <v>317</v>
      </c>
      <c r="E771" s="131" t="s">
        <v>745</v>
      </c>
      <c r="F771" s="131" t="s">
        <v>746</v>
      </c>
      <c r="G771" s="132" t="s">
        <v>770</v>
      </c>
      <c r="H771" s="133"/>
      <c r="I771" s="103"/>
      <c r="J771" s="103"/>
      <c r="K771" s="103"/>
      <c r="L771" s="103">
        <v>9</v>
      </c>
      <c r="M771" s="103"/>
      <c r="N771" s="103"/>
      <c r="O771" s="103">
        <v>4</v>
      </c>
      <c r="P771" s="103"/>
      <c r="Q771" s="103"/>
      <c r="R771" s="103"/>
      <c r="S771" s="134"/>
      <c r="T771"/>
      <c r="U771"/>
      <c r="V771"/>
      <c r="W771"/>
      <c r="X771"/>
      <c r="Y771"/>
      <c r="Z771"/>
      <c r="AA771"/>
      <c r="AB771"/>
      <c r="AC771"/>
      <c r="AD771"/>
      <c r="AE771"/>
    </row>
    <row r="772" spans="1:31">
      <c r="A772" s="131" t="s">
        <v>116</v>
      </c>
      <c r="B772" s="131" t="s">
        <v>137</v>
      </c>
      <c r="C772" s="131" t="s">
        <v>138</v>
      </c>
      <c r="D772" s="140" t="s">
        <v>321</v>
      </c>
      <c r="E772" s="140" t="s">
        <v>774</v>
      </c>
      <c r="F772" s="140" t="s">
        <v>775</v>
      </c>
      <c r="G772" s="140" t="s">
        <v>776</v>
      </c>
      <c r="H772" s="128"/>
      <c r="I772" s="129"/>
      <c r="J772" s="129"/>
      <c r="K772" s="129"/>
      <c r="L772" s="129"/>
      <c r="M772" s="129"/>
      <c r="N772" s="129">
        <v>1</v>
      </c>
      <c r="O772" s="129"/>
      <c r="P772" s="129"/>
      <c r="Q772" s="129"/>
      <c r="R772" s="129"/>
      <c r="S772" s="130"/>
      <c r="T772"/>
      <c r="U772"/>
      <c r="V772"/>
      <c r="W772"/>
      <c r="X772"/>
      <c r="Y772"/>
      <c r="Z772"/>
      <c r="AA772"/>
      <c r="AB772"/>
      <c r="AC772"/>
      <c r="AD772"/>
      <c r="AE772"/>
    </row>
    <row r="773" spans="1:31">
      <c r="A773" s="131" t="s">
        <v>116</v>
      </c>
      <c r="B773" s="131" t="s">
        <v>137</v>
      </c>
      <c r="C773" s="131" t="s">
        <v>138</v>
      </c>
      <c r="D773" s="131" t="s">
        <v>321</v>
      </c>
      <c r="E773" s="131" t="s">
        <v>774</v>
      </c>
      <c r="F773" s="131" t="s">
        <v>775</v>
      </c>
      <c r="G773" s="132" t="s">
        <v>777</v>
      </c>
      <c r="H773" s="133"/>
      <c r="I773" s="103"/>
      <c r="J773" s="103"/>
      <c r="K773" s="103"/>
      <c r="L773" s="103"/>
      <c r="M773" s="103"/>
      <c r="N773" s="103">
        <v>1</v>
      </c>
      <c r="O773" s="103"/>
      <c r="P773" s="103"/>
      <c r="Q773" s="103"/>
      <c r="R773" s="103"/>
      <c r="S773" s="134"/>
      <c r="T773"/>
      <c r="U773"/>
      <c r="V773"/>
      <c r="W773"/>
      <c r="X773"/>
      <c r="Y773"/>
      <c r="Z773"/>
      <c r="AA773"/>
      <c r="AB773"/>
      <c r="AC773"/>
      <c r="AD773"/>
      <c r="AE773"/>
    </row>
    <row r="774" spans="1:31">
      <c r="A774" s="131" t="s">
        <v>116</v>
      </c>
      <c r="B774" s="131" t="s">
        <v>137</v>
      </c>
      <c r="C774" s="131" t="s">
        <v>138</v>
      </c>
      <c r="D774" s="131" t="s">
        <v>321</v>
      </c>
      <c r="E774" s="131" t="s">
        <v>774</v>
      </c>
      <c r="F774" s="131" t="s">
        <v>775</v>
      </c>
      <c r="G774" s="132" t="s">
        <v>785</v>
      </c>
      <c r="H774" s="133"/>
      <c r="I774" s="103"/>
      <c r="J774" s="103"/>
      <c r="K774" s="103"/>
      <c r="L774" s="103"/>
      <c r="M774" s="103"/>
      <c r="N774" s="103">
        <v>1</v>
      </c>
      <c r="O774" s="103"/>
      <c r="P774" s="103"/>
      <c r="Q774" s="103"/>
      <c r="R774" s="103"/>
      <c r="S774" s="134"/>
      <c r="T774"/>
      <c r="U774"/>
      <c r="V774"/>
      <c r="W774"/>
      <c r="X774"/>
      <c r="Y774"/>
      <c r="Z774"/>
      <c r="AA774"/>
      <c r="AB774"/>
      <c r="AC774"/>
      <c r="AD774"/>
      <c r="AE774"/>
    </row>
    <row r="775" spans="1:31">
      <c r="A775" s="131" t="s">
        <v>116</v>
      </c>
      <c r="B775" s="131" t="s">
        <v>137</v>
      </c>
      <c r="C775" s="131" t="s">
        <v>138</v>
      </c>
      <c r="D775" s="131" t="s">
        <v>321</v>
      </c>
      <c r="E775" s="131" t="s">
        <v>774</v>
      </c>
      <c r="F775" s="131" t="s">
        <v>775</v>
      </c>
      <c r="G775" s="132" t="s">
        <v>779</v>
      </c>
      <c r="H775" s="133"/>
      <c r="I775" s="103"/>
      <c r="J775" s="103"/>
      <c r="K775" s="103"/>
      <c r="L775" s="103"/>
      <c r="M775" s="103"/>
      <c r="N775" s="103">
        <v>1</v>
      </c>
      <c r="O775" s="103"/>
      <c r="P775" s="103"/>
      <c r="Q775" s="103"/>
      <c r="R775" s="103"/>
      <c r="S775" s="134"/>
      <c r="T775"/>
      <c r="U775"/>
      <c r="V775"/>
      <c r="W775"/>
      <c r="X775"/>
      <c r="Y775"/>
      <c r="Z775"/>
      <c r="AA775"/>
      <c r="AB775"/>
      <c r="AC775"/>
      <c r="AD775"/>
      <c r="AE775"/>
    </row>
    <row r="776" spans="1:31">
      <c r="A776" s="131" t="s">
        <v>116</v>
      </c>
      <c r="B776" s="131" t="s">
        <v>137</v>
      </c>
      <c r="C776" s="131" t="s">
        <v>138</v>
      </c>
      <c r="D776" s="131" t="s">
        <v>321</v>
      </c>
      <c r="E776" s="140" t="s">
        <v>745</v>
      </c>
      <c r="F776" s="140" t="s">
        <v>746</v>
      </c>
      <c r="G776" s="140" t="s">
        <v>768</v>
      </c>
      <c r="H776" s="128"/>
      <c r="I776" s="129"/>
      <c r="J776" s="129"/>
      <c r="K776" s="129"/>
      <c r="L776" s="129"/>
      <c r="M776" s="129"/>
      <c r="N776" s="129">
        <v>1</v>
      </c>
      <c r="O776" s="129"/>
      <c r="P776" s="129"/>
      <c r="Q776" s="129"/>
      <c r="R776" s="129"/>
      <c r="S776" s="130"/>
      <c r="T776"/>
      <c r="U776"/>
      <c r="V776"/>
      <c r="W776"/>
      <c r="X776"/>
      <c r="Y776"/>
      <c r="Z776"/>
      <c r="AA776"/>
      <c r="AB776"/>
      <c r="AC776"/>
      <c r="AD776"/>
      <c r="AE776"/>
    </row>
    <row r="777" spans="1:31">
      <c r="A777" s="131" t="s">
        <v>116</v>
      </c>
      <c r="B777" s="131" t="s">
        <v>137</v>
      </c>
      <c r="C777" s="131" t="s">
        <v>138</v>
      </c>
      <c r="D777" s="131" t="s">
        <v>321</v>
      </c>
      <c r="E777" s="131" t="s">
        <v>745</v>
      </c>
      <c r="F777" s="131" t="s">
        <v>746</v>
      </c>
      <c r="G777" s="132" t="s">
        <v>770</v>
      </c>
      <c r="H777" s="133"/>
      <c r="I777" s="103"/>
      <c r="J777" s="103"/>
      <c r="K777" s="103"/>
      <c r="L777" s="103"/>
      <c r="M777" s="103"/>
      <c r="N777" s="103">
        <v>2</v>
      </c>
      <c r="O777" s="103"/>
      <c r="P777" s="103"/>
      <c r="Q777" s="103"/>
      <c r="R777" s="103"/>
      <c r="S777" s="134"/>
      <c r="T777"/>
      <c r="U777"/>
      <c r="V777"/>
      <c r="W777"/>
      <c r="X777"/>
      <c r="Y777"/>
      <c r="Z777"/>
      <c r="AA777"/>
      <c r="AB777"/>
      <c r="AC777"/>
      <c r="AD777"/>
      <c r="AE777"/>
    </row>
    <row r="778" spans="1:31">
      <c r="A778" s="131" t="s">
        <v>116</v>
      </c>
      <c r="B778" s="131" t="s">
        <v>137</v>
      </c>
      <c r="C778" s="131" t="s">
        <v>138</v>
      </c>
      <c r="D778" s="140" t="s">
        <v>322</v>
      </c>
      <c r="E778" s="140" t="s">
        <v>774</v>
      </c>
      <c r="F778" s="140" t="s">
        <v>775</v>
      </c>
      <c r="G778" s="140" t="s">
        <v>776</v>
      </c>
      <c r="H778" s="128"/>
      <c r="I778" s="129"/>
      <c r="J778" s="129">
        <v>1</v>
      </c>
      <c r="K778" s="129"/>
      <c r="L778" s="129"/>
      <c r="M778" s="129"/>
      <c r="N778" s="129"/>
      <c r="O778" s="129"/>
      <c r="P778" s="129"/>
      <c r="Q778" s="129"/>
      <c r="R778" s="129"/>
      <c r="S778" s="130"/>
      <c r="T778"/>
      <c r="U778"/>
      <c r="V778"/>
      <c r="W778"/>
      <c r="X778"/>
      <c r="Y778"/>
      <c r="Z778"/>
      <c r="AA778"/>
      <c r="AB778"/>
      <c r="AC778"/>
      <c r="AD778"/>
      <c r="AE778"/>
    </row>
    <row r="779" spans="1:31">
      <c r="A779" s="131" t="s">
        <v>116</v>
      </c>
      <c r="B779" s="131" t="s">
        <v>137</v>
      </c>
      <c r="C779" s="131" t="s">
        <v>138</v>
      </c>
      <c r="D779" s="131" t="s">
        <v>322</v>
      </c>
      <c r="E779" s="131" t="s">
        <v>774</v>
      </c>
      <c r="F779" s="131" t="s">
        <v>775</v>
      </c>
      <c r="G779" s="132" t="s">
        <v>787</v>
      </c>
      <c r="H779" s="133"/>
      <c r="I779" s="103"/>
      <c r="J779" s="103">
        <v>2</v>
      </c>
      <c r="K779" s="103"/>
      <c r="L779" s="103"/>
      <c r="M779" s="103"/>
      <c r="N779" s="103"/>
      <c r="O779" s="103"/>
      <c r="P779" s="103"/>
      <c r="Q779" s="103"/>
      <c r="R779" s="103"/>
      <c r="S779" s="134"/>
      <c r="T779"/>
      <c r="U779"/>
      <c r="V779"/>
      <c r="W779"/>
      <c r="X779"/>
      <c r="Y779"/>
      <c r="Z779"/>
      <c r="AA779"/>
      <c r="AB779"/>
      <c r="AC779"/>
      <c r="AD779"/>
      <c r="AE779"/>
    </row>
    <row r="780" spans="1:31">
      <c r="A780" s="131" t="s">
        <v>116</v>
      </c>
      <c r="B780" s="131" t="s">
        <v>137</v>
      </c>
      <c r="C780" s="131" t="s">
        <v>138</v>
      </c>
      <c r="D780" s="131" t="s">
        <v>322</v>
      </c>
      <c r="E780" s="131" t="s">
        <v>774</v>
      </c>
      <c r="F780" s="131" t="s">
        <v>775</v>
      </c>
      <c r="G780" s="132" t="s">
        <v>785</v>
      </c>
      <c r="H780" s="133"/>
      <c r="I780" s="103"/>
      <c r="J780" s="103">
        <v>1</v>
      </c>
      <c r="K780" s="103"/>
      <c r="L780" s="103"/>
      <c r="M780" s="103"/>
      <c r="N780" s="103"/>
      <c r="O780" s="103"/>
      <c r="P780" s="103"/>
      <c r="Q780" s="103"/>
      <c r="R780" s="103"/>
      <c r="S780" s="134"/>
      <c r="T780"/>
      <c r="U780"/>
      <c r="V780"/>
      <c r="W780"/>
      <c r="X780"/>
      <c r="Y780"/>
      <c r="Z780"/>
      <c r="AA780"/>
      <c r="AB780"/>
      <c r="AC780"/>
      <c r="AD780"/>
      <c r="AE780"/>
    </row>
    <row r="781" spans="1:31">
      <c r="A781" s="131" t="s">
        <v>116</v>
      </c>
      <c r="B781" s="131" t="s">
        <v>137</v>
      </c>
      <c r="C781" s="131" t="s">
        <v>138</v>
      </c>
      <c r="D781" s="131" t="s">
        <v>322</v>
      </c>
      <c r="E781" s="140" t="s">
        <v>745</v>
      </c>
      <c r="F781" s="140" t="s">
        <v>746</v>
      </c>
      <c r="G781" s="140" t="s">
        <v>768</v>
      </c>
      <c r="H781" s="128"/>
      <c r="I781" s="129"/>
      <c r="J781" s="129">
        <v>1</v>
      </c>
      <c r="K781" s="129"/>
      <c r="L781" s="129"/>
      <c r="M781" s="129"/>
      <c r="N781" s="129"/>
      <c r="O781" s="129"/>
      <c r="P781" s="129"/>
      <c r="Q781" s="129"/>
      <c r="R781" s="129"/>
      <c r="S781" s="130"/>
      <c r="T781"/>
      <c r="U781"/>
      <c r="V781"/>
      <c r="W781"/>
      <c r="X781"/>
      <c r="Y781"/>
      <c r="Z781"/>
      <c r="AA781"/>
      <c r="AB781"/>
      <c r="AC781"/>
      <c r="AD781"/>
      <c r="AE781"/>
    </row>
    <row r="782" spans="1:31">
      <c r="A782" s="131" t="s">
        <v>116</v>
      </c>
      <c r="B782" s="131" t="s">
        <v>137</v>
      </c>
      <c r="C782" s="131" t="s">
        <v>138</v>
      </c>
      <c r="D782" s="131" t="s">
        <v>322</v>
      </c>
      <c r="E782" s="131" t="s">
        <v>745</v>
      </c>
      <c r="F782" s="131" t="s">
        <v>746</v>
      </c>
      <c r="G782" s="132" t="s">
        <v>770</v>
      </c>
      <c r="H782" s="133"/>
      <c r="I782" s="103"/>
      <c r="J782" s="103">
        <v>1</v>
      </c>
      <c r="K782" s="103"/>
      <c r="L782" s="103"/>
      <c r="M782" s="103"/>
      <c r="N782" s="103"/>
      <c r="O782" s="103"/>
      <c r="P782" s="103"/>
      <c r="Q782" s="103"/>
      <c r="R782" s="103"/>
      <c r="S782" s="134"/>
      <c r="T782"/>
      <c r="U782"/>
      <c r="V782"/>
      <c r="W782"/>
      <c r="X782"/>
      <c r="Y782"/>
      <c r="Z782"/>
      <c r="AA782"/>
      <c r="AB782"/>
      <c r="AC782"/>
      <c r="AD782"/>
      <c r="AE782"/>
    </row>
    <row r="783" spans="1:31">
      <c r="A783" s="131" t="s">
        <v>116</v>
      </c>
      <c r="B783" s="131" t="s">
        <v>137</v>
      </c>
      <c r="C783" s="131" t="s">
        <v>138</v>
      </c>
      <c r="D783" s="140" t="s">
        <v>254</v>
      </c>
      <c r="E783" s="140" t="s">
        <v>741</v>
      </c>
      <c r="F783" s="140" t="s">
        <v>742</v>
      </c>
      <c r="G783" s="140" t="s">
        <v>491</v>
      </c>
      <c r="H783" s="128"/>
      <c r="I783" s="129"/>
      <c r="J783" s="129"/>
      <c r="K783" s="129">
        <v>4</v>
      </c>
      <c r="L783" s="129">
        <v>1</v>
      </c>
      <c r="M783" s="129"/>
      <c r="N783" s="129"/>
      <c r="O783" s="129"/>
      <c r="P783" s="129"/>
      <c r="Q783" s="129"/>
      <c r="R783" s="129"/>
      <c r="S783" s="130"/>
      <c r="T783"/>
      <c r="U783"/>
      <c r="V783"/>
      <c r="W783"/>
      <c r="X783"/>
      <c r="Y783"/>
      <c r="Z783"/>
      <c r="AA783"/>
      <c r="AB783"/>
      <c r="AC783"/>
      <c r="AD783"/>
      <c r="AE783"/>
    </row>
    <row r="784" spans="1:31">
      <c r="A784" s="131" t="s">
        <v>116</v>
      </c>
      <c r="B784" s="131" t="s">
        <v>137</v>
      </c>
      <c r="C784" s="131" t="s">
        <v>138</v>
      </c>
      <c r="D784" s="131" t="s">
        <v>254</v>
      </c>
      <c r="E784" s="140" t="s">
        <v>774</v>
      </c>
      <c r="F784" s="140" t="s">
        <v>775</v>
      </c>
      <c r="G784" s="140" t="s">
        <v>784</v>
      </c>
      <c r="H784" s="128"/>
      <c r="I784" s="129"/>
      <c r="J784" s="129"/>
      <c r="K784" s="129">
        <v>1</v>
      </c>
      <c r="L784" s="129"/>
      <c r="M784" s="129"/>
      <c r="N784" s="129"/>
      <c r="O784" s="129"/>
      <c r="P784" s="129"/>
      <c r="Q784" s="129"/>
      <c r="R784" s="129"/>
      <c r="S784" s="130"/>
      <c r="T784"/>
      <c r="U784"/>
      <c r="V784"/>
      <c r="W784"/>
      <c r="X784"/>
      <c r="Y784"/>
      <c r="Z784"/>
      <c r="AA784"/>
      <c r="AB784"/>
      <c r="AC784"/>
      <c r="AD784"/>
      <c r="AE784"/>
    </row>
    <row r="785" spans="1:31">
      <c r="A785" s="131" t="s">
        <v>116</v>
      </c>
      <c r="B785" s="131" t="s">
        <v>137</v>
      </c>
      <c r="C785" s="131" t="s">
        <v>138</v>
      </c>
      <c r="D785" s="131" t="s">
        <v>254</v>
      </c>
      <c r="E785" s="131" t="s">
        <v>774</v>
      </c>
      <c r="F785" s="131" t="s">
        <v>775</v>
      </c>
      <c r="G785" s="132" t="s">
        <v>777</v>
      </c>
      <c r="H785" s="133"/>
      <c r="I785" s="103"/>
      <c r="J785" s="103"/>
      <c r="K785" s="103"/>
      <c r="L785" s="103">
        <v>1</v>
      </c>
      <c r="M785" s="103"/>
      <c r="N785" s="103"/>
      <c r="O785" s="103"/>
      <c r="P785" s="103"/>
      <c r="Q785" s="103"/>
      <c r="R785" s="103"/>
      <c r="S785" s="134"/>
      <c r="T785"/>
      <c r="U785"/>
      <c r="V785"/>
      <c r="W785"/>
      <c r="X785"/>
      <c r="Y785"/>
      <c r="Z785"/>
      <c r="AA785"/>
      <c r="AB785"/>
      <c r="AC785"/>
      <c r="AD785"/>
      <c r="AE785"/>
    </row>
    <row r="786" spans="1:31">
      <c r="A786" s="131" t="s">
        <v>116</v>
      </c>
      <c r="B786" s="131" t="s">
        <v>137</v>
      </c>
      <c r="C786" s="131" t="s">
        <v>138</v>
      </c>
      <c r="D786" s="131" t="s">
        <v>254</v>
      </c>
      <c r="E786" s="131" t="s">
        <v>774</v>
      </c>
      <c r="F786" s="131" t="s">
        <v>775</v>
      </c>
      <c r="G786" s="132" t="s">
        <v>785</v>
      </c>
      <c r="H786" s="133"/>
      <c r="I786" s="103"/>
      <c r="J786" s="103"/>
      <c r="K786" s="103"/>
      <c r="L786" s="103">
        <v>1</v>
      </c>
      <c r="M786" s="103"/>
      <c r="N786" s="103">
        <v>1</v>
      </c>
      <c r="O786" s="103"/>
      <c r="P786" s="103"/>
      <c r="Q786" s="103"/>
      <c r="R786" s="103"/>
      <c r="S786" s="134"/>
      <c r="T786"/>
      <c r="U786"/>
      <c r="V786"/>
      <c r="W786"/>
      <c r="X786"/>
      <c r="Y786"/>
      <c r="Z786"/>
      <c r="AA786"/>
      <c r="AB786"/>
      <c r="AC786"/>
      <c r="AD786"/>
      <c r="AE786"/>
    </row>
    <row r="787" spans="1:31">
      <c r="A787" s="131" t="s">
        <v>116</v>
      </c>
      <c r="B787" s="131" t="s">
        <v>137</v>
      </c>
      <c r="C787" s="131" t="s">
        <v>138</v>
      </c>
      <c r="D787" s="131" t="s">
        <v>254</v>
      </c>
      <c r="E787" s="131" t="s">
        <v>774</v>
      </c>
      <c r="F787" s="131" t="s">
        <v>775</v>
      </c>
      <c r="G787" s="132" t="s">
        <v>788</v>
      </c>
      <c r="H787" s="133"/>
      <c r="I787" s="103"/>
      <c r="J787" s="103"/>
      <c r="K787" s="103"/>
      <c r="L787" s="103"/>
      <c r="M787" s="103"/>
      <c r="N787" s="103"/>
      <c r="O787" s="103">
        <v>1</v>
      </c>
      <c r="P787" s="103"/>
      <c r="Q787" s="103"/>
      <c r="R787" s="103"/>
      <c r="S787" s="134"/>
      <c r="T787"/>
      <c r="U787"/>
      <c r="V787"/>
      <c r="W787"/>
      <c r="X787"/>
      <c r="Y787"/>
      <c r="Z787"/>
      <c r="AA787"/>
      <c r="AB787"/>
      <c r="AC787"/>
      <c r="AD787"/>
      <c r="AE787"/>
    </row>
    <row r="788" spans="1:31">
      <c r="A788" s="131" t="s">
        <v>116</v>
      </c>
      <c r="B788" s="131" t="s">
        <v>137</v>
      </c>
      <c r="C788" s="131" t="s">
        <v>138</v>
      </c>
      <c r="D788" s="131" t="s">
        <v>254</v>
      </c>
      <c r="E788" s="131" t="s">
        <v>774</v>
      </c>
      <c r="F788" s="131" t="s">
        <v>775</v>
      </c>
      <c r="G788" s="132" t="s">
        <v>781</v>
      </c>
      <c r="H788" s="133"/>
      <c r="I788" s="103"/>
      <c r="J788" s="103"/>
      <c r="K788" s="103"/>
      <c r="L788" s="103">
        <v>2</v>
      </c>
      <c r="M788" s="103"/>
      <c r="N788" s="103">
        <v>1</v>
      </c>
      <c r="O788" s="103">
        <v>1</v>
      </c>
      <c r="P788" s="103"/>
      <c r="Q788" s="103"/>
      <c r="R788" s="103"/>
      <c r="S788" s="134"/>
      <c r="T788"/>
      <c r="U788"/>
      <c r="V788"/>
      <c r="W788"/>
      <c r="X788"/>
      <c r="Y788"/>
      <c r="Z788"/>
      <c r="AA788"/>
      <c r="AB788"/>
      <c r="AC788"/>
      <c r="AD788"/>
      <c r="AE788"/>
    </row>
    <row r="789" spans="1:31">
      <c r="A789" s="131" t="s">
        <v>116</v>
      </c>
      <c r="B789" s="131" t="s">
        <v>137</v>
      </c>
      <c r="C789" s="131" t="s">
        <v>138</v>
      </c>
      <c r="D789" s="131" t="s">
        <v>254</v>
      </c>
      <c r="E789" s="131" t="s">
        <v>774</v>
      </c>
      <c r="F789" s="131" t="s">
        <v>775</v>
      </c>
      <c r="G789" s="132" t="s">
        <v>779</v>
      </c>
      <c r="H789" s="133"/>
      <c r="I789" s="103"/>
      <c r="J789" s="103"/>
      <c r="K789" s="103"/>
      <c r="L789" s="103">
        <v>2</v>
      </c>
      <c r="M789" s="103"/>
      <c r="N789" s="103"/>
      <c r="O789" s="103"/>
      <c r="P789" s="103"/>
      <c r="Q789" s="103"/>
      <c r="R789" s="103"/>
      <c r="S789" s="134"/>
      <c r="T789"/>
      <c r="U789"/>
      <c r="V789"/>
      <c r="W789"/>
      <c r="X789"/>
      <c r="Y789"/>
      <c r="Z789"/>
      <c r="AA789"/>
      <c r="AB789"/>
      <c r="AC789"/>
      <c r="AD789"/>
      <c r="AE789"/>
    </row>
    <row r="790" spans="1:31">
      <c r="A790" s="131" t="s">
        <v>116</v>
      </c>
      <c r="B790" s="131" t="s">
        <v>137</v>
      </c>
      <c r="C790" s="131" t="s">
        <v>138</v>
      </c>
      <c r="D790" s="131" t="s">
        <v>254</v>
      </c>
      <c r="E790" s="131" t="s">
        <v>774</v>
      </c>
      <c r="F790" s="131" t="s">
        <v>775</v>
      </c>
      <c r="G790" s="132" t="s">
        <v>778</v>
      </c>
      <c r="H790" s="133"/>
      <c r="I790" s="103"/>
      <c r="J790" s="103"/>
      <c r="K790" s="103">
        <v>2</v>
      </c>
      <c r="L790" s="103">
        <v>8</v>
      </c>
      <c r="M790" s="103"/>
      <c r="N790" s="103">
        <v>2</v>
      </c>
      <c r="O790" s="103">
        <v>1</v>
      </c>
      <c r="P790" s="103"/>
      <c r="Q790" s="103"/>
      <c r="R790" s="103"/>
      <c r="S790" s="134"/>
      <c r="T790"/>
      <c r="U790"/>
      <c r="V790"/>
      <c r="W790"/>
      <c r="X790"/>
      <c r="Y790"/>
      <c r="Z790"/>
      <c r="AA790"/>
      <c r="AB790"/>
      <c r="AC790"/>
      <c r="AD790"/>
      <c r="AE790"/>
    </row>
    <row r="791" spans="1:31">
      <c r="A791" s="131" t="s">
        <v>116</v>
      </c>
      <c r="B791" s="131" t="s">
        <v>137</v>
      </c>
      <c r="C791" s="131" t="s">
        <v>138</v>
      </c>
      <c r="D791" s="131" t="s">
        <v>254</v>
      </c>
      <c r="E791" s="131" t="s">
        <v>774</v>
      </c>
      <c r="F791" s="131" t="s">
        <v>775</v>
      </c>
      <c r="G791" s="132" t="s">
        <v>767</v>
      </c>
      <c r="H791" s="133"/>
      <c r="I791" s="103"/>
      <c r="J791" s="103"/>
      <c r="K791" s="103">
        <v>2</v>
      </c>
      <c r="L791" s="103">
        <v>5</v>
      </c>
      <c r="M791" s="103"/>
      <c r="N791" s="103">
        <v>2</v>
      </c>
      <c r="O791" s="103"/>
      <c r="P791" s="103"/>
      <c r="Q791" s="103"/>
      <c r="R791" s="103"/>
      <c r="S791" s="134"/>
      <c r="T791"/>
      <c r="U791"/>
      <c r="V791"/>
      <c r="W791"/>
      <c r="X791"/>
      <c r="Y791"/>
      <c r="Z791"/>
      <c r="AA791"/>
      <c r="AB791"/>
      <c r="AC791"/>
      <c r="AD791"/>
      <c r="AE791"/>
    </row>
    <row r="792" spans="1:31">
      <c r="A792" s="131" t="s">
        <v>116</v>
      </c>
      <c r="B792" s="131" t="s">
        <v>137</v>
      </c>
      <c r="C792" s="131" t="s">
        <v>138</v>
      </c>
      <c r="D792" s="131" t="s">
        <v>254</v>
      </c>
      <c r="E792" s="131" t="s">
        <v>774</v>
      </c>
      <c r="F792" s="131" t="s">
        <v>775</v>
      </c>
      <c r="G792" s="132" t="s">
        <v>789</v>
      </c>
      <c r="H792" s="133"/>
      <c r="I792" s="103"/>
      <c r="J792" s="103"/>
      <c r="K792" s="103">
        <v>1</v>
      </c>
      <c r="L792" s="103">
        <v>1</v>
      </c>
      <c r="M792" s="103"/>
      <c r="N792" s="103"/>
      <c r="O792" s="103"/>
      <c r="P792" s="103"/>
      <c r="Q792" s="103"/>
      <c r="R792" s="103"/>
      <c r="S792" s="134"/>
      <c r="T792"/>
      <c r="U792"/>
      <c r="V792"/>
      <c r="W792"/>
      <c r="X792"/>
      <c r="Y792"/>
      <c r="Z792"/>
      <c r="AA792"/>
      <c r="AB792"/>
      <c r="AC792"/>
      <c r="AD792"/>
      <c r="AE792"/>
    </row>
    <row r="793" spans="1:31">
      <c r="A793" s="131" t="s">
        <v>116</v>
      </c>
      <c r="B793" s="131" t="s">
        <v>137</v>
      </c>
      <c r="C793" s="131" t="s">
        <v>138</v>
      </c>
      <c r="D793" s="131" t="s">
        <v>254</v>
      </c>
      <c r="E793" s="140" t="s">
        <v>745</v>
      </c>
      <c r="F793" s="140" t="s">
        <v>746</v>
      </c>
      <c r="G793" s="140" t="s">
        <v>768</v>
      </c>
      <c r="H793" s="128"/>
      <c r="I793" s="129"/>
      <c r="J793" s="129"/>
      <c r="K793" s="129">
        <v>1</v>
      </c>
      <c r="L793" s="129">
        <v>1</v>
      </c>
      <c r="M793" s="129"/>
      <c r="N793" s="129">
        <v>1</v>
      </c>
      <c r="O793" s="129"/>
      <c r="P793" s="129"/>
      <c r="Q793" s="129"/>
      <c r="R793" s="129"/>
      <c r="S793" s="130"/>
      <c r="T793"/>
      <c r="U793"/>
      <c r="V793"/>
      <c r="W793"/>
      <c r="X793"/>
      <c r="Y793"/>
      <c r="Z793"/>
      <c r="AA793"/>
      <c r="AB793"/>
      <c r="AC793"/>
      <c r="AD793"/>
      <c r="AE793"/>
    </row>
    <row r="794" spans="1:31">
      <c r="A794" s="131" t="s">
        <v>116</v>
      </c>
      <c r="B794" s="131" t="s">
        <v>137</v>
      </c>
      <c r="C794" s="131" t="s">
        <v>138</v>
      </c>
      <c r="D794" s="131" t="s">
        <v>254</v>
      </c>
      <c r="E794" s="131" t="s">
        <v>745</v>
      </c>
      <c r="F794" s="131" t="s">
        <v>746</v>
      </c>
      <c r="G794" s="132" t="s">
        <v>770</v>
      </c>
      <c r="H794" s="133"/>
      <c r="I794" s="103"/>
      <c r="J794" s="103"/>
      <c r="K794" s="103">
        <v>2</v>
      </c>
      <c r="L794" s="103">
        <v>9</v>
      </c>
      <c r="M794" s="103">
        <v>3</v>
      </c>
      <c r="N794" s="103">
        <v>5</v>
      </c>
      <c r="O794" s="103">
        <v>2</v>
      </c>
      <c r="P794" s="103"/>
      <c r="Q794" s="103"/>
      <c r="R794" s="103"/>
      <c r="S794" s="134"/>
      <c r="T794"/>
      <c r="U794"/>
      <c r="V794"/>
      <c r="W794"/>
      <c r="X794"/>
      <c r="Y794"/>
      <c r="Z794"/>
      <c r="AA794"/>
      <c r="AB794"/>
      <c r="AC794"/>
      <c r="AD794"/>
      <c r="AE794"/>
    </row>
    <row r="795" spans="1:31">
      <c r="A795" s="131" t="s">
        <v>116</v>
      </c>
      <c r="B795" s="131" t="s">
        <v>137</v>
      </c>
      <c r="C795" s="131" t="s">
        <v>138</v>
      </c>
      <c r="D795" s="131" t="s">
        <v>254</v>
      </c>
      <c r="E795" s="131" t="s">
        <v>745</v>
      </c>
      <c r="F795" s="131" t="s">
        <v>746</v>
      </c>
      <c r="G795" s="132" t="s">
        <v>790</v>
      </c>
      <c r="H795" s="133"/>
      <c r="I795" s="103"/>
      <c r="J795" s="103"/>
      <c r="K795" s="103"/>
      <c r="L795" s="103"/>
      <c r="M795" s="103">
        <v>1</v>
      </c>
      <c r="N795" s="103"/>
      <c r="O795" s="103"/>
      <c r="P795" s="103"/>
      <c r="Q795" s="103"/>
      <c r="R795" s="103"/>
      <c r="S795" s="134"/>
      <c r="T795"/>
      <c r="U795"/>
      <c r="V795"/>
      <c r="W795"/>
      <c r="X795"/>
      <c r="Y795"/>
      <c r="Z795"/>
      <c r="AA795"/>
      <c r="AB795"/>
      <c r="AC795"/>
      <c r="AD795"/>
      <c r="AE795"/>
    </row>
    <row r="796" spans="1:31">
      <c r="A796" s="131" t="s">
        <v>116</v>
      </c>
      <c r="B796" s="131" t="s">
        <v>137</v>
      </c>
      <c r="C796" s="131" t="s">
        <v>138</v>
      </c>
      <c r="D796" s="140" t="s">
        <v>255</v>
      </c>
      <c r="E796" s="140" t="s">
        <v>745</v>
      </c>
      <c r="F796" s="140" t="s">
        <v>746</v>
      </c>
      <c r="G796" s="140" t="s">
        <v>770</v>
      </c>
      <c r="H796" s="128"/>
      <c r="I796" s="129"/>
      <c r="J796" s="129"/>
      <c r="K796" s="129"/>
      <c r="L796" s="129"/>
      <c r="M796" s="129"/>
      <c r="N796" s="129"/>
      <c r="O796" s="129">
        <v>22</v>
      </c>
      <c r="P796" s="129"/>
      <c r="Q796" s="129"/>
      <c r="R796" s="129"/>
      <c r="S796" s="130"/>
      <c r="T796"/>
      <c r="U796"/>
      <c r="V796"/>
      <c r="W796"/>
      <c r="X796"/>
      <c r="Y796"/>
      <c r="Z796"/>
      <c r="AA796"/>
      <c r="AB796"/>
      <c r="AC796"/>
      <c r="AD796"/>
      <c r="AE796"/>
    </row>
    <row r="797" spans="1:31">
      <c r="A797" s="131" t="s">
        <v>116</v>
      </c>
      <c r="B797" s="131" t="s">
        <v>137</v>
      </c>
      <c r="C797" s="131" t="s">
        <v>138</v>
      </c>
      <c r="D797" s="140" t="s">
        <v>256</v>
      </c>
      <c r="E797" s="140" t="s">
        <v>741</v>
      </c>
      <c r="F797" s="140" t="s">
        <v>742</v>
      </c>
      <c r="G797" s="140" t="s">
        <v>491</v>
      </c>
      <c r="H797" s="128">
        <v>2</v>
      </c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30"/>
      <c r="T797"/>
      <c r="U797"/>
      <c r="V797"/>
      <c r="W797"/>
      <c r="X797"/>
      <c r="Y797"/>
      <c r="Z797"/>
      <c r="AA797"/>
      <c r="AB797"/>
      <c r="AC797"/>
      <c r="AD797"/>
      <c r="AE797"/>
    </row>
    <row r="798" spans="1:31">
      <c r="A798" s="131" t="s">
        <v>116</v>
      </c>
      <c r="B798" s="131" t="s">
        <v>137</v>
      </c>
      <c r="C798" s="131" t="s">
        <v>138</v>
      </c>
      <c r="D798" s="140" t="s">
        <v>257</v>
      </c>
      <c r="E798" s="140" t="s">
        <v>741</v>
      </c>
      <c r="F798" s="140" t="s">
        <v>742</v>
      </c>
      <c r="G798" s="140" t="s">
        <v>491</v>
      </c>
      <c r="H798" s="128"/>
      <c r="I798" s="129">
        <v>4</v>
      </c>
      <c r="J798" s="129"/>
      <c r="K798" s="129"/>
      <c r="L798" s="129"/>
      <c r="M798" s="129"/>
      <c r="N798" s="129"/>
      <c r="O798" s="129"/>
      <c r="P798" s="129"/>
      <c r="Q798" s="129"/>
      <c r="R798" s="129"/>
      <c r="S798" s="130"/>
      <c r="T798"/>
      <c r="U798"/>
      <c r="V798"/>
      <c r="W798"/>
      <c r="X798"/>
      <c r="Y798"/>
      <c r="Z798"/>
      <c r="AA798"/>
      <c r="AB798"/>
      <c r="AC798"/>
      <c r="AD798"/>
      <c r="AE798"/>
    </row>
    <row r="799" spans="1:31">
      <c r="A799" s="131" t="s">
        <v>116</v>
      </c>
      <c r="B799" s="131" t="s">
        <v>137</v>
      </c>
      <c r="C799" s="131" t="s">
        <v>138</v>
      </c>
      <c r="D799" s="131" t="s">
        <v>257</v>
      </c>
      <c r="E799" s="140" t="s">
        <v>745</v>
      </c>
      <c r="F799" s="140" t="s">
        <v>746</v>
      </c>
      <c r="G799" s="140" t="s">
        <v>768</v>
      </c>
      <c r="H799" s="128"/>
      <c r="I799" s="129">
        <v>40</v>
      </c>
      <c r="J799" s="129"/>
      <c r="K799" s="129"/>
      <c r="L799" s="129"/>
      <c r="M799" s="129"/>
      <c r="N799" s="129"/>
      <c r="O799" s="129"/>
      <c r="P799" s="129"/>
      <c r="Q799" s="129"/>
      <c r="R799" s="129"/>
      <c r="S799" s="130"/>
      <c r="T799"/>
      <c r="U799"/>
      <c r="V799"/>
      <c r="W799"/>
      <c r="X799"/>
      <c r="Y799"/>
      <c r="Z799"/>
      <c r="AA799"/>
      <c r="AB799"/>
      <c r="AC799"/>
      <c r="AD799"/>
      <c r="AE799"/>
    </row>
    <row r="800" spans="1:31">
      <c r="A800" s="131" t="s">
        <v>116</v>
      </c>
      <c r="B800" s="131" t="s">
        <v>137</v>
      </c>
      <c r="C800" s="131" t="s">
        <v>138</v>
      </c>
      <c r="D800" s="131" t="s">
        <v>257</v>
      </c>
      <c r="E800" s="131" t="s">
        <v>745</v>
      </c>
      <c r="F800" s="131" t="s">
        <v>746</v>
      </c>
      <c r="G800" s="132" t="s">
        <v>791</v>
      </c>
      <c r="H800" s="133"/>
      <c r="I800" s="103">
        <v>1</v>
      </c>
      <c r="J800" s="103"/>
      <c r="K800" s="103"/>
      <c r="L800" s="103"/>
      <c r="M800" s="103"/>
      <c r="N800" s="103"/>
      <c r="O800" s="103"/>
      <c r="P800" s="103"/>
      <c r="Q800" s="103"/>
      <c r="R800" s="103"/>
      <c r="S800" s="134"/>
      <c r="T800"/>
      <c r="U800"/>
      <c r="V800"/>
      <c r="W800"/>
      <c r="X800"/>
      <c r="Y800"/>
      <c r="Z800"/>
      <c r="AA800"/>
      <c r="AB800"/>
      <c r="AC800"/>
      <c r="AD800"/>
      <c r="AE800"/>
    </row>
    <row r="801" spans="1:31">
      <c r="A801" s="131" t="s">
        <v>116</v>
      </c>
      <c r="B801" s="131" t="s">
        <v>137</v>
      </c>
      <c r="C801" s="131" t="s">
        <v>138</v>
      </c>
      <c r="D801" s="131" t="s">
        <v>257</v>
      </c>
      <c r="E801" s="131" t="s">
        <v>745</v>
      </c>
      <c r="F801" s="131" t="s">
        <v>746</v>
      </c>
      <c r="G801" s="132" t="s">
        <v>770</v>
      </c>
      <c r="H801" s="133"/>
      <c r="I801" s="103">
        <v>1</v>
      </c>
      <c r="J801" s="103"/>
      <c r="K801" s="103"/>
      <c r="L801" s="103"/>
      <c r="M801" s="103"/>
      <c r="N801" s="103"/>
      <c r="O801" s="103"/>
      <c r="P801" s="103"/>
      <c r="Q801" s="103"/>
      <c r="R801" s="103"/>
      <c r="S801" s="134"/>
      <c r="T801"/>
      <c r="U801"/>
      <c r="V801"/>
      <c r="W801"/>
      <c r="X801"/>
      <c r="Y801"/>
      <c r="Z801"/>
      <c r="AA801"/>
      <c r="AB801"/>
      <c r="AC801"/>
      <c r="AD801"/>
      <c r="AE801"/>
    </row>
    <row r="802" spans="1:31">
      <c r="A802" s="131" t="s">
        <v>116</v>
      </c>
      <c r="B802" s="131" t="s">
        <v>137</v>
      </c>
      <c r="C802" s="131" t="s">
        <v>138</v>
      </c>
      <c r="D802" s="140" t="s">
        <v>258</v>
      </c>
      <c r="E802" s="140" t="s">
        <v>741</v>
      </c>
      <c r="F802" s="140" t="s">
        <v>742</v>
      </c>
      <c r="G802" s="140" t="s">
        <v>491</v>
      </c>
      <c r="H802" s="128"/>
      <c r="I802" s="129"/>
      <c r="J802" s="129"/>
      <c r="K802" s="129"/>
      <c r="L802" s="129"/>
      <c r="M802" s="129"/>
      <c r="N802" s="129">
        <v>2</v>
      </c>
      <c r="O802" s="129"/>
      <c r="P802" s="129"/>
      <c r="Q802" s="129"/>
      <c r="R802" s="129"/>
      <c r="S802" s="130"/>
      <c r="T802"/>
      <c r="U802"/>
      <c r="V802"/>
      <c r="W802"/>
      <c r="X802"/>
      <c r="Y802"/>
      <c r="Z802"/>
      <c r="AA802"/>
      <c r="AB802"/>
      <c r="AC802"/>
      <c r="AD802"/>
      <c r="AE802"/>
    </row>
    <row r="803" spans="1:31">
      <c r="A803" s="131" t="s">
        <v>116</v>
      </c>
      <c r="B803" s="131" t="s">
        <v>137</v>
      </c>
      <c r="C803" s="131" t="s">
        <v>138</v>
      </c>
      <c r="D803" s="131" t="s">
        <v>258</v>
      </c>
      <c r="E803" s="140" t="s">
        <v>745</v>
      </c>
      <c r="F803" s="140" t="s">
        <v>746</v>
      </c>
      <c r="G803" s="140" t="s">
        <v>786</v>
      </c>
      <c r="H803" s="128"/>
      <c r="I803" s="129"/>
      <c r="J803" s="129"/>
      <c r="K803" s="129"/>
      <c r="L803" s="129"/>
      <c r="M803" s="129"/>
      <c r="N803" s="129"/>
      <c r="O803" s="129"/>
      <c r="P803" s="129"/>
      <c r="Q803" s="129">
        <v>1</v>
      </c>
      <c r="R803" s="129"/>
      <c r="S803" s="130"/>
      <c r="T803"/>
      <c r="U803"/>
      <c r="V803"/>
      <c r="W803"/>
      <c r="X803"/>
      <c r="Y803"/>
      <c r="Z803"/>
      <c r="AA803"/>
      <c r="AB803"/>
      <c r="AC803"/>
      <c r="AD803"/>
      <c r="AE803"/>
    </row>
    <row r="804" spans="1:31">
      <c r="A804" s="131" t="s">
        <v>116</v>
      </c>
      <c r="B804" s="131" t="s">
        <v>137</v>
      </c>
      <c r="C804" s="131" t="s">
        <v>138</v>
      </c>
      <c r="D804" s="131" t="s">
        <v>258</v>
      </c>
      <c r="E804" s="131" t="s">
        <v>745</v>
      </c>
      <c r="F804" s="131" t="s">
        <v>746</v>
      </c>
      <c r="G804" s="132" t="s">
        <v>768</v>
      </c>
      <c r="H804" s="133"/>
      <c r="I804" s="103"/>
      <c r="J804" s="103"/>
      <c r="K804" s="103"/>
      <c r="L804" s="103"/>
      <c r="M804" s="103"/>
      <c r="N804" s="103">
        <v>4</v>
      </c>
      <c r="O804" s="103">
        <v>1</v>
      </c>
      <c r="P804" s="103"/>
      <c r="Q804" s="103">
        <v>18</v>
      </c>
      <c r="R804" s="103"/>
      <c r="S804" s="134"/>
      <c r="T804"/>
      <c r="U804"/>
      <c r="V804"/>
      <c r="W804"/>
      <c r="X804"/>
      <c r="Y804"/>
      <c r="Z804"/>
      <c r="AA804"/>
      <c r="AB804"/>
      <c r="AC804"/>
      <c r="AD804"/>
      <c r="AE804"/>
    </row>
    <row r="805" spans="1:31">
      <c r="A805" s="131" t="s">
        <v>116</v>
      </c>
      <c r="B805" s="131" t="s">
        <v>137</v>
      </c>
      <c r="C805" s="131" t="s">
        <v>138</v>
      </c>
      <c r="D805" s="131" t="s">
        <v>258</v>
      </c>
      <c r="E805" s="131" t="s">
        <v>745</v>
      </c>
      <c r="F805" s="131" t="s">
        <v>746</v>
      </c>
      <c r="G805" s="132" t="s">
        <v>792</v>
      </c>
      <c r="H805" s="133"/>
      <c r="I805" s="103"/>
      <c r="J805" s="103"/>
      <c r="K805" s="103"/>
      <c r="L805" s="103"/>
      <c r="M805" s="103"/>
      <c r="N805" s="103"/>
      <c r="O805" s="103"/>
      <c r="P805" s="103"/>
      <c r="Q805" s="103">
        <v>1</v>
      </c>
      <c r="R805" s="103"/>
      <c r="S805" s="134"/>
      <c r="T805"/>
      <c r="U805"/>
      <c r="V805"/>
      <c r="W805"/>
      <c r="X805"/>
      <c r="Y805"/>
      <c r="Z805"/>
      <c r="AA805"/>
      <c r="AB805"/>
      <c r="AC805"/>
      <c r="AD805"/>
      <c r="AE805"/>
    </row>
    <row r="806" spans="1:31">
      <c r="A806" s="131" t="s">
        <v>116</v>
      </c>
      <c r="B806" s="131" t="s">
        <v>137</v>
      </c>
      <c r="C806" s="131" t="s">
        <v>138</v>
      </c>
      <c r="D806" s="131" t="s">
        <v>258</v>
      </c>
      <c r="E806" s="131" t="s">
        <v>745</v>
      </c>
      <c r="F806" s="131" t="s">
        <v>746</v>
      </c>
      <c r="G806" s="132" t="s">
        <v>770</v>
      </c>
      <c r="H806" s="133"/>
      <c r="I806" s="103"/>
      <c r="J806" s="103"/>
      <c r="K806" s="103"/>
      <c r="L806" s="103"/>
      <c r="M806" s="103"/>
      <c r="N806" s="103">
        <v>29</v>
      </c>
      <c r="O806" s="103">
        <v>10</v>
      </c>
      <c r="P806" s="103"/>
      <c r="Q806" s="103">
        <v>171</v>
      </c>
      <c r="R806" s="103"/>
      <c r="S806" s="134"/>
      <c r="T806"/>
      <c r="U806"/>
      <c r="V806"/>
      <c r="W806"/>
      <c r="X806"/>
      <c r="Y806"/>
      <c r="Z806"/>
      <c r="AA806"/>
      <c r="AB806"/>
      <c r="AC806"/>
      <c r="AD806"/>
      <c r="AE806"/>
    </row>
    <row r="807" spans="1:31">
      <c r="A807" s="131" t="s">
        <v>116</v>
      </c>
      <c r="B807" s="131" t="s">
        <v>137</v>
      </c>
      <c r="C807" s="131" t="s">
        <v>138</v>
      </c>
      <c r="D807" s="131" t="s">
        <v>258</v>
      </c>
      <c r="E807" s="131" t="s">
        <v>745</v>
      </c>
      <c r="F807" s="131" t="s">
        <v>746</v>
      </c>
      <c r="G807" s="132" t="s">
        <v>793</v>
      </c>
      <c r="H807" s="133"/>
      <c r="I807" s="103"/>
      <c r="J807" s="103"/>
      <c r="K807" s="103"/>
      <c r="L807" s="103"/>
      <c r="M807" s="103"/>
      <c r="N807" s="103"/>
      <c r="O807" s="103"/>
      <c r="P807" s="103"/>
      <c r="Q807" s="103">
        <v>1</v>
      </c>
      <c r="R807" s="103"/>
      <c r="S807" s="134"/>
      <c r="T807"/>
      <c r="U807"/>
      <c r="V807"/>
      <c r="W807"/>
      <c r="X807"/>
      <c r="Y807"/>
      <c r="Z807"/>
      <c r="AA807"/>
      <c r="AB807"/>
      <c r="AC807"/>
      <c r="AD807"/>
      <c r="AE807"/>
    </row>
    <row r="808" spans="1:31">
      <c r="A808" s="131" t="s">
        <v>116</v>
      </c>
      <c r="B808" s="131" t="s">
        <v>137</v>
      </c>
      <c r="C808" s="131" t="s">
        <v>138</v>
      </c>
      <c r="D808" s="131" t="s">
        <v>258</v>
      </c>
      <c r="E808" s="131" t="s">
        <v>745</v>
      </c>
      <c r="F808" s="131" t="s">
        <v>746</v>
      </c>
      <c r="G808" s="132" t="s">
        <v>794</v>
      </c>
      <c r="H808" s="133"/>
      <c r="I808" s="103"/>
      <c r="J808" s="103"/>
      <c r="K808" s="103"/>
      <c r="L808" s="103"/>
      <c r="M808" s="103"/>
      <c r="N808" s="103"/>
      <c r="O808" s="103"/>
      <c r="P808" s="103"/>
      <c r="Q808" s="103">
        <v>1</v>
      </c>
      <c r="R808" s="103"/>
      <c r="S808" s="134"/>
      <c r="T808"/>
      <c r="U808"/>
      <c r="V808"/>
      <c r="W808"/>
      <c r="X808"/>
      <c r="Y808"/>
      <c r="Z808"/>
      <c r="AA808"/>
      <c r="AB808"/>
      <c r="AC808"/>
      <c r="AD808"/>
      <c r="AE808"/>
    </row>
    <row r="809" spans="1:31">
      <c r="A809" s="131" t="s">
        <v>116</v>
      </c>
      <c r="B809" s="131" t="s">
        <v>137</v>
      </c>
      <c r="C809" s="131" t="s">
        <v>138</v>
      </c>
      <c r="D809" s="131" t="s">
        <v>258</v>
      </c>
      <c r="E809" s="131" t="s">
        <v>745</v>
      </c>
      <c r="F809" s="131" t="s">
        <v>746</v>
      </c>
      <c r="G809" s="132" t="s">
        <v>795</v>
      </c>
      <c r="H809" s="133"/>
      <c r="I809" s="103"/>
      <c r="J809" s="103"/>
      <c r="K809" s="103"/>
      <c r="L809" s="103"/>
      <c r="M809" s="103"/>
      <c r="N809" s="103">
        <v>1</v>
      </c>
      <c r="O809" s="103"/>
      <c r="P809" s="103"/>
      <c r="Q809" s="103"/>
      <c r="R809" s="103"/>
      <c r="S809" s="134"/>
      <c r="T809"/>
      <c r="U809"/>
      <c r="V809"/>
      <c r="W809"/>
      <c r="X809"/>
      <c r="Y809"/>
      <c r="Z809"/>
      <c r="AA809"/>
      <c r="AB809"/>
      <c r="AC809"/>
      <c r="AD809"/>
      <c r="AE809"/>
    </row>
    <row r="810" spans="1:31">
      <c r="A810" s="131" t="s">
        <v>116</v>
      </c>
      <c r="B810" s="131" t="s">
        <v>137</v>
      </c>
      <c r="C810" s="131" t="s">
        <v>138</v>
      </c>
      <c r="D810" s="131" t="s">
        <v>258</v>
      </c>
      <c r="E810" s="131" t="s">
        <v>745</v>
      </c>
      <c r="F810" s="131" t="s">
        <v>746</v>
      </c>
      <c r="G810" s="132" t="s">
        <v>796</v>
      </c>
      <c r="H810" s="133"/>
      <c r="I810" s="103"/>
      <c r="J810" s="103"/>
      <c r="K810" s="103"/>
      <c r="L810" s="103"/>
      <c r="M810" s="103"/>
      <c r="N810" s="103"/>
      <c r="O810" s="103"/>
      <c r="P810" s="103"/>
      <c r="Q810" s="103">
        <v>1</v>
      </c>
      <c r="R810" s="103"/>
      <c r="S810" s="134"/>
      <c r="T810"/>
      <c r="U810"/>
      <c r="V810"/>
      <c r="W810"/>
      <c r="X810"/>
      <c r="Y810"/>
      <c r="Z810"/>
      <c r="AA810"/>
      <c r="AB810"/>
      <c r="AC810"/>
      <c r="AD810"/>
      <c r="AE810"/>
    </row>
    <row r="811" spans="1:31">
      <c r="A811" s="131" t="s">
        <v>116</v>
      </c>
      <c r="B811" s="131" t="s">
        <v>137</v>
      </c>
      <c r="C811" s="131" t="s">
        <v>138</v>
      </c>
      <c r="D811" s="131" t="s">
        <v>258</v>
      </c>
      <c r="E811" s="131" t="s">
        <v>745</v>
      </c>
      <c r="F811" s="131" t="s">
        <v>746</v>
      </c>
      <c r="G811" s="132" t="s">
        <v>772</v>
      </c>
      <c r="H811" s="133"/>
      <c r="I811" s="103"/>
      <c r="J811" s="103"/>
      <c r="K811" s="103"/>
      <c r="L811" s="103"/>
      <c r="M811" s="103"/>
      <c r="N811" s="103"/>
      <c r="O811" s="103"/>
      <c r="P811" s="103"/>
      <c r="Q811" s="103">
        <v>1</v>
      </c>
      <c r="R811" s="103"/>
      <c r="S811" s="134"/>
      <c r="T811"/>
      <c r="U811"/>
      <c r="V811"/>
      <c r="W811"/>
      <c r="X811"/>
      <c r="Y811"/>
      <c r="Z811"/>
      <c r="AA811"/>
      <c r="AB811"/>
      <c r="AC811"/>
      <c r="AD811"/>
      <c r="AE811"/>
    </row>
    <row r="812" spans="1:31">
      <c r="A812" s="131" t="s">
        <v>116</v>
      </c>
      <c r="B812" s="131" t="s">
        <v>137</v>
      </c>
      <c r="C812" s="131" t="s">
        <v>138</v>
      </c>
      <c r="D812" s="131" t="s">
        <v>258</v>
      </c>
      <c r="E812" s="131" t="s">
        <v>745</v>
      </c>
      <c r="F812" s="131" t="s">
        <v>746</v>
      </c>
      <c r="G812" s="132" t="s">
        <v>797</v>
      </c>
      <c r="H812" s="133"/>
      <c r="I812" s="103"/>
      <c r="J812" s="103"/>
      <c r="K812" s="103"/>
      <c r="L812" s="103"/>
      <c r="M812" s="103"/>
      <c r="N812" s="103"/>
      <c r="O812" s="103"/>
      <c r="P812" s="103"/>
      <c r="Q812" s="103">
        <v>1</v>
      </c>
      <c r="R812" s="103"/>
      <c r="S812" s="134"/>
      <c r="T812"/>
      <c r="U812"/>
      <c r="V812"/>
      <c r="W812"/>
      <c r="X812"/>
      <c r="Y812"/>
      <c r="Z812"/>
      <c r="AA812"/>
      <c r="AB812"/>
      <c r="AC812"/>
      <c r="AD812"/>
      <c r="AE812"/>
    </row>
    <row r="813" spans="1:31">
      <c r="A813" s="131" t="s">
        <v>116</v>
      </c>
      <c r="B813" s="131" t="s">
        <v>137</v>
      </c>
      <c r="C813" s="131" t="s">
        <v>138</v>
      </c>
      <c r="D813" s="131" t="s">
        <v>258</v>
      </c>
      <c r="E813" s="131" t="s">
        <v>745</v>
      </c>
      <c r="F813" s="131" t="s">
        <v>746</v>
      </c>
      <c r="G813" s="132" t="s">
        <v>798</v>
      </c>
      <c r="H813" s="133"/>
      <c r="I813" s="103"/>
      <c r="J813" s="103"/>
      <c r="K813" s="103"/>
      <c r="L813" s="103"/>
      <c r="M813" s="103"/>
      <c r="N813" s="103"/>
      <c r="O813" s="103"/>
      <c r="P813" s="103"/>
      <c r="Q813" s="103">
        <v>2</v>
      </c>
      <c r="R813" s="103"/>
      <c r="S813" s="134"/>
      <c r="T813"/>
      <c r="U813"/>
      <c r="V813"/>
      <c r="W813"/>
      <c r="X813"/>
      <c r="Y813"/>
      <c r="Z813"/>
      <c r="AA813"/>
      <c r="AB813"/>
      <c r="AC813"/>
      <c r="AD813"/>
      <c r="AE813"/>
    </row>
    <row r="814" spans="1:31">
      <c r="A814" s="131" t="s">
        <v>116</v>
      </c>
      <c r="B814" s="131" t="s">
        <v>137</v>
      </c>
      <c r="C814" s="131" t="s">
        <v>138</v>
      </c>
      <c r="D814" s="140" t="s">
        <v>259</v>
      </c>
      <c r="E814" s="140" t="s">
        <v>774</v>
      </c>
      <c r="F814" s="140" t="s">
        <v>775</v>
      </c>
      <c r="G814" s="140" t="s">
        <v>786</v>
      </c>
      <c r="H814" s="128"/>
      <c r="I814" s="129"/>
      <c r="J814" s="129"/>
      <c r="K814" s="129"/>
      <c r="L814" s="129">
        <v>3</v>
      </c>
      <c r="M814" s="129"/>
      <c r="N814" s="129"/>
      <c r="O814" s="129"/>
      <c r="P814" s="129"/>
      <c r="Q814" s="129"/>
      <c r="R814" s="129"/>
      <c r="S814" s="130"/>
      <c r="T814"/>
      <c r="U814"/>
      <c r="V814"/>
      <c r="W814"/>
      <c r="X814"/>
      <c r="Y814"/>
      <c r="Z814"/>
      <c r="AA814"/>
      <c r="AB814"/>
      <c r="AC814"/>
      <c r="AD814"/>
      <c r="AE814"/>
    </row>
    <row r="815" spans="1:31">
      <c r="A815" s="131" t="s">
        <v>116</v>
      </c>
      <c r="B815" s="131" t="s">
        <v>137</v>
      </c>
      <c r="C815" s="131" t="s">
        <v>138</v>
      </c>
      <c r="D815" s="131" t="s">
        <v>259</v>
      </c>
      <c r="E815" s="140" t="s">
        <v>745</v>
      </c>
      <c r="F815" s="140" t="s">
        <v>746</v>
      </c>
      <c r="G815" s="140" t="s">
        <v>768</v>
      </c>
      <c r="H815" s="128"/>
      <c r="I815" s="129"/>
      <c r="J815" s="129"/>
      <c r="K815" s="129"/>
      <c r="L815" s="129">
        <v>2</v>
      </c>
      <c r="M815" s="129"/>
      <c r="N815" s="129"/>
      <c r="O815" s="129"/>
      <c r="P815" s="129"/>
      <c r="Q815" s="129"/>
      <c r="R815" s="129"/>
      <c r="S815" s="130"/>
      <c r="T815"/>
      <c r="U815"/>
      <c r="V815"/>
      <c r="W815"/>
      <c r="X815"/>
      <c r="Y815"/>
      <c r="Z815"/>
      <c r="AA815"/>
      <c r="AB815"/>
      <c r="AC815"/>
      <c r="AD815"/>
      <c r="AE815"/>
    </row>
    <row r="816" spans="1:31">
      <c r="A816" s="131" t="s">
        <v>116</v>
      </c>
      <c r="B816" s="131" t="s">
        <v>137</v>
      </c>
      <c r="C816" s="131" t="s">
        <v>138</v>
      </c>
      <c r="D816" s="131" t="s">
        <v>259</v>
      </c>
      <c r="E816" s="131" t="s">
        <v>745</v>
      </c>
      <c r="F816" s="131" t="s">
        <v>746</v>
      </c>
      <c r="G816" s="132" t="s">
        <v>770</v>
      </c>
      <c r="H816" s="133"/>
      <c r="I816" s="103"/>
      <c r="J816" s="103"/>
      <c r="K816" s="103"/>
      <c r="L816" s="103">
        <v>9</v>
      </c>
      <c r="M816" s="103"/>
      <c r="N816" s="103"/>
      <c r="O816" s="103"/>
      <c r="P816" s="103"/>
      <c r="Q816" s="103"/>
      <c r="R816" s="103"/>
      <c r="S816" s="134"/>
      <c r="T816"/>
      <c r="U816"/>
      <c r="V816"/>
      <c r="W816"/>
      <c r="X816"/>
      <c r="Y816"/>
      <c r="Z816"/>
      <c r="AA816"/>
      <c r="AB816"/>
      <c r="AC816"/>
      <c r="AD816"/>
      <c r="AE816"/>
    </row>
    <row r="817" spans="1:31">
      <c r="A817" s="131" t="s">
        <v>116</v>
      </c>
      <c r="B817" s="131" t="s">
        <v>137</v>
      </c>
      <c r="C817" s="131" t="s">
        <v>138</v>
      </c>
      <c r="D817" s="140" t="s">
        <v>260</v>
      </c>
      <c r="E817" s="140" t="s">
        <v>741</v>
      </c>
      <c r="F817" s="140" t="s">
        <v>742</v>
      </c>
      <c r="G817" s="140" t="s">
        <v>491</v>
      </c>
      <c r="H817" s="128">
        <v>1</v>
      </c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30"/>
      <c r="T817"/>
      <c r="U817"/>
      <c r="V817"/>
      <c r="W817"/>
      <c r="X817"/>
      <c r="Y817"/>
      <c r="Z817"/>
      <c r="AA817"/>
      <c r="AB817"/>
      <c r="AC817"/>
      <c r="AD817"/>
      <c r="AE817"/>
    </row>
    <row r="818" spans="1:31">
      <c r="A818" s="131" t="s">
        <v>116</v>
      </c>
      <c r="B818" s="131" t="s">
        <v>137</v>
      </c>
      <c r="C818" s="131" t="s">
        <v>138</v>
      </c>
      <c r="D818" s="140" t="s">
        <v>261</v>
      </c>
      <c r="E818" s="140" t="s">
        <v>741</v>
      </c>
      <c r="F818" s="140" t="s">
        <v>742</v>
      </c>
      <c r="G818" s="140" t="s">
        <v>491</v>
      </c>
      <c r="H818" s="128"/>
      <c r="I818" s="129"/>
      <c r="J818" s="129"/>
      <c r="K818" s="129"/>
      <c r="L818" s="129"/>
      <c r="M818" s="129">
        <v>1</v>
      </c>
      <c r="N818" s="129"/>
      <c r="O818" s="129"/>
      <c r="P818" s="129"/>
      <c r="Q818" s="129"/>
      <c r="R818" s="129"/>
      <c r="S818" s="130"/>
      <c r="T818"/>
      <c r="U818"/>
      <c r="V818"/>
      <c r="W818"/>
      <c r="X818"/>
      <c r="Y818"/>
      <c r="Z818"/>
      <c r="AA818"/>
      <c r="AB818"/>
      <c r="AC818"/>
      <c r="AD818"/>
      <c r="AE818"/>
    </row>
    <row r="819" spans="1:31">
      <c r="A819" s="131" t="s">
        <v>116</v>
      </c>
      <c r="B819" s="131" t="s">
        <v>137</v>
      </c>
      <c r="C819" s="131" t="s">
        <v>138</v>
      </c>
      <c r="D819" s="131" t="s">
        <v>261</v>
      </c>
      <c r="E819" s="140" t="s">
        <v>745</v>
      </c>
      <c r="F819" s="140" t="s">
        <v>746</v>
      </c>
      <c r="G819" s="140" t="s">
        <v>770</v>
      </c>
      <c r="H819" s="128"/>
      <c r="I819" s="129"/>
      <c r="J819" s="129"/>
      <c r="K819" s="129"/>
      <c r="L819" s="129">
        <v>1</v>
      </c>
      <c r="M819" s="129">
        <v>2</v>
      </c>
      <c r="N819" s="129"/>
      <c r="O819" s="129"/>
      <c r="P819" s="129"/>
      <c r="Q819" s="129"/>
      <c r="R819" s="129"/>
      <c r="S819" s="130"/>
      <c r="T819"/>
      <c r="U819"/>
      <c r="V819"/>
      <c r="W819"/>
      <c r="X819"/>
      <c r="Y819"/>
      <c r="Z819"/>
      <c r="AA819"/>
      <c r="AB819"/>
      <c r="AC819"/>
      <c r="AD819"/>
      <c r="AE819"/>
    </row>
    <row r="820" spans="1:31">
      <c r="A820" s="131" t="s">
        <v>116</v>
      </c>
      <c r="B820" s="131" t="s">
        <v>137</v>
      </c>
      <c r="C820" s="131" t="s">
        <v>138</v>
      </c>
      <c r="D820" s="140" t="s">
        <v>262</v>
      </c>
      <c r="E820" s="140" t="s">
        <v>741</v>
      </c>
      <c r="F820" s="140" t="s">
        <v>742</v>
      </c>
      <c r="G820" s="140" t="s">
        <v>491</v>
      </c>
      <c r="H820" s="128"/>
      <c r="I820" s="129"/>
      <c r="J820" s="129">
        <v>1</v>
      </c>
      <c r="K820" s="129"/>
      <c r="L820" s="129"/>
      <c r="M820" s="129"/>
      <c r="N820" s="129"/>
      <c r="O820" s="129"/>
      <c r="P820" s="129"/>
      <c r="Q820" s="129"/>
      <c r="R820" s="129"/>
      <c r="S820" s="130"/>
      <c r="T820"/>
      <c r="U820"/>
      <c r="V820"/>
      <c r="W820"/>
      <c r="X820"/>
      <c r="Y820"/>
      <c r="Z820"/>
      <c r="AA820"/>
      <c r="AB820"/>
      <c r="AC820"/>
      <c r="AD820"/>
      <c r="AE820"/>
    </row>
    <row r="821" spans="1:31">
      <c r="A821" s="131" t="s">
        <v>116</v>
      </c>
      <c r="B821" s="131" t="s">
        <v>137</v>
      </c>
      <c r="C821" s="131" t="s">
        <v>138</v>
      </c>
      <c r="D821" s="131" t="s">
        <v>262</v>
      </c>
      <c r="E821" s="140" t="s">
        <v>745</v>
      </c>
      <c r="F821" s="140" t="s">
        <v>746</v>
      </c>
      <c r="G821" s="140" t="s">
        <v>768</v>
      </c>
      <c r="H821" s="128"/>
      <c r="I821" s="129"/>
      <c r="J821" s="129">
        <v>3</v>
      </c>
      <c r="K821" s="129"/>
      <c r="L821" s="129"/>
      <c r="M821" s="129"/>
      <c r="N821" s="129"/>
      <c r="O821" s="129"/>
      <c r="P821" s="129"/>
      <c r="Q821" s="129"/>
      <c r="R821" s="129"/>
      <c r="S821" s="130"/>
      <c r="T821"/>
      <c r="U821"/>
      <c r="V821"/>
      <c r="W821"/>
      <c r="X821"/>
      <c r="Y821"/>
      <c r="Z821"/>
      <c r="AA821"/>
      <c r="AB821"/>
      <c r="AC821"/>
      <c r="AD821"/>
      <c r="AE821"/>
    </row>
    <row r="822" spans="1:31">
      <c r="A822" s="131" t="s">
        <v>116</v>
      </c>
      <c r="B822" s="131" t="s">
        <v>137</v>
      </c>
      <c r="C822" s="131" t="s">
        <v>138</v>
      </c>
      <c r="D822" s="131" t="s">
        <v>262</v>
      </c>
      <c r="E822" s="131" t="s">
        <v>745</v>
      </c>
      <c r="F822" s="131" t="s">
        <v>746</v>
      </c>
      <c r="G822" s="132" t="s">
        <v>770</v>
      </c>
      <c r="H822" s="133"/>
      <c r="I822" s="103"/>
      <c r="J822" s="103">
        <v>5</v>
      </c>
      <c r="K822" s="103"/>
      <c r="L822" s="103"/>
      <c r="M822" s="103"/>
      <c r="N822" s="103"/>
      <c r="O822" s="103"/>
      <c r="P822" s="103"/>
      <c r="Q822" s="103"/>
      <c r="R822" s="103"/>
      <c r="S822" s="134"/>
      <c r="T822"/>
      <c r="U822"/>
      <c r="V822"/>
      <c r="W822"/>
      <c r="X822"/>
      <c r="Y822"/>
      <c r="Z822"/>
      <c r="AA822"/>
      <c r="AB822"/>
      <c r="AC822"/>
      <c r="AD822"/>
      <c r="AE822"/>
    </row>
    <row r="823" spans="1:31">
      <c r="A823" s="131" t="s">
        <v>116</v>
      </c>
      <c r="B823" s="131" t="s">
        <v>137</v>
      </c>
      <c r="C823" s="131" t="s">
        <v>138</v>
      </c>
      <c r="D823" s="140" t="s">
        <v>263</v>
      </c>
      <c r="E823" s="140" t="s">
        <v>745</v>
      </c>
      <c r="F823" s="140" t="s">
        <v>746</v>
      </c>
      <c r="G823" s="140" t="s">
        <v>767</v>
      </c>
      <c r="H823" s="128"/>
      <c r="I823" s="129"/>
      <c r="J823" s="129"/>
      <c r="K823" s="129"/>
      <c r="L823" s="129"/>
      <c r="M823" s="129"/>
      <c r="N823" s="129"/>
      <c r="O823" s="129"/>
      <c r="P823" s="129"/>
      <c r="Q823" s="129">
        <v>1</v>
      </c>
      <c r="R823" s="129"/>
      <c r="S823" s="130"/>
      <c r="T823"/>
      <c r="U823"/>
      <c r="V823"/>
      <c r="W823"/>
      <c r="X823"/>
      <c r="Y823"/>
      <c r="Z823"/>
      <c r="AA823"/>
      <c r="AB823"/>
      <c r="AC823"/>
      <c r="AD823"/>
      <c r="AE823"/>
    </row>
    <row r="824" spans="1:31">
      <c r="A824" s="131" t="s">
        <v>116</v>
      </c>
      <c r="B824" s="131" t="s">
        <v>137</v>
      </c>
      <c r="C824" s="131" t="s">
        <v>138</v>
      </c>
      <c r="D824" s="131" t="s">
        <v>263</v>
      </c>
      <c r="E824" s="131" t="s">
        <v>745</v>
      </c>
      <c r="F824" s="131" t="s">
        <v>746</v>
      </c>
      <c r="G824" s="132" t="s">
        <v>768</v>
      </c>
      <c r="H824" s="133"/>
      <c r="I824" s="103"/>
      <c r="J824" s="103"/>
      <c r="K824" s="103"/>
      <c r="L824" s="103"/>
      <c r="M824" s="103"/>
      <c r="N824" s="103"/>
      <c r="O824" s="103"/>
      <c r="P824" s="103"/>
      <c r="Q824" s="103">
        <v>1</v>
      </c>
      <c r="R824" s="103"/>
      <c r="S824" s="134"/>
      <c r="T824"/>
      <c r="U824"/>
      <c r="V824"/>
      <c r="W824"/>
      <c r="X824"/>
      <c r="Y824"/>
      <c r="Z824"/>
      <c r="AA824"/>
      <c r="AB824"/>
      <c r="AC824"/>
      <c r="AD824"/>
      <c r="AE824"/>
    </row>
    <row r="825" spans="1:31">
      <c r="A825" s="131" t="s">
        <v>116</v>
      </c>
      <c r="B825" s="131" t="s">
        <v>137</v>
      </c>
      <c r="C825" s="131" t="s">
        <v>138</v>
      </c>
      <c r="D825" s="131" t="s">
        <v>263</v>
      </c>
      <c r="E825" s="131" t="s">
        <v>745</v>
      </c>
      <c r="F825" s="131" t="s">
        <v>746</v>
      </c>
      <c r="G825" s="132" t="s">
        <v>770</v>
      </c>
      <c r="H825" s="133"/>
      <c r="I825" s="103"/>
      <c r="J825" s="103"/>
      <c r="K825" s="103"/>
      <c r="L825" s="103"/>
      <c r="M825" s="103"/>
      <c r="N825" s="103"/>
      <c r="O825" s="103"/>
      <c r="P825" s="103"/>
      <c r="Q825" s="103">
        <v>32</v>
      </c>
      <c r="R825" s="103"/>
      <c r="S825" s="134"/>
      <c r="T825"/>
      <c r="U825"/>
      <c r="V825"/>
      <c r="W825"/>
      <c r="X825"/>
      <c r="Y825"/>
      <c r="Z825"/>
      <c r="AA825"/>
      <c r="AB825"/>
      <c r="AC825"/>
      <c r="AD825"/>
      <c r="AE825"/>
    </row>
    <row r="826" spans="1:31">
      <c r="A826" s="131" t="s">
        <v>116</v>
      </c>
      <c r="B826" s="131" t="s">
        <v>137</v>
      </c>
      <c r="C826" s="131" t="s">
        <v>138</v>
      </c>
      <c r="D826" s="140" t="s">
        <v>264</v>
      </c>
      <c r="E826" s="140" t="s">
        <v>741</v>
      </c>
      <c r="F826" s="140" t="s">
        <v>742</v>
      </c>
      <c r="G826" s="140" t="s">
        <v>491</v>
      </c>
      <c r="H826" s="128"/>
      <c r="I826" s="129"/>
      <c r="J826" s="129">
        <v>3</v>
      </c>
      <c r="K826" s="129"/>
      <c r="L826" s="129"/>
      <c r="M826" s="129"/>
      <c r="N826" s="129"/>
      <c r="O826" s="129"/>
      <c r="P826" s="129"/>
      <c r="Q826" s="129"/>
      <c r="R826" s="129"/>
      <c r="S826" s="130"/>
      <c r="T826"/>
      <c r="U826"/>
      <c r="V826"/>
      <c r="W826"/>
      <c r="X826"/>
      <c r="Y826"/>
      <c r="Z826"/>
      <c r="AA826"/>
      <c r="AB826"/>
      <c r="AC826"/>
      <c r="AD826"/>
      <c r="AE826"/>
    </row>
    <row r="827" spans="1:31">
      <c r="A827" s="131" t="s">
        <v>116</v>
      </c>
      <c r="B827" s="131" t="s">
        <v>137</v>
      </c>
      <c r="C827" s="131" t="s">
        <v>138</v>
      </c>
      <c r="D827" s="131" t="s">
        <v>264</v>
      </c>
      <c r="E827" s="140" t="s">
        <v>745</v>
      </c>
      <c r="F827" s="140" t="s">
        <v>746</v>
      </c>
      <c r="G827" s="140" t="s">
        <v>768</v>
      </c>
      <c r="H827" s="128"/>
      <c r="I827" s="129"/>
      <c r="J827" s="129">
        <v>2</v>
      </c>
      <c r="K827" s="129"/>
      <c r="L827" s="129"/>
      <c r="M827" s="129"/>
      <c r="N827" s="129"/>
      <c r="O827" s="129"/>
      <c r="P827" s="129"/>
      <c r="Q827" s="129"/>
      <c r="R827" s="129"/>
      <c r="S827" s="130"/>
      <c r="T827"/>
      <c r="U827"/>
      <c r="V827"/>
      <c r="W827"/>
      <c r="X827"/>
      <c r="Y827"/>
      <c r="Z827"/>
      <c r="AA827"/>
      <c r="AB827"/>
      <c r="AC827"/>
      <c r="AD827"/>
      <c r="AE827"/>
    </row>
    <row r="828" spans="1:31">
      <c r="A828" s="131" t="s">
        <v>116</v>
      </c>
      <c r="B828" s="131" t="s">
        <v>137</v>
      </c>
      <c r="C828" s="131" t="s">
        <v>138</v>
      </c>
      <c r="D828" s="131" t="s">
        <v>264</v>
      </c>
      <c r="E828" s="131" t="s">
        <v>745</v>
      </c>
      <c r="F828" s="131" t="s">
        <v>746</v>
      </c>
      <c r="G828" s="132" t="s">
        <v>770</v>
      </c>
      <c r="H828" s="133"/>
      <c r="I828" s="103"/>
      <c r="J828" s="103">
        <v>16</v>
      </c>
      <c r="K828" s="103"/>
      <c r="L828" s="103"/>
      <c r="M828" s="103"/>
      <c r="N828" s="103"/>
      <c r="O828" s="103"/>
      <c r="P828" s="103"/>
      <c r="Q828" s="103"/>
      <c r="R828" s="103"/>
      <c r="S828" s="134"/>
      <c r="T828"/>
      <c r="U828"/>
      <c r="V828"/>
      <c r="W828"/>
      <c r="X828"/>
      <c r="Y828"/>
      <c r="Z828"/>
      <c r="AA828"/>
      <c r="AB828"/>
      <c r="AC828"/>
      <c r="AD828"/>
      <c r="AE828"/>
    </row>
    <row r="829" spans="1:31">
      <c r="A829" s="131" t="s">
        <v>116</v>
      </c>
      <c r="B829" s="131" t="s">
        <v>137</v>
      </c>
      <c r="C829" s="131" t="s">
        <v>138</v>
      </c>
      <c r="D829" s="131" t="s">
        <v>264</v>
      </c>
      <c r="E829" s="131" t="s">
        <v>745</v>
      </c>
      <c r="F829" s="131" t="s">
        <v>746</v>
      </c>
      <c r="G829" s="132" t="s">
        <v>799</v>
      </c>
      <c r="H829" s="133"/>
      <c r="I829" s="103"/>
      <c r="J829" s="103">
        <v>1</v>
      </c>
      <c r="K829" s="103"/>
      <c r="L829" s="103"/>
      <c r="M829" s="103"/>
      <c r="N829" s="103"/>
      <c r="O829" s="103"/>
      <c r="P829" s="103"/>
      <c r="Q829" s="103"/>
      <c r="R829" s="103"/>
      <c r="S829" s="134"/>
      <c r="T829"/>
      <c r="U829"/>
      <c r="V829"/>
      <c r="W829"/>
      <c r="X829"/>
      <c r="Y829"/>
      <c r="Z829"/>
      <c r="AA829"/>
      <c r="AB829"/>
      <c r="AC829"/>
      <c r="AD829"/>
      <c r="AE829"/>
    </row>
    <row r="830" spans="1:31">
      <c r="A830" s="131" t="s">
        <v>116</v>
      </c>
      <c r="B830" s="131" t="s">
        <v>137</v>
      </c>
      <c r="C830" s="131" t="s">
        <v>138</v>
      </c>
      <c r="D830" s="140" t="s">
        <v>265</v>
      </c>
      <c r="E830" s="140" t="s">
        <v>745</v>
      </c>
      <c r="F830" s="140" t="s">
        <v>746</v>
      </c>
      <c r="G830" s="140" t="s">
        <v>800</v>
      </c>
      <c r="H830" s="128"/>
      <c r="I830" s="129"/>
      <c r="J830" s="129"/>
      <c r="K830" s="129"/>
      <c r="L830" s="129"/>
      <c r="M830" s="129"/>
      <c r="N830" s="129"/>
      <c r="O830" s="129"/>
      <c r="P830" s="129">
        <v>1</v>
      </c>
      <c r="Q830" s="129"/>
      <c r="R830" s="129"/>
      <c r="S830" s="130"/>
      <c r="T830"/>
      <c r="U830"/>
      <c r="V830"/>
      <c r="W830"/>
      <c r="X830"/>
      <c r="Y830"/>
      <c r="Z830"/>
      <c r="AA830"/>
      <c r="AB830"/>
      <c r="AC830"/>
      <c r="AD830"/>
      <c r="AE830"/>
    </row>
    <row r="831" spans="1:31">
      <c r="A831" s="131" t="s">
        <v>116</v>
      </c>
      <c r="B831" s="131" t="s">
        <v>137</v>
      </c>
      <c r="C831" s="131" t="s">
        <v>138</v>
      </c>
      <c r="D831" s="131" t="s">
        <v>265</v>
      </c>
      <c r="E831" s="131" t="s">
        <v>745</v>
      </c>
      <c r="F831" s="131" t="s">
        <v>746</v>
      </c>
      <c r="G831" s="132" t="s">
        <v>770</v>
      </c>
      <c r="H831" s="133"/>
      <c r="I831" s="103"/>
      <c r="J831" s="103"/>
      <c r="K831" s="103"/>
      <c r="L831" s="103"/>
      <c r="M831" s="103"/>
      <c r="N831" s="103"/>
      <c r="O831" s="103"/>
      <c r="P831" s="103">
        <v>4</v>
      </c>
      <c r="Q831" s="103"/>
      <c r="R831" s="103"/>
      <c r="S831" s="134"/>
      <c r="T831"/>
      <c r="U831"/>
      <c r="V831"/>
      <c r="W831"/>
      <c r="X831"/>
      <c r="Y831"/>
      <c r="Z831"/>
      <c r="AA831"/>
      <c r="AB831"/>
      <c r="AC831"/>
      <c r="AD831"/>
      <c r="AE831"/>
    </row>
    <row r="832" spans="1:31">
      <c r="A832" s="131" t="s">
        <v>116</v>
      </c>
      <c r="B832" s="131" t="s">
        <v>137</v>
      </c>
      <c r="C832" s="131" t="s">
        <v>138</v>
      </c>
      <c r="D832" s="140" t="s">
        <v>266</v>
      </c>
      <c r="E832" s="140" t="s">
        <v>745</v>
      </c>
      <c r="F832" s="140" t="s">
        <v>746</v>
      </c>
      <c r="G832" s="140" t="s">
        <v>770</v>
      </c>
      <c r="H832" s="128"/>
      <c r="I832" s="129"/>
      <c r="J832" s="129"/>
      <c r="K832" s="129"/>
      <c r="L832" s="129"/>
      <c r="M832" s="129"/>
      <c r="N832" s="129">
        <v>7</v>
      </c>
      <c r="O832" s="129"/>
      <c r="P832" s="129"/>
      <c r="Q832" s="129"/>
      <c r="R832" s="129"/>
      <c r="S832" s="130"/>
      <c r="T832"/>
      <c r="U832"/>
      <c r="V832"/>
      <c r="W832"/>
      <c r="X832"/>
      <c r="Y832"/>
      <c r="Z832"/>
      <c r="AA832"/>
      <c r="AB832"/>
      <c r="AC832"/>
      <c r="AD832"/>
      <c r="AE832"/>
    </row>
    <row r="833" spans="1:31">
      <c r="A833" s="131" t="s">
        <v>116</v>
      </c>
      <c r="B833" s="131" t="s">
        <v>137</v>
      </c>
      <c r="C833" s="131" t="s">
        <v>138</v>
      </c>
      <c r="D833" s="140" t="s">
        <v>267</v>
      </c>
      <c r="E833" s="140" t="s">
        <v>745</v>
      </c>
      <c r="F833" s="140" t="s">
        <v>746</v>
      </c>
      <c r="G833" s="140" t="s">
        <v>768</v>
      </c>
      <c r="H833" s="128"/>
      <c r="I833" s="129"/>
      <c r="J833" s="129"/>
      <c r="K833" s="129">
        <v>2</v>
      </c>
      <c r="L833" s="129"/>
      <c r="M833" s="129"/>
      <c r="N833" s="129"/>
      <c r="O833" s="129"/>
      <c r="P833" s="129"/>
      <c r="Q833" s="129"/>
      <c r="R833" s="129"/>
      <c r="S833" s="130"/>
      <c r="T833"/>
      <c r="U833"/>
      <c r="V833"/>
      <c r="W833"/>
      <c r="X833"/>
      <c r="Y833"/>
      <c r="Z833"/>
      <c r="AA833"/>
      <c r="AB833"/>
      <c r="AC833"/>
      <c r="AD833"/>
      <c r="AE833"/>
    </row>
    <row r="834" spans="1:31">
      <c r="A834" s="131" t="s">
        <v>116</v>
      </c>
      <c r="B834" s="131" t="s">
        <v>137</v>
      </c>
      <c r="C834" s="131" t="s">
        <v>138</v>
      </c>
      <c r="D834" s="131" t="s">
        <v>267</v>
      </c>
      <c r="E834" s="131" t="s">
        <v>745</v>
      </c>
      <c r="F834" s="131" t="s">
        <v>746</v>
      </c>
      <c r="G834" s="132" t="s">
        <v>770</v>
      </c>
      <c r="H834" s="133"/>
      <c r="I834" s="103"/>
      <c r="J834" s="103"/>
      <c r="K834" s="103">
        <v>4</v>
      </c>
      <c r="L834" s="103"/>
      <c r="M834" s="103"/>
      <c r="N834" s="103"/>
      <c r="O834" s="103"/>
      <c r="P834" s="103"/>
      <c r="Q834" s="103"/>
      <c r="R834" s="103"/>
      <c r="S834" s="134"/>
      <c r="T834"/>
      <c r="U834"/>
      <c r="V834"/>
      <c r="W834"/>
      <c r="X834"/>
      <c r="Y834"/>
      <c r="Z834"/>
      <c r="AA834"/>
      <c r="AB834"/>
      <c r="AC834"/>
      <c r="AD834"/>
      <c r="AE834"/>
    </row>
    <row r="835" spans="1:31">
      <c r="A835" s="131" t="s">
        <v>116</v>
      </c>
      <c r="B835" s="131" t="s">
        <v>137</v>
      </c>
      <c r="C835" s="131" t="s">
        <v>138</v>
      </c>
      <c r="D835" s="140" t="s">
        <v>268</v>
      </c>
      <c r="E835" s="140" t="s">
        <v>745</v>
      </c>
      <c r="F835" s="140" t="s">
        <v>746</v>
      </c>
      <c r="G835" s="140" t="s">
        <v>768</v>
      </c>
      <c r="H835" s="128"/>
      <c r="I835" s="129"/>
      <c r="J835" s="129"/>
      <c r="K835" s="129">
        <v>1</v>
      </c>
      <c r="L835" s="129"/>
      <c r="M835" s="129"/>
      <c r="N835" s="129"/>
      <c r="O835" s="129"/>
      <c r="P835" s="129"/>
      <c r="Q835" s="129"/>
      <c r="R835" s="129"/>
      <c r="S835" s="130"/>
      <c r="T835"/>
      <c r="U835"/>
      <c r="V835"/>
      <c r="W835"/>
      <c r="X835"/>
      <c r="Y835"/>
      <c r="Z835"/>
      <c r="AA835"/>
      <c r="AB835"/>
      <c r="AC835"/>
      <c r="AD835"/>
      <c r="AE835"/>
    </row>
    <row r="836" spans="1:31">
      <c r="A836" s="131" t="s">
        <v>116</v>
      </c>
      <c r="B836" s="131" t="s">
        <v>137</v>
      </c>
      <c r="C836" s="131" t="s">
        <v>138</v>
      </c>
      <c r="D836" s="131" t="s">
        <v>268</v>
      </c>
      <c r="E836" s="131" t="s">
        <v>745</v>
      </c>
      <c r="F836" s="131" t="s">
        <v>746</v>
      </c>
      <c r="G836" s="132" t="s">
        <v>770</v>
      </c>
      <c r="H836" s="133"/>
      <c r="I836" s="103"/>
      <c r="J836" s="103"/>
      <c r="K836" s="103">
        <v>19</v>
      </c>
      <c r="L836" s="103"/>
      <c r="M836" s="103"/>
      <c r="N836" s="103"/>
      <c r="O836" s="103"/>
      <c r="P836" s="103"/>
      <c r="Q836" s="103"/>
      <c r="R836" s="103"/>
      <c r="S836" s="134"/>
      <c r="T836"/>
      <c r="U836"/>
      <c r="V836"/>
      <c r="W836"/>
      <c r="X836"/>
      <c r="Y836"/>
      <c r="Z836"/>
      <c r="AA836"/>
      <c r="AB836"/>
      <c r="AC836"/>
      <c r="AD836"/>
      <c r="AE836"/>
    </row>
    <row r="837" spans="1:31">
      <c r="A837" s="131" t="s">
        <v>116</v>
      </c>
      <c r="B837" s="131" t="s">
        <v>137</v>
      </c>
      <c r="C837" s="131" t="s">
        <v>138</v>
      </c>
      <c r="D837" s="131" t="s">
        <v>268</v>
      </c>
      <c r="E837" s="131" t="s">
        <v>745</v>
      </c>
      <c r="F837" s="131" t="s">
        <v>746</v>
      </c>
      <c r="G837" s="132" t="s">
        <v>801</v>
      </c>
      <c r="H837" s="133"/>
      <c r="I837" s="103"/>
      <c r="J837" s="103"/>
      <c r="K837" s="103">
        <v>1</v>
      </c>
      <c r="L837" s="103"/>
      <c r="M837" s="103"/>
      <c r="N837" s="103"/>
      <c r="O837" s="103"/>
      <c r="P837" s="103"/>
      <c r="Q837" s="103"/>
      <c r="R837" s="103"/>
      <c r="S837" s="134"/>
      <c r="T837"/>
      <c r="U837"/>
      <c r="V837"/>
      <c r="W837"/>
      <c r="X837"/>
      <c r="Y837"/>
      <c r="Z837"/>
      <c r="AA837"/>
      <c r="AB837"/>
      <c r="AC837"/>
      <c r="AD837"/>
      <c r="AE837"/>
    </row>
    <row r="838" spans="1:31">
      <c r="A838" s="131" t="s">
        <v>116</v>
      </c>
      <c r="B838" s="131" t="s">
        <v>137</v>
      </c>
      <c r="C838" s="131" t="s">
        <v>138</v>
      </c>
      <c r="D838" s="140" t="s">
        <v>269</v>
      </c>
      <c r="E838" s="140" t="s">
        <v>774</v>
      </c>
      <c r="F838" s="140" t="s">
        <v>775</v>
      </c>
      <c r="G838" s="140" t="s">
        <v>786</v>
      </c>
      <c r="H838" s="128"/>
      <c r="I838" s="129"/>
      <c r="J838" s="129"/>
      <c r="K838" s="129">
        <v>1</v>
      </c>
      <c r="L838" s="129"/>
      <c r="M838" s="129"/>
      <c r="N838" s="129"/>
      <c r="O838" s="129"/>
      <c r="P838" s="129"/>
      <c r="Q838" s="129"/>
      <c r="R838" s="129"/>
      <c r="S838" s="130"/>
      <c r="T838"/>
      <c r="U838"/>
      <c r="V838"/>
      <c r="W838"/>
      <c r="X838"/>
      <c r="Y838"/>
      <c r="Z838"/>
      <c r="AA838"/>
      <c r="AB838"/>
      <c r="AC838"/>
      <c r="AD838"/>
      <c r="AE838"/>
    </row>
    <row r="839" spans="1:31">
      <c r="A839" s="131" t="s">
        <v>116</v>
      </c>
      <c r="B839" s="131" t="s">
        <v>137</v>
      </c>
      <c r="C839" s="131" t="s">
        <v>138</v>
      </c>
      <c r="D839" s="131" t="s">
        <v>269</v>
      </c>
      <c r="E839" s="140" t="s">
        <v>745</v>
      </c>
      <c r="F839" s="140" t="s">
        <v>746</v>
      </c>
      <c r="G839" s="140" t="s">
        <v>768</v>
      </c>
      <c r="H839" s="128"/>
      <c r="I839" s="129"/>
      <c r="J839" s="129"/>
      <c r="K839" s="129">
        <v>2</v>
      </c>
      <c r="L839" s="129"/>
      <c r="M839" s="129"/>
      <c r="N839" s="129"/>
      <c r="O839" s="129"/>
      <c r="P839" s="129"/>
      <c r="Q839" s="129"/>
      <c r="R839" s="129"/>
      <c r="S839" s="130"/>
      <c r="T839"/>
      <c r="U839"/>
      <c r="V839"/>
      <c r="W839"/>
      <c r="X839"/>
      <c r="Y839"/>
      <c r="Z839"/>
      <c r="AA839"/>
      <c r="AB839"/>
      <c r="AC839"/>
      <c r="AD839"/>
      <c r="AE839"/>
    </row>
    <row r="840" spans="1:31">
      <c r="A840" s="131" t="s">
        <v>116</v>
      </c>
      <c r="B840" s="131" t="s">
        <v>137</v>
      </c>
      <c r="C840" s="131" t="s">
        <v>138</v>
      </c>
      <c r="D840" s="131" t="s">
        <v>269</v>
      </c>
      <c r="E840" s="131" t="s">
        <v>745</v>
      </c>
      <c r="F840" s="131" t="s">
        <v>746</v>
      </c>
      <c r="G840" s="132" t="s">
        <v>770</v>
      </c>
      <c r="H840" s="133"/>
      <c r="I840" s="103"/>
      <c r="J840" s="103"/>
      <c r="K840" s="103">
        <v>1</v>
      </c>
      <c r="L840" s="103"/>
      <c r="M840" s="103"/>
      <c r="N840" s="103"/>
      <c r="O840" s="103"/>
      <c r="P840" s="103"/>
      <c r="Q840" s="103"/>
      <c r="R840" s="103"/>
      <c r="S840" s="134"/>
      <c r="T840"/>
      <c r="U840"/>
      <c r="V840"/>
      <c r="W840"/>
      <c r="X840"/>
      <c r="Y840"/>
      <c r="Z840"/>
      <c r="AA840"/>
      <c r="AB840"/>
      <c r="AC840"/>
      <c r="AD840"/>
      <c r="AE840"/>
    </row>
    <row r="841" spans="1:31">
      <c r="A841" s="131" t="s">
        <v>116</v>
      </c>
      <c r="B841" s="131" t="s">
        <v>137</v>
      </c>
      <c r="C841" s="131" t="s">
        <v>138</v>
      </c>
      <c r="D841" s="140" t="s">
        <v>270</v>
      </c>
      <c r="E841" s="140" t="s">
        <v>745</v>
      </c>
      <c r="F841" s="140" t="s">
        <v>746</v>
      </c>
      <c r="G841" s="140" t="s">
        <v>768</v>
      </c>
      <c r="H841" s="128"/>
      <c r="I841" s="129"/>
      <c r="J841" s="129"/>
      <c r="K841" s="129"/>
      <c r="L841" s="129"/>
      <c r="M841" s="129"/>
      <c r="N841" s="129"/>
      <c r="O841" s="129">
        <v>1</v>
      </c>
      <c r="P841" s="129"/>
      <c r="Q841" s="129"/>
      <c r="R841" s="129"/>
      <c r="S841" s="130"/>
      <c r="T841"/>
      <c r="U841"/>
      <c r="V841"/>
      <c r="W841"/>
      <c r="X841"/>
      <c r="Y841"/>
      <c r="Z841"/>
      <c r="AA841"/>
      <c r="AB841"/>
      <c r="AC841"/>
      <c r="AD841"/>
      <c r="AE841"/>
    </row>
    <row r="842" spans="1:31">
      <c r="A842" s="131" t="s">
        <v>116</v>
      </c>
      <c r="B842" s="131" t="s">
        <v>137</v>
      </c>
      <c r="C842" s="131" t="s">
        <v>138</v>
      </c>
      <c r="D842" s="131" t="s">
        <v>270</v>
      </c>
      <c r="E842" s="131" t="s">
        <v>745</v>
      </c>
      <c r="F842" s="131" t="s">
        <v>746</v>
      </c>
      <c r="G842" s="132" t="s">
        <v>770</v>
      </c>
      <c r="H842" s="133"/>
      <c r="I842" s="103"/>
      <c r="J842" s="103"/>
      <c r="K842" s="103"/>
      <c r="L842" s="103"/>
      <c r="M842" s="103"/>
      <c r="N842" s="103"/>
      <c r="O842" s="103">
        <v>4</v>
      </c>
      <c r="P842" s="103"/>
      <c r="Q842" s="103"/>
      <c r="R842" s="103"/>
      <c r="S842" s="134"/>
      <c r="T842"/>
      <c r="U842"/>
      <c r="V842"/>
      <c r="W842"/>
      <c r="X842"/>
      <c r="Y842"/>
      <c r="Z842"/>
      <c r="AA842"/>
      <c r="AB842"/>
      <c r="AC842"/>
      <c r="AD842"/>
      <c r="AE842"/>
    </row>
    <row r="843" spans="1:31">
      <c r="A843" s="131" t="s">
        <v>116</v>
      </c>
      <c r="B843" s="131" t="s">
        <v>137</v>
      </c>
      <c r="C843" s="131" t="s">
        <v>138</v>
      </c>
      <c r="D843" s="131" t="s">
        <v>270</v>
      </c>
      <c r="E843" s="131" t="s">
        <v>745</v>
      </c>
      <c r="F843" s="131" t="s">
        <v>746</v>
      </c>
      <c r="G843" s="132" t="s">
        <v>802</v>
      </c>
      <c r="H843" s="133"/>
      <c r="I843" s="103"/>
      <c r="J843" s="103"/>
      <c r="K843" s="103"/>
      <c r="L843" s="103"/>
      <c r="M843" s="103"/>
      <c r="N843" s="103"/>
      <c r="O843" s="103">
        <v>1</v>
      </c>
      <c r="P843" s="103"/>
      <c r="Q843" s="103"/>
      <c r="R843" s="103"/>
      <c r="S843" s="134"/>
      <c r="T843"/>
      <c r="U843"/>
      <c r="V843"/>
      <c r="W843"/>
      <c r="X843"/>
      <c r="Y843"/>
      <c r="Z843"/>
      <c r="AA843"/>
      <c r="AB843"/>
      <c r="AC843"/>
      <c r="AD843"/>
      <c r="AE843"/>
    </row>
    <row r="844" spans="1:31">
      <c r="A844" s="131" t="s">
        <v>116</v>
      </c>
      <c r="B844" s="131" t="s">
        <v>137</v>
      </c>
      <c r="C844" s="131" t="s">
        <v>138</v>
      </c>
      <c r="D844" s="140" t="s">
        <v>271</v>
      </c>
      <c r="E844" s="140" t="s">
        <v>745</v>
      </c>
      <c r="F844" s="140" t="s">
        <v>746</v>
      </c>
      <c r="G844" s="140" t="s">
        <v>768</v>
      </c>
      <c r="H844" s="128"/>
      <c r="I844" s="129"/>
      <c r="J844" s="129"/>
      <c r="K844" s="129"/>
      <c r="L844" s="129"/>
      <c r="M844" s="129"/>
      <c r="N844" s="129"/>
      <c r="O844" s="129">
        <v>1</v>
      </c>
      <c r="P844" s="129">
        <v>2</v>
      </c>
      <c r="Q844" s="129"/>
      <c r="R844" s="129"/>
      <c r="S844" s="130"/>
      <c r="T844"/>
      <c r="U844"/>
      <c r="V844"/>
      <c r="W844"/>
      <c r="X844"/>
      <c r="Y844"/>
      <c r="Z844"/>
      <c r="AA844"/>
      <c r="AB844"/>
      <c r="AC844"/>
      <c r="AD844"/>
      <c r="AE844"/>
    </row>
    <row r="845" spans="1:31">
      <c r="A845" s="131" t="s">
        <v>116</v>
      </c>
      <c r="B845" s="131" t="s">
        <v>137</v>
      </c>
      <c r="C845" s="131" t="s">
        <v>138</v>
      </c>
      <c r="D845" s="131" t="s">
        <v>271</v>
      </c>
      <c r="E845" s="131" t="s">
        <v>745</v>
      </c>
      <c r="F845" s="131" t="s">
        <v>746</v>
      </c>
      <c r="G845" s="132" t="s">
        <v>770</v>
      </c>
      <c r="H845" s="133"/>
      <c r="I845" s="103"/>
      <c r="J845" s="103"/>
      <c r="K845" s="103"/>
      <c r="L845" s="103"/>
      <c r="M845" s="103"/>
      <c r="N845" s="103"/>
      <c r="O845" s="103">
        <v>12</v>
      </c>
      <c r="P845" s="103">
        <v>4</v>
      </c>
      <c r="Q845" s="103"/>
      <c r="R845" s="103"/>
      <c r="S845" s="134"/>
      <c r="T845"/>
      <c r="U845"/>
      <c r="V845"/>
      <c r="W845"/>
      <c r="X845"/>
      <c r="Y845"/>
      <c r="Z845"/>
      <c r="AA845"/>
      <c r="AB845"/>
      <c r="AC845"/>
      <c r="AD845"/>
      <c r="AE845"/>
    </row>
    <row r="846" spans="1:31">
      <c r="A846" s="131" t="s">
        <v>116</v>
      </c>
      <c r="B846" s="131" t="s">
        <v>137</v>
      </c>
      <c r="C846" s="131" t="s">
        <v>138</v>
      </c>
      <c r="D846" s="131" t="s">
        <v>271</v>
      </c>
      <c r="E846" s="131" t="s">
        <v>745</v>
      </c>
      <c r="F846" s="131" t="s">
        <v>746</v>
      </c>
      <c r="G846" s="132" t="s">
        <v>793</v>
      </c>
      <c r="H846" s="133"/>
      <c r="I846" s="103"/>
      <c r="J846" s="103"/>
      <c r="K846" s="103"/>
      <c r="L846" s="103"/>
      <c r="M846" s="103"/>
      <c r="N846" s="103"/>
      <c r="O846" s="103">
        <v>1</v>
      </c>
      <c r="P846" s="103"/>
      <c r="Q846" s="103"/>
      <c r="R846" s="103"/>
      <c r="S846" s="134"/>
      <c r="T846"/>
      <c r="U846"/>
      <c r="V846"/>
      <c r="W846"/>
      <c r="X846"/>
      <c r="Y846"/>
      <c r="Z846"/>
      <c r="AA846"/>
      <c r="AB846"/>
      <c r="AC846"/>
      <c r="AD846"/>
      <c r="AE846"/>
    </row>
    <row r="847" spans="1:31">
      <c r="A847" s="131" t="s">
        <v>116</v>
      </c>
      <c r="B847" s="131" t="s">
        <v>137</v>
      </c>
      <c r="C847" s="131" t="s">
        <v>138</v>
      </c>
      <c r="D847" s="140" t="s">
        <v>272</v>
      </c>
      <c r="E847" s="140" t="s">
        <v>745</v>
      </c>
      <c r="F847" s="140" t="s">
        <v>746</v>
      </c>
      <c r="G847" s="140" t="s">
        <v>770</v>
      </c>
      <c r="H847" s="128"/>
      <c r="I847" s="129"/>
      <c r="J847" s="129"/>
      <c r="K847" s="129"/>
      <c r="L847" s="129"/>
      <c r="M847" s="129"/>
      <c r="N847" s="129"/>
      <c r="O847" s="129"/>
      <c r="P847" s="129">
        <v>7</v>
      </c>
      <c r="Q847" s="129"/>
      <c r="R847" s="129"/>
      <c r="S847" s="130"/>
      <c r="T847"/>
      <c r="U847"/>
      <c r="V847"/>
      <c r="W847"/>
      <c r="X847"/>
      <c r="Y847"/>
      <c r="Z847"/>
      <c r="AA847"/>
      <c r="AB847"/>
      <c r="AC847"/>
      <c r="AD847"/>
      <c r="AE847"/>
    </row>
    <row r="848" spans="1:31">
      <c r="A848" s="131" t="s">
        <v>116</v>
      </c>
      <c r="B848" s="131" t="s">
        <v>137</v>
      </c>
      <c r="C848" s="131" t="s">
        <v>138</v>
      </c>
      <c r="D848" s="131" t="s">
        <v>272</v>
      </c>
      <c r="E848" s="131" t="s">
        <v>745</v>
      </c>
      <c r="F848" s="131" t="s">
        <v>746</v>
      </c>
      <c r="G848" s="132" t="s">
        <v>793</v>
      </c>
      <c r="H848" s="133"/>
      <c r="I848" s="103"/>
      <c r="J848" s="103"/>
      <c r="K848" s="103"/>
      <c r="L848" s="103"/>
      <c r="M848" s="103"/>
      <c r="N848" s="103"/>
      <c r="O848" s="103"/>
      <c r="P848" s="103">
        <v>1</v>
      </c>
      <c r="Q848" s="103"/>
      <c r="R848" s="103"/>
      <c r="S848" s="134"/>
      <c r="T848"/>
      <c r="U848"/>
      <c r="V848"/>
      <c r="W848"/>
      <c r="X848"/>
      <c r="Y848"/>
      <c r="Z848"/>
      <c r="AA848"/>
      <c r="AB848"/>
      <c r="AC848"/>
      <c r="AD848"/>
      <c r="AE848"/>
    </row>
    <row r="849" spans="1:31">
      <c r="A849" s="131" t="s">
        <v>116</v>
      </c>
      <c r="B849" s="131" t="s">
        <v>137</v>
      </c>
      <c r="C849" s="131" t="s">
        <v>138</v>
      </c>
      <c r="D849" s="140" t="s">
        <v>273</v>
      </c>
      <c r="E849" s="140" t="s">
        <v>741</v>
      </c>
      <c r="F849" s="140" t="s">
        <v>742</v>
      </c>
      <c r="G849" s="140" t="s">
        <v>491</v>
      </c>
      <c r="H849" s="128"/>
      <c r="I849" s="129"/>
      <c r="J849" s="129"/>
      <c r="K849" s="129"/>
      <c r="L849" s="129"/>
      <c r="M849" s="129">
        <v>1</v>
      </c>
      <c r="N849" s="129"/>
      <c r="O849" s="129"/>
      <c r="P849" s="129"/>
      <c r="Q849" s="129"/>
      <c r="R849" s="129"/>
      <c r="S849" s="130"/>
      <c r="T849"/>
      <c r="U849"/>
      <c r="V849"/>
      <c r="W849"/>
      <c r="X849"/>
      <c r="Y849"/>
      <c r="Z849"/>
      <c r="AA849"/>
      <c r="AB849"/>
      <c r="AC849"/>
      <c r="AD849"/>
      <c r="AE849"/>
    </row>
    <row r="850" spans="1:31">
      <c r="A850" s="131" t="s">
        <v>116</v>
      </c>
      <c r="B850" s="131" t="s">
        <v>137</v>
      </c>
      <c r="C850" s="131" t="s">
        <v>138</v>
      </c>
      <c r="D850" s="131" t="s">
        <v>273</v>
      </c>
      <c r="E850" s="140" t="s">
        <v>774</v>
      </c>
      <c r="F850" s="140" t="s">
        <v>775</v>
      </c>
      <c r="G850" s="140" t="s">
        <v>803</v>
      </c>
      <c r="H850" s="128"/>
      <c r="I850" s="129"/>
      <c r="J850" s="129"/>
      <c r="K850" s="129"/>
      <c r="L850" s="129"/>
      <c r="M850" s="129">
        <v>1</v>
      </c>
      <c r="N850" s="129"/>
      <c r="O850" s="129"/>
      <c r="P850" s="129"/>
      <c r="Q850" s="129"/>
      <c r="R850" s="129"/>
      <c r="S850" s="130"/>
      <c r="T850"/>
      <c r="U850"/>
      <c r="V850"/>
      <c r="W850"/>
      <c r="X850"/>
      <c r="Y850"/>
      <c r="Z850"/>
      <c r="AA850"/>
      <c r="AB850"/>
      <c r="AC850"/>
      <c r="AD850"/>
      <c r="AE850"/>
    </row>
    <row r="851" spans="1:31">
      <c r="A851" s="131" t="s">
        <v>116</v>
      </c>
      <c r="B851" s="131" t="s">
        <v>137</v>
      </c>
      <c r="C851" s="131" t="s">
        <v>138</v>
      </c>
      <c r="D851" s="131" t="s">
        <v>273</v>
      </c>
      <c r="E851" s="140" t="s">
        <v>745</v>
      </c>
      <c r="F851" s="140" t="s">
        <v>746</v>
      </c>
      <c r="G851" s="140" t="s">
        <v>768</v>
      </c>
      <c r="H851" s="128"/>
      <c r="I851" s="129"/>
      <c r="J851" s="129"/>
      <c r="K851" s="129"/>
      <c r="L851" s="129"/>
      <c r="M851" s="129">
        <v>1</v>
      </c>
      <c r="N851" s="129"/>
      <c r="O851" s="129"/>
      <c r="P851" s="129"/>
      <c r="Q851" s="129"/>
      <c r="R851" s="129"/>
      <c r="S851" s="130"/>
      <c r="T851"/>
      <c r="U851"/>
      <c r="V851"/>
      <c r="W851"/>
      <c r="X851"/>
      <c r="Y851"/>
      <c r="Z851"/>
      <c r="AA851"/>
      <c r="AB851"/>
      <c r="AC851"/>
      <c r="AD851"/>
      <c r="AE851"/>
    </row>
    <row r="852" spans="1:31">
      <c r="A852" s="131" t="s">
        <v>116</v>
      </c>
      <c r="B852" s="131" t="s">
        <v>137</v>
      </c>
      <c r="C852" s="131" t="s">
        <v>138</v>
      </c>
      <c r="D852" s="131" t="s">
        <v>273</v>
      </c>
      <c r="E852" s="131" t="s">
        <v>745</v>
      </c>
      <c r="F852" s="131" t="s">
        <v>746</v>
      </c>
      <c r="G852" s="132" t="s">
        <v>770</v>
      </c>
      <c r="H852" s="133"/>
      <c r="I852" s="103"/>
      <c r="J852" s="103"/>
      <c r="K852" s="103"/>
      <c r="L852" s="103"/>
      <c r="M852" s="103">
        <v>5</v>
      </c>
      <c r="N852" s="103"/>
      <c r="O852" s="103"/>
      <c r="P852" s="103"/>
      <c r="Q852" s="103"/>
      <c r="R852" s="103"/>
      <c r="S852" s="134"/>
      <c r="T852"/>
      <c r="U852"/>
      <c r="V852"/>
      <c r="W852"/>
      <c r="X852"/>
      <c r="Y852"/>
      <c r="Z852"/>
      <c r="AA852"/>
      <c r="AB852"/>
      <c r="AC852"/>
      <c r="AD852"/>
      <c r="AE852"/>
    </row>
    <row r="853" spans="1:31">
      <c r="A853" s="131" t="s">
        <v>116</v>
      </c>
      <c r="B853" s="131" t="s">
        <v>137</v>
      </c>
      <c r="C853" s="131" t="s">
        <v>138</v>
      </c>
      <c r="D853" s="140" t="s">
        <v>274</v>
      </c>
      <c r="E853" s="140" t="s">
        <v>745</v>
      </c>
      <c r="F853" s="140" t="s">
        <v>746</v>
      </c>
      <c r="G853" s="140" t="s">
        <v>768</v>
      </c>
      <c r="H853" s="128"/>
      <c r="I853" s="129"/>
      <c r="J853" s="129"/>
      <c r="K853" s="129"/>
      <c r="L853" s="129"/>
      <c r="M853" s="129"/>
      <c r="N853" s="129">
        <v>12</v>
      </c>
      <c r="O853" s="129"/>
      <c r="P853" s="129"/>
      <c r="Q853" s="129"/>
      <c r="R853" s="129"/>
      <c r="S853" s="130"/>
      <c r="T853"/>
      <c r="U853"/>
      <c r="V853"/>
      <c r="W853"/>
      <c r="X853"/>
      <c r="Y853"/>
      <c r="Z853"/>
      <c r="AA853"/>
      <c r="AB853"/>
      <c r="AC853"/>
      <c r="AD853"/>
      <c r="AE853"/>
    </row>
    <row r="854" spans="1:31">
      <c r="A854" s="131" t="s">
        <v>116</v>
      </c>
      <c r="B854" s="131" t="s">
        <v>137</v>
      </c>
      <c r="C854" s="131" t="s">
        <v>138</v>
      </c>
      <c r="D854" s="131" t="s">
        <v>274</v>
      </c>
      <c r="E854" s="131" t="s">
        <v>745</v>
      </c>
      <c r="F854" s="131" t="s">
        <v>746</v>
      </c>
      <c r="G854" s="132" t="s">
        <v>770</v>
      </c>
      <c r="H854" s="133"/>
      <c r="I854" s="103"/>
      <c r="J854" s="103"/>
      <c r="K854" s="103"/>
      <c r="L854" s="103"/>
      <c r="M854" s="103"/>
      <c r="N854" s="103">
        <v>78</v>
      </c>
      <c r="O854" s="103"/>
      <c r="P854" s="103"/>
      <c r="Q854" s="103"/>
      <c r="R854" s="103"/>
      <c r="S854" s="134"/>
      <c r="T854"/>
      <c r="U854"/>
      <c r="V854"/>
      <c r="W854"/>
      <c r="X854"/>
      <c r="Y854"/>
      <c r="Z854"/>
      <c r="AA854"/>
      <c r="AB854"/>
      <c r="AC854"/>
      <c r="AD854"/>
      <c r="AE854"/>
    </row>
    <row r="855" spans="1:31">
      <c r="A855" s="131" t="s">
        <v>116</v>
      </c>
      <c r="B855" s="131" t="s">
        <v>137</v>
      </c>
      <c r="C855" s="131" t="s">
        <v>138</v>
      </c>
      <c r="D855" s="131" t="s">
        <v>274</v>
      </c>
      <c r="E855" s="131" t="s">
        <v>745</v>
      </c>
      <c r="F855" s="131" t="s">
        <v>746</v>
      </c>
      <c r="G855" s="132" t="s">
        <v>794</v>
      </c>
      <c r="H855" s="133"/>
      <c r="I855" s="103"/>
      <c r="J855" s="103"/>
      <c r="K855" s="103"/>
      <c r="L855" s="103"/>
      <c r="M855" s="103"/>
      <c r="N855" s="103">
        <v>1</v>
      </c>
      <c r="O855" s="103"/>
      <c r="P855" s="103"/>
      <c r="Q855" s="103"/>
      <c r="R855" s="103"/>
      <c r="S855" s="134"/>
      <c r="T855"/>
      <c r="U855"/>
      <c r="V855"/>
      <c r="W855"/>
      <c r="X855"/>
      <c r="Y855"/>
      <c r="Z855"/>
      <c r="AA855"/>
      <c r="AB855"/>
      <c r="AC855"/>
      <c r="AD855"/>
      <c r="AE855"/>
    </row>
    <row r="856" spans="1:31">
      <c r="A856" s="131" t="s">
        <v>116</v>
      </c>
      <c r="B856" s="131" t="s">
        <v>137</v>
      </c>
      <c r="C856" s="131" t="s">
        <v>138</v>
      </c>
      <c r="D856" s="131" t="s">
        <v>274</v>
      </c>
      <c r="E856" s="131" t="s">
        <v>745</v>
      </c>
      <c r="F856" s="131" t="s">
        <v>746</v>
      </c>
      <c r="G856" s="132" t="s">
        <v>804</v>
      </c>
      <c r="H856" s="133"/>
      <c r="I856" s="103"/>
      <c r="J856" s="103"/>
      <c r="K856" s="103"/>
      <c r="L856" s="103"/>
      <c r="M856" s="103"/>
      <c r="N856" s="103">
        <v>1</v>
      </c>
      <c r="O856" s="103"/>
      <c r="P856" s="103"/>
      <c r="Q856" s="103"/>
      <c r="R856" s="103"/>
      <c r="S856" s="134"/>
      <c r="T856"/>
      <c r="U856"/>
      <c r="V856"/>
      <c r="W856"/>
      <c r="X856"/>
      <c r="Y856"/>
      <c r="Z856"/>
      <c r="AA856"/>
      <c r="AB856"/>
      <c r="AC856"/>
      <c r="AD856"/>
      <c r="AE856"/>
    </row>
    <row r="857" spans="1:31">
      <c r="A857" s="131" t="s">
        <v>116</v>
      </c>
      <c r="B857" s="131" t="s">
        <v>137</v>
      </c>
      <c r="C857" s="131" t="s">
        <v>138</v>
      </c>
      <c r="D857" s="131" t="s">
        <v>274</v>
      </c>
      <c r="E857" s="131" t="s">
        <v>745</v>
      </c>
      <c r="F857" s="131" t="s">
        <v>746</v>
      </c>
      <c r="G857" s="132" t="s">
        <v>790</v>
      </c>
      <c r="H857" s="133"/>
      <c r="I857" s="103"/>
      <c r="J857" s="103"/>
      <c r="K857" s="103"/>
      <c r="L857" s="103"/>
      <c r="M857" s="103"/>
      <c r="N857" s="103">
        <v>1</v>
      </c>
      <c r="O857" s="103"/>
      <c r="P857" s="103"/>
      <c r="Q857" s="103"/>
      <c r="R857" s="103"/>
      <c r="S857" s="134"/>
      <c r="T857"/>
      <c r="U857"/>
      <c r="V857"/>
      <c r="W857"/>
      <c r="X857"/>
      <c r="Y857"/>
      <c r="Z857"/>
      <c r="AA857"/>
      <c r="AB857"/>
      <c r="AC857"/>
      <c r="AD857"/>
      <c r="AE857"/>
    </row>
    <row r="858" spans="1:31">
      <c r="A858" s="131" t="s">
        <v>116</v>
      </c>
      <c r="B858" s="131" t="s">
        <v>137</v>
      </c>
      <c r="C858" s="131" t="s">
        <v>138</v>
      </c>
      <c r="D858" s="140" t="s">
        <v>275</v>
      </c>
      <c r="E858" s="140" t="s">
        <v>745</v>
      </c>
      <c r="F858" s="140" t="s">
        <v>746</v>
      </c>
      <c r="G858" s="140" t="s">
        <v>768</v>
      </c>
      <c r="H858" s="128"/>
      <c r="I858" s="129"/>
      <c r="J858" s="129"/>
      <c r="K858" s="129"/>
      <c r="L858" s="129"/>
      <c r="M858" s="129"/>
      <c r="N858" s="129"/>
      <c r="O858" s="129">
        <v>2</v>
      </c>
      <c r="P858" s="129"/>
      <c r="Q858" s="129"/>
      <c r="R858" s="129"/>
      <c r="S858" s="130"/>
      <c r="T858"/>
      <c r="U858"/>
      <c r="V858"/>
      <c r="W858"/>
      <c r="X858"/>
      <c r="Y858"/>
      <c r="Z858"/>
      <c r="AA858"/>
      <c r="AB858"/>
      <c r="AC858"/>
      <c r="AD858"/>
      <c r="AE858"/>
    </row>
    <row r="859" spans="1:31">
      <c r="A859" s="131" t="s">
        <v>116</v>
      </c>
      <c r="B859" s="131" t="s">
        <v>137</v>
      </c>
      <c r="C859" s="131" t="s">
        <v>138</v>
      </c>
      <c r="D859" s="131" t="s">
        <v>275</v>
      </c>
      <c r="E859" s="131" t="s">
        <v>745</v>
      </c>
      <c r="F859" s="131" t="s">
        <v>746</v>
      </c>
      <c r="G859" s="132" t="s">
        <v>770</v>
      </c>
      <c r="H859" s="133"/>
      <c r="I859" s="103"/>
      <c r="J859" s="103"/>
      <c r="K859" s="103"/>
      <c r="L859" s="103"/>
      <c r="M859" s="103"/>
      <c r="N859" s="103"/>
      <c r="O859" s="103">
        <v>149</v>
      </c>
      <c r="P859" s="103"/>
      <c r="Q859" s="103"/>
      <c r="R859" s="103"/>
      <c r="S859" s="134"/>
      <c r="T859"/>
      <c r="U859"/>
      <c r="V859"/>
      <c r="W859"/>
      <c r="X859"/>
      <c r="Y859"/>
      <c r="Z859"/>
      <c r="AA859"/>
      <c r="AB859"/>
      <c r="AC859"/>
      <c r="AD859"/>
      <c r="AE859"/>
    </row>
    <row r="860" spans="1:31">
      <c r="A860" s="131" t="s">
        <v>116</v>
      </c>
      <c r="B860" s="131" t="s">
        <v>137</v>
      </c>
      <c r="C860" s="131" t="s">
        <v>138</v>
      </c>
      <c r="D860" s="131" t="s">
        <v>275</v>
      </c>
      <c r="E860" s="131" t="s">
        <v>745</v>
      </c>
      <c r="F860" s="131" t="s">
        <v>746</v>
      </c>
      <c r="G860" s="132" t="s">
        <v>771</v>
      </c>
      <c r="H860" s="133"/>
      <c r="I860" s="103"/>
      <c r="J860" s="103"/>
      <c r="K860" s="103"/>
      <c r="L860" s="103"/>
      <c r="M860" s="103"/>
      <c r="N860" s="103"/>
      <c r="O860" s="103">
        <v>2</v>
      </c>
      <c r="P860" s="103"/>
      <c r="Q860" s="103"/>
      <c r="R860" s="103"/>
      <c r="S860" s="134"/>
      <c r="T860"/>
      <c r="U860"/>
      <c r="V860"/>
      <c r="W860"/>
      <c r="X860"/>
      <c r="Y860"/>
      <c r="Z860"/>
      <c r="AA860"/>
      <c r="AB860"/>
      <c r="AC860"/>
      <c r="AD860"/>
      <c r="AE860"/>
    </row>
    <row r="861" spans="1:31">
      <c r="A861" s="131" t="s">
        <v>116</v>
      </c>
      <c r="B861" s="131" t="s">
        <v>137</v>
      </c>
      <c r="C861" s="131" t="s">
        <v>138</v>
      </c>
      <c r="D861" s="131" t="s">
        <v>275</v>
      </c>
      <c r="E861" s="131" t="s">
        <v>745</v>
      </c>
      <c r="F861" s="131" t="s">
        <v>746</v>
      </c>
      <c r="G861" s="132" t="s">
        <v>796</v>
      </c>
      <c r="H861" s="133"/>
      <c r="I861" s="103"/>
      <c r="J861" s="103"/>
      <c r="K861" s="103"/>
      <c r="L861" s="103"/>
      <c r="M861" s="103"/>
      <c r="N861" s="103"/>
      <c r="O861" s="103">
        <v>1</v>
      </c>
      <c r="P861" s="103"/>
      <c r="Q861" s="103"/>
      <c r="R861" s="103"/>
      <c r="S861" s="134"/>
      <c r="T861"/>
      <c r="U861"/>
      <c r="V861"/>
      <c r="W861"/>
      <c r="X861"/>
      <c r="Y861"/>
      <c r="Z861"/>
      <c r="AA861"/>
      <c r="AB861"/>
      <c r="AC861"/>
      <c r="AD861"/>
      <c r="AE861"/>
    </row>
    <row r="862" spans="1:31">
      <c r="A862" s="131" t="s">
        <v>116</v>
      </c>
      <c r="B862" s="131" t="s">
        <v>137</v>
      </c>
      <c r="C862" s="131" t="s">
        <v>138</v>
      </c>
      <c r="D862" s="131" t="s">
        <v>275</v>
      </c>
      <c r="E862" s="131" t="s">
        <v>745</v>
      </c>
      <c r="F862" s="131" t="s">
        <v>746</v>
      </c>
      <c r="G862" s="132" t="s">
        <v>772</v>
      </c>
      <c r="H862" s="133"/>
      <c r="I862" s="103"/>
      <c r="J862" s="103"/>
      <c r="K862" s="103"/>
      <c r="L862" s="103"/>
      <c r="M862" s="103"/>
      <c r="N862" s="103"/>
      <c r="O862" s="103">
        <v>1</v>
      </c>
      <c r="P862" s="103"/>
      <c r="Q862" s="103"/>
      <c r="R862" s="103"/>
      <c r="S862" s="134"/>
      <c r="T862"/>
      <c r="U862"/>
      <c r="V862"/>
      <c r="W862"/>
      <c r="X862"/>
      <c r="Y862"/>
      <c r="Z862"/>
      <c r="AA862"/>
      <c r="AB862"/>
      <c r="AC862"/>
      <c r="AD862"/>
      <c r="AE862"/>
    </row>
    <row r="863" spans="1:31">
      <c r="A863" s="131" t="s">
        <v>116</v>
      </c>
      <c r="B863" s="131" t="s">
        <v>137</v>
      </c>
      <c r="C863" s="131" t="s">
        <v>138</v>
      </c>
      <c r="D863" s="140" t="s">
        <v>276</v>
      </c>
      <c r="E863" s="140" t="s">
        <v>745</v>
      </c>
      <c r="F863" s="140" t="s">
        <v>746</v>
      </c>
      <c r="G863" s="140" t="s">
        <v>770</v>
      </c>
      <c r="H863" s="128"/>
      <c r="I863" s="129"/>
      <c r="J863" s="129"/>
      <c r="K863" s="129"/>
      <c r="L863" s="129"/>
      <c r="M863" s="129">
        <v>6</v>
      </c>
      <c r="N863" s="129"/>
      <c r="O863" s="129"/>
      <c r="P863" s="129"/>
      <c r="Q863" s="129"/>
      <c r="R863" s="129"/>
      <c r="S863" s="130"/>
      <c r="T863"/>
      <c r="U863"/>
      <c r="V863"/>
      <c r="W863"/>
      <c r="X863"/>
      <c r="Y863"/>
      <c r="Z863"/>
      <c r="AA863"/>
      <c r="AB863"/>
      <c r="AC863"/>
      <c r="AD863"/>
      <c r="AE863"/>
    </row>
    <row r="864" spans="1:31">
      <c r="A864" s="131" t="s">
        <v>116</v>
      </c>
      <c r="B864" s="131" t="s">
        <v>137</v>
      </c>
      <c r="C864" s="131" t="s">
        <v>138</v>
      </c>
      <c r="D864" s="140" t="s">
        <v>277</v>
      </c>
      <c r="E864" s="140" t="s">
        <v>741</v>
      </c>
      <c r="F864" s="140" t="s">
        <v>742</v>
      </c>
      <c r="G864" s="140" t="s">
        <v>491</v>
      </c>
      <c r="H864" s="128"/>
      <c r="I864" s="129"/>
      <c r="J864" s="129"/>
      <c r="K864" s="129"/>
      <c r="L864" s="129"/>
      <c r="M864" s="129"/>
      <c r="N864" s="129"/>
      <c r="O864" s="129"/>
      <c r="P864" s="129"/>
      <c r="Q864" s="129">
        <v>1</v>
      </c>
      <c r="R864" s="129"/>
      <c r="S864" s="130"/>
      <c r="T864"/>
      <c r="U864"/>
      <c r="V864"/>
      <c r="W864"/>
      <c r="X864"/>
      <c r="Y864"/>
      <c r="Z864"/>
      <c r="AA864"/>
      <c r="AB864"/>
      <c r="AC864"/>
      <c r="AD864"/>
      <c r="AE864"/>
    </row>
    <row r="865" spans="1:31">
      <c r="A865" s="131" t="s">
        <v>116</v>
      </c>
      <c r="B865" s="131" t="s">
        <v>137</v>
      </c>
      <c r="C865" s="131" t="s">
        <v>138</v>
      </c>
      <c r="D865" s="131" t="s">
        <v>277</v>
      </c>
      <c r="E865" s="140" t="s">
        <v>774</v>
      </c>
      <c r="F865" s="140" t="s">
        <v>775</v>
      </c>
      <c r="G865" s="140" t="s">
        <v>762</v>
      </c>
      <c r="H865" s="128"/>
      <c r="I865" s="129"/>
      <c r="J865" s="129"/>
      <c r="K865" s="129"/>
      <c r="L865" s="129"/>
      <c r="M865" s="129"/>
      <c r="N865" s="129"/>
      <c r="O865" s="129"/>
      <c r="P865" s="129"/>
      <c r="Q865" s="129">
        <v>1</v>
      </c>
      <c r="R865" s="129"/>
      <c r="S865" s="130"/>
      <c r="T865"/>
      <c r="U865"/>
      <c r="V865"/>
      <c r="W865"/>
      <c r="X865"/>
      <c r="Y865"/>
      <c r="Z865"/>
      <c r="AA865"/>
      <c r="AB865"/>
      <c r="AC865"/>
      <c r="AD865"/>
      <c r="AE865"/>
    </row>
    <row r="866" spans="1:31">
      <c r="A866" s="131" t="s">
        <v>116</v>
      </c>
      <c r="B866" s="131" t="s">
        <v>137</v>
      </c>
      <c r="C866" s="131" t="s">
        <v>138</v>
      </c>
      <c r="D866" s="131" t="s">
        <v>277</v>
      </c>
      <c r="E866" s="140" t="s">
        <v>745</v>
      </c>
      <c r="F866" s="140" t="s">
        <v>746</v>
      </c>
      <c r="G866" s="140" t="s">
        <v>768</v>
      </c>
      <c r="H866" s="128"/>
      <c r="I866" s="129"/>
      <c r="J866" s="129"/>
      <c r="K866" s="129"/>
      <c r="L866" s="129"/>
      <c r="M866" s="129"/>
      <c r="N866" s="129"/>
      <c r="O866" s="129"/>
      <c r="P866" s="129"/>
      <c r="Q866" s="129">
        <v>3</v>
      </c>
      <c r="R866" s="129"/>
      <c r="S866" s="130"/>
      <c r="T866"/>
      <c r="U866"/>
      <c r="V866"/>
      <c r="W866"/>
      <c r="X866"/>
      <c r="Y866"/>
      <c r="Z866"/>
      <c r="AA866"/>
      <c r="AB866"/>
      <c r="AC866"/>
      <c r="AD866"/>
      <c r="AE866"/>
    </row>
    <row r="867" spans="1:31">
      <c r="A867" s="131" t="s">
        <v>116</v>
      </c>
      <c r="B867" s="131" t="s">
        <v>137</v>
      </c>
      <c r="C867" s="131" t="s">
        <v>138</v>
      </c>
      <c r="D867" s="131" t="s">
        <v>277</v>
      </c>
      <c r="E867" s="131" t="s">
        <v>745</v>
      </c>
      <c r="F867" s="131" t="s">
        <v>746</v>
      </c>
      <c r="G867" s="132" t="s">
        <v>805</v>
      </c>
      <c r="H867" s="133"/>
      <c r="I867" s="103"/>
      <c r="J867" s="103"/>
      <c r="K867" s="103"/>
      <c r="L867" s="103"/>
      <c r="M867" s="103"/>
      <c r="N867" s="103"/>
      <c r="O867" s="103"/>
      <c r="P867" s="103"/>
      <c r="Q867" s="103">
        <v>1</v>
      </c>
      <c r="R867" s="103"/>
      <c r="S867" s="134"/>
      <c r="T867"/>
      <c r="U867"/>
      <c r="V867"/>
      <c r="W867"/>
      <c r="X867"/>
      <c r="Y867"/>
      <c r="Z867"/>
      <c r="AA867"/>
      <c r="AB867"/>
      <c r="AC867"/>
      <c r="AD867"/>
      <c r="AE867"/>
    </row>
    <row r="868" spans="1:31">
      <c r="A868" s="131" t="s">
        <v>116</v>
      </c>
      <c r="B868" s="131" t="s">
        <v>137</v>
      </c>
      <c r="C868" s="131" t="s">
        <v>138</v>
      </c>
      <c r="D868" s="131" t="s">
        <v>277</v>
      </c>
      <c r="E868" s="131" t="s">
        <v>745</v>
      </c>
      <c r="F868" s="131" t="s">
        <v>746</v>
      </c>
      <c r="G868" s="132" t="s">
        <v>770</v>
      </c>
      <c r="H868" s="133"/>
      <c r="I868" s="103"/>
      <c r="J868" s="103"/>
      <c r="K868" s="103"/>
      <c r="L868" s="103"/>
      <c r="M868" s="103"/>
      <c r="N868" s="103"/>
      <c r="O868" s="103"/>
      <c r="P868" s="103"/>
      <c r="Q868" s="103">
        <v>104</v>
      </c>
      <c r="R868" s="103"/>
      <c r="S868" s="134"/>
      <c r="T868"/>
      <c r="U868"/>
      <c r="V868"/>
      <c r="W868"/>
      <c r="X868"/>
      <c r="Y868"/>
      <c r="Z868"/>
      <c r="AA868"/>
      <c r="AB868"/>
      <c r="AC868"/>
      <c r="AD868"/>
      <c r="AE868"/>
    </row>
    <row r="869" spans="1:31">
      <c r="A869" s="131" t="s">
        <v>116</v>
      </c>
      <c r="B869" s="131" t="s">
        <v>137</v>
      </c>
      <c r="C869" s="131" t="s">
        <v>138</v>
      </c>
      <c r="D869" s="131" t="s">
        <v>277</v>
      </c>
      <c r="E869" s="131" t="s">
        <v>745</v>
      </c>
      <c r="F869" s="131" t="s">
        <v>746</v>
      </c>
      <c r="G869" s="132" t="s">
        <v>806</v>
      </c>
      <c r="H869" s="133"/>
      <c r="I869" s="103"/>
      <c r="J869" s="103"/>
      <c r="K869" s="103"/>
      <c r="L869" s="103"/>
      <c r="M869" s="103"/>
      <c r="N869" s="103"/>
      <c r="O869" s="103"/>
      <c r="P869" s="103"/>
      <c r="Q869" s="103">
        <v>1</v>
      </c>
      <c r="R869" s="103"/>
      <c r="S869" s="134"/>
      <c r="T869"/>
      <c r="U869"/>
      <c r="V869"/>
      <c r="W869"/>
      <c r="X869"/>
      <c r="Y869"/>
      <c r="Z869"/>
      <c r="AA869"/>
      <c r="AB869"/>
      <c r="AC869"/>
      <c r="AD869"/>
      <c r="AE869"/>
    </row>
    <row r="870" spans="1:31">
      <c r="A870" s="131" t="s">
        <v>116</v>
      </c>
      <c r="B870" s="131" t="s">
        <v>137</v>
      </c>
      <c r="C870" s="131" t="s">
        <v>138</v>
      </c>
      <c r="D870" s="131" t="s">
        <v>277</v>
      </c>
      <c r="E870" s="131" t="s">
        <v>745</v>
      </c>
      <c r="F870" s="131" t="s">
        <v>746</v>
      </c>
      <c r="G870" s="132" t="s">
        <v>790</v>
      </c>
      <c r="H870" s="133"/>
      <c r="I870" s="103"/>
      <c r="J870" s="103"/>
      <c r="K870" s="103"/>
      <c r="L870" s="103"/>
      <c r="M870" s="103"/>
      <c r="N870" s="103"/>
      <c r="O870" s="103"/>
      <c r="P870" s="103"/>
      <c r="Q870" s="103">
        <v>2</v>
      </c>
      <c r="R870" s="103"/>
      <c r="S870" s="134"/>
      <c r="T870"/>
      <c r="U870"/>
      <c r="V870"/>
      <c r="W870"/>
      <c r="X870"/>
      <c r="Y870"/>
      <c r="Z870"/>
      <c r="AA870"/>
      <c r="AB870"/>
      <c r="AC870"/>
      <c r="AD870"/>
      <c r="AE870"/>
    </row>
    <row r="871" spans="1:31">
      <c r="A871" s="131" t="s">
        <v>116</v>
      </c>
      <c r="B871" s="131" t="s">
        <v>137</v>
      </c>
      <c r="C871" s="131" t="s">
        <v>138</v>
      </c>
      <c r="D871" s="131" t="s">
        <v>277</v>
      </c>
      <c r="E871" s="131" t="s">
        <v>745</v>
      </c>
      <c r="F871" s="131" t="s">
        <v>746</v>
      </c>
      <c r="G871" s="132" t="s">
        <v>797</v>
      </c>
      <c r="H871" s="133"/>
      <c r="I871" s="103"/>
      <c r="J871" s="103"/>
      <c r="K871" s="103"/>
      <c r="L871" s="103"/>
      <c r="M871" s="103"/>
      <c r="N871" s="103"/>
      <c r="O871" s="103"/>
      <c r="P871" s="103"/>
      <c r="Q871" s="103">
        <v>1</v>
      </c>
      <c r="R871" s="103"/>
      <c r="S871" s="134"/>
      <c r="T871"/>
      <c r="U871"/>
      <c r="V871"/>
      <c r="W871"/>
      <c r="X871"/>
      <c r="Y871"/>
      <c r="Z871"/>
      <c r="AA871"/>
      <c r="AB871"/>
      <c r="AC871"/>
      <c r="AD871"/>
      <c r="AE871"/>
    </row>
    <row r="872" spans="1:31">
      <c r="A872" s="131" t="s">
        <v>116</v>
      </c>
      <c r="B872" s="131" t="s">
        <v>137</v>
      </c>
      <c r="C872" s="131" t="s">
        <v>138</v>
      </c>
      <c r="D872" s="140" t="s">
        <v>278</v>
      </c>
      <c r="E872" s="140" t="s">
        <v>741</v>
      </c>
      <c r="F872" s="140" t="s">
        <v>742</v>
      </c>
      <c r="G872" s="140" t="s">
        <v>491</v>
      </c>
      <c r="H872" s="128"/>
      <c r="I872" s="129"/>
      <c r="J872" s="129"/>
      <c r="K872" s="129"/>
      <c r="L872" s="129"/>
      <c r="M872" s="129"/>
      <c r="N872" s="129"/>
      <c r="O872" s="129"/>
      <c r="P872" s="129">
        <v>1</v>
      </c>
      <c r="Q872" s="129"/>
      <c r="R872" s="129"/>
      <c r="S872" s="130"/>
      <c r="T872"/>
      <c r="U872"/>
      <c r="V872"/>
      <c r="W872"/>
      <c r="X872"/>
      <c r="Y872"/>
      <c r="Z872"/>
      <c r="AA872"/>
      <c r="AB872"/>
      <c r="AC872"/>
      <c r="AD872"/>
      <c r="AE872"/>
    </row>
    <row r="873" spans="1:31">
      <c r="A873" s="131" t="s">
        <v>116</v>
      </c>
      <c r="B873" s="131" t="s">
        <v>137</v>
      </c>
      <c r="C873" s="131" t="s">
        <v>138</v>
      </c>
      <c r="D873" s="131" t="s">
        <v>278</v>
      </c>
      <c r="E873" s="140" t="s">
        <v>745</v>
      </c>
      <c r="F873" s="140" t="s">
        <v>746</v>
      </c>
      <c r="G873" s="140" t="s">
        <v>770</v>
      </c>
      <c r="H873" s="128"/>
      <c r="I873" s="129"/>
      <c r="J873" s="129"/>
      <c r="K873" s="129"/>
      <c r="L873" s="129"/>
      <c r="M873" s="129"/>
      <c r="N873" s="129"/>
      <c r="O873" s="129"/>
      <c r="P873" s="129">
        <v>3</v>
      </c>
      <c r="Q873" s="129"/>
      <c r="R873" s="129"/>
      <c r="S873" s="130"/>
      <c r="T873"/>
      <c r="U873"/>
      <c r="V873"/>
      <c r="W873"/>
      <c r="X873"/>
      <c r="Y873"/>
      <c r="Z873"/>
      <c r="AA873"/>
      <c r="AB873"/>
      <c r="AC873"/>
      <c r="AD873"/>
      <c r="AE873"/>
    </row>
    <row r="874" spans="1:31">
      <c r="A874" s="131" t="s">
        <v>116</v>
      </c>
      <c r="B874" s="131" t="s">
        <v>137</v>
      </c>
      <c r="C874" s="131" t="s">
        <v>138</v>
      </c>
      <c r="D874" s="131" t="s">
        <v>278</v>
      </c>
      <c r="E874" s="131" t="s">
        <v>745</v>
      </c>
      <c r="F874" s="131" t="s">
        <v>746</v>
      </c>
      <c r="G874" s="132" t="s">
        <v>797</v>
      </c>
      <c r="H874" s="133"/>
      <c r="I874" s="103"/>
      <c r="J874" s="103"/>
      <c r="K874" s="103"/>
      <c r="L874" s="103"/>
      <c r="M874" s="103"/>
      <c r="N874" s="103"/>
      <c r="O874" s="103"/>
      <c r="P874" s="103">
        <v>1</v>
      </c>
      <c r="Q874" s="103"/>
      <c r="R874" s="103"/>
      <c r="S874" s="134"/>
      <c r="T874"/>
      <c r="U874"/>
      <c r="V874"/>
      <c r="W874"/>
      <c r="X874"/>
      <c r="Y874"/>
      <c r="Z874"/>
      <c r="AA874"/>
      <c r="AB874"/>
      <c r="AC874"/>
      <c r="AD874"/>
      <c r="AE874"/>
    </row>
    <row r="875" spans="1:31">
      <c r="A875" s="131" t="s">
        <v>116</v>
      </c>
      <c r="B875" s="131" t="s">
        <v>137</v>
      </c>
      <c r="C875" s="131" t="s">
        <v>138</v>
      </c>
      <c r="D875" s="140" t="s">
        <v>138</v>
      </c>
      <c r="E875" s="140" t="s">
        <v>741</v>
      </c>
      <c r="F875" s="140" t="s">
        <v>742</v>
      </c>
      <c r="G875" s="140" t="s">
        <v>491</v>
      </c>
      <c r="H875" s="128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30">
        <v>2</v>
      </c>
      <c r="T875"/>
      <c r="U875"/>
      <c r="V875"/>
      <c r="W875"/>
      <c r="X875"/>
      <c r="Y875"/>
      <c r="Z875"/>
      <c r="AA875"/>
      <c r="AB875"/>
      <c r="AC875"/>
      <c r="AD875"/>
      <c r="AE875"/>
    </row>
    <row r="876" spans="1:31">
      <c r="A876" s="131" t="s">
        <v>116</v>
      </c>
      <c r="B876" s="131" t="s">
        <v>137</v>
      </c>
      <c r="C876" s="131" t="s">
        <v>138</v>
      </c>
      <c r="D876" s="131" t="s">
        <v>138</v>
      </c>
      <c r="E876" s="140" t="s">
        <v>774</v>
      </c>
      <c r="F876" s="140" t="s">
        <v>775</v>
      </c>
      <c r="G876" s="140" t="s">
        <v>807</v>
      </c>
      <c r="H876" s="128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30">
        <v>1</v>
      </c>
      <c r="T876"/>
      <c r="U876"/>
      <c r="V876"/>
      <c r="W876"/>
      <c r="X876"/>
      <c r="Y876"/>
      <c r="Z876"/>
      <c r="AA876"/>
      <c r="AB876"/>
      <c r="AC876"/>
      <c r="AD876"/>
      <c r="AE876"/>
    </row>
    <row r="877" spans="1:31">
      <c r="A877" s="131" t="s">
        <v>116</v>
      </c>
      <c r="B877" s="131" t="s">
        <v>137</v>
      </c>
      <c r="C877" s="131" t="s">
        <v>138</v>
      </c>
      <c r="D877" s="131" t="s">
        <v>138</v>
      </c>
      <c r="E877" s="131" t="s">
        <v>774</v>
      </c>
      <c r="F877" s="131" t="s">
        <v>775</v>
      </c>
      <c r="G877" s="132" t="s">
        <v>776</v>
      </c>
      <c r="H877" s="13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34">
        <v>1</v>
      </c>
      <c r="T877"/>
      <c r="U877"/>
      <c r="V877"/>
      <c r="W877"/>
      <c r="X877"/>
      <c r="Y877"/>
      <c r="Z877"/>
      <c r="AA877"/>
      <c r="AB877"/>
      <c r="AC877"/>
      <c r="AD877"/>
      <c r="AE877"/>
    </row>
    <row r="878" spans="1:31">
      <c r="A878" s="131" t="s">
        <v>116</v>
      </c>
      <c r="B878" s="131" t="s">
        <v>137</v>
      </c>
      <c r="C878" s="131" t="s">
        <v>138</v>
      </c>
      <c r="D878" s="131" t="s">
        <v>138</v>
      </c>
      <c r="E878" s="131" t="s">
        <v>774</v>
      </c>
      <c r="F878" s="131" t="s">
        <v>775</v>
      </c>
      <c r="G878" s="132" t="s">
        <v>787</v>
      </c>
      <c r="H878" s="13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34">
        <v>2</v>
      </c>
      <c r="T878"/>
      <c r="U878"/>
      <c r="V878"/>
      <c r="W878"/>
      <c r="X878"/>
      <c r="Y878"/>
      <c r="Z878"/>
      <c r="AA878"/>
      <c r="AB878"/>
      <c r="AC878"/>
      <c r="AD878"/>
      <c r="AE878"/>
    </row>
    <row r="879" spans="1:31">
      <c r="A879" s="131" t="s">
        <v>116</v>
      </c>
      <c r="B879" s="131" t="s">
        <v>137</v>
      </c>
      <c r="C879" s="131" t="s">
        <v>138</v>
      </c>
      <c r="D879" s="131" t="s">
        <v>138</v>
      </c>
      <c r="E879" s="131" t="s">
        <v>774</v>
      </c>
      <c r="F879" s="131" t="s">
        <v>775</v>
      </c>
      <c r="G879" s="132" t="s">
        <v>777</v>
      </c>
      <c r="H879" s="13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34">
        <v>7</v>
      </c>
      <c r="T879"/>
      <c r="U879"/>
      <c r="V879"/>
      <c r="W879"/>
      <c r="X879"/>
      <c r="Y879"/>
      <c r="Z879"/>
      <c r="AA879"/>
      <c r="AB879"/>
      <c r="AC879"/>
      <c r="AD879"/>
      <c r="AE879"/>
    </row>
    <row r="880" spans="1:31">
      <c r="A880" s="131" t="s">
        <v>116</v>
      </c>
      <c r="B880" s="131" t="s">
        <v>137</v>
      </c>
      <c r="C880" s="131" t="s">
        <v>138</v>
      </c>
      <c r="D880" s="131" t="s">
        <v>138</v>
      </c>
      <c r="E880" s="131" t="s">
        <v>774</v>
      </c>
      <c r="F880" s="131" t="s">
        <v>775</v>
      </c>
      <c r="G880" s="132" t="s">
        <v>808</v>
      </c>
      <c r="H880" s="13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34">
        <v>1</v>
      </c>
      <c r="T880"/>
      <c r="U880"/>
      <c r="V880"/>
      <c r="W880"/>
      <c r="X880"/>
      <c r="Y880"/>
      <c r="Z880"/>
      <c r="AA880"/>
      <c r="AB880"/>
      <c r="AC880"/>
      <c r="AD880"/>
      <c r="AE880"/>
    </row>
    <row r="881" spans="1:31">
      <c r="A881" s="131" t="s">
        <v>116</v>
      </c>
      <c r="B881" s="131" t="s">
        <v>137</v>
      </c>
      <c r="C881" s="131" t="s">
        <v>138</v>
      </c>
      <c r="D881" s="131" t="s">
        <v>138</v>
      </c>
      <c r="E881" s="131" t="s">
        <v>774</v>
      </c>
      <c r="F881" s="131" t="s">
        <v>775</v>
      </c>
      <c r="G881" s="132" t="s">
        <v>779</v>
      </c>
      <c r="H881" s="13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34">
        <v>2</v>
      </c>
      <c r="T881"/>
      <c r="U881"/>
      <c r="V881"/>
      <c r="W881"/>
      <c r="X881"/>
      <c r="Y881"/>
      <c r="Z881"/>
      <c r="AA881"/>
      <c r="AB881"/>
      <c r="AC881"/>
      <c r="AD881"/>
      <c r="AE881"/>
    </row>
    <row r="882" spans="1:31">
      <c r="A882" s="131" t="s">
        <v>116</v>
      </c>
      <c r="B882" s="131" t="s">
        <v>137</v>
      </c>
      <c r="C882" s="131" t="s">
        <v>138</v>
      </c>
      <c r="D882" s="131" t="s">
        <v>138</v>
      </c>
      <c r="E882" s="131" t="s">
        <v>774</v>
      </c>
      <c r="F882" s="131" t="s">
        <v>775</v>
      </c>
      <c r="G882" s="132" t="s">
        <v>778</v>
      </c>
      <c r="H882" s="13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34">
        <v>2</v>
      </c>
      <c r="T882"/>
      <c r="U882"/>
      <c r="V882"/>
      <c r="W882"/>
      <c r="X882"/>
      <c r="Y882"/>
      <c r="Z882"/>
      <c r="AA882"/>
      <c r="AB882"/>
      <c r="AC882"/>
      <c r="AD882"/>
      <c r="AE882"/>
    </row>
    <row r="883" spans="1:31">
      <c r="A883" s="131" t="s">
        <v>116</v>
      </c>
      <c r="B883" s="131" t="s">
        <v>137</v>
      </c>
      <c r="C883" s="131" t="s">
        <v>138</v>
      </c>
      <c r="D883" s="131" t="s">
        <v>138</v>
      </c>
      <c r="E883" s="131" t="s">
        <v>774</v>
      </c>
      <c r="F883" s="131" t="s">
        <v>775</v>
      </c>
      <c r="G883" s="132" t="s">
        <v>809</v>
      </c>
      <c r="H883" s="13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34">
        <v>1</v>
      </c>
      <c r="T883"/>
      <c r="U883"/>
      <c r="V883"/>
      <c r="W883"/>
      <c r="X883"/>
      <c r="Y883"/>
      <c r="Z883"/>
      <c r="AA883"/>
      <c r="AB883"/>
      <c r="AC883"/>
      <c r="AD883"/>
      <c r="AE883"/>
    </row>
    <row r="884" spans="1:31">
      <c r="A884" s="131" t="s">
        <v>116</v>
      </c>
      <c r="B884" s="131" t="s">
        <v>137</v>
      </c>
      <c r="C884" s="131" t="s">
        <v>138</v>
      </c>
      <c r="D884" s="131" t="s">
        <v>138</v>
      </c>
      <c r="E884" s="131" t="s">
        <v>774</v>
      </c>
      <c r="F884" s="131" t="s">
        <v>775</v>
      </c>
      <c r="G884" s="132" t="s">
        <v>810</v>
      </c>
      <c r="H884" s="13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34">
        <v>1</v>
      </c>
      <c r="T884"/>
      <c r="U884"/>
      <c r="V884"/>
      <c r="W884"/>
      <c r="X884"/>
      <c r="Y884"/>
      <c r="Z884"/>
      <c r="AA884"/>
      <c r="AB884"/>
      <c r="AC884"/>
      <c r="AD884"/>
      <c r="AE884"/>
    </row>
    <row r="885" spans="1:31">
      <c r="A885" s="131" t="s">
        <v>116</v>
      </c>
      <c r="B885" s="131" t="s">
        <v>137</v>
      </c>
      <c r="C885" s="131" t="s">
        <v>138</v>
      </c>
      <c r="D885" s="131" t="s">
        <v>138</v>
      </c>
      <c r="E885" s="140" t="s">
        <v>745</v>
      </c>
      <c r="F885" s="140" t="s">
        <v>746</v>
      </c>
      <c r="G885" s="140" t="s">
        <v>786</v>
      </c>
      <c r="H885" s="128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>
        <v>1</v>
      </c>
      <c r="S885" s="130">
        <v>9</v>
      </c>
      <c r="T885"/>
      <c r="U885"/>
      <c r="V885"/>
      <c r="W885"/>
      <c r="X885"/>
      <c r="Y885"/>
      <c r="Z885"/>
      <c r="AA885"/>
      <c r="AB885"/>
      <c r="AC885"/>
      <c r="AD885"/>
      <c r="AE885"/>
    </row>
    <row r="886" spans="1:31">
      <c r="A886" s="131" t="s">
        <v>116</v>
      </c>
      <c r="B886" s="131" t="s">
        <v>137</v>
      </c>
      <c r="C886" s="131" t="s">
        <v>138</v>
      </c>
      <c r="D886" s="131" t="s">
        <v>138</v>
      </c>
      <c r="E886" s="131" t="s">
        <v>745</v>
      </c>
      <c r="F886" s="131" t="s">
        <v>746</v>
      </c>
      <c r="G886" s="132" t="s">
        <v>765</v>
      </c>
      <c r="H886" s="13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34">
        <v>1</v>
      </c>
      <c r="T886"/>
      <c r="U886"/>
      <c r="V886"/>
      <c r="W886"/>
      <c r="X886"/>
      <c r="Y886"/>
      <c r="Z886"/>
      <c r="AA886"/>
      <c r="AB886"/>
      <c r="AC886"/>
      <c r="AD886"/>
      <c r="AE886"/>
    </row>
    <row r="887" spans="1:31">
      <c r="A887" s="131" t="s">
        <v>116</v>
      </c>
      <c r="B887" s="131" t="s">
        <v>137</v>
      </c>
      <c r="C887" s="131" t="s">
        <v>138</v>
      </c>
      <c r="D887" s="131" t="s">
        <v>138</v>
      </c>
      <c r="E887" s="131" t="s">
        <v>745</v>
      </c>
      <c r="F887" s="131" t="s">
        <v>746</v>
      </c>
      <c r="G887" s="132" t="s">
        <v>811</v>
      </c>
      <c r="H887" s="13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34">
        <v>4</v>
      </c>
      <c r="T887"/>
      <c r="U887"/>
      <c r="V887"/>
      <c r="W887"/>
      <c r="X887"/>
      <c r="Y887"/>
      <c r="Z887"/>
      <c r="AA887"/>
      <c r="AB887"/>
      <c r="AC887"/>
      <c r="AD887"/>
      <c r="AE887"/>
    </row>
    <row r="888" spans="1:31">
      <c r="A888" s="131" t="s">
        <v>116</v>
      </c>
      <c r="B888" s="131" t="s">
        <v>137</v>
      </c>
      <c r="C888" s="131" t="s">
        <v>138</v>
      </c>
      <c r="D888" s="131" t="s">
        <v>138</v>
      </c>
      <c r="E888" s="131" t="s">
        <v>745</v>
      </c>
      <c r="F888" s="131" t="s">
        <v>746</v>
      </c>
      <c r="G888" s="132" t="s">
        <v>812</v>
      </c>
      <c r="H888" s="13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34">
        <v>1</v>
      </c>
      <c r="T888"/>
      <c r="U888"/>
      <c r="V888"/>
      <c r="W888"/>
      <c r="X888"/>
      <c r="Y888"/>
      <c r="Z888"/>
      <c r="AA888"/>
      <c r="AB888"/>
      <c r="AC888"/>
      <c r="AD888"/>
      <c r="AE888"/>
    </row>
    <row r="889" spans="1:31">
      <c r="A889" s="131" t="s">
        <v>116</v>
      </c>
      <c r="B889" s="131" t="s">
        <v>137</v>
      </c>
      <c r="C889" s="131" t="s">
        <v>138</v>
      </c>
      <c r="D889" s="131" t="s">
        <v>138</v>
      </c>
      <c r="E889" s="131" t="s">
        <v>745</v>
      </c>
      <c r="F889" s="131" t="s">
        <v>746</v>
      </c>
      <c r="G889" s="132" t="s">
        <v>767</v>
      </c>
      <c r="H889" s="13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34">
        <v>5</v>
      </c>
      <c r="T889"/>
      <c r="U889"/>
      <c r="V889"/>
      <c r="W889"/>
      <c r="X889"/>
      <c r="Y889"/>
      <c r="Z889"/>
      <c r="AA889"/>
      <c r="AB889"/>
      <c r="AC889"/>
      <c r="AD889"/>
      <c r="AE889"/>
    </row>
    <row r="890" spans="1:31">
      <c r="A890" s="131" t="s">
        <v>116</v>
      </c>
      <c r="B890" s="131" t="s">
        <v>137</v>
      </c>
      <c r="C890" s="131" t="s">
        <v>138</v>
      </c>
      <c r="D890" s="131" t="s">
        <v>138</v>
      </c>
      <c r="E890" s="131" t="s">
        <v>745</v>
      </c>
      <c r="F890" s="131" t="s">
        <v>746</v>
      </c>
      <c r="G890" s="132" t="s">
        <v>768</v>
      </c>
      <c r="H890" s="13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>
        <v>1</v>
      </c>
      <c r="S890" s="134">
        <v>67</v>
      </c>
      <c r="T890"/>
      <c r="U890"/>
      <c r="V890"/>
      <c r="W890"/>
      <c r="X890"/>
      <c r="Y890"/>
      <c r="Z890"/>
      <c r="AA890"/>
      <c r="AB890"/>
      <c r="AC890"/>
      <c r="AD890"/>
      <c r="AE890"/>
    </row>
    <row r="891" spans="1:31">
      <c r="A891" s="131" t="s">
        <v>116</v>
      </c>
      <c r="B891" s="131" t="s">
        <v>137</v>
      </c>
      <c r="C891" s="131" t="s">
        <v>138</v>
      </c>
      <c r="D891" s="131" t="s">
        <v>138</v>
      </c>
      <c r="E891" s="131" t="s">
        <v>745</v>
      </c>
      <c r="F891" s="131" t="s">
        <v>746</v>
      </c>
      <c r="G891" s="132" t="s">
        <v>789</v>
      </c>
      <c r="H891" s="13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34">
        <v>1</v>
      </c>
      <c r="T891"/>
      <c r="U891"/>
      <c r="V891"/>
      <c r="W891"/>
      <c r="X891"/>
      <c r="Y891"/>
      <c r="Z891"/>
      <c r="AA891"/>
      <c r="AB891"/>
      <c r="AC891"/>
      <c r="AD891"/>
      <c r="AE891"/>
    </row>
    <row r="892" spans="1:31">
      <c r="A892" s="131" t="s">
        <v>116</v>
      </c>
      <c r="B892" s="131" t="s">
        <v>137</v>
      </c>
      <c r="C892" s="131" t="s">
        <v>138</v>
      </c>
      <c r="D892" s="131" t="s">
        <v>138</v>
      </c>
      <c r="E892" s="131" t="s">
        <v>745</v>
      </c>
      <c r="F892" s="131" t="s">
        <v>746</v>
      </c>
      <c r="G892" s="132" t="s">
        <v>769</v>
      </c>
      <c r="H892" s="13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34">
        <v>2</v>
      </c>
      <c r="T892"/>
      <c r="U892"/>
      <c r="V892"/>
      <c r="W892"/>
      <c r="X892"/>
      <c r="Y892"/>
      <c r="Z892"/>
      <c r="AA892"/>
      <c r="AB892"/>
      <c r="AC892"/>
      <c r="AD892"/>
      <c r="AE892"/>
    </row>
    <row r="893" spans="1:31">
      <c r="A893" s="131" t="s">
        <v>116</v>
      </c>
      <c r="B893" s="131" t="s">
        <v>137</v>
      </c>
      <c r="C893" s="131" t="s">
        <v>138</v>
      </c>
      <c r="D893" s="131" t="s">
        <v>138</v>
      </c>
      <c r="E893" s="131" t="s">
        <v>745</v>
      </c>
      <c r="F893" s="131" t="s">
        <v>746</v>
      </c>
      <c r="G893" s="132" t="s">
        <v>805</v>
      </c>
      <c r="H893" s="13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34">
        <v>1</v>
      </c>
      <c r="T893"/>
      <c r="U893"/>
      <c r="V893"/>
      <c r="W893"/>
      <c r="X893"/>
      <c r="Y893"/>
      <c r="Z893"/>
      <c r="AA893"/>
      <c r="AB893"/>
      <c r="AC893"/>
      <c r="AD893"/>
      <c r="AE893"/>
    </row>
    <row r="894" spans="1:31">
      <c r="A894" s="131" t="s">
        <v>116</v>
      </c>
      <c r="B894" s="131" t="s">
        <v>137</v>
      </c>
      <c r="C894" s="131" t="s">
        <v>138</v>
      </c>
      <c r="D894" s="131" t="s">
        <v>138</v>
      </c>
      <c r="E894" s="131" t="s">
        <v>745</v>
      </c>
      <c r="F894" s="131" t="s">
        <v>746</v>
      </c>
      <c r="G894" s="132" t="s">
        <v>770</v>
      </c>
      <c r="H894" s="13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>
        <v>80</v>
      </c>
      <c r="S894" s="134">
        <v>425</v>
      </c>
      <c r="T894"/>
      <c r="U894"/>
      <c r="V894"/>
      <c r="W894"/>
      <c r="X894"/>
      <c r="Y894"/>
      <c r="Z894"/>
      <c r="AA894"/>
      <c r="AB894"/>
      <c r="AC894"/>
      <c r="AD894"/>
      <c r="AE894"/>
    </row>
    <row r="895" spans="1:31">
      <c r="A895" s="131" t="s">
        <v>116</v>
      </c>
      <c r="B895" s="131" t="s">
        <v>137</v>
      </c>
      <c r="C895" s="131" t="s">
        <v>138</v>
      </c>
      <c r="D895" s="131" t="s">
        <v>138</v>
      </c>
      <c r="E895" s="131" t="s">
        <v>745</v>
      </c>
      <c r="F895" s="131" t="s">
        <v>746</v>
      </c>
      <c r="G895" s="132" t="s">
        <v>793</v>
      </c>
      <c r="H895" s="13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>
        <v>1</v>
      </c>
      <c r="S895" s="134">
        <v>3</v>
      </c>
      <c r="T895"/>
      <c r="U895"/>
      <c r="V895"/>
      <c r="W895"/>
      <c r="X895"/>
      <c r="Y895"/>
      <c r="Z895"/>
      <c r="AA895"/>
      <c r="AB895"/>
      <c r="AC895"/>
      <c r="AD895"/>
      <c r="AE895"/>
    </row>
    <row r="896" spans="1:31">
      <c r="A896" s="131" t="s">
        <v>116</v>
      </c>
      <c r="B896" s="131" t="s">
        <v>137</v>
      </c>
      <c r="C896" s="131" t="s">
        <v>138</v>
      </c>
      <c r="D896" s="131" t="s">
        <v>138</v>
      </c>
      <c r="E896" s="131" t="s">
        <v>745</v>
      </c>
      <c r="F896" s="131" t="s">
        <v>746</v>
      </c>
      <c r="G896" s="132" t="s">
        <v>794</v>
      </c>
      <c r="H896" s="13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>
        <v>1</v>
      </c>
      <c r="S896" s="134">
        <v>2</v>
      </c>
      <c r="T896"/>
      <c r="U896"/>
      <c r="V896"/>
      <c r="W896"/>
      <c r="X896"/>
      <c r="Y896"/>
      <c r="Z896"/>
      <c r="AA896"/>
      <c r="AB896"/>
      <c r="AC896"/>
      <c r="AD896"/>
      <c r="AE896"/>
    </row>
    <row r="897" spans="1:31">
      <c r="A897" s="131" t="s">
        <v>116</v>
      </c>
      <c r="B897" s="131" t="s">
        <v>137</v>
      </c>
      <c r="C897" s="131" t="s">
        <v>138</v>
      </c>
      <c r="D897" s="131" t="s">
        <v>138</v>
      </c>
      <c r="E897" s="131" t="s">
        <v>745</v>
      </c>
      <c r="F897" s="131" t="s">
        <v>746</v>
      </c>
      <c r="G897" s="132" t="s">
        <v>806</v>
      </c>
      <c r="H897" s="13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34">
        <v>1</v>
      </c>
      <c r="T897"/>
      <c r="U897"/>
      <c r="V897"/>
      <c r="W897"/>
      <c r="X897"/>
      <c r="Y897"/>
      <c r="Z897"/>
      <c r="AA897"/>
      <c r="AB897"/>
      <c r="AC897"/>
      <c r="AD897"/>
      <c r="AE897"/>
    </row>
    <row r="898" spans="1:31">
      <c r="A898" s="131" t="s">
        <v>116</v>
      </c>
      <c r="B898" s="131" t="s">
        <v>137</v>
      </c>
      <c r="C898" s="131" t="s">
        <v>138</v>
      </c>
      <c r="D898" s="131" t="s">
        <v>138</v>
      </c>
      <c r="E898" s="131" t="s">
        <v>745</v>
      </c>
      <c r="F898" s="131" t="s">
        <v>746</v>
      </c>
      <c r="G898" s="132" t="s">
        <v>796</v>
      </c>
      <c r="H898" s="13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>
        <v>1</v>
      </c>
      <c r="S898" s="134">
        <v>2</v>
      </c>
      <c r="T898"/>
      <c r="U898"/>
      <c r="V898"/>
      <c r="W898"/>
      <c r="X898"/>
      <c r="Y898"/>
      <c r="Z898"/>
      <c r="AA898"/>
      <c r="AB898"/>
      <c r="AC898"/>
      <c r="AD898"/>
      <c r="AE898"/>
    </row>
    <row r="899" spans="1:31">
      <c r="A899" s="131" t="s">
        <v>116</v>
      </c>
      <c r="B899" s="131" t="s">
        <v>137</v>
      </c>
      <c r="C899" s="131" t="s">
        <v>138</v>
      </c>
      <c r="D899" s="131" t="s">
        <v>138</v>
      </c>
      <c r="E899" s="131" t="s">
        <v>745</v>
      </c>
      <c r="F899" s="131" t="s">
        <v>746</v>
      </c>
      <c r="G899" s="132" t="s">
        <v>801</v>
      </c>
      <c r="H899" s="13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34">
        <v>1</v>
      </c>
      <c r="T899"/>
      <c r="U899"/>
      <c r="V899"/>
      <c r="W899"/>
      <c r="X899"/>
      <c r="Y899"/>
      <c r="Z899"/>
      <c r="AA899"/>
      <c r="AB899"/>
      <c r="AC899"/>
      <c r="AD899"/>
      <c r="AE899"/>
    </row>
    <row r="900" spans="1:31">
      <c r="A900" s="131" t="s">
        <v>116</v>
      </c>
      <c r="B900" s="131" t="s">
        <v>137</v>
      </c>
      <c r="C900" s="131" t="s">
        <v>138</v>
      </c>
      <c r="D900" s="131" t="s">
        <v>138</v>
      </c>
      <c r="E900" s="131" t="s">
        <v>745</v>
      </c>
      <c r="F900" s="131" t="s">
        <v>746</v>
      </c>
      <c r="G900" s="132" t="s">
        <v>772</v>
      </c>
      <c r="H900" s="13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>
        <v>1</v>
      </c>
      <c r="S900" s="134">
        <v>16</v>
      </c>
      <c r="T900"/>
      <c r="U900"/>
      <c r="V900"/>
      <c r="W900"/>
      <c r="X900"/>
      <c r="Y900"/>
      <c r="Z900"/>
      <c r="AA900"/>
      <c r="AB900"/>
      <c r="AC900"/>
      <c r="AD900"/>
      <c r="AE900"/>
    </row>
    <row r="901" spans="1:31">
      <c r="A901" s="131" t="s">
        <v>116</v>
      </c>
      <c r="B901" s="131" t="s">
        <v>137</v>
      </c>
      <c r="C901" s="131" t="s">
        <v>138</v>
      </c>
      <c r="D901" s="131" t="s">
        <v>138</v>
      </c>
      <c r="E901" s="131" t="s">
        <v>745</v>
      </c>
      <c r="F901" s="131" t="s">
        <v>746</v>
      </c>
      <c r="G901" s="132" t="s">
        <v>802</v>
      </c>
      <c r="H901" s="13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>
        <v>1</v>
      </c>
      <c r="S901" s="134">
        <v>1</v>
      </c>
      <c r="T901"/>
      <c r="U901"/>
      <c r="V901"/>
      <c r="W901"/>
      <c r="X901"/>
      <c r="Y901"/>
      <c r="Z901"/>
      <c r="AA901"/>
      <c r="AB901"/>
      <c r="AC901"/>
      <c r="AD901"/>
      <c r="AE901"/>
    </row>
    <row r="902" spans="1:31">
      <c r="A902" s="131" t="s">
        <v>116</v>
      </c>
      <c r="B902" s="131" t="s">
        <v>137</v>
      </c>
      <c r="C902" s="131" t="s">
        <v>138</v>
      </c>
      <c r="D902" s="131" t="s">
        <v>138</v>
      </c>
      <c r="E902" s="131" t="s">
        <v>745</v>
      </c>
      <c r="F902" s="131" t="s">
        <v>746</v>
      </c>
      <c r="G902" s="132" t="s">
        <v>813</v>
      </c>
      <c r="H902" s="13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34">
        <v>1</v>
      </c>
      <c r="T902"/>
      <c r="U902"/>
      <c r="V902"/>
      <c r="W902"/>
      <c r="X902"/>
      <c r="Y902"/>
      <c r="Z902"/>
      <c r="AA902"/>
      <c r="AB902"/>
      <c r="AC902"/>
      <c r="AD902"/>
      <c r="AE902"/>
    </row>
    <row r="903" spans="1:31">
      <c r="A903" s="131" t="s">
        <v>116</v>
      </c>
      <c r="B903" s="131" t="s">
        <v>137</v>
      </c>
      <c r="C903" s="131" t="s">
        <v>138</v>
      </c>
      <c r="D903" s="131" t="s">
        <v>138</v>
      </c>
      <c r="E903" s="131" t="s">
        <v>745</v>
      </c>
      <c r="F903" s="131" t="s">
        <v>746</v>
      </c>
      <c r="G903" s="132" t="s">
        <v>797</v>
      </c>
      <c r="H903" s="13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34">
        <v>4</v>
      </c>
      <c r="T903"/>
      <c r="U903"/>
      <c r="V903"/>
      <c r="W903"/>
      <c r="X903"/>
      <c r="Y903"/>
      <c r="Z903"/>
      <c r="AA903"/>
      <c r="AB903"/>
      <c r="AC903"/>
      <c r="AD903"/>
      <c r="AE903"/>
    </row>
    <row r="904" spans="1:31">
      <c r="A904" s="131" t="s">
        <v>116</v>
      </c>
      <c r="B904" s="131" t="s">
        <v>137</v>
      </c>
      <c r="C904" s="131" t="s">
        <v>138</v>
      </c>
      <c r="D904" s="131" t="s">
        <v>138</v>
      </c>
      <c r="E904" s="131" t="s">
        <v>745</v>
      </c>
      <c r="F904" s="131" t="s">
        <v>746</v>
      </c>
      <c r="G904" s="132" t="s">
        <v>814</v>
      </c>
      <c r="H904" s="13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34">
        <v>1</v>
      </c>
      <c r="T904"/>
      <c r="U904"/>
      <c r="V904"/>
      <c r="W904"/>
      <c r="X904"/>
      <c r="Y904"/>
      <c r="Z904"/>
      <c r="AA904"/>
      <c r="AB904"/>
      <c r="AC904"/>
      <c r="AD904"/>
      <c r="AE904"/>
    </row>
    <row r="905" spans="1:31">
      <c r="A905" s="131" t="s">
        <v>116</v>
      </c>
      <c r="B905" s="131" t="s">
        <v>137</v>
      </c>
      <c r="C905" s="131" t="s">
        <v>138</v>
      </c>
      <c r="D905" s="131" t="s">
        <v>138</v>
      </c>
      <c r="E905" s="131" t="s">
        <v>745</v>
      </c>
      <c r="F905" s="131" t="s">
        <v>746</v>
      </c>
      <c r="G905" s="132" t="s">
        <v>815</v>
      </c>
      <c r="H905" s="13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34">
        <v>1</v>
      </c>
      <c r="T905"/>
      <c r="U905"/>
      <c r="V905"/>
      <c r="W905"/>
      <c r="X905"/>
      <c r="Y905"/>
      <c r="Z905"/>
      <c r="AA905"/>
      <c r="AB905"/>
      <c r="AC905"/>
      <c r="AD905"/>
      <c r="AE905"/>
    </row>
    <row r="906" spans="1:31">
      <c r="A906" s="131" t="s">
        <v>116</v>
      </c>
      <c r="B906" s="131" t="s">
        <v>137</v>
      </c>
      <c r="C906" s="131" t="s">
        <v>138</v>
      </c>
      <c r="D906" s="131" t="s">
        <v>138</v>
      </c>
      <c r="E906" s="131" t="s">
        <v>745</v>
      </c>
      <c r="F906" s="131" t="s">
        <v>746</v>
      </c>
      <c r="G906" s="132" t="s">
        <v>773</v>
      </c>
      <c r="H906" s="13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34">
        <v>2</v>
      </c>
      <c r="T906"/>
      <c r="U906"/>
      <c r="V906"/>
      <c r="W906"/>
      <c r="X906"/>
      <c r="Y906"/>
      <c r="Z906"/>
      <c r="AA906"/>
      <c r="AB906"/>
      <c r="AC906"/>
      <c r="AD906"/>
      <c r="AE906"/>
    </row>
    <row r="907" spans="1:31">
      <c r="A907" s="131" t="s">
        <v>116</v>
      </c>
      <c r="B907" s="131" t="s">
        <v>137</v>
      </c>
      <c r="C907" s="131" t="s">
        <v>138</v>
      </c>
      <c r="D907" s="131" t="s">
        <v>138</v>
      </c>
      <c r="E907" s="131" t="s">
        <v>745</v>
      </c>
      <c r="F907" s="131" t="s">
        <v>746</v>
      </c>
      <c r="G907" s="132" t="s">
        <v>816</v>
      </c>
      <c r="H907" s="13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>
        <v>1</v>
      </c>
      <c r="S907" s="134"/>
      <c r="T907"/>
      <c r="U907"/>
      <c r="V907"/>
      <c r="W907"/>
      <c r="X907"/>
      <c r="Y907"/>
      <c r="Z907"/>
      <c r="AA907"/>
      <c r="AB907"/>
      <c r="AC907"/>
      <c r="AD907"/>
      <c r="AE907"/>
    </row>
    <row r="908" spans="1:31">
      <c r="A908" s="131" t="s">
        <v>116</v>
      </c>
      <c r="B908" s="131" t="s">
        <v>137</v>
      </c>
      <c r="C908" s="131" t="s">
        <v>138</v>
      </c>
      <c r="D908" s="131" t="s">
        <v>138</v>
      </c>
      <c r="E908" s="140" t="s">
        <v>817</v>
      </c>
      <c r="F908" s="140" t="s">
        <v>818</v>
      </c>
      <c r="G908" s="140" t="s">
        <v>768</v>
      </c>
      <c r="H908" s="128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30">
        <v>7</v>
      </c>
      <c r="T908"/>
      <c r="U908"/>
      <c r="V908"/>
      <c r="W908"/>
      <c r="X908"/>
      <c r="Y908"/>
      <c r="Z908"/>
      <c r="AA908"/>
      <c r="AB908"/>
      <c r="AC908"/>
      <c r="AD908"/>
      <c r="AE908"/>
    </row>
    <row r="909" spans="1:31">
      <c r="A909" s="131" t="s">
        <v>116</v>
      </c>
      <c r="B909" s="131" t="s">
        <v>137</v>
      </c>
      <c r="C909" s="131" t="s">
        <v>138</v>
      </c>
      <c r="D909" s="131" t="s">
        <v>138</v>
      </c>
      <c r="E909" s="131" t="s">
        <v>817</v>
      </c>
      <c r="F909" s="131" t="s">
        <v>818</v>
      </c>
      <c r="G909" s="132" t="s">
        <v>819</v>
      </c>
      <c r="H909" s="13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34">
        <v>1</v>
      </c>
      <c r="T909"/>
      <c r="U909"/>
      <c r="V909"/>
      <c r="W909"/>
      <c r="X909"/>
      <c r="Y909"/>
      <c r="Z909"/>
      <c r="AA909"/>
      <c r="AB909"/>
      <c r="AC909"/>
      <c r="AD909"/>
      <c r="AE909"/>
    </row>
    <row r="910" spans="1:31">
      <c r="A910" s="131" t="s">
        <v>116</v>
      </c>
      <c r="B910" s="131" t="s">
        <v>137</v>
      </c>
      <c r="C910" s="131" t="s">
        <v>138</v>
      </c>
      <c r="D910" s="131" t="s">
        <v>138</v>
      </c>
      <c r="E910" s="131" t="s">
        <v>817</v>
      </c>
      <c r="F910" s="131" t="s">
        <v>818</v>
      </c>
      <c r="G910" s="132" t="s">
        <v>820</v>
      </c>
      <c r="H910" s="13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34">
        <v>1</v>
      </c>
      <c r="T910"/>
      <c r="U910"/>
      <c r="V910"/>
      <c r="W910"/>
      <c r="X910"/>
      <c r="Y910"/>
      <c r="Z910"/>
      <c r="AA910"/>
      <c r="AB910"/>
      <c r="AC910"/>
      <c r="AD910"/>
      <c r="AE910"/>
    </row>
    <row r="911" spans="1:31">
      <c r="A911" s="131" t="s">
        <v>116</v>
      </c>
      <c r="B911" s="131" t="s">
        <v>137</v>
      </c>
      <c r="C911" s="131" t="s">
        <v>138</v>
      </c>
      <c r="D911" s="131" t="s">
        <v>138</v>
      </c>
      <c r="E911" s="131" t="s">
        <v>817</v>
      </c>
      <c r="F911" s="131" t="s">
        <v>818</v>
      </c>
      <c r="G911" s="132" t="s">
        <v>821</v>
      </c>
      <c r="H911" s="13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34">
        <v>1</v>
      </c>
      <c r="T911"/>
      <c r="U911"/>
      <c r="V911"/>
      <c r="W911"/>
      <c r="X911"/>
      <c r="Y911"/>
      <c r="Z911"/>
      <c r="AA911"/>
      <c r="AB911"/>
      <c r="AC911"/>
      <c r="AD911"/>
      <c r="AE911"/>
    </row>
    <row r="912" spans="1:31">
      <c r="A912" s="131" t="s">
        <v>116</v>
      </c>
      <c r="B912" s="131" t="s">
        <v>137</v>
      </c>
      <c r="C912" s="131" t="s">
        <v>138</v>
      </c>
      <c r="D912" s="131" t="s">
        <v>138</v>
      </c>
      <c r="E912" s="131" t="s">
        <v>817</v>
      </c>
      <c r="F912" s="131" t="s">
        <v>818</v>
      </c>
      <c r="G912" s="132" t="s">
        <v>793</v>
      </c>
      <c r="H912" s="13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34">
        <v>1</v>
      </c>
      <c r="T912"/>
      <c r="U912"/>
      <c r="V912"/>
      <c r="W912"/>
      <c r="X912"/>
      <c r="Y912"/>
      <c r="Z912"/>
      <c r="AA912"/>
      <c r="AB912"/>
      <c r="AC912"/>
      <c r="AD912"/>
      <c r="AE912"/>
    </row>
    <row r="913" spans="1:31">
      <c r="A913" s="131" t="s">
        <v>116</v>
      </c>
      <c r="B913" s="131" t="s">
        <v>137</v>
      </c>
      <c r="C913" s="131" t="s">
        <v>138</v>
      </c>
      <c r="D913" s="131" t="s">
        <v>138</v>
      </c>
      <c r="E913" s="131" t="s">
        <v>817</v>
      </c>
      <c r="F913" s="131" t="s">
        <v>818</v>
      </c>
      <c r="G913" s="132" t="s">
        <v>771</v>
      </c>
      <c r="H913" s="13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34">
        <v>1</v>
      </c>
      <c r="T913"/>
      <c r="U913"/>
      <c r="V913"/>
      <c r="W913"/>
      <c r="X913"/>
      <c r="Y913"/>
      <c r="Z913"/>
      <c r="AA913"/>
      <c r="AB913"/>
      <c r="AC913"/>
      <c r="AD913"/>
      <c r="AE913"/>
    </row>
    <row r="914" spans="1:31">
      <c r="A914" s="131" t="s">
        <v>116</v>
      </c>
      <c r="B914" s="131" t="s">
        <v>137</v>
      </c>
      <c r="C914" s="131" t="s">
        <v>138</v>
      </c>
      <c r="D914" s="131" t="s">
        <v>138</v>
      </c>
      <c r="E914" s="131" t="s">
        <v>817</v>
      </c>
      <c r="F914" s="131" t="s">
        <v>818</v>
      </c>
      <c r="G914" s="132" t="s">
        <v>796</v>
      </c>
      <c r="H914" s="13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34">
        <v>2</v>
      </c>
      <c r="T914"/>
      <c r="U914"/>
      <c r="V914"/>
      <c r="W914"/>
      <c r="X914"/>
      <c r="Y914"/>
      <c r="Z914"/>
      <c r="AA914"/>
      <c r="AB914"/>
      <c r="AC914"/>
      <c r="AD914"/>
      <c r="AE914"/>
    </row>
    <row r="915" spans="1:31">
      <c r="A915" s="131" t="s">
        <v>116</v>
      </c>
      <c r="B915" s="131" t="s">
        <v>137</v>
      </c>
      <c r="C915" s="131" t="s">
        <v>138</v>
      </c>
      <c r="D915" s="131" t="s">
        <v>138</v>
      </c>
      <c r="E915" s="131" t="s">
        <v>817</v>
      </c>
      <c r="F915" s="131" t="s">
        <v>818</v>
      </c>
      <c r="G915" s="132" t="s">
        <v>790</v>
      </c>
      <c r="H915" s="13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34">
        <v>1</v>
      </c>
      <c r="T915"/>
      <c r="U915"/>
      <c r="V915"/>
      <c r="W915"/>
      <c r="X915"/>
      <c r="Y915"/>
      <c r="Z915"/>
      <c r="AA915"/>
      <c r="AB915"/>
      <c r="AC915"/>
      <c r="AD915"/>
      <c r="AE915"/>
    </row>
    <row r="916" spans="1:31">
      <c r="A916" s="131" t="s">
        <v>116</v>
      </c>
      <c r="B916" s="131" t="s">
        <v>137</v>
      </c>
      <c r="C916" s="140" t="s">
        <v>135</v>
      </c>
      <c r="D916" s="140" t="s">
        <v>282</v>
      </c>
      <c r="E916" s="140" t="s">
        <v>741</v>
      </c>
      <c r="F916" s="140" t="s">
        <v>742</v>
      </c>
      <c r="G916" s="140" t="s">
        <v>491</v>
      </c>
      <c r="H916" s="128">
        <v>46</v>
      </c>
      <c r="I916" s="129">
        <v>58</v>
      </c>
      <c r="J916" s="129">
        <v>58</v>
      </c>
      <c r="K916" s="129">
        <v>69</v>
      </c>
      <c r="L916" s="129">
        <v>70</v>
      </c>
      <c r="M916" s="129">
        <v>59</v>
      </c>
      <c r="N916" s="129">
        <v>108</v>
      </c>
      <c r="O916" s="129">
        <v>65</v>
      </c>
      <c r="P916" s="129">
        <v>82</v>
      </c>
      <c r="Q916" s="129">
        <v>74</v>
      </c>
      <c r="R916" s="129">
        <v>75</v>
      </c>
      <c r="S916" s="130">
        <v>90</v>
      </c>
      <c r="T916"/>
      <c r="U916"/>
      <c r="V916"/>
      <c r="W916"/>
      <c r="X916"/>
      <c r="Y916"/>
      <c r="Z916"/>
      <c r="AA916"/>
      <c r="AB916"/>
      <c r="AC916"/>
      <c r="AD916"/>
      <c r="AE916"/>
    </row>
    <row r="917" spans="1:31">
      <c r="A917" s="131" t="s">
        <v>116</v>
      </c>
      <c r="B917" s="131" t="s">
        <v>137</v>
      </c>
      <c r="C917" s="131" t="s">
        <v>135</v>
      </c>
      <c r="D917" s="131" t="s">
        <v>282</v>
      </c>
      <c r="E917" s="140" t="s">
        <v>774</v>
      </c>
      <c r="F917" s="140" t="s">
        <v>775</v>
      </c>
      <c r="G917" s="140" t="s">
        <v>822</v>
      </c>
      <c r="H917" s="128"/>
      <c r="I917" s="129"/>
      <c r="J917" s="129"/>
      <c r="K917" s="129"/>
      <c r="L917" s="129"/>
      <c r="M917" s="129"/>
      <c r="N917" s="129"/>
      <c r="O917" s="129"/>
      <c r="P917" s="129"/>
      <c r="Q917" s="129">
        <v>1</v>
      </c>
      <c r="R917" s="129"/>
      <c r="S917" s="130"/>
      <c r="T917"/>
      <c r="U917"/>
      <c r="V917"/>
      <c r="W917"/>
      <c r="X917"/>
      <c r="Y917"/>
      <c r="Z917"/>
      <c r="AA917"/>
      <c r="AB917"/>
      <c r="AC917"/>
      <c r="AD917"/>
      <c r="AE917"/>
    </row>
    <row r="918" spans="1:31">
      <c r="A918" s="131" t="s">
        <v>116</v>
      </c>
      <c r="B918" s="131" t="s">
        <v>137</v>
      </c>
      <c r="C918" s="131" t="s">
        <v>135</v>
      </c>
      <c r="D918" s="131" t="s">
        <v>282</v>
      </c>
      <c r="E918" s="131" t="s">
        <v>774</v>
      </c>
      <c r="F918" s="131" t="s">
        <v>775</v>
      </c>
      <c r="G918" s="132" t="s">
        <v>823</v>
      </c>
      <c r="H918" s="133"/>
      <c r="I918" s="103">
        <v>1</v>
      </c>
      <c r="J918" s="103"/>
      <c r="K918" s="103"/>
      <c r="L918" s="103"/>
      <c r="M918" s="103"/>
      <c r="N918" s="103"/>
      <c r="O918" s="103"/>
      <c r="P918" s="103"/>
      <c r="Q918" s="103"/>
      <c r="R918" s="103"/>
      <c r="S918" s="134"/>
      <c r="T918"/>
      <c r="U918"/>
      <c r="V918"/>
      <c r="W918"/>
      <c r="X918"/>
      <c r="Y918"/>
      <c r="Z918"/>
      <c r="AA918"/>
      <c r="AB918"/>
      <c r="AC918"/>
      <c r="AD918"/>
      <c r="AE918"/>
    </row>
    <row r="919" spans="1:31">
      <c r="A919" s="131" t="s">
        <v>116</v>
      </c>
      <c r="B919" s="131" t="s">
        <v>137</v>
      </c>
      <c r="C919" s="131" t="s">
        <v>135</v>
      </c>
      <c r="D919" s="131" t="s">
        <v>282</v>
      </c>
      <c r="E919" s="131" t="s">
        <v>774</v>
      </c>
      <c r="F919" s="131" t="s">
        <v>775</v>
      </c>
      <c r="G919" s="132" t="s">
        <v>783</v>
      </c>
      <c r="H919" s="13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34">
        <v>1</v>
      </c>
      <c r="T919"/>
      <c r="U919"/>
      <c r="V919"/>
      <c r="W919"/>
      <c r="X919"/>
      <c r="Y919"/>
      <c r="Z919"/>
      <c r="AA919"/>
      <c r="AB919"/>
      <c r="AC919"/>
      <c r="AD919"/>
      <c r="AE919"/>
    </row>
    <row r="920" spans="1:31">
      <c r="A920" s="131" t="s">
        <v>116</v>
      </c>
      <c r="B920" s="131" t="s">
        <v>137</v>
      </c>
      <c r="C920" s="131" t="s">
        <v>135</v>
      </c>
      <c r="D920" s="131" t="s">
        <v>282</v>
      </c>
      <c r="E920" s="131" t="s">
        <v>774</v>
      </c>
      <c r="F920" s="131" t="s">
        <v>775</v>
      </c>
      <c r="G920" s="132" t="s">
        <v>776</v>
      </c>
      <c r="H920" s="133"/>
      <c r="I920" s="103"/>
      <c r="J920" s="103"/>
      <c r="K920" s="103"/>
      <c r="L920" s="103">
        <v>1</v>
      </c>
      <c r="M920" s="103">
        <v>1</v>
      </c>
      <c r="N920" s="103">
        <v>2</v>
      </c>
      <c r="O920" s="103"/>
      <c r="P920" s="103">
        <v>3</v>
      </c>
      <c r="Q920" s="103">
        <v>3</v>
      </c>
      <c r="R920" s="103">
        <v>2</v>
      </c>
      <c r="S920" s="134">
        <v>3</v>
      </c>
      <c r="T920"/>
      <c r="U920"/>
      <c r="V920"/>
      <c r="W920"/>
      <c r="X920"/>
      <c r="Y920"/>
      <c r="Z920"/>
      <c r="AA920"/>
      <c r="AB920"/>
      <c r="AC920"/>
      <c r="AD920"/>
      <c r="AE920"/>
    </row>
    <row r="921" spans="1:31">
      <c r="A921" s="131" t="s">
        <v>116</v>
      </c>
      <c r="B921" s="131" t="s">
        <v>137</v>
      </c>
      <c r="C921" s="131" t="s">
        <v>135</v>
      </c>
      <c r="D921" s="131" t="s">
        <v>282</v>
      </c>
      <c r="E921" s="131" t="s">
        <v>774</v>
      </c>
      <c r="F921" s="131" t="s">
        <v>775</v>
      </c>
      <c r="G921" s="132" t="s">
        <v>787</v>
      </c>
      <c r="H921" s="133"/>
      <c r="I921" s="103"/>
      <c r="J921" s="103"/>
      <c r="K921" s="103"/>
      <c r="L921" s="103"/>
      <c r="M921" s="103">
        <v>1</v>
      </c>
      <c r="N921" s="103"/>
      <c r="O921" s="103">
        <v>1</v>
      </c>
      <c r="P921" s="103"/>
      <c r="Q921" s="103"/>
      <c r="R921" s="103"/>
      <c r="S921" s="134"/>
      <c r="T921"/>
      <c r="U921"/>
      <c r="V921"/>
      <c r="W921"/>
      <c r="X921"/>
      <c r="Y921"/>
      <c r="Z921"/>
      <c r="AA921"/>
      <c r="AB921"/>
      <c r="AC921"/>
      <c r="AD921"/>
      <c r="AE921"/>
    </row>
    <row r="922" spans="1:31">
      <c r="A922" s="131" t="s">
        <v>116</v>
      </c>
      <c r="B922" s="131" t="s">
        <v>137</v>
      </c>
      <c r="C922" s="131" t="s">
        <v>135</v>
      </c>
      <c r="D922" s="131" t="s">
        <v>282</v>
      </c>
      <c r="E922" s="131" t="s">
        <v>774</v>
      </c>
      <c r="F922" s="131" t="s">
        <v>775</v>
      </c>
      <c r="G922" s="132" t="s">
        <v>824</v>
      </c>
      <c r="H922" s="133"/>
      <c r="I922" s="103"/>
      <c r="J922" s="103"/>
      <c r="K922" s="103"/>
      <c r="L922" s="103"/>
      <c r="M922" s="103"/>
      <c r="N922" s="103">
        <v>1</v>
      </c>
      <c r="O922" s="103"/>
      <c r="P922" s="103"/>
      <c r="Q922" s="103"/>
      <c r="R922" s="103"/>
      <c r="S922" s="134"/>
      <c r="T922"/>
      <c r="U922"/>
      <c r="V922"/>
      <c r="W922"/>
      <c r="X922"/>
      <c r="Y922"/>
      <c r="Z922"/>
      <c r="AA922"/>
      <c r="AB922"/>
      <c r="AC922"/>
      <c r="AD922"/>
      <c r="AE922"/>
    </row>
    <row r="923" spans="1:31">
      <c r="A923" s="131" t="s">
        <v>116</v>
      </c>
      <c r="B923" s="131" t="s">
        <v>137</v>
      </c>
      <c r="C923" s="131" t="s">
        <v>135</v>
      </c>
      <c r="D923" s="131" t="s">
        <v>282</v>
      </c>
      <c r="E923" s="131" t="s">
        <v>774</v>
      </c>
      <c r="F923" s="131" t="s">
        <v>775</v>
      </c>
      <c r="G923" s="132" t="s">
        <v>825</v>
      </c>
      <c r="H923" s="133">
        <v>2</v>
      </c>
      <c r="I923" s="103"/>
      <c r="J923" s="103">
        <v>1</v>
      </c>
      <c r="K923" s="103"/>
      <c r="L923" s="103"/>
      <c r="M923" s="103"/>
      <c r="N923" s="103"/>
      <c r="O923" s="103">
        <v>2</v>
      </c>
      <c r="P923" s="103">
        <v>3</v>
      </c>
      <c r="Q923" s="103"/>
      <c r="R923" s="103">
        <v>1</v>
      </c>
      <c r="S923" s="134">
        <v>2</v>
      </c>
      <c r="T923"/>
      <c r="U923"/>
      <c r="V923"/>
      <c r="W923"/>
      <c r="X923"/>
      <c r="Y923"/>
      <c r="Z923"/>
      <c r="AA923"/>
      <c r="AB923"/>
      <c r="AC923"/>
      <c r="AD923"/>
      <c r="AE923"/>
    </row>
    <row r="924" spans="1:31">
      <c r="A924" s="131" t="s">
        <v>116</v>
      </c>
      <c r="B924" s="131" t="s">
        <v>137</v>
      </c>
      <c r="C924" s="131" t="s">
        <v>135</v>
      </c>
      <c r="D924" s="131" t="s">
        <v>282</v>
      </c>
      <c r="E924" s="131" t="s">
        <v>774</v>
      </c>
      <c r="F924" s="131" t="s">
        <v>775</v>
      </c>
      <c r="G924" s="132" t="s">
        <v>784</v>
      </c>
      <c r="H924" s="133"/>
      <c r="I924" s="103"/>
      <c r="J924" s="103"/>
      <c r="K924" s="103"/>
      <c r="L924" s="103"/>
      <c r="M924" s="103"/>
      <c r="N924" s="103">
        <v>1</v>
      </c>
      <c r="O924" s="103"/>
      <c r="P924" s="103">
        <v>1</v>
      </c>
      <c r="Q924" s="103"/>
      <c r="R924" s="103"/>
      <c r="S924" s="134"/>
      <c r="T924"/>
      <c r="U924"/>
      <c r="V924"/>
      <c r="W924"/>
      <c r="X924"/>
      <c r="Y924"/>
      <c r="Z924"/>
      <c r="AA924"/>
      <c r="AB924"/>
      <c r="AC924"/>
      <c r="AD924"/>
      <c r="AE924"/>
    </row>
    <row r="925" spans="1:31">
      <c r="A925" s="131" t="s">
        <v>116</v>
      </c>
      <c r="B925" s="131" t="s">
        <v>137</v>
      </c>
      <c r="C925" s="131" t="s">
        <v>135</v>
      </c>
      <c r="D925" s="131" t="s">
        <v>282</v>
      </c>
      <c r="E925" s="131" t="s">
        <v>774</v>
      </c>
      <c r="F925" s="131" t="s">
        <v>775</v>
      </c>
      <c r="G925" s="132" t="s">
        <v>826</v>
      </c>
      <c r="H925" s="133"/>
      <c r="I925" s="103"/>
      <c r="J925" s="103"/>
      <c r="K925" s="103"/>
      <c r="L925" s="103"/>
      <c r="M925" s="103"/>
      <c r="N925" s="103"/>
      <c r="O925" s="103"/>
      <c r="P925" s="103"/>
      <c r="Q925" s="103">
        <v>1</v>
      </c>
      <c r="R925" s="103"/>
      <c r="S925" s="134"/>
      <c r="T925"/>
      <c r="U925"/>
      <c r="V925"/>
      <c r="W925"/>
      <c r="X925"/>
      <c r="Y925"/>
      <c r="Z925"/>
      <c r="AA925"/>
      <c r="AB925"/>
      <c r="AC925"/>
      <c r="AD925"/>
      <c r="AE925"/>
    </row>
    <row r="926" spans="1:31">
      <c r="A926" s="131" t="s">
        <v>116</v>
      </c>
      <c r="B926" s="131" t="s">
        <v>137</v>
      </c>
      <c r="C926" s="131" t="s">
        <v>135</v>
      </c>
      <c r="D926" s="131" t="s">
        <v>282</v>
      </c>
      <c r="E926" s="131" t="s">
        <v>774</v>
      </c>
      <c r="F926" s="131" t="s">
        <v>775</v>
      </c>
      <c r="G926" s="132" t="s">
        <v>777</v>
      </c>
      <c r="H926" s="133"/>
      <c r="I926" s="103"/>
      <c r="J926" s="103"/>
      <c r="K926" s="103"/>
      <c r="L926" s="103">
        <v>1</v>
      </c>
      <c r="M926" s="103"/>
      <c r="N926" s="103">
        <v>2</v>
      </c>
      <c r="O926" s="103">
        <v>4</v>
      </c>
      <c r="P926" s="103">
        <v>5</v>
      </c>
      <c r="Q926" s="103">
        <v>2</v>
      </c>
      <c r="R926" s="103">
        <v>1</v>
      </c>
      <c r="S926" s="134">
        <v>2</v>
      </c>
      <c r="T926"/>
      <c r="U926"/>
      <c r="V926"/>
      <c r="W926"/>
      <c r="X926"/>
      <c r="Y926"/>
      <c r="Z926"/>
      <c r="AA926"/>
      <c r="AB926"/>
      <c r="AC926"/>
      <c r="AD926"/>
      <c r="AE926"/>
    </row>
    <row r="927" spans="1:31">
      <c r="A927" s="131" t="s">
        <v>116</v>
      </c>
      <c r="B927" s="131" t="s">
        <v>137</v>
      </c>
      <c r="C927" s="131" t="s">
        <v>135</v>
      </c>
      <c r="D927" s="131" t="s">
        <v>282</v>
      </c>
      <c r="E927" s="131" t="s">
        <v>774</v>
      </c>
      <c r="F927" s="131" t="s">
        <v>775</v>
      </c>
      <c r="G927" s="132" t="s">
        <v>827</v>
      </c>
      <c r="H927" s="133"/>
      <c r="I927" s="103"/>
      <c r="J927" s="103">
        <v>1</v>
      </c>
      <c r="K927" s="103"/>
      <c r="L927" s="103"/>
      <c r="M927" s="103"/>
      <c r="N927" s="103"/>
      <c r="O927" s="103"/>
      <c r="P927" s="103"/>
      <c r="Q927" s="103"/>
      <c r="R927" s="103"/>
      <c r="S927" s="134"/>
      <c r="T927"/>
      <c r="U927"/>
      <c r="V927"/>
      <c r="W927"/>
      <c r="X927"/>
      <c r="Y927"/>
      <c r="Z927"/>
      <c r="AA927"/>
      <c r="AB927"/>
      <c r="AC927"/>
      <c r="AD927"/>
      <c r="AE927"/>
    </row>
    <row r="928" spans="1:31">
      <c r="A928" s="131" t="s">
        <v>116</v>
      </c>
      <c r="B928" s="131" t="s">
        <v>137</v>
      </c>
      <c r="C928" s="131" t="s">
        <v>135</v>
      </c>
      <c r="D928" s="131" t="s">
        <v>282</v>
      </c>
      <c r="E928" s="131" t="s">
        <v>774</v>
      </c>
      <c r="F928" s="131" t="s">
        <v>775</v>
      </c>
      <c r="G928" s="132" t="s">
        <v>828</v>
      </c>
      <c r="H928" s="133"/>
      <c r="I928" s="103">
        <v>1</v>
      </c>
      <c r="J928" s="103"/>
      <c r="K928" s="103">
        <v>2</v>
      </c>
      <c r="L928" s="103">
        <v>1</v>
      </c>
      <c r="M928" s="103">
        <v>2</v>
      </c>
      <c r="N928" s="103">
        <v>3</v>
      </c>
      <c r="O928" s="103">
        <v>1</v>
      </c>
      <c r="P928" s="103">
        <v>1</v>
      </c>
      <c r="Q928" s="103"/>
      <c r="R928" s="103">
        <v>1</v>
      </c>
      <c r="S928" s="134">
        <v>2</v>
      </c>
      <c r="T928"/>
      <c r="U928"/>
      <c r="V928"/>
      <c r="W928"/>
      <c r="X928"/>
      <c r="Y928"/>
      <c r="Z928"/>
      <c r="AA928"/>
      <c r="AB928"/>
      <c r="AC928"/>
      <c r="AD928"/>
      <c r="AE928"/>
    </row>
    <row r="929" spans="1:31">
      <c r="A929" s="131" t="s">
        <v>116</v>
      </c>
      <c r="B929" s="131" t="s">
        <v>137</v>
      </c>
      <c r="C929" s="131" t="s">
        <v>135</v>
      </c>
      <c r="D929" s="131" t="s">
        <v>282</v>
      </c>
      <c r="E929" s="131" t="s">
        <v>774</v>
      </c>
      <c r="F929" s="131" t="s">
        <v>775</v>
      </c>
      <c r="G929" s="132" t="s">
        <v>829</v>
      </c>
      <c r="H929" s="133"/>
      <c r="I929" s="103"/>
      <c r="J929" s="103"/>
      <c r="K929" s="103"/>
      <c r="L929" s="103"/>
      <c r="M929" s="103"/>
      <c r="N929" s="103">
        <v>1</v>
      </c>
      <c r="O929" s="103"/>
      <c r="P929" s="103"/>
      <c r="Q929" s="103"/>
      <c r="R929" s="103"/>
      <c r="S929" s="134"/>
      <c r="T929"/>
      <c r="U929"/>
      <c r="V929"/>
      <c r="W929"/>
      <c r="X929"/>
      <c r="Y929"/>
      <c r="Z929"/>
      <c r="AA929"/>
      <c r="AB929"/>
      <c r="AC929"/>
      <c r="AD929"/>
      <c r="AE929"/>
    </row>
    <row r="930" spans="1:31">
      <c r="A930" s="131" t="s">
        <v>116</v>
      </c>
      <c r="B930" s="131" t="s">
        <v>137</v>
      </c>
      <c r="C930" s="131" t="s">
        <v>135</v>
      </c>
      <c r="D930" s="131" t="s">
        <v>282</v>
      </c>
      <c r="E930" s="131" t="s">
        <v>774</v>
      </c>
      <c r="F930" s="131" t="s">
        <v>775</v>
      </c>
      <c r="G930" s="132" t="s">
        <v>830</v>
      </c>
      <c r="H930" s="133">
        <v>2</v>
      </c>
      <c r="I930" s="103"/>
      <c r="J930" s="103">
        <v>1</v>
      </c>
      <c r="K930" s="103">
        <v>1</v>
      </c>
      <c r="L930" s="103">
        <v>3</v>
      </c>
      <c r="M930" s="103">
        <v>2</v>
      </c>
      <c r="N930" s="103"/>
      <c r="O930" s="103"/>
      <c r="P930" s="103"/>
      <c r="Q930" s="103">
        <v>2</v>
      </c>
      <c r="R930" s="103">
        <v>3</v>
      </c>
      <c r="S930" s="134">
        <v>1</v>
      </c>
      <c r="T930"/>
      <c r="U930"/>
      <c r="V930"/>
      <c r="W930"/>
      <c r="X930"/>
      <c r="Y930"/>
      <c r="Z930"/>
      <c r="AA930"/>
      <c r="AB930"/>
      <c r="AC930"/>
      <c r="AD930"/>
      <c r="AE930"/>
    </row>
    <row r="931" spans="1:31">
      <c r="A931" s="131" t="s">
        <v>116</v>
      </c>
      <c r="B931" s="131" t="s">
        <v>137</v>
      </c>
      <c r="C931" s="131" t="s">
        <v>135</v>
      </c>
      <c r="D931" s="131" t="s">
        <v>282</v>
      </c>
      <c r="E931" s="131" t="s">
        <v>774</v>
      </c>
      <c r="F931" s="131" t="s">
        <v>775</v>
      </c>
      <c r="G931" s="132" t="s">
        <v>831</v>
      </c>
      <c r="H931" s="133"/>
      <c r="I931" s="103"/>
      <c r="J931" s="103"/>
      <c r="K931" s="103"/>
      <c r="L931" s="103"/>
      <c r="M931" s="103"/>
      <c r="N931" s="103"/>
      <c r="O931" s="103"/>
      <c r="P931" s="103">
        <v>1</v>
      </c>
      <c r="Q931" s="103"/>
      <c r="R931" s="103"/>
      <c r="S931" s="134"/>
      <c r="T931"/>
      <c r="U931"/>
      <c r="V931"/>
      <c r="W931"/>
      <c r="X931"/>
      <c r="Y931"/>
      <c r="Z931"/>
      <c r="AA931"/>
      <c r="AB931"/>
      <c r="AC931"/>
      <c r="AD931"/>
      <c r="AE931"/>
    </row>
    <row r="932" spans="1:31">
      <c r="A932" s="131" t="s">
        <v>116</v>
      </c>
      <c r="B932" s="131" t="s">
        <v>137</v>
      </c>
      <c r="C932" s="131" t="s">
        <v>135</v>
      </c>
      <c r="D932" s="131" t="s">
        <v>282</v>
      </c>
      <c r="E932" s="131" t="s">
        <v>774</v>
      </c>
      <c r="F932" s="131" t="s">
        <v>775</v>
      </c>
      <c r="G932" s="132" t="s">
        <v>785</v>
      </c>
      <c r="H932" s="133"/>
      <c r="I932" s="103">
        <v>1</v>
      </c>
      <c r="J932" s="103"/>
      <c r="K932" s="103"/>
      <c r="L932" s="103"/>
      <c r="M932" s="103"/>
      <c r="N932" s="103">
        <v>1</v>
      </c>
      <c r="O932" s="103"/>
      <c r="P932" s="103">
        <v>3</v>
      </c>
      <c r="Q932" s="103"/>
      <c r="R932" s="103"/>
      <c r="S932" s="134">
        <v>1</v>
      </c>
      <c r="T932"/>
      <c r="U932"/>
      <c r="V932"/>
      <c r="W932"/>
      <c r="X932"/>
      <c r="Y932"/>
      <c r="Z932"/>
      <c r="AA932"/>
      <c r="AB932"/>
      <c r="AC932"/>
      <c r="AD932"/>
      <c r="AE932"/>
    </row>
    <row r="933" spans="1:31">
      <c r="A933" s="131" t="s">
        <v>116</v>
      </c>
      <c r="B933" s="131" t="s">
        <v>137</v>
      </c>
      <c r="C933" s="131" t="s">
        <v>135</v>
      </c>
      <c r="D933" s="131" t="s">
        <v>282</v>
      </c>
      <c r="E933" s="131" t="s">
        <v>774</v>
      </c>
      <c r="F933" s="131" t="s">
        <v>775</v>
      </c>
      <c r="G933" s="132" t="s">
        <v>832</v>
      </c>
      <c r="H933" s="133"/>
      <c r="I933" s="103"/>
      <c r="J933" s="103"/>
      <c r="K933" s="103"/>
      <c r="L933" s="103"/>
      <c r="M933" s="103"/>
      <c r="N933" s="103">
        <v>2</v>
      </c>
      <c r="O933" s="103"/>
      <c r="P933" s="103"/>
      <c r="Q933" s="103"/>
      <c r="R933" s="103"/>
      <c r="S933" s="134"/>
      <c r="T933"/>
      <c r="U933"/>
      <c r="V933"/>
      <c r="W933"/>
      <c r="X933"/>
      <c r="Y933"/>
      <c r="Z933"/>
      <c r="AA933"/>
      <c r="AB933"/>
      <c r="AC933"/>
      <c r="AD933"/>
      <c r="AE933"/>
    </row>
    <row r="934" spans="1:31">
      <c r="A934" s="131" t="s">
        <v>116</v>
      </c>
      <c r="B934" s="131" t="s">
        <v>137</v>
      </c>
      <c r="C934" s="131" t="s">
        <v>135</v>
      </c>
      <c r="D934" s="131" t="s">
        <v>282</v>
      </c>
      <c r="E934" s="131" t="s">
        <v>774</v>
      </c>
      <c r="F934" s="131" t="s">
        <v>775</v>
      </c>
      <c r="G934" s="132" t="s">
        <v>788</v>
      </c>
      <c r="H934" s="133">
        <v>2</v>
      </c>
      <c r="I934" s="103"/>
      <c r="J934" s="103">
        <v>1</v>
      </c>
      <c r="K934" s="103"/>
      <c r="L934" s="103">
        <v>1</v>
      </c>
      <c r="M934" s="103">
        <v>1</v>
      </c>
      <c r="N934" s="103">
        <v>4</v>
      </c>
      <c r="O934" s="103">
        <v>2</v>
      </c>
      <c r="P934" s="103">
        <v>1</v>
      </c>
      <c r="Q934" s="103">
        <v>1</v>
      </c>
      <c r="R934" s="103">
        <v>1</v>
      </c>
      <c r="S934" s="134"/>
      <c r="T934"/>
      <c r="U934"/>
      <c r="V934"/>
      <c r="W934"/>
      <c r="X934"/>
      <c r="Y934"/>
      <c r="Z934"/>
      <c r="AA934"/>
      <c r="AB934"/>
      <c r="AC934"/>
      <c r="AD934"/>
      <c r="AE934"/>
    </row>
    <row r="935" spans="1:31">
      <c r="A935" s="131" t="s">
        <v>116</v>
      </c>
      <c r="B935" s="131" t="s">
        <v>137</v>
      </c>
      <c r="C935" s="131" t="s">
        <v>135</v>
      </c>
      <c r="D935" s="131" t="s">
        <v>282</v>
      </c>
      <c r="E935" s="131" t="s">
        <v>774</v>
      </c>
      <c r="F935" s="131" t="s">
        <v>775</v>
      </c>
      <c r="G935" s="132" t="s">
        <v>833</v>
      </c>
      <c r="H935" s="133">
        <v>1</v>
      </c>
      <c r="I935" s="103"/>
      <c r="J935" s="103"/>
      <c r="K935" s="103"/>
      <c r="L935" s="103">
        <v>1</v>
      </c>
      <c r="M935" s="103"/>
      <c r="N935" s="103"/>
      <c r="O935" s="103">
        <v>2</v>
      </c>
      <c r="P935" s="103">
        <v>2</v>
      </c>
      <c r="Q935" s="103">
        <v>4</v>
      </c>
      <c r="R935" s="103">
        <v>4</v>
      </c>
      <c r="S935" s="134"/>
      <c r="T935"/>
      <c r="U935"/>
      <c r="V935"/>
      <c r="W935"/>
      <c r="X935"/>
      <c r="Y935"/>
      <c r="Z935"/>
      <c r="AA935"/>
      <c r="AB935"/>
      <c r="AC935"/>
      <c r="AD935"/>
      <c r="AE935"/>
    </row>
    <row r="936" spans="1:31">
      <c r="A936" s="131" t="s">
        <v>116</v>
      </c>
      <c r="B936" s="131" t="s">
        <v>137</v>
      </c>
      <c r="C936" s="131" t="s">
        <v>135</v>
      </c>
      <c r="D936" s="131" t="s">
        <v>282</v>
      </c>
      <c r="E936" s="131" t="s">
        <v>774</v>
      </c>
      <c r="F936" s="131" t="s">
        <v>775</v>
      </c>
      <c r="G936" s="132" t="s">
        <v>781</v>
      </c>
      <c r="H936" s="133"/>
      <c r="I936" s="103">
        <v>1</v>
      </c>
      <c r="J936" s="103"/>
      <c r="K936" s="103"/>
      <c r="L936" s="103"/>
      <c r="M936" s="103"/>
      <c r="N936" s="103"/>
      <c r="O936" s="103">
        <v>4</v>
      </c>
      <c r="P936" s="103">
        <v>1</v>
      </c>
      <c r="Q936" s="103"/>
      <c r="R936" s="103"/>
      <c r="S936" s="134">
        <v>3</v>
      </c>
      <c r="T936"/>
      <c r="U936"/>
      <c r="V936"/>
      <c r="W936"/>
      <c r="X936"/>
      <c r="Y936"/>
      <c r="Z936"/>
      <c r="AA936"/>
      <c r="AB936"/>
      <c r="AC936"/>
      <c r="AD936"/>
      <c r="AE936"/>
    </row>
    <row r="937" spans="1:31">
      <c r="A937" s="131" t="s">
        <v>116</v>
      </c>
      <c r="B937" s="131" t="s">
        <v>137</v>
      </c>
      <c r="C937" s="131" t="s">
        <v>135</v>
      </c>
      <c r="D937" s="131" t="s">
        <v>282</v>
      </c>
      <c r="E937" s="131" t="s">
        <v>774</v>
      </c>
      <c r="F937" s="131" t="s">
        <v>775</v>
      </c>
      <c r="G937" s="132" t="s">
        <v>834</v>
      </c>
      <c r="H937" s="133"/>
      <c r="I937" s="103"/>
      <c r="J937" s="103">
        <v>2</v>
      </c>
      <c r="K937" s="103"/>
      <c r="L937" s="103"/>
      <c r="M937" s="103">
        <v>1</v>
      </c>
      <c r="N937" s="103"/>
      <c r="O937" s="103"/>
      <c r="P937" s="103"/>
      <c r="Q937" s="103"/>
      <c r="R937" s="103"/>
      <c r="S937" s="134"/>
      <c r="T937"/>
      <c r="U937"/>
      <c r="V937"/>
      <c r="W937"/>
      <c r="X937"/>
      <c r="Y937"/>
      <c r="Z937"/>
      <c r="AA937"/>
      <c r="AB937"/>
      <c r="AC937"/>
      <c r="AD937"/>
      <c r="AE937"/>
    </row>
    <row r="938" spans="1:31">
      <c r="A938" s="131" t="s">
        <v>116</v>
      </c>
      <c r="B938" s="131" t="s">
        <v>137</v>
      </c>
      <c r="C938" s="131" t="s">
        <v>135</v>
      </c>
      <c r="D938" s="131" t="s">
        <v>282</v>
      </c>
      <c r="E938" s="131" t="s">
        <v>774</v>
      </c>
      <c r="F938" s="131" t="s">
        <v>775</v>
      </c>
      <c r="G938" s="132" t="s">
        <v>835</v>
      </c>
      <c r="H938" s="133"/>
      <c r="I938" s="103"/>
      <c r="J938" s="103"/>
      <c r="K938" s="103"/>
      <c r="L938" s="103"/>
      <c r="M938" s="103"/>
      <c r="N938" s="103"/>
      <c r="O938" s="103">
        <v>1</v>
      </c>
      <c r="P938" s="103"/>
      <c r="Q938" s="103"/>
      <c r="R938" s="103"/>
      <c r="S938" s="134"/>
      <c r="T938"/>
      <c r="U938"/>
      <c r="V938"/>
      <c r="W938"/>
      <c r="X938"/>
      <c r="Y938"/>
      <c r="Z938"/>
      <c r="AA938"/>
      <c r="AB938"/>
      <c r="AC938"/>
      <c r="AD938"/>
      <c r="AE938"/>
    </row>
    <row r="939" spans="1:31">
      <c r="A939" s="131" t="s">
        <v>116</v>
      </c>
      <c r="B939" s="131" t="s">
        <v>137</v>
      </c>
      <c r="C939" s="131" t="s">
        <v>135</v>
      </c>
      <c r="D939" s="131" t="s">
        <v>282</v>
      </c>
      <c r="E939" s="131" t="s">
        <v>774</v>
      </c>
      <c r="F939" s="131" t="s">
        <v>775</v>
      </c>
      <c r="G939" s="132" t="s">
        <v>836</v>
      </c>
      <c r="H939" s="133">
        <v>1</v>
      </c>
      <c r="I939" s="103"/>
      <c r="J939" s="103"/>
      <c r="K939" s="103"/>
      <c r="L939" s="103">
        <v>1</v>
      </c>
      <c r="M939" s="103">
        <v>2</v>
      </c>
      <c r="N939" s="103"/>
      <c r="O939" s="103">
        <v>1</v>
      </c>
      <c r="P939" s="103">
        <v>2</v>
      </c>
      <c r="Q939" s="103">
        <v>2</v>
      </c>
      <c r="R939" s="103">
        <v>1</v>
      </c>
      <c r="S939" s="134"/>
      <c r="T939"/>
      <c r="U939"/>
      <c r="V939"/>
      <c r="W939"/>
      <c r="X939"/>
      <c r="Y939"/>
      <c r="Z939"/>
      <c r="AA939"/>
      <c r="AB939"/>
      <c r="AC939"/>
      <c r="AD939"/>
      <c r="AE939"/>
    </row>
    <row r="940" spans="1:31">
      <c r="A940" s="131" t="s">
        <v>116</v>
      </c>
      <c r="B940" s="131" t="s">
        <v>137</v>
      </c>
      <c r="C940" s="131" t="s">
        <v>135</v>
      </c>
      <c r="D940" s="131" t="s">
        <v>282</v>
      </c>
      <c r="E940" s="131" t="s">
        <v>774</v>
      </c>
      <c r="F940" s="131" t="s">
        <v>775</v>
      </c>
      <c r="G940" s="132" t="s">
        <v>837</v>
      </c>
      <c r="H940" s="133"/>
      <c r="I940" s="103"/>
      <c r="J940" s="103">
        <v>3</v>
      </c>
      <c r="K940" s="103">
        <v>4</v>
      </c>
      <c r="L940" s="103"/>
      <c r="M940" s="103"/>
      <c r="N940" s="103">
        <v>2</v>
      </c>
      <c r="O940" s="103"/>
      <c r="P940" s="103">
        <v>1</v>
      </c>
      <c r="Q940" s="103"/>
      <c r="R940" s="103"/>
      <c r="S940" s="134"/>
      <c r="T940"/>
      <c r="U940"/>
      <c r="V940"/>
      <c r="W940"/>
      <c r="X940"/>
      <c r="Y940"/>
      <c r="Z940"/>
      <c r="AA940"/>
      <c r="AB940"/>
      <c r="AC940"/>
      <c r="AD940"/>
      <c r="AE940"/>
    </row>
    <row r="941" spans="1:31">
      <c r="A941" s="131" t="s">
        <v>116</v>
      </c>
      <c r="B941" s="131" t="s">
        <v>137</v>
      </c>
      <c r="C941" s="131" t="s">
        <v>135</v>
      </c>
      <c r="D941" s="131" t="s">
        <v>282</v>
      </c>
      <c r="E941" s="131" t="s">
        <v>774</v>
      </c>
      <c r="F941" s="131" t="s">
        <v>775</v>
      </c>
      <c r="G941" s="132" t="s">
        <v>838</v>
      </c>
      <c r="H941" s="133"/>
      <c r="I941" s="103"/>
      <c r="J941" s="103"/>
      <c r="K941" s="103">
        <v>7</v>
      </c>
      <c r="L941" s="103"/>
      <c r="M941" s="103">
        <v>2</v>
      </c>
      <c r="N941" s="103">
        <v>6</v>
      </c>
      <c r="O941" s="103"/>
      <c r="P941" s="103"/>
      <c r="Q941" s="103"/>
      <c r="R941" s="103"/>
      <c r="S941" s="134"/>
      <c r="T941"/>
      <c r="U941"/>
      <c r="V941"/>
      <c r="W941"/>
      <c r="X941"/>
      <c r="Y941"/>
      <c r="Z941"/>
      <c r="AA941"/>
      <c r="AB941"/>
      <c r="AC941"/>
      <c r="AD941"/>
      <c r="AE941"/>
    </row>
    <row r="942" spans="1:31">
      <c r="A942" s="131" t="s">
        <v>116</v>
      </c>
      <c r="B942" s="131" t="s">
        <v>137</v>
      </c>
      <c r="C942" s="131" t="s">
        <v>135</v>
      </c>
      <c r="D942" s="131" t="s">
        <v>282</v>
      </c>
      <c r="E942" s="131" t="s">
        <v>774</v>
      </c>
      <c r="F942" s="131" t="s">
        <v>775</v>
      </c>
      <c r="G942" s="132" t="s">
        <v>779</v>
      </c>
      <c r="H942" s="133">
        <v>2</v>
      </c>
      <c r="I942" s="103"/>
      <c r="J942" s="103"/>
      <c r="K942" s="103"/>
      <c r="L942" s="103">
        <v>13</v>
      </c>
      <c r="M942" s="103"/>
      <c r="N942" s="103">
        <v>1</v>
      </c>
      <c r="O942" s="103">
        <v>1</v>
      </c>
      <c r="P942" s="103">
        <v>1</v>
      </c>
      <c r="Q942" s="103">
        <v>3</v>
      </c>
      <c r="R942" s="103"/>
      <c r="S942" s="134">
        <v>3</v>
      </c>
      <c r="T942"/>
      <c r="U942"/>
      <c r="V942"/>
      <c r="W942"/>
      <c r="X942"/>
      <c r="Y942"/>
      <c r="Z942"/>
      <c r="AA942"/>
      <c r="AB942"/>
      <c r="AC942"/>
      <c r="AD942"/>
      <c r="AE942"/>
    </row>
    <row r="943" spans="1:31">
      <c r="A943" s="131" t="s">
        <v>116</v>
      </c>
      <c r="B943" s="131" t="s">
        <v>137</v>
      </c>
      <c r="C943" s="131" t="s">
        <v>135</v>
      </c>
      <c r="D943" s="131" t="s">
        <v>282</v>
      </c>
      <c r="E943" s="131" t="s">
        <v>774</v>
      </c>
      <c r="F943" s="131" t="s">
        <v>775</v>
      </c>
      <c r="G943" s="132" t="s">
        <v>839</v>
      </c>
      <c r="H943" s="133"/>
      <c r="I943" s="103"/>
      <c r="J943" s="103"/>
      <c r="K943" s="103"/>
      <c r="L943" s="103"/>
      <c r="M943" s="103"/>
      <c r="N943" s="103"/>
      <c r="O943" s="103">
        <v>1</v>
      </c>
      <c r="P943" s="103"/>
      <c r="Q943" s="103"/>
      <c r="R943" s="103"/>
      <c r="S943" s="134"/>
      <c r="T943"/>
      <c r="U943"/>
      <c r="V943"/>
      <c r="W943"/>
      <c r="X943"/>
      <c r="Y943"/>
      <c r="Z943"/>
      <c r="AA943"/>
      <c r="AB943"/>
      <c r="AC943"/>
      <c r="AD943"/>
      <c r="AE943"/>
    </row>
    <row r="944" spans="1:31">
      <c r="A944" s="131" t="s">
        <v>116</v>
      </c>
      <c r="B944" s="131" t="s">
        <v>137</v>
      </c>
      <c r="C944" s="131" t="s">
        <v>135</v>
      </c>
      <c r="D944" s="131" t="s">
        <v>282</v>
      </c>
      <c r="E944" s="131" t="s">
        <v>774</v>
      </c>
      <c r="F944" s="131" t="s">
        <v>775</v>
      </c>
      <c r="G944" s="132" t="s">
        <v>840</v>
      </c>
      <c r="H944" s="133"/>
      <c r="I944" s="103"/>
      <c r="J944" s="103"/>
      <c r="K944" s="103"/>
      <c r="L944" s="103"/>
      <c r="M944" s="103"/>
      <c r="N944" s="103">
        <v>1</v>
      </c>
      <c r="O944" s="103">
        <v>2</v>
      </c>
      <c r="P944" s="103"/>
      <c r="Q944" s="103"/>
      <c r="R944" s="103"/>
      <c r="S944" s="134"/>
      <c r="T944"/>
      <c r="U944"/>
      <c r="V944"/>
      <c r="W944"/>
      <c r="X944"/>
      <c r="Y944"/>
      <c r="Z944"/>
      <c r="AA944"/>
      <c r="AB944"/>
      <c r="AC944"/>
      <c r="AD944"/>
      <c r="AE944"/>
    </row>
    <row r="945" spans="1:31">
      <c r="A945" s="131" t="s">
        <v>116</v>
      </c>
      <c r="B945" s="131" t="s">
        <v>137</v>
      </c>
      <c r="C945" s="131" t="s">
        <v>135</v>
      </c>
      <c r="D945" s="131" t="s">
        <v>282</v>
      </c>
      <c r="E945" s="131" t="s">
        <v>774</v>
      </c>
      <c r="F945" s="131" t="s">
        <v>775</v>
      </c>
      <c r="G945" s="132" t="s">
        <v>841</v>
      </c>
      <c r="H945" s="133"/>
      <c r="I945" s="103"/>
      <c r="J945" s="103">
        <v>2</v>
      </c>
      <c r="K945" s="103"/>
      <c r="L945" s="103"/>
      <c r="M945" s="103"/>
      <c r="N945" s="103"/>
      <c r="O945" s="103"/>
      <c r="P945" s="103"/>
      <c r="Q945" s="103"/>
      <c r="R945" s="103"/>
      <c r="S945" s="134"/>
      <c r="T945"/>
      <c r="U945"/>
      <c r="V945"/>
      <c r="W945"/>
      <c r="X945"/>
      <c r="Y945"/>
      <c r="Z945"/>
      <c r="AA945"/>
      <c r="AB945"/>
      <c r="AC945"/>
      <c r="AD945"/>
      <c r="AE945"/>
    </row>
    <row r="946" spans="1:31">
      <c r="A946" s="131" t="s">
        <v>116</v>
      </c>
      <c r="B946" s="131" t="s">
        <v>137</v>
      </c>
      <c r="C946" s="131" t="s">
        <v>135</v>
      </c>
      <c r="D946" s="131" t="s">
        <v>282</v>
      </c>
      <c r="E946" s="131" t="s">
        <v>774</v>
      </c>
      <c r="F946" s="131" t="s">
        <v>775</v>
      </c>
      <c r="G946" s="132" t="s">
        <v>842</v>
      </c>
      <c r="H946" s="133">
        <v>5</v>
      </c>
      <c r="I946" s="103">
        <v>3</v>
      </c>
      <c r="J946" s="103">
        <v>1</v>
      </c>
      <c r="K946" s="103"/>
      <c r="L946" s="103"/>
      <c r="M946" s="103">
        <v>5</v>
      </c>
      <c r="N946" s="103">
        <v>3</v>
      </c>
      <c r="O946" s="103">
        <v>5</v>
      </c>
      <c r="P946" s="103">
        <v>9</v>
      </c>
      <c r="Q946" s="103">
        <v>3</v>
      </c>
      <c r="R946" s="103">
        <v>4</v>
      </c>
      <c r="S946" s="134">
        <v>2</v>
      </c>
      <c r="T946"/>
      <c r="U946"/>
      <c r="V946"/>
      <c r="W946"/>
      <c r="X946"/>
      <c r="Y946"/>
      <c r="Z946"/>
      <c r="AA946"/>
      <c r="AB946"/>
      <c r="AC946"/>
      <c r="AD946"/>
      <c r="AE946"/>
    </row>
    <row r="947" spans="1:31">
      <c r="A947" s="131" t="s">
        <v>116</v>
      </c>
      <c r="B947" s="131" t="s">
        <v>137</v>
      </c>
      <c r="C947" s="131" t="s">
        <v>135</v>
      </c>
      <c r="D947" s="131" t="s">
        <v>282</v>
      </c>
      <c r="E947" s="131" t="s">
        <v>774</v>
      </c>
      <c r="F947" s="131" t="s">
        <v>775</v>
      </c>
      <c r="G947" s="132" t="s">
        <v>843</v>
      </c>
      <c r="H947" s="133"/>
      <c r="I947" s="103"/>
      <c r="J947" s="103"/>
      <c r="K947" s="103"/>
      <c r="L947" s="103"/>
      <c r="M947" s="103"/>
      <c r="N947" s="103"/>
      <c r="O947" s="103"/>
      <c r="P947" s="103">
        <v>1</v>
      </c>
      <c r="Q947" s="103"/>
      <c r="R947" s="103"/>
      <c r="S947" s="134"/>
      <c r="T947"/>
      <c r="U947"/>
      <c r="V947"/>
      <c r="W947"/>
      <c r="X947"/>
      <c r="Y947"/>
      <c r="Z947"/>
      <c r="AA947"/>
      <c r="AB947"/>
      <c r="AC947"/>
      <c r="AD947"/>
      <c r="AE947"/>
    </row>
    <row r="948" spans="1:31">
      <c r="A948" s="131" t="s">
        <v>116</v>
      </c>
      <c r="B948" s="131" t="s">
        <v>137</v>
      </c>
      <c r="C948" s="131" t="s">
        <v>135</v>
      </c>
      <c r="D948" s="131" t="s">
        <v>282</v>
      </c>
      <c r="E948" s="131" t="s">
        <v>774</v>
      </c>
      <c r="F948" s="131" t="s">
        <v>775</v>
      </c>
      <c r="G948" s="132" t="s">
        <v>778</v>
      </c>
      <c r="H948" s="133">
        <v>1</v>
      </c>
      <c r="I948" s="103">
        <v>1</v>
      </c>
      <c r="J948" s="103"/>
      <c r="K948" s="103"/>
      <c r="L948" s="103">
        <v>4</v>
      </c>
      <c r="M948" s="103"/>
      <c r="N948" s="103"/>
      <c r="O948" s="103">
        <v>4</v>
      </c>
      <c r="P948" s="103">
        <v>2</v>
      </c>
      <c r="Q948" s="103">
        <v>2</v>
      </c>
      <c r="R948" s="103">
        <v>3</v>
      </c>
      <c r="S948" s="134">
        <v>4</v>
      </c>
      <c r="T948"/>
      <c r="U948"/>
      <c r="V948"/>
      <c r="W948"/>
      <c r="X948"/>
      <c r="Y948"/>
      <c r="Z948"/>
      <c r="AA948"/>
      <c r="AB948"/>
      <c r="AC948"/>
      <c r="AD948"/>
      <c r="AE948"/>
    </row>
    <row r="949" spans="1:31">
      <c r="A949" s="131" t="s">
        <v>116</v>
      </c>
      <c r="B949" s="131" t="s">
        <v>137</v>
      </c>
      <c r="C949" s="131" t="s">
        <v>135</v>
      </c>
      <c r="D949" s="131" t="s">
        <v>282</v>
      </c>
      <c r="E949" s="131" t="s">
        <v>774</v>
      </c>
      <c r="F949" s="131" t="s">
        <v>775</v>
      </c>
      <c r="G949" s="132" t="s">
        <v>844</v>
      </c>
      <c r="H949" s="133"/>
      <c r="I949" s="103"/>
      <c r="J949" s="103"/>
      <c r="K949" s="103"/>
      <c r="L949" s="103"/>
      <c r="M949" s="103"/>
      <c r="N949" s="103">
        <v>1</v>
      </c>
      <c r="O949" s="103"/>
      <c r="P949" s="103"/>
      <c r="Q949" s="103"/>
      <c r="R949" s="103"/>
      <c r="S949" s="134"/>
      <c r="T949"/>
      <c r="U949"/>
      <c r="V949"/>
      <c r="W949"/>
      <c r="X949"/>
      <c r="Y949"/>
      <c r="Z949"/>
      <c r="AA949"/>
      <c r="AB949"/>
      <c r="AC949"/>
      <c r="AD949"/>
      <c r="AE949"/>
    </row>
    <row r="950" spans="1:31">
      <c r="A950" s="131" t="s">
        <v>116</v>
      </c>
      <c r="B950" s="131" t="s">
        <v>137</v>
      </c>
      <c r="C950" s="131" t="s">
        <v>135</v>
      </c>
      <c r="D950" s="131" t="s">
        <v>282</v>
      </c>
      <c r="E950" s="131" t="s">
        <v>774</v>
      </c>
      <c r="F950" s="131" t="s">
        <v>775</v>
      </c>
      <c r="G950" s="132" t="s">
        <v>845</v>
      </c>
      <c r="H950" s="133"/>
      <c r="I950" s="103"/>
      <c r="J950" s="103"/>
      <c r="K950" s="103"/>
      <c r="L950" s="103"/>
      <c r="M950" s="103"/>
      <c r="N950" s="103">
        <v>1</v>
      </c>
      <c r="O950" s="103"/>
      <c r="P950" s="103"/>
      <c r="Q950" s="103"/>
      <c r="R950" s="103"/>
      <c r="S950" s="134"/>
      <c r="T950"/>
      <c r="U950"/>
      <c r="V950"/>
      <c r="W950"/>
      <c r="X950"/>
      <c r="Y950"/>
      <c r="Z950"/>
      <c r="AA950"/>
      <c r="AB950"/>
      <c r="AC950"/>
      <c r="AD950"/>
      <c r="AE950"/>
    </row>
    <row r="951" spans="1:31">
      <c r="A951" s="131" t="s">
        <v>116</v>
      </c>
      <c r="B951" s="131" t="s">
        <v>137</v>
      </c>
      <c r="C951" s="131" t="s">
        <v>135</v>
      </c>
      <c r="D951" s="131" t="s">
        <v>282</v>
      </c>
      <c r="E951" s="131" t="s">
        <v>774</v>
      </c>
      <c r="F951" s="131" t="s">
        <v>775</v>
      </c>
      <c r="G951" s="132" t="s">
        <v>846</v>
      </c>
      <c r="H951" s="133">
        <v>1</v>
      </c>
      <c r="I951" s="103">
        <v>3</v>
      </c>
      <c r="J951" s="103">
        <v>2</v>
      </c>
      <c r="K951" s="103"/>
      <c r="L951" s="103">
        <v>9</v>
      </c>
      <c r="M951" s="103">
        <v>10</v>
      </c>
      <c r="N951" s="103">
        <v>7</v>
      </c>
      <c r="O951" s="103">
        <v>3</v>
      </c>
      <c r="P951" s="103">
        <v>6</v>
      </c>
      <c r="Q951" s="103">
        <v>6</v>
      </c>
      <c r="R951" s="103">
        <v>3</v>
      </c>
      <c r="S951" s="134">
        <v>4</v>
      </c>
      <c r="T951"/>
      <c r="U951"/>
      <c r="V951"/>
      <c r="W951"/>
      <c r="X951"/>
      <c r="Y951"/>
      <c r="Z951"/>
      <c r="AA951"/>
      <c r="AB951"/>
      <c r="AC951"/>
      <c r="AD951"/>
      <c r="AE951"/>
    </row>
    <row r="952" spans="1:31">
      <c r="A952" s="131" t="s">
        <v>116</v>
      </c>
      <c r="B952" s="131" t="s">
        <v>137</v>
      </c>
      <c r="C952" s="131" t="s">
        <v>135</v>
      </c>
      <c r="D952" s="131" t="s">
        <v>282</v>
      </c>
      <c r="E952" s="131" t="s">
        <v>774</v>
      </c>
      <c r="F952" s="131" t="s">
        <v>775</v>
      </c>
      <c r="G952" s="132" t="s">
        <v>754</v>
      </c>
      <c r="H952" s="133"/>
      <c r="I952" s="103"/>
      <c r="J952" s="103"/>
      <c r="K952" s="103"/>
      <c r="L952" s="103"/>
      <c r="M952" s="103"/>
      <c r="N952" s="103"/>
      <c r="O952" s="103">
        <v>1</v>
      </c>
      <c r="P952" s="103"/>
      <c r="Q952" s="103"/>
      <c r="R952" s="103"/>
      <c r="S952" s="134"/>
      <c r="T952"/>
      <c r="U952"/>
      <c r="V952"/>
      <c r="W952"/>
      <c r="X952"/>
      <c r="Y952"/>
      <c r="Z952"/>
      <c r="AA952"/>
      <c r="AB952"/>
      <c r="AC952"/>
      <c r="AD952"/>
      <c r="AE952"/>
    </row>
    <row r="953" spans="1:31">
      <c r="A953" s="131" t="s">
        <v>116</v>
      </c>
      <c r="B953" s="131" t="s">
        <v>137</v>
      </c>
      <c r="C953" s="131" t="s">
        <v>135</v>
      </c>
      <c r="D953" s="131" t="s">
        <v>282</v>
      </c>
      <c r="E953" s="131" t="s">
        <v>774</v>
      </c>
      <c r="F953" s="131" t="s">
        <v>775</v>
      </c>
      <c r="G953" s="132" t="s">
        <v>755</v>
      </c>
      <c r="H953" s="133"/>
      <c r="I953" s="103"/>
      <c r="J953" s="103">
        <v>6</v>
      </c>
      <c r="K953" s="103"/>
      <c r="L953" s="103"/>
      <c r="M953" s="103"/>
      <c r="N953" s="103"/>
      <c r="O953" s="103"/>
      <c r="P953" s="103"/>
      <c r="Q953" s="103"/>
      <c r="R953" s="103"/>
      <c r="S953" s="134"/>
      <c r="T953"/>
      <c r="U953"/>
      <c r="V953"/>
      <c r="W953"/>
      <c r="X953"/>
      <c r="Y953"/>
      <c r="Z953"/>
      <c r="AA953"/>
      <c r="AB953"/>
      <c r="AC953"/>
      <c r="AD953"/>
      <c r="AE953"/>
    </row>
    <row r="954" spans="1:31">
      <c r="A954" s="131" t="s">
        <v>116</v>
      </c>
      <c r="B954" s="131" t="s">
        <v>137</v>
      </c>
      <c r="C954" s="131" t="s">
        <v>135</v>
      </c>
      <c r="D954" s="131" t="s">
        <v>282</v>
      </c>
      <c r="E954" s="131" t="s">
        <v>774</v>
      </c>
      <c r="F954" s="131" t="s">
        <v>775</v>
      </c>
      <c r="G954" s="132" t="s">
        <v>847</v>
      </c>
      <c r="H954" s="133"/>
      <c r="I954" s="103"/>
      <c r="J954" s="103">
        <v>1</v>
      </c>
      <c r="K954" s="103"/>
      <c r="L954" s="103"/>
      <c r="M954" s="103"/>
      <c r="N954" s="103"/>
      <c r="O954" s="103"/>
      <c r="P954" s="103"/>
      <c r="Q954" s="103"/>
      <c r="R954" s="103"/>
      <c r="S954" s="134"/>
      <c r="T954"/>
      <c r="U954"/>
      <c r="V954"/>
      <c r="W954"/>
      <c r="X954"/>
      <c r="Y954"/>
      <c r="Z954"/>
      <c r="AA954"/>
      <c r="AB954"/>
      <c r="AC954"/>
      <c r="AD954"/>
      <c r="AE954"/>
    </row>
    <row r="955" spans="1:31">
      <c r="A955" s="131" t="s">
        <v>116</v>
      </c>
      <c r="B955" s="131" t="s">
        <v>137</v>
      </c>
      <c r="C955" s="131" t="s">
        <v>135</v>
      </c>
      <c r="D955" s="131" t="s">
        <v>282</v>
      </c>
      <c r="E955" s="131" t="s">
        <v>774</v>
      </c>
      <c r="F955" s="131" t="s">
        <v>775</v>
      </c>
      <c r="G955" s="132" t="s">
        <v>848</v>
      </c>
      <c r="H955" s="133"/>
      <c r="I955" s="103"/>
      <c r="J955" s="103"/>
      <c r="K955" s="103"/>
      <c r="L955" s="103">
        <v>2</v>
      </c>
      <c r="M955" s="103"/>
      <c r="N955" s="103"/>
      <c r="O955" s="103"/>
      <c r="P955" s="103"/>
      <c r="Q955" s="103"/>
      <c r="R955" s="103"/>
      <c r="S955" s="134"/>
      <c r="T955"/>
      <c r="U955"/>
      <c r="V955"/>
      <c r="W955"/>
      <c r="X955"/>
      <c r="Y955"/>
      <c r="Z955"/>
      <c r="AA955"/>
      <c r="AB955"/>
      <c r="AC955"/>
      <c r="AD955"/>
      <c r="AE955"/>
    </row>
    <row r="956" spans="1:31">
      <c r="A956" s="131" t="s">
        <v>116</v>
      </c>
      <c r="B956" s="131" t="s">
        <v>137</v>
      </c>
      <c r="C956" s="131" t="s">
        <v>135</v>
      </c>
      <c r="D956" s="131" t="s">
        <v>282</v>
      </c>
      <c r="E956" s="131" t="s">
        <v>774</v>
      </c>
      <c r="F956" s="131" t="s">
        <v>775</v>
      </c>
      <c r="G956" s="132" t="s">
        <v>849</v>
      </c>
      <c r="H956" s="133"/>
      <c r="I956" s="103"/>
      <c r="J956" s="103"/>
      <c r="K956" s="103"/>
      <c r="L956" s="103"/>
      <c r="M956" s="103"/>
      <c r="N956" s="103">
        <v>2</v>
      </c>
      <c r="O956" s="103"/>
      <c r="P956" s="103"/>
      <c r="Q956" s="103"/>
      <c r="R956" s="103"/>
      <c r="S956" s="134"/>
      <c r="T956"/>
      <c r="U956"/>
      <c r="V956"/>
      <c r="W956"/>
      <c r="X956"/>
      <c r="Y956"/>
      <c r="Z956"/>
      <c r="AA956"/>
      <c r="AB956"/>
      <c r="AC956"/>
      <c r="AD956"/>
      <c r="AE956"/>
    </row>
    <row r="957" spans="1:31">
      <c r="A957" s="131" t="s">
        <v>116</v>
      </c>
      <c r="B957" s="131" t="s">
        <v>137</v>
      </c>
      <c r="C957" s="131" t="s">
        <v>135</v>
      </c>
      <c r="D957" s="131" t="s">
        <v>282</v>
      </c>
      <c r="E957" s="131" t="s">
        <v>774</v>
      </c>
      <c r="F957" s="131" t="s">
        <v>775</v>
      </c>
      <c r="G957" s="132" t="s">
        <v>850</v>
      </c>
      <c r="H957" s="133"/>
      <c r="I957" s="103"/>
      <c r="J957" s="103"/>
      <c r="K957" s="103"/>
      <c r="L957" s="103"/>
      <c r="M957" s="103"/>
      <c r="N957" s="103">
        <v>1</v>
      </c>
      <c r="O957" s="103"/>
      <c r="P957" s="103"/>
      <c r="Q957" s="103"/>
      <c r="R957" s="103"/>
      <c r="S957" s="134"/>
      <c r="T957"/>
      <c r="U957"/>
      <c r="V957"/>
      <c r="W957"/>
      <c r="X957"/>
      <c r="Y957"/>
      <c r="Z957"/>
      <c r="AA957"/>
      <c r="AB957"/>
      <c r="AC957"/>
      <c r="AD957"/>
      <c r="AE957"/>
    </row>
    <row r="958" spans="1:31">
      <c r="A958" s="131" t="s">
        <v>116</v>
      </c>
      <c r="B958" s="131" t="s">
        <v>137</v>
      </c>
      <c r="C958" s="131" t="s">
        <v>135</v>
      </c>
      <c r="D958" s="131" t="s">
        <v>282</v>
      </c>
      <c r="E958" s="131" t="s">
        <v>774</v>
      </c>
      <c r="F958" s="131" t="s">
        <v>775</v>
      </c>
      <c r="G958" s="132" t="s">
        <v>851</v>
      </c>
      <c r="H958" s="133"/>
      <c r="I958" s="103"/>
      <c r="J958" s="103"/>
      <c r="K958" s="103"/>
      <c r="L958" s="103"/>
      <c r="M958" s="103">
        <v>1</v>
      </c>
      <c r="N958" s="103"/>
      <c r="O958" s="103"/>
      <c r="P958" s="103"/>
      <c r="Q958" s="103"/>
      <c r="R958" s="103"/>
      <c r="S958" s="134"/>
      <c r="T958"/>
      <c r="U958"/>
      <c r="V958"/>
      <c r="W958"/>
      <c r="X958"/>
      <c r="Y958"/>
      <c r="Z958"/>
      <c r="AA958"/>
      <c r="AB958"/>
      <c r="AC958"/>
      <c r="AD958"/>
      <c r="AE958"/>
    </row>
    <row r="959" spans="1:31">
      <c r="A959" s="131" t="s">
        <v>116</v>
      </c>
      <c r="B959" s="131" t="s">
        <v>137</v>
      </c>
      <c r="C959" s="131" t="s">
        <v>135</v>
      </c>
      <c r="D959" s="131" t="s">
        <v>282</v>
      </c>
      <c r="E959" s="131" t="s">
        <v>774</v>
      </c>
      <c r="F959" s="131" t="s">
        <v>775</v>
      </c>
      <c r="G959" s="132" t="s">
        <v>852</v>
      </c>
      <c r="H959" s="133"/>
      <c r="I959" s="103"/>
      <c r="J959" s="103"/>
      <c r="K959" s="103"/>
      <c r="L959" s="103"/>
      <c r="M959" s="103"/>
      <c r="N959" s="103"/>
      <c r="O959" s="103"/>
      <c r="P959" s="103">
        <v>7</v>
      </c>
      <c r="Q959" s="103">
        <v>9</v>
      </c>
      <c r="R959" s="103"/>
      <c r="S959" s="134"/>
      <c r="T959"/>
      <c r="U959"/>
      <c r="V959"/>
      <c r="W959"/>
      <c r="X959"/>
      <c r="Y959"/>
      <c r="Z959"/>
      <c r="AA959"/>
      <c r="AB959"/>
      <c r="AC959"/>
      <c r="AD959"/>
      <c r="AE959"/>
    </row>
    <row r="960" spans="1:31">
      <c r="A960" s="131" t="s">
        <v>116</v>
      </c>
      <c r="B960" s="131" t="s">
        <v>137</v>
      </c>
      <c r="C960" s="131" t="s">
        <v>135</v>
      </c>
      <c r="D960" s="131" t="s">
        <v>282</v>
      </c>
      <c r="E960" s="131" t="s">
        <v>774</v>
      </c>
      <c r="F960" s="131" t="s">
        <v>775</v>
      </c>
      <c r="G960" s="132" t="s">
        <v>853</v>
      </c>
      <c r="H960" s="133"/>
      <c r="I960" s="103"/>
      <c r="J960" s="103"/>
      <c r="K960" s="103"/>
      <c r="L960" s="103">
        <v>3</v>
      </c>
      <c r="M960" s="103"/>
      <c r="N960" s="103"/>
      <c r="O960" s="103"/>
      <c r="P960" s="103"/>
      <c r="Q960" s="103"/>
      <c r="R960" s="103"/>
      <c r="S960" s="134"/>
      <c r="T960"/>
      <c r="U960"/>
      <c r="V960"/>
      <c r="W960"/>
      <c r="X960"/>
      <c r="Y960"/>
      <c r="Z960"/>
      <c r="AA960"/>
      <c r="AB960"/>
      <c r="AC960"/>
      <c r="AD960"/>
      <c r="AE960"/>
    </row>
    <row r="961" spans="1:31">
      <c r="A961" s="131" t="s">
        <v>116</v>
      </c>
      <c r="B961" s="131" t="s">
        <v>137</v>
      </c>
      <c r="C961" s="131" t="s">
        <v>135</v>
      </c>
      <c r="D961" s="131" t="s">
        <v>282</v>
      </c>
      <c r="E961" s="131" t="s">
        <v>774</v>
      </c>
      <c r="F961" s="131" t="s">
        <v>775</v>
      </c>
      <c r="G961" s="132" t="s">
        <v>761</v>
      </c>
      <c r="H961" s="133">
        <v>1</v>
      </c>
      <c r="I961" s="103"/>
      <c r="J961" s="103"/>
      <c r="K961" s="103"/>
      <c r="L961" s="103"/>
      <c r="M961" s="103">
        <v>2</v>
      </c>
      <c r="N961" s="103"/>
      <c r="O961" s="103"/>
      <c r="P961" s="103"/>
      <c r="Q961" s="103"/>
      <c r="R961" s="103"/>
      <c r="S961" s="134"/>
      <c r="T961"/>
      <c r="U961"/>
      <c r="V961"/>
      <c r="W961"/>
      <c r="X961"/>
      <c r="Y961"/>
      <c r="Z961"/>
      <c r="AA961"/>
      <c r="AB961"/>
      <c r="AC961"/>
      <c r="AD961"/>
      <c r="AE961"/>
    </row>
    <row r="962" spans="1:31">
      <c r="A962" s="131" t="s">
        <v>116</v>
      </c>
      <c r="B962" s="131" t="s">
        <v>137</v>
      </c>
      <c r="C962" s="131" t="s">
        <v>135</v>
      </c>
      <c r="D962" s="131" t="s">
        <v>282</v>
      </c>
      <c r="E962" s="131" t="s">
        <v>774</v>
      </c>
      <c r="F962" s="131" t="s">
        <v>775</v>
      </c>
      <c r="G962" s="132" t="s">
        <v>762</v>
      </c>
      <c r="H962" s="133"/>
      <c r="I962" s="103"/>
      <c r="J962" s="103"/>
      <c r="K962" s="103">
        <v>1</v>
      </c>
      <c r="L962" s="103"/>
      <c r="M962" s="103"/>
      <c r="N962" s="103"/>
      <c r="O962" s="103"/>
      <c r="P962" s="103"/>
      <c r="Q962" s="103"/>
      <c r="R962" s="103"/>
      <c r="S962" s="134"/>
      <c r="T962"/>
      <c r="U962"/>
      <c r="V962"/>
      <c r="W962"/>
      <c r="X962"/>
      <c r="Y962"/>
      <c r="Z962"/>
      <c r="AA962"/>
      <c r="AB962"/>
      <c r="AC962"/>
      <c r="AD962"/>
      <c r="AE962"/>
    </row>
    <row r="963" spans="1:31">
      <c r="A963" s="131" t="s">
        <v>116</v>
      </c>
      <c r="B963" s="131" t="s">
        <v>137</v>
      </c>
      <c r="C963" s="131" t="s">
        <v>135</v>
      </c>
      <c r="D963" s="131" t="s">
        <v>282</v>
      </c>
      <c r="E963" s="131" t="s">
        <v>774</v>
      </c>
      <c r="F963" s="131" t="s">
        <v>775</v>
      </c>
      <c r="G963" s="132" t="s">
        <v>854</v>
      </c>
      <c r="H963" s="133"/>
      <c r="I963" s="103"/>
      <c r="J963" s="103"/>
      <c r="K963" s="103"/>
      <c r="L963" s="103"/>
      <c r="M963" s="103"/>
      <c r="N963" s="103">
        <v>4</v>
      </c>
      <c r="O963" s="103"/>
      <c r="P963" s="103"/>
      <c r="Q963" s="103"/>
      <c r="R963" s="103"/>
      <c r="S963" s="134"/>
      <c r="T963"/>
      <c r="U963"/>
      <c r="V963"/>
      <c r="W963"/>
      <c r="X963"/>
      <c r="Y963"/>
      <c r="Z963"/>
      <c r="AA963"/>
      <c r="AB963"/>
      <c r="AC963"/>
      <c r="AD963"/>
      <c r="AE963"/>
    </row>
    <row r="964" spans="1:31">
      <c r="A964" s="131" t="s">
        <v>116</v>
      </c>
      <c r="B964" s="131" t="s">
        <v>137</v>
      </c>
      <c r="C964" s="131" t="s">
        <v>135</v>
      </c>
      <c r="D964" s="131" t="s">
        <v>282</v>
      </c>
      <c r="E964" s="131" t="s">
        <v>774</v>
      </c>
      <c r="F964" s="131" t="s">
        <v>775</v>
      </c>
      <c r="G964" s="132" t="s">
        <v>763</v>
      </c>
      <c r="H964" s="133"/>
      <c r="I964" s="103"/>
      <c r="J964" s="103"/>
      <c r="K964" s="103"/>
      <c r="L964" s="103"/>
      <c r="M964" s="103"/>
      <c r="N964" s="103"/>
      <c r="O964" s="103">
        <v>8</v>
      </c>
      <c r="P964" s="103"/>
      <c r="Q964" s="103"/>
      <c r="R964" s="103">
        <v>1</v>
      </c>
      <c r="S964" s="134"/>
      <c r="T964"/>
      <c r="U964"/>
      <c r="V964"/>
      <c r="W964"/>
      <c r="X964"/>
      <c r="Y964"/>
      <c r="Z964"/>
      <c r="AA964"/>
      <c r="AB964"/>
      <c r="AC964"/>
      <c r="AD964"/>
      <c r="AE964"/>
    </row>
    <row r="965" spans="1:31">
      <c r="A965" s="131" t="s">
        <v>116</v>
      </c>
      <c r="B965" s="131" t="s">
        <v>137</v>
      </c>
      <c r="C965" s="131" t="s">
        <v>135</v>
      </c>
      <c r="D965" s="131" t="s">
        <v>282</v>
      </c>
      <c r="E965" s="131" t="s">
        <v>774</v>
      </c>
      <c r="F965" s="131" t="s">
        <v>775</v>
      </c>
      <c r="G965" s="132" t="s">
        <v>855</v>
      </c>
      <c r="H965" s="133"/>
      <c r="I965" s="103"/>
      <c r="J965" s="103">
        <v>1</v>
      </c>
      <c r="K965" s="103"/>
      <c r="L965" s="103"/>
      <c r="M965" s="103"/>
      <c r="N965" s="103"/>
      <c r="O965" s="103"/>
      <c r="P965" s="103"/>
      <c r="Q965" s="103"/>
      <c r="R965" s="103"/>
      <c r="S965" s="134"/>
      <c r="T965"/>
      <c r="U965"/>
      <c r="V965"/>
      <c r="W965"/>
      <c r="X965"/>
      <c r="Y965"/>
      <c r="Z965"/>
      <c r="AA965"/>
      <c r="AB965"/>
      <c r="AC965"/>
      <c r="AD965"/>
      <c r="AE965"/>
    </row>
    <row r="966" spans="1:31">
      <c r="A966" s="131" t="s">
        <v>116</v>
      </c>
      <c r="B966" s="131" t="s">
        <v>137</v>
      </c>
      <c r="C966" s="131" t="s">
        <v>135</v>
      </c>
      <c r="D966" s="131" t="s">
        <v>282</v>
      </c>
      <c r="E966" s="131" t="s">
        <v>774</v>
      </c>
      <c r="F966" s="131" t="s">
        <v>775</v>
      </c>
      <c r="G966" s="132" t="s">
        <v>856</v>
      </c>
      <c r="H966" s="133"/>
      <c r="I966" s="103"/>
      <c r="J966" s="103"/>
      <c r="K966" s="103"/>
      <c r="L966" s="103"/>
      <c r="M966" s="103"/>
      <c r="N966" s="103"/>
      <c r="O966" s="103">
        <v>1</v>
      </c>
      <c r="P966" s="103"/>
      <c r="Q966" s="103"/>
      <c r="R966" s="103"/>
      <c r="S966" s="134"/>
      <c r="T966"/>
      <c r="U966"/>
      <c r="V966"/>
      <c r="W966"/>
      <c r="X966"/>
      <c r="Y966"/>
      <c r="Z966"/>
      <c r="AA966"/>
      <c r="AB966"/>
      <c r="AC966"/>
      <c r="AD966"/>
      <c r="AE966"/>
    </row>
    <row r="967" spans="1:31">
      <c r="A967" s="131" t="s">
        <v>116</v>
      </c>
      <c r="B967" s="131" t="s">
        <v>137</v>
      </c>
      <c r="C967" s="131" t="s">
        <v>135</v>
      </c>
      <c r="D967" s="131" t="s">
        <v>282</v>
      </c>
      <c r="E967" s="131" t="s">
        <v>774</v>
      </c>
      <c r="F967" s="131" t="s">
        <v>775</v>
      </c>
      <c r="G967" s="132" t="s">
        <v>857</v>
      </c>
      <c r="H967" s="133"/>
      <c r="I967" s="103"/>
      <c r="J967" s="103">
        <v>4</v>
      </c>
      <c r="K967" s="103"/>
      <c r="L967" s="103"/>
      <c r="M967" s="103"/>
      <c r="N967" s="103"/>
      <c r="O967" s="103"/>
      <c r="P967" s="103"/>
      <c r="Q967" s="103"/>
      <c r="R967" s="103"/>
      <c r="S967" s="134"/>
      <c r="T967"/>
      <c r="U967"/>
      <c r="V967"/>
      <c r="W967"/>
      <c r="X967"/>
      <c r="Y967"/>
      <c r="Z967"/>
      <c r="AA967"/>
      <c r="AB967"/>
      <c r="AC967"/>
      <c r="AD967"/>
      <c r="AE967"/>
    </row>
    <row r="968" spans="1:31">
      <c r="A968" s="131" t="s">
        <v>116</v>
      </c>
      <c r="B968" s="131" t="s">
        <v>137</v>
      </c>
      <c r="C968" s="131" t="s">
        <v>135</v>
      </c>
      <c r="D968" s="131" t="s">
        <v>282</v>
      </c>
      <c r="E968" s="131" t="s">
        <v>774</v>
      </c>
      <c r="F968" s="131" t="s">
        <v>775</v>
      </c>
      <c r="G968" s="132" t="s">
        <v>858</v>
      </c>
      <c r="H968" s="133"/>
      <c r="I968" s="103"/>
      <c r="J968" s="103"/>
      <c r="K968" s="103"/>
      <c r="L968" s="103">
        <v>2</v>
      </c>
      <c r="M968" s="103"/>
      <c r="N968" s="103"/>
      <c r="O968" s="103"/>
      <c r="P968" s="103"/>
      <c r="Q968" s="103"/>
      <c r="R968" s="103"/>
      <c r="S968" s="134"/>
      <c r="T968"/>
      <c r="U968"/>
      <c r="V968"/>
      <c r="W968"/>
      <c r="X968"/>
      <c r="Y968"/>
      <c r="Z968"/>
      <c r="AA968"/>
      <c r="AB968"/>
      <c r="AC968"/>
      <c r="AD968"/>
      <c r="AE968"/>
    </row>
    <row r="969" spans="1:31">
      <c r="A969" s="131" t="s">
        <v>116</v>
      </c>
      <c r="B969" s="131" t="s">
        <v>137</v>
      </c>
      <c r="C969" s="131" t="s">
        <v>135</v>
      </c>
      <c r="D969" s="131" t="s">
        <v>282</v>
      </c>
      <c r="E969" s="131" t="s">
        <v>774</v>
      </c>
      <c r="F969" s="131" t="s">
        <v>775</v>
      </c>
      <c r="G969" s="132" t="s">
        <v>859</v>
      </c>
      <c r="H969" s="133"/>
      <c r="I969" s="103"/>
      <c r="J969" s="103">
        <v>10</v>
      </c>
      <c r="K969" s="103"/>
      <c r="L969" s="103">
        <v>2</v>
      </c>
      <c r="M969" s="103">
        <v>1</v>
      </c>
      <c r="N969" s="103">
        <v>1</v>
      </c>
      <c r="O969" s="103">
        <v>1</v>
      </c>
      <c r="P969" s="103">
        <v>1</v>
      </c>
      <c r="Q969" s="103">
        <v>1</v>
      </c>
      <c r="R969" s="103"/>
      <c r="S969" s="134"/>
      <c r="T969"/>
      <c r="U969"/>
      <c r="V969"/>
      <c r="W969"/>
      <c r="X969"/>
      <c r="Y969"/>
      <c r="Z969"/>
      <c r="AA969"/>
      <c r="AB969"/>
      <c r="AC969"/>
      <c r="AD969"/>
      <c r="AE969"/>
    </row>
    <row r="970" spans="1:31">
      <c r="A970" s="131" t="s">
        <v>116</v>
      </c>
      <c r="B970" s="131" t="s">
        <v>137</v>
      </c>
      <c r="C970" s="131" t="s">
        <v>135</v>
      </c>
      <c r="D970" s="131" t="s">
        <v>282</v>
      </c>
      <c r="E970" s="131" t="s">
        <v>774</v>
      </c>
      <c r="F970" s="131" t="s">
        <v>775</v>
      </c>
      <c r="G970" s="132" t="s">
        <v>860</v>
      </c>
      <c r="H970" s="133"/>
      <c r="I970" s="103"/>
      <c r="J970" s="103">
        <v>1</v>
      </c>
      <c r="K970" s="103"/>
      <c r="L970" s="103"/>
      <c r="M970" s="103"/>
      <c r="N970" s="103"/>
      <c r="O970" s="103"/>
      <c r="P970" s="103"/>
      <c r="Q970" s="103"/>
      <c r="R970" s="103"/>
      <c r="S970" s="134"/>
      <c r="T970"/>
      <c r="U970"/>
      <c r="V970"/>
      <c r="W970"/>
      <c r="X970"/>
      <c r="Y970"/>
      <c r="Z970"/>
      <c r="AA970"/>
      <c r="AB970"/>
      <c r="AC970"/>
      <c r="AD970"/>
      <c r="AE970"/>
    </row>
    <row r="971" spans="1:31">
      <c r="A971" s="131" t="s">
        <v>116</v>
      </c>
      <c r="B971" s="131" t="s">
        <v>137</v>
      </c>
      <c r="C971" s="131" t="s">
        <v>135</v>
      </c>
      <c r="D971" s="131" t="s">
        <v>282</v>
      </c>
      <c r="E971" s="131" t="s">
        <v>774</v>
      </c>
      <c r="F971" s="131" t="s">
        <v>775</v>
      </c>
      <c r="G971" s="132" t="s">
        <v>861</v>
      </c>
      <c r="H971" s="133"/>
      <c r="I971" s="103"/>
      <c r="J971" s="103"/>
      <c r="K971" s="103"/>
      <c r="L971" s="103">
        <v>26</v>
      </c>
      <c r="M971" s="103"/>
      <c r="N971" s="103"/>
      <c r="O971" s="103"/>
      <c r="P971" s="103"/>
      <c r="Q971" s="103"/>
      <c r="R971" s="103"/>
      <c r="S971" s="134"/>
      <c r="T971"/>
      <c r="U971"/>
      <c r="V971"/>
      <c r="W971"/>
      <c r="X971"/>
      <c r="Y971"/>
      <c r="Z971"/>
      <c r="AA971"/>
      <c r="AB971"/>
      <c r="AC971"/>
      <c r="AD971"/>
      <c r="AE971"/>
    </row>
    <row r="972" spans="1:31">
      <c r="A972" s="131" t="s">
        <v>116</v>
      </c>
      <c r="B972" s="131" t="s">
        <v>137</v>
      </c>
      <c r="C972" s="131" t="s">
        <v>135</v>
      </c>
      <c r="D972" s="131" t="s">
        <v>282</v>
      </c>
      <c r="E972" s="131" t="s">
        <v>774</v>
      </c>
      <c r="F972" s="131" t="s">
        <v>775</v>
      </c>
      <c r="G972" s="132" t="s">
        <v>862</v>
      </c>
      <c r="H972" s="133"/>
      <c r="I972" s="103"/>
      <c r="J972" s="103"/>
      <c r="K972" s="103"/>
      <c r="L972" s="103"/>
      <c r="M972" s="103"/>
      <c r="N972" s="103">
        <v>12</v>
      </c>
      <c r="O972" s="103"/>
      <c r="P972" s="103"/>
      <c r="Q972" s="103"/>
      <c r="R972" s="103"/>
      <c r="S972" s="134"/>
      <c r="T972"/>
      <c r="U972"/>
      <c r="V972"/>
      <c r="W972"/>
      <c r="X972"/>
      <c r="Y972"/>
      <c r="Z972"/>
      <c r="AA972"/>
      <c r="AB972"/>
      <c r="AC972"/>
      <c r="AD972"/>
      <c r="AE972"/>
    </row>
    <row r="973" spans="1:31">
      <c r="A973" s="131" t="s">
        <v>116</v>
      </c>
      <c r="B973" s="131" t="s">
        <v>137</v>
      </c>
      <c r="C973" s="131" t="s">
        <v>135</v>
      </c>
      <c r="D973" s="131" t="s">
        <v>282</v>
      </c>
      <c r="E973" s="131" t="s">
        <v>774</v>
      </c>
      <c r="F973" s="131" t="s">
        <v>775</v>
      </c>
      <c r="G973" s="132" t="s">
        <v>863</v>
      </c>
      <c r="H973" s="13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34">
        <v>1</v>
      </c>
      <c r="T973"/>
      <c r="U973"/>
      <c r="V973"/>
      <c r="W973"/>
      <c r="X973"/>
      <c r="Y973"/>
      <c r="Z973"/>
      <c r="AA973"/>
      <c r="AB973"/>
      <c r="AC973"/>
      <c r="AD973"/>
      <c r="AE973"/>
    </row>
    <row r="974" spans="1:31">
      <c r="A974" s="131" t="s">
        <v>116</v>
      </c>
      <c r="B974" s="131" t="s">
        <v>137</v>
      </c>
      <c r="C974" s="131" t="s">
        <v>135</v>
      </c>
      <c r="D974" s="131" t="s">
        <v>282</v>
      </c>
      <c r="E974" s="131" t="s">
        <v>774</v>
      </c>
      <c r="F974" s="131" t="s">
        <v>775</v>
      </c>
      <c r="G974" s="132" t="s">
        <v>864</v>
      </c>
      <c r="H974" s="133"/>
      <c r="I974" s="103"/>
      <c r="J974" s="103"/>
      <c r="K974" s="103"/>
      <c r="L974" s="103"/>
      <c r="M974" s="103"/>
      <c r="N974" s="103"/>
      <c r="O974" s="103"/>
      <c r="P974" s="103">
        <v>10</v>
      </c>
      <c r="Q974" s="103"/>
      <c r="R974" s="103"/>
      <c r="S974" s="134"/>
      <c r="T974"/>
      <c r="U974"/>
      <c r="V974"/>
      <c r="W974"/>
      <c r="X974"/>
      <c r="Y974"/>
      <c r="Z974"/>
      <c r="AA974"/>
      <c r="AB974"/>
      <c r="AC974"/>
      <c r="AD974"/>
      <c r="AE974"/>
    </row>
    <row r="975" spans="1:31">
      <c r="A975" s="131" t="s">
        <v>116</v>
      </c>
      <c r="B975" s="131" t="s">
        <v>137</v>
      </c>
      <c r="C975" s="131" t="s">
        <v>135</v>
      </c>
      <c r="D975" s="131" t="s">
        <v>282</v>
      </c>
      <c r="E975" s="131" t="s">
        <v>774</v>
      </c>
      <c r="F975" s="131" t="s">
        <v>775</v>
      </c>
      <c r="G975" s="132" t="s">
        <v>780</v>
      </c>
      <c r="H975" s="133"/>
      <c r="I975" s="103"/>
      <c r="J975" s="103"/>
      <c r="K975" s="103"/>
      <c r="L975" s="103"/>
      <c r="M975" s="103"/>
      <c r="N975" s="103"/>
      <c r="O975" s="103"/>
      <c r="P975" s="103">
        <v>4</v>
      </c>
      <c r="Q975" s="103">
        <v>6</v>
      </c>
      <c r="R975" s="103"/>
      <c r="S975" s="134"/>
      <c r="T975"/>
      <c r="U975"/>
      <c r="V975"/>
      <c r="W975"/>
      <c r="X975"/>
      <c r="Y975"/>
      <c r="Z975"/>
      <c r="AA975"/>
      <c r="AB975"/>
      <c r="AC975"/>
      <c r="AD975"/>
      <c r="AE975"/>
    </row>
    <row r="976" spans="1:31">
      <c r="A976" s="131" t="s">
        <v>116</v>
      </c>
      <c r="B976" s="131" t="s">
        <v>137</v>
      </c>
      <c r="C976" s="131" t="s">
        <v>135</v>
      </c>
      <c r="D976" s="131" t="s">
        <v>282</v>
      </c>
      <c r="E976" s="131" t="s">
        <v>774</v>
      </c>
      <c r="F976" s="131" t="s">
        <v>775</v>
      </c>
      <c r="G976" s="132" t="s">
        <v>865</v>
      </c>
      <c r="H976" s="13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>
        <v>1</v>
      </c>
      <c r="S976" s="134"/>
      <c r="T976"/>
      <c r="U976"/>
      <c r="V976"/>
      <c r="W976"/>
      <c r="X976"/>
      <c r="Y976"/>
      <c r="Z976"/>
      <c r="AA976"/>
      <c r="AB976"/>
      <c r="AC976"/>
      <c r="AD976"/>
      <c r="AE976"/>
    </row>
    <row r="977" spans="1:31">
      <c r="A977" s="131" t="s">
        <v>116</v>
      </c>
      <c r="B977" s="131" t="s">
        <v>137</v>
      </c>
      <c r="C977" s="131" t="s">
        <v>135</v>
      </c>
      <c r="D977" s="131" t="s">
        <v>282</v>
      </c>
      <c r="E977" s="131" t="s">
        <v>774</v>
      </c>
      <c r="F977" s="131" t="s">
        <v>775</v>
      </c>
      <c r="G977" s="132" t="s">
        <v>866</v>
      </c>
      <c r="H977" s="133"/>
      <c r="I977" s="103"/>
      <c r="J977" s="103"/>
      <c r="K977" s="103"/>
      <c r="L977" s="103"/>
      <c r="M977" s="103"/>
      <c r="N977" s="103"/>
      <c r="O977" s="103"/>
      <c r="P977" s="103"/>
      <c r="Q977" s="103">
        <v>1</v>
      </c>
      <c r="R977" s="103"/>
      <c r="S977" s="134"/>
      <c r="T977"/>
      <c r="U977"/>
      <c r="V977"/>
      <c r="W977"/>
      <c r="X977"/>
      <c r="Y977"/>
      <c r="Z977"/>
      <c r="AA977"/>
      <c r="AB977"/>
      <c r="AC977"/>
      <c r="AD977"/>
      <c r="AE977"/>
    </row>
    <row r="978" spans="1:31">
      <c r="A978" s="131" t="s">
        <v>116</v>
      </c>
      <c r="B978" s="131" t="s">
        <v>137</v>
      </c>
      <c r="C978" s="131" t="s">
        <v>135</v>
      </c>
      <c r="D978" s="131" t="s">
        <v>282</v>
      </c>
      <c r="E978" s="131" t="s">
        <v>774</v>
      </c>
      <c r="F978" s="131" t="s">
        <v>775</v>
      </c>
      <c r="G978" s="132" t="s">
        <v>867</v>
      </c>
      <c r="H978" s="133"/>
      <c r="I978" s="103"/>
      <c r="J978" s="103"/>
      <c r="K978" s="103"/>
      <c r="L978" s="103"/>
      <c r="M978" s="103"/>
      <c r="N978" s="103"/>
      <c r="O978" s="103">
        <v>66</v>
      </c>
      <c r="P978" s="103"/>
      <c r="Q978" s="103"/>
      <c r="R978" s="103"/>
      <c r="S978" s="134"/>
      <c r="T978"/>
      <c r="U978"/>
      <c r="V978"/>
      <c r="W978"/>
      <c r="X978"/>
      <c r="Y978"/>
      <c r="Z978"/>
      <c r="AA978"/>
      <c r="AB978"/>
      <c r="AC978"/>
      <c r="AD978"/>
      <c r="AE978"/>
    </row>
    <row r="979" spans="1:31">
      <c r="A979" s="131" t="s">
        <v>116</v>
      </c>
      <c r="B979" s="131" t="s">
        <v>137</v>
      </c>
      <c r="C979" s="131" t="s">
        <v>135</v>
      </c>
      <c r="D979" s="131" t="s">
        <v>282</v>
      </c>
      <c r="E979" s="131" t="s">
        <v>774</v>
      </c>
      <c r="F979" s="131" t="s">
        <v>775</v>
      </c>
      <c r="G979" s="132" t="s">
        <v>868</v>
      </c>
      <c r="H979" s="133"/>
      <c r="I979" s="103"/>
      <c r="J979" s="103"/>
      <c r="K979" s="103"/>
      <c r="L979" s="103"/>
      <c r="M979" s="103"/>
      <c r="N979" s="103">
        <v>3</v>
      </c>
      <c r="O979" s="103"/>
      <c r="P979" s="103"/>
      <c r="Q979" s="103"/>
      <c r="R979" s="103"/>
      <c r="S979" s="134"/>
      <c r="T979"/>
      <c r="U979"/>
      <c r="V979"/>
      <c r="W979"/>
      <c r="X979"/>
      <c r="Y979"/>
      <c r="Z979"/>
      <c r="AA979"/>
      <c r="AB979"/>
      <c r="AC979"/>
      <c r="AD979"/>
      <c r="AE979"/>
    </row>
    <row r="980" spans="1:31">
      <c r="A980" s="131" t="s">
        <v>116</v>
      </c>
      <c r="B980" s="131" t="s">
        <v>137</v>
      </c>
      <c r="C980" s="131" t="s">
        <v>135</v>
      </c>
      <c r="D980" s="131" t="s">
        <v>282</v>
      </c>
      <c r="E980" s="131" t="s">
        <v>774</v>
      </c>
      <c r="F980" s="131" t="s">
        <v>775</v>
      </c>
      <c r="G980" s="132" t="s">
        <v>786</v>
      </c>
      <c r="H980" s="133">
        <v>2</v>
      </c>
      <c r="I980" s="103">
        <v>1</v>
      </c>
      <c r="J980" s="103">
        <v>9</v>
      </c>
      <c r="K980" s="103">
        <v>5</v>
      </c>
      <c r="L980" s="103">
        <v>7</v>
      </c>
      <c r="M980" s="103">
        <v>7</v>
      </c>
      <c r="N980" s="103"/>
      <c r="O980" s="103">
        <v>2</v>
      </c>
      <c r="P980" s="103">
        <v>3</v>
      </c>
      <c r="Q980" s="103">
        <v>3</v>
      </c>
      <c r="R980" s="103">
        <v>4</v>
      </c>
      <c r="S980" s="134">
        <v>3</v>
      </c>
      <c r="T980"/>
      <c r="U980"/>
      <c r="V980"/>
      <c r="W980"/>
      <c r="X980"/>
      <c r="Y980"/>
      <c r="Z980"/>
      <c r="AA980"/>
      <c r="AB980"/>
      <c r="AC980"/>
      <c r="AD980"/>
      <c r="AE980"/>
    </row>
    <row r="981" spans="1:31">
      <c r="A981" s="131" t="s">
        <v>116</v>
      </c>
      <c r="B981" s="131" t="s">
        <v>137</v>
      </c>
      <c r="C981" s="131" t="s">
        <v>135</v>
      </c>
      <c r="D981" s="131" t="s">
        <v>282</v>
      </c>
      <c r="E981" s="131" t="s">
        <v>774</v>
      </c>
      <c r="F981" s="131" t="s">
        <v>775</v>
      </c>
      <c r="G981" s="132" t="s">
        <v>869</v>
      </c>
      <c r="H981" s="13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34">
        <v>1</v>
      </c>
      <c r="T981"/>
      <c r="U981"/>
      <c r="V981"/>
      <c r="W981"/>
      <c r="X981"/>
      <c r="Y981"/>
      <c r="Z981"/>
      <c r="AA981"/>
      <c r="AB981"/>
      <c r="AC981"/>
      <c r="AD981"/>
      <c r="AE981"/>
    </row>
    <row r="982" spans="1:31">
      <c r="A982" s="131" t="s">
        <v>116</v>
      </c>
      <c r="B982" s="131" t="s">
        <v>137</v>
      </c>
      <c r="C982" s="131" t="s">
        <v>135</v>
      </c>
      <c r="D982" s="131" t="s">
        <v>282</v>
      </c>
      <c r="E982" s="131" t="s">
        <v>774</v>
      </c>
      <c r="F982" s="131" t="s">
        <v>775</v>
      </c>
      <c r="G982" s="132" t="s">
        <v>765</v>
      </c>
      <c r="H982" s="133"/>
      <c r="I982" s="103"/>
      <c r="J982" s="103"/>
      <c r="K982" s="103"/>
      <c r="L982" s="103"/>
      <c r="M982" s="103"/>
      <c r="N982" s="103"/>
      <c r="O982" s="103"/>
      <c r="P982" s="103"/>
      <c r="Q982" s="103">
        <v>3</v>
      </c>
      <c r="R982" s="103">
        <v>3</v>
      </c>
      <c r="S982" s="134">
        <v>3</v>
      </c>
      <c r="T982"/>
      <c r="U982"/>
      <c r="V982"/>
      <c r="W982"/>
      <c r="X982"/>
      <c r="Y982"/>
      <c r="Z982"/>
      <c r="AA982"/>
      <c r="AB982"/>
      <c r="AC982"/>
      <c r="AD982"/>
      <c r="AE982"/>
    </row>
    <row r="983" spans="1:31">
      <c r="A983" s="131" t="s">
        <v>116</v>
      </c>
      <c r="B983" s="131" t="s">
        <v>137</v>
      </c>
      <c r="C983" s="131" t="s">
        <v>135</v>
      </c>
      <c r="D983" s="131" t="s">
        <v>282</v>
      </c>
      <c r="E983" s="131" t="s">
        <v>774</v>
      </c>
      <c r="F983" s="131" t="s">
        <v>775</v>
      </c>
      <c r="G983" s="132" t="s">
        <v>870</v>
      </c>
      <c r="H983" s="133"/>
      <c r="I983" s="103"/>
      <c r="J983" s="103"/>
      <c r="K983" s="103"/>
      <c r="L983" s="103"/>
      <c r="M983" s="103"/>
      <c r="N983" s="103"/>
      <c r="O983" s="103">
        <v>9</v>
      </c>
      <c r="P983" s="103"/>
      <c r="Q983" s="103"/>
      <c r="R983" s="103"/>
      <c r="S983" s="134"/>
      <c r="T983"/>
      <c r="U983"/>
      <c r="V983"/>
      <c r="W983"/>
      <c r="X983"/>
      <c r="Y983"/>
      <c r="Z983"/>
      <c r="AA983"/>
      <c r="AB983"/>
      <c r="AC983"/>
      <c r="AD983"/>
      <c r="AE983"/>
    </row>
    <row r="984" spans="1:31">
      <c r="A984" s="131" t="s">
        <v>116</v>
      </c>
      <c r="B984" s="131" t="s">
        <v>137</v>
      </c>
      <c r="C984" s="131" t="s">
        <v>135</v>
      </c>
      <c r="D984" s="131" t="s">
        <v>282</v>
      </c>
      <c r="E984" s="131" t="s">
        <v>774</v>
      </c>
      <c r="F984" s="131" t="s">
        <v>775</v>
      </c>
      <c r="G984" s="132" t="s">
        <v>871</v>
      </c>
      <c r="H984" s="133"/>
      <c r="I984" s="103"/>
      <c r="J984" s="103"/>
      <c r="K984" s="103"/>
      <c r="L984" s="103">
        <v>5</v>
      </c>
      <c r="M984" s="103">
        <v>12</v>
      </c>
      <c r="N984" s="103"/>
      <c r="O984" s="103"/>
      <c r="P984" s="103">
        <v>1</v>
      </c>
      <c r="Q984" s="103"/>
      <c r="R984" s="103">
        <v>6</v>
      </c>
      <c r="S984" s="134">
        <v>1</v>
      </c>
      <c r="T984"/>
      <c r="U984"/>
      <c r="V984"/>
      <c r="W984"/>
      <c r="X984"/>
      <c r="Y984"/>
      <c r="Z984"/>
      <c r="AA984"/>
      <c r="AB984"/>
      <c r="AC984"/>
      <c r="AD984"/>
      <c r="AE984"/>
    </row>
    <row r="985" spans="1:31">
      <c r="A985" s="131" t="s">
        <v>116</v>
      </c>
      <c r="B985" s="131" t="s">
        <v>137</v>
      </c>
      <c r="C985" s="131" t="s">
        <v>135</v>
      </c>
      <c r="D985" s="131" t="s">
        <v>282</v>
      </c>
      <c r="E985" s="131" t="s">
        <v>774</v>
      </c>
      <c r="F985" s="131" t="s">
        <v>775</v>
      </c>
      <c r="G985" s="132" t="s">
        <v>872</v>
      </c>
      <c r="H985" s="133"/>
      <c r="I985" s="103"/>
      <c r="J985" s="103"/>
      <c r="K985" s="103"/>
      <c r="L985" s="103"/>
      <c r="M985" s="103"/>
      <c r="N985" s="103"/>
      <c r="O985" s="103">
        <v>3</v>
      </c>
      <c r="P985" s="103"/>
      <c r="Q985" s="103"/>
      <c r="R985" s="103"/>
      <c r="S985" s="134"/>
      <c r="T985"/>
      <c r="U985"/>
      <c r="V985"/>
      <c r="W985"/>
      <c r="X985"/>
      <c r="Y985"/>
      <c r="Z985"/>
      <c r="AA985"/>
      <c r="AB985"/>
      <c r="AC985"/>
      <c r="AD985"/>
      <c r="AE985"/>
    </row>
    <row r="986" spans="1:31">
      <c r="A986" s="131" t="s">
        <v>116</v>
      </c>
      <c r="B986" s="131" t="s">
        <v>137</v>
      </c>
      <c r="C986" s="131" t="s">
        <v>135</v>
      </c>
      <c r="D986" s="131" t="s">
        <v>282</v>
      </c>
      <c r="E986" s="131" t="s">
        <v>774</v>
      </c>
      <c r="F986" s="131" t="s">
        <v>775</v>
      </c>
      <c r="G986" s="132" t="s">
        <v>873</v>
      </c>
      <c r="H986" s="13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>
        <v>1</v>
      </c>
      <c r="S986" s="134"/>
      <c r="T986"/>
      <c r="U986"/>
      <c r="V986"/>
      <c r="W986"/>
      <c r="X986"/>
      <c r="Y986"/>
      <c r="Z986"/>
      <c r="AA986"/>
      <c r="AB986"/>
      <c r="AC986"/>
      <c r="AD986"/>
      <c r="AE986"/>
    </row>
    <row r="987" spans="1:31">
      <c r="A987" s="131" t="s">
        <v>116</v>
      </c>
      <c r="B987" s="131" t="s">
        <v>137</v>
      </c>
      <c r="C987" s="131" t="s">
        <v>135</v>
      </c>
      <c r="D987" s="131" t="s">
        <v>282</v>
      </c>
      <c r="E987" s="131" t="s">
        <v>774</v>
      </c>
      <c r="F987" s="131" t="s">
        <v>775</v>
      </c>
      <c r="G987" s="132" t="s">
        <v>766</v>
      </c>
      <c r="H987" s="133"/>
      <c r="I987" s="103">
        <v>6</v>
      </c>
      <c r="J987" s="103"/>
      <c r="K987" s="103">
        <v>1</v>
      </c>
      <c r="L987" s="103">
        <v>7</v>
      </c>
      <c r="M987" s="103">
        <v>4</v>
      </c>
      <c r="N987" s="103">
        <v>2</v>
      </c>
      <c r="O987" s="103">
        <v>4</v>
      </c>
      <c r="P987" s="103">
        <v>1</v>
      </c>
      <c r="Q987" s="103">
        <v>4</v>
      </c>
      <c r="R987" s="103">
        <v>16</v>
      </c>
      <c r="S987" s="134">
        <v>2</v>
      </c>
      <c r="T987"/>
      <c r="U987"/>
      <c r="V987"/>
      <c r="W987"/>
      <c r="X987"/>
      <c r="Y987"/>
      <c r="Z987"/>
      <c r="AA987"/>
      <c r="AB987"/>
      <c r="AC987"/>
      <c r="AD987"/>
      <c r="AE987"/>
    </row>
    <row r="988" spans="1:31">
      <c r="A988" s="131" t="s">
        <v>116</v>
      </c>
      <c r="B988" s="131" t="s">
        <v>137</v>
      </c>
      <c r="C988" s="131" t="s">
        <v>135</v>
      </c>
      <c r="D988" s="131" t="s">
        <v>282</v>
      </c>
      <c r="E988" s="131" t="s">
        <v>774</v>
      </c>
      <c r="F988" s="131" t="s">
        <v>775</v>
      </c>
      <c r="G988" s="132" t="s">
        <v>874</v>
      </c>
      <c r="H988" s="133"/>
      <c r="I988" s="103"/>
      <c r="J988" s="103"/>
      <c r="K988" s="103"/>
      <c r="L988" s="103"/>
      <c r="M988" s="103"/>
      <c r="N988" s="103">
        <v>11</v>
      </c>
      <c r="O988" s="103"/>
      <c r="P988" s="103"/>
      <c r="Q988" s="103"/>
      <c r="R988" s="103"/>
      <c r="S988" s="134">
        <v>1</v>
      </c>
      <c r="T988"/>
      <c r="U988"/>
      <c r="V988"/>
      <c r="W988"/>
      <c r="X988"/>
      <c r="Y988"/>
      <c r="Z988"/>
      <c r="AA988"/>
      <c r="AB988"/>
      <c r="AC988"/>
      <c r="AD988"/>
      <c r="AE988"/>
    </row>
    <row r="989" spans="1:31">
      <c r="A989" s="131" t="s">
        <v>116</v>
      </c>
      <c r="B989" s="131" t="s">
        <v>137</v>
      </c>
      <c r="C989" s="131" t="s">
        <v>135</v>
      </c>
      <c r="D989" s="131" t="s">
        <v>282</v>
      </c>
      <c r="E989" s="131" t="s">
        <v>774</v>
      </c>
      <c r="F989" s="131" t="s">
        <v>775</v>
      </c>
      <c r="G989" s="132" t="s">
        <v>875</v>
      </c>
      <c r="H989" s="133"/>
      <c r="I989" s="103"/>
      <c r="J989" s="103"/>
      <c r="K989" s="103"/>
      <c r="L989" s="103">
        <v>2</v>
      </c>
      <c r="M989" s="103"/>
      <c r="N989" s="103"/>
      <c r="O989" s="103"/>
      <c r="P989" s="103"/>
      <c r="Q989" s="103">
        <v>3</v>
      </c>
      <c r="R989" s="103">
        <v>3</v>
      </c>
      <c r="S989" s="134"/>
      <c r="T989"/>
      <c r="U989"/>
      <c r="V989"/>
      <c r="W989"/>
      <c r="X989"/>
      <c r="Y989"/>
      <c r="Z989"/>
      <c r="AA989"/>
      <c r="AB989"/>
      <c r="AC989"/>
      <c r="AD989"/>
      <c r="AE989"/>
    </row>
    <row r="990" spans="1:31">
      <c r="A990" s="131" t="s">
        <v>116</v>
      </c>
      <c r="B990" s="131" t="s">
        <v>137</v>
      </c>
      <c r="C990" s="131" t="s">
        <v>135</v>
      </c>
      <c r="D990" s="131" t="s">
        <v>282</v>
      </c>
      <c r="E990" s="131" t="s">
        <v>774</v>
      </c>
      <c r="F990" s="131" t="s">
        <v>775</v>
      </c>
      <c r="G990" s="132" t="s">
        <v>811</v>
      </c>
      <c r="H990" s="133"/>
      <c r="I990" s="103"/>
      <c r="J990" s="103"/>
      <c r="K990" s="103"/>
      <c r="L990" s="103"/>
      <c r="M990" s="103"/>
      <c r="N990" s="103"/>
      <c r="O990" s="103"/>
      <c r="P990" s="103"/>
      <c r="Q990" s="103">
        <v>1</v>
      </c>
      <c r="R990" s="103"/>
      <c r="S990" s="134">
        <v>1</v>
      </c>
      <c r="T990"/>
      <c r="U990"/>
      <c r="V990"/>
      <c r="W990"/>
      <c r="X990"/>
      <c r="Y990"/>
      <c r="Z990"/>
      <c r="AA990"/>
      <c r="AB990"/>
      <c r="AC990"/>
      <c r="AD990"/>
      <c r="AE990"/>
    </row>
    <row r="991" spans="1:31">
      <c r="A991" s="131" t="s">
        <v>116</v>
      </c>
      <c r="B991" s="131" t="s">
        <v>137</v>
      </c>
      <c r="C991" s="131" t="s">
        <v>135</v>
      </c>
      <c r="D991" s="131" t="s">
        <v>282</v>
      </c>
      <c r="E991" s="131" t="s">
        <v>774</v>
      </c>
      <c r="F991" s="131" t="s">
        <v>775</v>
      </c>
      <c r="G991" s="132" t="s">
        <v>876</v>
      </c>
      <c r="H991" s="133"/>
      <c r="I991" s="103"/>
      <c r="J991" s="103"/>
      <c r="K991" s="103"/>
      <c r="L991" s="103"/>
      <c r="M991" s="103"/>
      <c r="N991" s="103"/>
      <c r="O991" s="103"/>
      <c r="P991" s="103"/>
      <c r="Q991" s="103">
        <v>1</v>
      </c>
      <c r="R991" s="103"/>
      <c r="S991" s="134"/>
      <c r="T991"/>
      <c r="U991"/>
      <c r="V991"/>
      <c r="W991"/>
      <c r="X991"/>
      <c r="Y991"/>
      <c r="Z991"/>
      <c r="AA991"/>
      <c r="AB991"/>
      <c r="AC991"/>
      <c r="AD991"/>
      <c r="AE991"/>
    </row>
    <row r="992" spans="1:31">
      <c r="A992" s="131" t="s">
        <v>116</v>
      </c>
      <c r="B992" s="131" t="s">
        <v>137</v>
      </c>
      <c r="C992" s="131" t="s">
        <v>135</v>
      </c>
      <c r="D992" s="131" t="s">
        <v>282</v>
      </c>
      <c r="E992" s="131" t="s">
        <v>774</v>
      </c>
      <c r="F992" s="131" t="s">
        <v>775</v>
      </c>
      <c r="G992" s="132" t="s">
        <v>877</v>
      </c>
      <c r="H992" s="133"/>
      <c r="I992" s="103"/>
      <c r="J992" s="103"/>
      <c r="K992" s="103"/>
      <c r="L992" s="103"/>
      <c r="M992" s="103"/>
      <c r="N992" s="103"/>
      <c r="O992" s="103"/>
      <c r="P992" s="103"/>
      <c r="Q992" s="103">
        <v>1</v>
      </c>
      <c r="R992" s="103"/>
      <c r="S992" s="134"/>
      <c r="T992"/>
      <c r="U992"/>
      <c r="V992"/>
      <c r="W992"/>
      <c r="X992"/>
      <c r="Y992"/>
      <c r="Z992"/>
      <c r="AA992"/>
      <c r="AB992"/>
      <c r="AC992"/>
      <c r="AD992"/>
      <c r="AE992"/>
    </row>
    <row r="993" spans="1:31">
      <c r="A993" s="131" t="s">
        <v>116</v>
      </c>
      <c r="B993" s="131" t="s">
        <v>137</v>
      </c>
      <c r="C993" s="131" t="s">
        <v>135</v>
      </c>
      <c r="D993" s="131" t="s">
        <v>282</v>
      </c>
      <c r="E993" s="131" t="s">
        <v>774</v>
      </c>
      <c r="F993" s="131" t="s">
        <v>775</v>
      </c>
      <c r="G993" s="132" t="s">
        <v>767</v>
      </c>
      <c r="H993" s="133">
        <v>1</v>
      </c>
      <c r="I993" s="103"/>
      <c r="J993" s="103"/>
      <c r="K993" s="103"/>
      <c r="L993" s="103"/>
      <c r="M993" s="103"/>
      <c r="N993" s="103">
        <v>1</v>
      </c>
      <c r="O993" s="103"/>
      <c r="P993" s="103"/>
      <c r="Q993" s="103">
        <v>3</v>
      </c>
      <c r="R993" s="103">
        <v>4</v>
      </c>
      <c r="S993" s="134">
        <v>3</v>
      </c>
      <c r="T993"/>
      <c r="U993"/>
      <c r="V993"/>
      <c r="W993"/>
      <c r="X993"/>
      <c r="Y993"/>
      <c r="Z993"/>
      <c r="AA993"/>
      <c r="AB993"/>
      <c r="AC993"/>
      <c r="AD993"/>
      <c r="AE993"/>
    </row>
    <row r="994" spans="1:31">
      <c r="A994" s="131" t="s">
        <v>116</v>
      </c>
      <c r="B994" s="131" t="s">
        <v>137</v>
      </c>
      <c r="C994" s="131" t="s">
        <v>135</v>
      </c>
      <c r="D994" s="131" t="s">
        <v>282</v>
      </c>
      <c r="E994" s="131" t="s">
        <v>774</v>
      </c>
      <c r="F994" s="131" t="s">
        <v>775</v>
      </c>
      <c r="G994" s="132" t="s">
        <v>878</v>
      </c>
      <c r="H994" s="133"/>
      <c r="I994" s="103"/>
      <c r="J994" s="103"/>
      <c r="K994" s="103"/>
      <c r="L994" s="103"/>
      <c r="M994" s="103"/>
      <c r="N994" s="103"/>
      <c r="O994" s="103"/>
      <c r="P994" s="103"/>
      <c r="Q994" s="103">
        <v>1</v>
      </c>
      <c r="R994" s="103"/>
      <c r="S994" s="134"/>
      <c r="T994"/>
      <c r="U994"/>
      <c r="V994"/>
      <c r="W994"/>
      <c r="X994"/>
      <c r="Y994"/>
      <c r="Z994"/>
      <c r="AA994"/>
      <c r="AB994"/>
      <c r="AC994"/>
      <c r="AD994"/>
      <c r="AE994"/>
    </row>
    <row r="995" spans="1:31">
      <c r="A995" s="131" t="s">
        <v>116</v>
      </c>
      <c r="B995" s="131" t="s">
        <v>137</v>
      </c>
      <c r="C995" s="131" t="s">
        <v>135</v>
      </c>
      <c r="D995" s="131" t="s">
        <v>282</v>
      </c>
      <c r="E995" s="131" t="s">
        <v>774</v>
      </c>
      <c r="F995" s="131" t="s">
        <v>775</v>
      </c>
      <c r="G995" s="132" t="s">
        <v>879</v>
      </c>
      <c r="H995" s="133"/>
      <c r="I995" s="103"/>
      <c r="J995" s="103"/>
      <c r="K995" s="103"/>
      <c r="L995" s="103"/>
      <c r="M995" s="103"/>
      <c r="N995" s="103"/>
      <c r="O995" s="103"/>
      <c r="P995" s="103">
        <v>2</v>
      </c>
      <c r="Q995" s="103"/>
      <c r="R995" s="103"/>
      <c r="S995" s="134"/>
      <c r="T995"/>
      <c r="U995"/>
      <c r="V995"/>
      <c r="W995"/>
      <c r="X995"/>
      <c r="Y995"/>
      <c r="Z995"/>
      <c r="AA995"/>
      <c r="AB995"/>
      <c r="AC995"/>
      <c r="AD995"/>
      <c r="AE995"/>
    </row>
    <row r="996" spans="1:31">
      <c r="A996" s="131" t="s">
        <v>116</v>
      </c>
      <c r="B996" s="131" t="s">
        <v>137</v>
      </c>
      <c r="C996" s="131" t="s">
        <v>135</v>
      </c>
      <c r="D996" s="131" t="s">
        <v>282</v>
      </c>
      <c r="E996" s="131" t="s">
        <v>774</v>
      </c>
      <c r="F996" s="131" t="s">
        <v>775</v>
      </c>
      <c r="G996" s="132" t="s">
        <v>880</v>
      </c>
      <c r="H996" s="133"/>
      <c r="I996" s="103"/>
      <c r="J996" s="103"/>
      <c r="K996" s="103"/>
      <c r="L996" s="103"/>
      <c r="M996" s="103"/>
      <c r="N996" s="103"/>
      <c r="O996" s="103"/>
      <c r="P996" s="103"/>
      <c r="Q996" s="103">
        <v>4</v>
      </c>
      <c r="R996" s="103">
        <v>4</v>
      </c>
      <c r="S996" s="134">
        <v>1</v>
      </c>
      <c r="T996"/>
      <c r="U996"/>
      <c r="V996"/>
      <c r="W996"/>
      <c r="X996"/>
      <c r="Y996"/>
      <c r="Z996"/>
      <c r="AA996"/>
      <c r="AB996"/>
      <c r="AC996"/>
      <c r="AD996"/>
      <c r="AE996"/>
    </row>
    <row r="997" spans="1:31">
      <c r="A997" s="131" t="s">
        <v>116</v>
      </c>
      <c r="B997" s="131" t="s">
        <v>137</v>
      </c>
      <c r="C997" s="131" t="s">
        <v>135</v>
      </c>
      <c r="D997" s="131" t="s">
        <v>282</v>
      </c>
      <c r="E997" s="131" t="s">
        <v>774</v>
      </c>
      <c r="F997" s="131" t="s">
        <v>775</v>
      </c>
      <c r="G997" s="132" t="s">
        <v>881</v>
      </c>
      <c r="H997" s="133"/>
      <c r="I997" s="103"/>
      <c r="J997" s="103"/>
      <c r="K997" s="103"/>
      <c r="L997" s="103"/>
      <c r="M997" s="103"/>
      <c r="N997" s="103"/>
      <c r="O997" s="103">
        <v>33</v>
      </c>
      <c r="P997" s="103">
        <v>2</v>
      </c>
      <c r="Q997" s="103"/>
      <c r="R997" s="103"/>
      <c r="S997" s="134"/>
      <c r="T997"/>
      <c r="U997"/>
      <c r="V997"/>
      <c r="W997"/>
      <c r="X997"/>
      <c r="Y997"/>
      <c r="Z997"/>
      <c r="AA997"/>
      <c r="AB997"/>
      <c r="AC997"/>
      <c r="AD997"/>
      <c r="AE997"/>
    </row>
    <row r="998" spans="1:31">
      <c r="A998" s="131" t="s">
        <v>116</v>
      </c>
      <c r="B998" s="131" t="s">
        <v>137</v>
      </c>
      <c r="C998" s="131" t="s">
        <v>135</v>
      </c>
      <c r="D998" s="131" t="s">
        <v>282</v>
      </c>
      <c r="E998" s="131" t="s">
        <v>774</v>
      </c>
      <c r="F998" s="131" t="s">
        <v>775</v>
      </c>
      <c r="G998" s="132" t="s">
        <v>768</v>
      </c>
      <c r="H998" s="133">
        <v>8</v>
      </c>
      <c r="I998" s="103">
        <v>6</v>
      </c>
      <c r="J998" s="103">
        <v>10</v>
      </c>
      <c r="K998" s="103">
        <v>10</v>
      </c>
      <c r="L998" s="103">
        <v>26</v>
      </c>
      <c r="M998" s="103">
        <v>17</v>
      </c>
      <c r="N998" s="103">
        <v>101</v>
      </c>
      <c r="O998" s="103">
        <v>14</v>
      </c>
      <c r="P998" s="103">
        <v>17</v>
      </c>
      <c r="Q998" s="103">
        <v>9</v>
      </c>
      <c r="R998" s="103">
        <v>11</v>
      </c>
      <c r="S998" s="134">
        <v>10</v>
      </c>
      <c r="T998"/>
      <c r="U998"/>
      <c r="V998"/>
      <c r="W998"/>
      <c r="X998"/>
      <c r="Y998"/>
      <c r="Z998"/>
      <c r="AA998"/>
      <c r="AB998"/>
      <c r="AC998"/>
      <c r="AD998"/>
      <c r="AE998"/>
    </row>
    <row r="999" spans="1:31">
      <c r="A999" s="131" t="s">
        <v>116</v>
      </c>
      <c r="B999" s="131" t="s">
        <v>137</v>
      </c>
      <c r="C999" s="131" t="s">
        <v>135</v>
      </c>
      <c r="D999" s="131" t="s">
        <v>282</v>
      </c>
      <c r="E999" s="131" t="s">
        <v>774</v>
      </c>
      <c r="F999" s="131" t="s">
        <v>775</v>
      </c>
      <c r="G999" s="132" t="s">
        <v>820</v>
      </c>
      <c r="H999" s="13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>
        <v>4</v>
      </c>
      <c r="S999" s="134"/>
      <c r="T999"/>
      <c r="U999"/>
      <c r="V999"/>
      <c r="W999"/>
      <c r="X999"/>
      <c r="Y999"/>
      <c r="Z999"/>
      <c r="AA999"/>
      <c r="AB999"/>
      <c r="AC999"/>
      <c r="AD999"/>
      <c r="AE999"/>
    </row>
    <row r="1000" spans="1:31">
      <c r="A1000" s="131" t="s">
        <v>116</v>
      </c>
      <c r="B1000" s="131" t="s">
        <v>137</v>
      </c>
      <c r="C1000" s="131" t="s">
        <v>135</v>
      </c>
      <c r="D1000" s="131" t="s">
        <v>282</v>
      </c>
      <c r="E1000" s="131" t="s">
        <v>774</v>
      </c>
      <c r="F1000" s="131" t="s">
        <v>775</v>
      </c>
      <c r="G1000" s="132" t="s">
        <v>882</v>
      </c>
      <c r="H1000" s="13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34">
        <v>1</v>
      </c>
      <c r="T1000"/>
      <c r="U1000"/>
      <c r="V1000"/>
      <c r="W1000"/>
      <c r="X1000"/>
      <c r="Y1000"/>
      <c r="Z1000"/>
      <c r="AA1000"/>
      <c r="AB1000"/>
      <c r="AC1000"/>
      <c r="AD1000"/>
      <c r="AE1000"/>
    </row>
    <row r="1001" spans="1:31">
      <c r="A1001" s="131" t="s">
        <v>116</v>
      </c>
      <c r="B1001" s="131" t="s">
        <v>137</v>
      </c>
      <c r="C1001" s="131" t="s">
        <v>135</v>
      </c>
      <c r="D1001" s="131" t="s">
        <v>282</v>
      </c>
      <c r="E1001" s="131" t="s">
        <v>774</v>
      </c>
      <c r="F1001" s="131" t="s">
        <v>775</v>
      </c>
      <c r="G1001" s="132" t="s">
        <v>883</v>
      </c>
      <c r="H1001" s="133">
        <v>1</v>
      </c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34"/>
      <c r="T1001"/>
      <c r="U1001"/>
      <c r="V1001"/>
      <c r="W1001"/>
      <c r="X1001"/>
      <c r="Y1001"/>
      <c r="Z1001"/>
      <c r="AA1001"/>
      <c r="AB1001"/>
      <c r="AC1001"/>
      <c r="AD1001"/>
      <c r="AE1001"/>
    </row>
    <row r="1002" spans="1:31">
      <c r="A1002" s="131" t="s">
        <v>116</v>
      </c>
      <c r="B1002" s="131" t="s">
        <v>137</v>
      </c>
      <c r="C1002" s="131" t="s">
        <v>135</v>
      </c>
      <c r="D1002" s="131" t="s">
        <v>282</v>
      </c>
      <c r="E1002" s="131" t="s">
        <v>774</v>
      </c>
      <c r="F1002" s="131" t="s">
        <v>775</v>
      </c>
      <c r="G1002" s="132" t="s">
        <v>769</v>
      </c>
      <c r="H1002" s="133"/>
      <c r="I1002" s="103">
        <v>2</v>
      </c>
      <c r="J1002" s="103"/>
      <c r="K1002" s="103"/>
      <c r="L1002" s="103">
        <v>22</v>
      </c>
      <c r="M1002" s="103">
        <v>2</v>
      </c>
      <c r="N1002" s="103">
        <v>1</v>
      </c>
      <c r="O1002" s="103">
        <v>3</v>
      </c>
      <c r="P1002" s="103">
        <v>1</v>
      </c>
      <c r="Q1002" s="103"/>
      <c r="R1002" s="103">
        <v>8</v>
      </c>
      <c r="S1002" s="134">
        <v>6</v>
      </c>
      <c r="T1002"/>
      <c r="U1002"/>
      <c r="V1002"/>
      <c r="W1002"/>
      <c r="X1002"/>
      <c r="Y1002"/>
      <c r="Z1002"/>
      <c r="AA1002"/>
      <c r="AB1002"/>
      <c r="AC1002"/>
      <c r="AD1002"/>
      <c r="AE1002"/>
    </row>
    <row r="1003" spans="1:31">
      <c r="A1003" s="131" t="s">
        <v>116</v>
      </c>
      <c r="B1003" s="131" t="s">
        <v>137</v>
      </c>
      <c r="C1003" s="131" t="s">
        <v>135</v>
      </c>
      <c r="D1003" s="131" t="s">
        <v>282</v>
      </c>
      <c r="E1003" s="131" t="s">
        <v>774</v>
      </c>
      <c r="F1003" s="131" t="s">
        <v>775</v>
      </c>
      <c r="G1003" s="132" t="s">
        <v>792</v>
      </c>
      <c r="H1003" s="133"/>
      <c r="I1003" s="103"/>
      <c r="J1003" s="103"/>
      <c r="K1003" s="103"/>
      <c r="L1003" s="103"/>
      <c r="M1003" s="103"/>
      <c r="N1003" s="103"/>
      <c r="O1003" s="103"/>
      <c r="P1003" s="103"/>
      <c r="Q1003" s="103">
        <v>1</v>
      </c>
      <c r="R1003" s="103"/>
      <c r="S1003" s="134"/>
      <c r="T1003"/>
      <c r="U1003"/>
      <c r="V1003"/>
      <c r="W1003"/>
      <c r="X1003"/>
      <c r="Y1003"/>
      <c r="Z1003"/>
      <c r="AA1003"/>
      <c r="AB1003"/>
      <c r="AC1003"/>
      <c r="AD1003"/>
      <c r="AE1003"/>
    </row>
    <row r="1004" spans="1:31">
      <c r="A1004" s="131" t="s">
        <v>116</v>
      </c>
      <c r="B1004" s="131" t="s">
        <v>137</v>
      </c>
      <c r="C1004" s="131" t="s">
        <v>135</v>
      </c>
      <c r="D1004" s="131" t="s">
        <v>282</v>
      </c>
      <c r="E1004" s="131" t="s">
        <v>774</v>
      </c>
      <c r="F1004" s="131" t="s">
        <v>775</v>
      </c>
      <c r="G1004" s="132" t="s">
        <v>884</v>
      </c>
      <c r="H1004" s="133"/>
      <c r="I1004" s="103"/>
      <c r="J1004" s="103"/>
      <c r="K1004" s="103"/>
      <c r="L1004" s="103"/>
      <c r="M1004" s="103"/>
      <c r="N1004" s="103"/>
      <c r="O1004" s="103"/>
      <c r="P1004" s="103"/>
      <c r="Q1004" s="103">
        <v>1</v>
      </c>
      <c r="R1004" s="103">
        <v>1</v>
      </c>
      <c r="S1004" s="134"/>
      <c r="T1004"/>
      <c r="U1004"/>
      <c r="V1004"/>
      <c r="W1004"/>
      <c r="X1004"/>
      <c r="Y1004"/>
      <c r="Z1004"/>
      <c r="AA1004"/>
      <c r="AB1004"/>
      <c r="AC1004"/>
      <c r="AD1004"/>
      <c r="AE1004"/>
    </row>
    <row r="1005" spans="1:31">
      <c r="A1005" s="131" t="s">
        <v>116</v>
      </c>
      <c r="B1005" s="131" t="s">
        <v>137</v>
      </c>
      <c r="C1005" s="131" t="s">
        <v>135</v>
      </c>
      <c r="D1005" s="131" t="s">
        <v>282</v>
      </c>
      <c r="E1005" s="131" t="s">
        <v>774</v>
      </c>
      <c r="F1005" s="131" t="s">
        <v>775</v>
      </c>
      <c r="G1005" s="132" t="s">
        <v>800</v>
      </c>
      <c r="H1005" s="133"/>
      <c r="I1005" s="103"/>
      <c r="J1005" s="103"/>
      <c r="K1005" s="103"/>
      <c r="L1005" s="103"/>
      <c r="M1005" s="103"/>
      <c r="N1005" s="103"/>
      <c r="O1005" s="103"/>
      <c r="P1005" s="103"/>
      <c r="Q1005" s="103">
        <v>1</v>
      </c>
      <c r="R1005" s="103">
        <v>1</v>
      </c>
      <c r="S1005" s="134"/>
      <c r="T1005"/>
      <c r="U1005"/>
      <c r="V1005"/>
      <c r="W1005"/>
      <c r="X1005"/>
      <c r="Y1005"/>
      <c r="Z1005"/>
      <c r="AA1005"/>
      <c r="AB1005"/>
      <c r="AC1005"/>
      <c r="AD1005"/>
      <c r="AE1005"/>
    </row>
    <row r="1006" spans="1:31">
      <c r="A1006" s="131" t="s">
        <v>116</v>
      </c>
      <c r="B1006" s="131" t="s">
        <v>137</v>
      </c>
      <c r="C1006" s="131" t="s">
        <v>135</v>
      </c>
      <c r="D1006" s="131" t="s">
        <v>282</v>
      </c>
      <c r="E1006" s="131" t="s">
        <v>774</v>
      </c>
      <c r="F1006" s="131" t="s">
        <v>775</v>
      </c>
      <c r="G1006" s="132" t="s">
        <v>885</v>
      </c>
      <c r="H1006" s="13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34">
        <v>111</v>
      </c>
      <c r="T1006"/>
      <c r="U1006"/>
      <c r="V1006"/>
      <c r="W1006"/>
      <c r="X1006"/>
      <c r="Y1006"/>
      <c r="Z1006"/>
      <c r="AA1006"/>
      <c r="AB1006"/>
      <c r="AC1006"/>
      <c r="AD1006"/>
      <c r="AE1006"/>
    </row>
    <row r="1007" spans="1:31">
      <c r="A1007" s="131" t="s">
        <v>116</v>
      </c>
      <c r="B1007" s="131" t="s">
        <v>137</v>
      </c>
      <c r="C1007" s="131" t="s">
        <v>135</v>
      </c>
      <c r="D1007" s="131" t="s">
        <v>282</v>
      </c>
      <c r="E1007" s="131" t="s">
        <v>774</v>
      </c>
      <c r="F1007" s="131" t="s">
        <v>775</v>
      </c>
      <c r="G1007" s="132" t="s">
        <v>791</v>
      </c>
      <c r="H1007" s="133">
        <v>1</v>
      </c>
      <c r="I1007" s="103"/>
      <c r="J1007" s="103"/>
      <c r="K1007" s="103"/>
      <c r="L1007" s="103"/>
      <c r="M1007" s="103"/>
      <c r="N1007" s="103"/>
      <c r="O1007" s="103">
        <v>2</v>
      </c>
      <c r="P1007" s="103">
        <v>1</v>
      </c>
      <c r="Q1007" s="103"/>
      <c r="R1007" s="103"/>
      <c r="S1007" s="134"/>
      <c r="T1007"/>
      <c r="U1007"/>
      <c r="V1007"/>
      <c r="W1007"/>
      <c r="X1007"/>
      <c r="Y1007"/>
      <c r="Z1007"/>
      <c r="AA1007"/>
      <c r="AB1007"/>
      <c r="AC1007"/>
      <c r="AD1007"/>
      <c r="AE1007"/>
    </row>
    <row r="1008" spans="1:31">
      <c r="A1008" s="131" t="s">
        <v>116</v>
      </c>
      <c r="B1008" s="131" t="s">
        <v>137</v>
      </c>
      <c r="C1008" s="131" t="s">
        <v>135</v>
      </c>
      <c r="D1008" s="131" t="s">
        <v>282</v>
      </c>
      <c r="E1008" s="131" t="s">
        <v>774</v>
      </c>
      <c r="F1008" s="131" t="s">
        <v>775</v>
      </c>
      <c r="G1008" s="132" t="s">
        <v>770</v>
      </c>
      <c r="H1008" s="133">
        <v>1</v>
      </c>
      <c r="I1008" s="103"/>
      <c r="J1008" s="103"/>
      <c r="K1008" s="103"/>
      <c r="L1008" s="103">
        <v>12</v>
      </c>
      <c r="M1008" s="103">
        <v>18</v>
      </c>
      <c r="N1008" s="103">
        <v>19</v>
      </c>
      <c r="O1008" s="103"/>
      <c r="P1008" s="103"/>
      <c r="Q1008" s="103">
        <v>1</v>
      </c>
      <c r="R1008" s="103">
        <v>2</v>
      </c>
      <c r="S1008" s="134">
        <v>4</v>
      </c>
      <c r="T1008"/>
      <c r="U1008"/>
      <c r="V1008"/>
      <c r="W1008"/>
      <c r="X1008"/>
      <c r="Y1008"/>
      <c r="Z1008"/>
      <c r="AA1008"/>
      <c r="AB1008"/>
      <c r="AC1008"/>
      <c r="AD1008"/>
      <c r="AE1008"/>
    </row>
    <row r="1009" spans="1:31">
      <c r="A1009" s="131" t="s">
        <v>116</v>
      </c>
      <c r="B1009" s="131" t="s">
        <v>137</v>
      </c>
      <c r="C1009" s="131" t="s">
        <v>135</v>
      </c>
      <c r="D1009" s="131" t="s">
        <v>282</v>
      </c>
      <c r="E1009" s="131" t="s">
        <v>774</v>
      </c>
      <c r="F1009" s="131" t="s">
        <v>775</v>
      </c>
      <c r="G1009" s="132" t="s">
        <v>795</v>
      </c>
      <c r="H1009" s="133"/>
      <c r="I1009" s="103"/>
      <c r="J1009" s="103"/>
      <c r="K1009" s="103"/>
      <c r="L1009" s="103"/>
      <c r="M1009" s="103"/>
      <c r="N1009" s="103"/>
      <c r="O1009" s="103"/>
      <c r="P1009" s="103"/>
      <c r="Q1009" s="103">
        <v>1</v>
      </c>
      <c r="R1009" s="103">
        <v>1</v>
      </c>
      <c r="S1009" s="134"/>
      <c r="T1009"/>
      <c r="U1009"/>
      <c r="V1009"/>
      <c r="W1009"/>
      <c r="X1009"/>
      <c r="Y1009"/>
      <c r="Z1009"/>
      <c r="AA1009"/>
      <c r="AB1009"/>
      <c r="AC1009"/>
      <c r="AD1009"/>
      <c r="AE1009"/>
    </row>
    <row r="1010" spans="1:31">
      <c r="A1010" s="131" t="s">
        <v>116</v>
      </c>
      <c r="B1010" s="131" t="s">
        <v>137</v>
      </c>
      <c r="C1010" s="131" t="s">
        <v>135</v>
      </c>
      <c r="D1010" s="131" t="s">
        <v>282</v>
      </c>
      <c r="E1010" s="131" t="s">
        <v>774</v>
      </c>
      <c r="F1010" s="131" t="s">
        <v>775</v>
      </c>
      <c r="G1010" s="132" t="s">
        <v>771</v>
      </c>
      <c r="H1010" s="133"/>
      <c r="I1010" s="103"/>
      <c r="J1010" s="103"/>
      <c r="K1010" s="103"/>
      <c r="L1010" s="103"/>
      <c r="M1010" s="103"/>
      <c r="N1010" s="103"/>
      <c r="O1010" s="103"/>
      <c r="P1010" s="103"/>
      <c r="Q1010" s="103">
        <v>1</v>
      </c>
      <c r="R1010" s="103"/>
      <c r="S1010" s="134"/>
      <c r="T1010"/>
      <c r="U1010"/>
      <c r="V1010"/>
      <c r="W1010"/>
      <c r="X1010"/>
      <c r="Y1010"/>
      <c r="Z1010"/>
      <c r="AA1010"/>
      <c r="AB1010"/>
      <c r="AC1010"/>
      <c r="AD1010"/>
      <c r="AE1010"/>
    </row>
    <row r="1011" spans="1:31">
      <c r="A1011" s="131" t="s">
        <v>116</v>
      </c>
      <c r="B1011" s="131" t="s">
        <v>137</v>
      </c>
      <c r="C1011" s="131" t="s">
        <v>135</v>
      </c>
      <c r="D1011" s="131" t="s">
        <v>282</v>
      </c>
      <c r="E1011" s="131" t="s">
        <v>774</v>
      </c>
      <c r="F1011" s="131" t="s">
        <v>775</v>
      </c>
      <c r="G1011" s="132" t="s">
        <v>801</v>
      </c>
      <c r="H1011" s="13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34">
        <v>1</v>
      </c>
      <c r="T1011"/>
      <c r="U1011"/>
      <c r="V1011"/>
      <c r="W1011"/>
      <c r="X1011"/>
      <c r="Y1011"/>
      <c r="Z1011"/>
      <c r="AA1011"/>
      <c r="AB1011"/>
      <c r="AC1011"/>
      <c r="AD1011"/>
      <c r="AE1011"/>
    </row>
    <row r="1012" spans="1:31">
      <c r="A1012" s="131" t="s">
        <v>116</v>
      </c>
      <c r="B1012" s="131" t="s">
        <v>137</v>
      </c>
      <c r="C1012" s="131" t="s">
        <v>135</v>
      </c>
      <c r="D1012" s="131" t="s">
        <v>282</v>
      </c>
      <c r="E1012" s="131" t="s">
        <v>774</v>
      </c>
      <c r="F1012" s="131" t="s">
        <v>775</v>
      </c>
      <c r="G1012" s="132" t="s">
        <v>790</v>
      </c>
      <c r="H1012" s="133"/>
      <c r="I1012" s="103"/>
      <c r="J1012" s="103"/>
      <c r="K1012" s="103"/>
      <c r="L1012" s="103"/>
      <c r="M1012" s="103"/>
      <c r="N1012" s="103"/>
      <c r="O1012" s="103">
        <v>2</v>
      </c>
      <c r="P1012" s="103"/>
      <c r="Q1012" s="103"/>
      <c r="R1012" s="103"/>
      <c r="S1012" s="134"/>
      <c r="T1012"/>
      <c r="U1012"/>
      <c r="V1012"/>
      <c r="W1012"/>
      <c r="X1012"/>
      <c r="Y1012"/>
      <c r="Z1012"/>
      <c r="AA1012"/>
      <c r="AB1012"/>
      <c r="AC1012"/>
      <c r="AD1012"/>
      <c r="AE1012"/>
    </row>
    <row r="1013" spans="1:31">
      <c r="A1013" s="131" t="s">
        <v>116</v>
      </c>
      <c r="B1013" s="131" t="s">
        <v>137</v>
      </c>
      <c r="C1013" s="131" t="s">
        <v>135</v>
      </c>
      <c r="D1013" s="131" t="s">
        <v>282</v>
      </c>
      <c r="E1013" s="131" t="s">
        <v>774</v>
      </c>
      <c r="F1013" s="131" t="s">
        <v>775</v>
      </c>
      <c r="G1013" s="132" t="s">
        <v>772</v>
      </c>
      <c r="H1013" s="133"/>
      <c r="I1013" s="103">
        <v>1</v>
      </c>
      <c r="J1013" s="103"/>
      <c r="K1013" s="103"/>
      <c r="L1013" s="103">
        <v>1</v>
      </c>
      <c r="M1013" s="103">
        <v>2</v>
      </c>
      <c r="N1013" s="103"/>
      <c r="O1013" s="103">
        <v>2</v>
      </c>
      <c r="P1013" s="103"/>
      <c r="Q1013" s="103">
        <v>1</v>
      </c>
      <c r="R1013" s="103">
        <v>4</v>
      </c>
      <c r="S1013" s="134">
        <v>5</v>
      </c>
      <c r="T1013"/>
      <c r="U1013"/>
      <c r="V1013"/>
      <c r="W1013"/>
      <c r="X1013"/>
      <c r="Y1013"/>
      <c r="Z1013"/>
      <c r="AA1013"/>
      <c r="AB1013"/>
      <c r="AC1013"/>
      <c r="AD1013"/>
      <c r="AE1013"/>
    </row>
    <row r="1014" spans="1:31">
      <c r="A1014" s="131" t="s">
        <v>116</v>
      </c>
      <c r="B1014" s="131" t="s">
        <v>137</v>
      </c>
      <c r="C1014" s="131" t="s">
        <v>135</v>
      </c>
      <c r="D1014" s="131" t="s">
        <v>282</v>
      </c>
      <c r="E1014" s="131" t="s">
        <v>774</v>
      </c>
      <c r="F1014" s="131" t="s">
        <v>775</v>
      </c>
      <c r="G1014" s="132" t="s">
        <v>802</v>
      </c>
      <c r="H1014" s="13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34">
        <v>1</v>
      </c>
      <c r="T1014"/>
      <c r="U1014"/>
      <c r="V1014"/>
      <c r="W1014"/>
      <c r="X1014"/>
      <c r="Y1014"/>
      <c r="Z1014"/>
      <c r="AA1014"/>
      <c r="AB1014"/>
      <c r="AC1014"/>
      <c r="AD1014"/>
      <c r="AE1014"/>
    </row>
    <row r="1015" spans="1:31">
      <c r="A1015" s="131" t="s">
        <v>116</v>
      </c>
      <c r="B1015" s="131" t="s">
        <v>137</v>
      </c>
      <c r="C1015" s="131" t="s">
        <v>135</v>
      </c>
      <c r="D1015" s="131" t="s">
        <v>282</v>
      </c>
      <c r="E1015" s="131" t="s">
        <v>774</v>
      </c>
      <c r="F1015" s="131" t="s">
        <v>775</v>
      </c>
      <c r="G1015" s="132" t="s">
        <v>798</v>
      </c>
      <c r="H1015" s="133"/>
      <c r="I1015" s="103"/>
      <c r="J1015" s="103"/>
      <c r="K1015" s="103"/>
      <c r="L1015" s="103"/>
      <c r="M1015" s="103"/>
      <c r="N1015" s="103"/>
      <c r="O1015" s="103">
        <v>1</v>
      </c>
      <c r="P1015" s="103"/>
      <c r="Q1015" s="103"/>
      <c r="R1015" s="103"/>
      <c r="S1015" s="134"/>
      <c r="T1015"/>
      <c r="U1015"/>
      <c r="V1015"/>
      <c r="W1015"/>
      <c r="X1015"/>
      <c r="Y1015"/>
      <c r="Z1015"/>
      <c r="AA1015"/>
      <c r="AB1015"/>
      <c r="AC1015"/>
      <c r="AD1015"/>
      <c r="AE1015"/>
    </row>
    <row r="1016" spans="1:31">
      <c r="A1016" s="131" t="s">
        <v>116</v>
      </c>
      <c r="B1016" s="131" t="s">
        <v>137</v>
      </c>
      <c r="C1016" s="131" t="s">
        <v>135</v>
      </c>
      <c r="D1016" s="131" t="s">
        <v>282</v>
      </c>
      <c r="E1016" s="131" t="s">
        <v>774</v>
      </c>
      <c r="F1016" s="131" t="s">
        <v>775</v>
      </c>
      <c r="G1016" s="132" t="s">
        <v>773</v>
      </c>
      <c r="H1016" s="133"/>
      <c r="I1016" s="103"/>
      <c r="J1016" s="103"/>
      <c r="K1016" s="103"/>
      <c r="L1016" s="103"/>
      <c r="M1016" s="103"/>
      <c r="N1016" s="103"/>
      <c r="O1016" s="103"/>
      <c r="P1016" s="103">
        <v>10</v>
      </c>
      <c r="Q1016" s="103"/>
      <c r="R1016" s="103"/>
      <c r="S1016" s="134"/>
      <c r="T1016"/>
      <c r="U1016"/>
      <c r="V1016"/>
      <c r="W1016"/>
      <c r="X1016"/>
      <c r="Y1016"/>
      <c r="Z1016"/>
      <c r="AA1016"/>
      <c r="AB1016"/>
      <c r="AC1016"/>
      <c r="AD1016"/>
      <c r="AE1016"/>
    </row>
    <row r="1017" spans="1:31">
      <c r="A1017" s="131" t="s">
        <v>116</v>
      </c>
      <c r="B1017" s="131" t="s">
        <v>137</v>
      </c>
      <c r="C1017" s="131" t="s">
        <v>135</v>
      </c>
      <c r="D1017" s="131" t="s">
        <v>282</v>
      </c>
      <c r="E1017" s="140" t="s">
        <v>745</v>
      </c>
      <c r="F1017" s="140" t="s">
        <v>746</v>
      </c>
      <c r="G1017" s="140" t="s">
        <v>886</v>
      </c>
      <c r="H1017" s="128"/>
      <c r="I1017" s="129"/>
      <c r="J1017" s="129"/>
      <c r="K1017" s="129"/>
      <c r="L1017" s="129"/>
      <c r="M1017" s="129"/>
      <c r="N1017" s="129"/>
      <c r="O1017" s="129"/>
      <c r="P1017" s="129"/>
      <c r="Q1017" s="129"/>
      <c r="R1017" s="129">
        <v>1</v>
      </c>
      <c r="S1017" s="130"/>
      <c r="T1017"/>
      <c r="U1017"/>
      <c r="V1017"/>
      <c r="W1017"/>
      <c r="X1017"/>
      <c r="Y1017"/>
      <c r="Z1017"/>
      <c r="AA1017"/>
      <c r="AB1017"/>
      <c r="AC1017"/>
      <c r="AD1017"/>
      <c r="AE1017"/>
    </row>
    <row r="1018" spans="1:31">
      <c r="A1018" s="131" t="s">
        <v>116</v>
      </c>
      <c r="B1018" s="131" t="s">
        <v>137</v>
      </c>
      <c r="C1018" s="131" t="s">
        <v>135</v>
      </c>
      <c r="D1018" s="131" t="s">
        <v>282</v>
      </c>
      <c r="E1018" s="131" t="s">
        <v>745</v>
      </c>
      <c r="F1018" s="131" t="s">
        <v>746</v>
      </c>
      <c r="G1018" s="132" t="s">
        <v>786</v>
      </c>
      <c r="H1018" s="133"/>
      <c r="I1018" s="103"/>
      <c r="J1018" s="103"/>
      <c r="K1018" s="103"/>
      <c r="L1018" s="103"/>
      <c r="M1018" s="103"/>
      <c r="N1018" s="103">
        <v>1</v>
      </c>
      <c r="O1018" s="103">
        <v>1</v>
      </c>
      <c r="P1018" s="103">
        <v>4</v>
      </c>
      <c r="Q1018" s="103">
        <v>1</v>
      </c>
      <c r="R1018" s="103">
        <v>2</v>
      </c>
      <c r="S1018" s="134">
        <v>6</v>
      </c>
      <c r="T1018"/>
      <c r="U1018"/>
      <c r="V1018"/>
      <c r="W1018"/>
      <c r="X1018"/>
      <c r="Y1018"/>
      <c r="Z1018"/>
      <c r="AA1018"/>
      <c r="AB1018"/>
      <c r="AC1018"/>
      <c r="AD1018"/>
      <c r="AE1018"/>
    </row>
    <row r="1019" spans="1:31">
      <c r="A1019" s="131" t="s">
        <v>116</v>
      </c>
      <c r="B1019" s="131" t="s">
        <v>137</v>
      </c>
      <c r="C1019" s="131" t="s">
        <v>135</v>
      </c>
      <c r="D1019" s="131" t="s">
        <v>282</v>
      </c>
      <c r="E1019" s="131" t="s">
        <v>745</v>
      </c>
      <c r="F1019" s="131" t="s">
        <v>746</v>
      </c>
      <c r="G1019" s="132" t="s">
        <v>765</v>
      </c>
      <c r="H1019" s="13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34">
        <v>2</v>
      </c>
      <c r="T1019"/>
      <c r="U1019"/>
      <c r="V1019"/>
      <c r="W1019"/>
      <c r="X1019"/>
      <c r="Y1019"/>
      <c r="Z1019"/>
      <c r="AA1019"/>
      <c r="AB1019"/>
      <c r="AC1019"/>
      <c r="AD1019"/>
      <c r="AE1019"/>
    </row>
    <row r="1020" spans="1:31">
      <c r="A1020" s="131" t="s">
        <v>116</v>
      </c>
      <c r="B1020" s="131" t="s">
        <v>137</v>
      </c>
      <c r="C1020" s="131" t="s">
        <v>135</v>
      </c>
      <c r="D1020" s="131" t="s">
        <v>282</v>
      </c>
      <c r="E1020" s="131" t="s">
        <v>745</v>
      </c>
      <c r="F1020" s="131" t="s">
        <v>746</v>
      </c>
      <c r="G1020" s="132" t="s">
        <v>871</v>
      </c>
      <c r="H1020" s="133"/>
      <c r="I1020" s="103"/>
      <c r="J1020" s="103"/>
      <c r="K1020" s="103"/>
      <c r="L1020" s="103"/>
      <c r="M1020" s="103"/>
      <c r="N1020" s="103"/>
      <c r="O1020" s="103"/>
      <c r="P1020" s="103"/>
      <c r="Q1020" s="103">
        <v>1</v>
      </c>
      <c r="R1020" s="103">
        <v>1</v>
      </c>
      <c r="S1020" s="134">
        <v>1</v>
      </c>
      <c r="T1020"/>
      <c r="U1020"/>
      <c r="V1020"/>
      <c r="W1020"/>
      <c r="X1020"/>
      <c r="Y1020"/>
      <c r="Z1020"/>
      <c r="AA1020"/>
      <c r="AB1020"/>
      <c r="AC1020"/>
      <c r="AD1020"/>
      <c r="AE1020"/>
    </row>
    <row r="1021" spans="1:31">
      <c r="A1021" s="131" t="s">
        <v>116</v>
      </c>
      <c r="B1021" s="131" t="s">
        <v>137</v>
      </c>
      <c r="C1021" s="131" t="s">
        <v>135</v>
      </c>
      <c r="D1021" s="131" t="s">
        <v>282</v>
      </c>
      <c r="E1021" s="131" t="s">
        <v>745</v>
      </c>
      <c r="F1021" s="131" t="s">
        <v>746</v>
      </c>
      <c r="G1021" s="132" t="s">
        <v>766</v>
      </c>
      <c r="H1021" s="133"/>
      <c r="I1021" s="103"/>
      <c r="J1021" s="103"/>
      <c r="K1021" s="103"/>
      <c r="L1021" s="103"/>
      <c r="M1021" s="103"/>
      <c r="N1021" s="103"/>
      <c r="O1021" s="103">
        <v>1</v>
      </c>
      <c r="P1021" s="103"/>
      <c r="Q1021" s="103">
        <v>1</v>
      </c>
      <c r="R1021" s="103">
        <v>2</v>
      </c>
      <c r="S1021" s="134"/>
      <c r="T1021"/>
      <c r="U1021"/>
      <c r="V1021"/>
      <c r="W1021"/>
      <c r="X1021"/>
      <c r="Y1021"/>
      <c r="Z1021"/>
      <c r="AA1021"/>
      <c r="AB1021"/>
      <c r="AC1021"/>
      <c r="AD1021"/>
      <c r="AE1021"/>
    </row>
    <row r="1022" spans="1:31">
      <c r="A1022" s="131" t="s">
        <v>116</v>
      </c>
      <c r="B1022" s="131" t="s">
        <v>137</v>
      </c>
      <c r="C1022" s="131" t="s">
        <v>135</v>
      </c>
      <c r="D1022" s="131" t="s">
        <v>282</v>
      </c>
      <c r="E1022" s="131" t="s">
        <v>745</v>
      </c>
      <c r="F1022" s="131" t="s">
        <v>746</v>
      </c>
      <c r="G1022" s="132" t="s">
        <v>811</v>
      </c>
      <c r="H1022" s="133"/>
      <c r="I1022" s="103"/>
      <c r="J1022" s="103"/>
      <c r="K1022" s="103"/>
      <c r="L1022" s="103"/>
      <c r="M1022" s="103"/>
      <c r="N1022" s="103"/>
      <c r="O1022" s="103"/>
      <c r="P1022" s="103"/>
      <c r="Q1022" s="103">
        <v>1</v>
      </c>
      <c r="R1022" s="103">
        <v>1</v>
      </c>
      <c r="S1022" s="134">
        <v>5</v>
      </c>
      <c r="T1022"/>
      <c r="U1022"/>
      <c r="V1022"/>
      <c r="W1022"/>
      <c r="X1022"/>
      <c r="Y1022"/>
      <c r="Z1022"/>
      <c r="AA1022"/>
      <c r="AB1022"/>
      <c r="AC1022"/>
      <c r="AD1022"/>
      <c r="AE1022"/>
    </row>
    <row r="1023" spans="1:31">
      <c r="A1023" s="131" t="s">
        <v>116</v>
      </c>
      <c r="B1023" s="131" t="s">
        <v>137</v>
      </c>
      <c r="C1023" s="131" t="s">
        <v>135</v>
      </c>
      <c r="D1023" s="131" t="s">
        <v>282</v>
      </c>
      <c r="E1023" s="131" t="s">
        <v>745</v>
      </c>
      <c r="F1023" s="131" t="s">
        <v>746</v>
      </c>
      <c r="G1023" s="132" t="s">
        <v>767</v>
      </c>
      <c r="H1023" s="13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34">
        <v>1</v>
      </c>
      <c r="T1023"/>
      <c r="U1023"/>
      <c r="V1023"/>
      <c r="W1023"/>
      <c r="X1023"/>
      <c r="Y1023"/>
      <c r="Z1023"/>
      <c r="AA1023"/>
      <c r="AB1023"/>
      <c r="AC1023"/>
      <c r="AD1023"/>
      <c r="AE1023"/>
    </row>
    <row r="1024" spans="1:31">
      <c r="A1024" s="131" t="s">
        <v>116</v>
      </c>
      <c r="B1024" s="131" t="s">
        <v>137</v>
      </c>
      <c r="C1024" s="131" t="s">
        <v>135</v>
      </c>
      <c r="D1024" s="131" t="s">
        <v>282</v>
      </c>
      <c r="E1024" s="131" t="s">
        <v>745</v>
      </c>
      <c r="F1024" s="131" t="s">
        <v>746</v>
      </c>
      <c r="G1024" s="132" t="s">
        <v>768</v>
      </c>
      <c r="H1024" s="133">
        <v>19</v>
      </c>
      <c r="I1024" s="103">
        <v>39</v>
      </c>
      <c r="J1024" s="103">
        <v>23</v>
      </c>
      <c r="K1024" s="103">
        <v>32</v>
      </c>
      <c r="L1024" s="103">
        <v>34</v>
      </c>
      <c r="M1024" s="103">
        <v>19</v>
      </c>
      <c r="N1024" s="103">
        <v>49</v>
      </c>
      <c r="O1024" s="103">
        <v>43</v>
      </c>
      <c r="P1024" s="103">
        <v>41</v>
      </c>
      <c r="Q1024" s="103">
        <v>39</v>
      </c>
      <c r="R1024" s="103">
        <v>25</v>
      </c>
      <c r="S1024" s="134">
        <v>72</v>
      </c>
      <c r="T1024"/>
      <c r="U1024"/>
      <c r="V1024"/>
      <c r="W1024"/>
      <c r="X1024"/>
      <c r="Y1024"/>
      <c r="Z1024"/>
      <c r="AA1024"/>
      <c r="AB1024"/>
      <c r="AC1024"/>
      <c r="AD1024"/>
      <c r="AE1024"/>
    </row>
    <row r="1025" spans="1:31">
      <c r="A1025" s="131" t="s">
        <v>116</v>
      </c>
      <c r="B1025" s="131" t="s">
        <v>137</v>
      </c>
      <c r="C1025" s="131" t="s">
        <v>135</v>
      </c>
      <c r="D1025" s="131" t="s">
        <v>282</v>
      </c>
      <c r="E1025" s="131" t="s">
        <v>745</v>
      </c>
      <c r="F1025" s="131" t="s">
        <v>746</v>
      </c>
      <c r="G1025" s="132" t="s">
        <v>887</v>
      </c>
      <c r="H1025" s="13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34">
        <v>1</v>
      </c>
      <c r="T1025"/>
      <c r="U1025"/>
      <c r="V1025"/>
      <c r="W1025"/>
      <c r="X1025"/>
      <c r="Y1025"/>
      <c r="Z1025"/>
      <c r="AA1025"/>
      <c r="AB1025"/>
      <c r="AC1025"/>
      <c r="AD1025"/>
      <c r="AE1025"/>
    </row>
    <row r="1026" spans="1:31">
      <c r="A1026" s="131" t="s">
        <v>116</v>
      </c>
      <c r="B1026" s="131" t="s">
        <v>137</v>
      </c>
      <c r="C1026" s="131" t="s">
        <v>135</v>
      </c>
      <c r="D1026" s="131" t="s">
        <v>282</v>
      </c>
      <c r="E1026" s="131" t="s">
        <v>745</v>
      </c>
      <c r="F1026" s="131" t="s">
        <v>746</v>
      </c>
      <c r="G1026" s="132" t="s">
        <v>883</v>
      </c>
      <c r="H1026" s="13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34">
        <v>1</v>
      </c>
      <c r="T1026"/>
      <c r="U1026"/>
      <c r="V1026"/>
      <c r="W1026"/>
      <c r="X1026"/>
      <c r="Y1026"/>
      <c r="Z1026"/>
      <c r="AA1026"/>
      <c r="AB1026"/>
      <c r="AC1026"/>
      <c r="AD1026"/>
      <c r="AE1026"/>
    </row>
    <row r="1027" spans="1:31">
      <c r="A1027" s="131" t="s">
        <v>116</v>
      </c>
      <c r="B1027" s="131" t="s">
        <v>137</v>
      </c>
      <c r="C1027" s="131" t="s">
        <v>135</v>
      </c>
      <c r="D1027" s="131" t="s">
        <v>282</v>
      </c>
      <c r="E1027" s="131" t="s">
        <v>745</v>
      </c>
      <c r="F1027" s="131" t="s">
        <v>746</v>
      </c>
      <c r="G1027" s="132" t="s">
        <v>769</v>
      </c>
      <c r="H1027" s="133"/>
      <c r="I1027" s="103"/>
      <c r="J1027" s="103"/>
      <c r="K1027" s="103"/>
      <c r="L1027" s="103"/>
      <c r="M1027" s="103"/>
      <c r="N1027" s="103"/>
      <c r="O1027" s="103"/>
      <c r="P1027" s="103"/>
      <c r="Q1027" s="103">
        <v>1</v>
      </c>
      <c r="R1027" s="103">
        <v>3</v>
      </c>
      <c r="S1027" s="134">
        <v>5</v>
      </c>
      <c r="T1027"/>
      <c r="U1027"/>
      <c r="V1027"/>
      <c r="W1027"/>
      <c r="X1027"/>
      <c r="Y1027"/>
      <c r="Z1027"/>
      <c r="AA1027"/>
      <c r="AB1027"/>
      <c r="AC1027"/>
      <c r="AD1027"/>
      <c r="AE1027"/>
    </row>
    <row r="1028" spans="1:31">
      <c r="A1028" s="131" t="s">
        <v>116</v>
      </c>
      <c r="B1028" s="131" t="s">
        <v>137</v>
      </c>
      <c r="C1028" s="131" t="s">
        <v>135</v>
      </c>
      <c r="D1028" s="131" t="s">
        <v>282</v>
      </c>
      <c r="E1028" s="131" t="s">
        <v>745</v>
      </c>
      <c r="F1028" s="131" t="s">
        <v>746</v>
      </c>
      <c r="G1028" s="132" t="s">
        <v>888</v>
      </c>
      <c r="H1028" s="133"/>
      <c r="I1028" s="103"/>
      <c r="J1028" s="103"/>
      <c r="K1028" s="103"/>
      <c r="L1028" s="103"/>
      <c r="M1028" s="103"/>
      <c r="N1028" s="103"/>
      <c r="O1028" s="103"/>
      <c r="P1028" s="103"/>
      <c r="Q1028" s="103">
        <v>1</v>
      </c>
      <c r="R1028" s="103"/>
      <c r="S1028" s="134"/>
      <c r="T1028"/>
      <c r="U1028"/>
      <c r="V1028"/>
      <c r="W1028"/>
      <c r="X1028"/>
      <c r="Y1028"/>
      <c r="Z1028"/>
      <c r="AA1028"/>
      <c r="AB1028"/>
      <c r="AC1028"/>
      <c r="AD1028"/>
      <c r="AE1028"/>
    </row>
    <row r="1029" spans="1:31">
      <c r="A1029" s="131" t="s">
        <v>116</v>
      </c>
      <c r="B1029" s="131" t="s">
        <v>137</v>
      </c>
      <c r="C1029" s="131" t="s">
        <v>135</v>
      </c>
      <c r="D1029" s="131" t="s">
        <v>282</v>
      </c>
      <c r="E1029" s="131" t="s">
        <v>745</v>
      </c>
      <c r="F1029" s="131" t="s">
        <v>746</v>
      </c>
      <c r="G1029" s="132" t="s">
        <v>805</v>
      </c>
      <c r="H1029" s="13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34">
        <v>1</v>
      </c>
      <c r="T1029"/>
      <c r="U1029"/>
      <c r="V1029"/>
      <c r="W1029"/>
      <c r="X1029"/>
      <c r="Y1029"/>
      <c r="Z1029"/>
      <c r="AA1029"/>
      <c r="AB1029"/>
      <c r="AC1029"/>
      <c r="AD1029"/>
      <c r="AE1029"/>
    </row>
    <row r="1030" spans="1:31">
      <c r="A1030" s="131" t="s">
        <v>116</v>
      </c>
      <c r="B1030" s="131" t="s">
        <v>137</v>
      </c>
      <c r="C1030" s="131" t="s">
        <v>135</v>
      </c>
      <c r="D1030" s="131" t="s">
        <v>282</v>
      </c>
      <c r="E1030" s="131" t="s">
        <v>745</v>
      </c>
      <c r="F1030" s="131" t="s">
        <v>746</v>
      </c>
      <c r="G1030" s="132" t="s">
        <v>770</v>
      </c>
      <c r="H1030" s="133"/>
      <c r="I1030" s="103"/>
      <c r="J1030" s="103">
        <v>107</v>
      </c>
      <c r="K1030" s="103">
        <v>169</v>
      </c>
      <c r="L1030" s="103">
        <v>181</v>
      </c>
      <c r="M1030" s="103">
        <v>141</v>
      </c>
      <c r="N1030" s="103">
        <v>399</v>
      </c>
      <c r="O1030" s="103">
        <v>399</v>
      </c>
      <c r="P1030" s="103">
        <v>360</v>
      </c>
      <c r="Q1030" s="103">
        <v>303</v>
      </c>
      <c r="R1030" s="103">
        <v>342</v>
      </c>
      <c r="S1030" s="134">
        <v>457</v>
      </c>
      <c r="T1030"/>
      <c r="U1030"/>
      <c r="V1030"/>
      <c r="W1030"/>
      <c r="X1030"/>
      <c r="Y1030"/>
      <c r="Z1030"/>
      <c r="AA1030"/>
      <c r="AB1030"/>
      <c r="AC1030"/>
      <c r="AD1030"/>
      <c r="AE1030"/>
    </row>
    <row r="1031" spans="1:31">
      <c r="A1031" s="131" t="s">
        <v>116</v>
      </c>
      <c r="B1031" s="131" t="s">
        <v>137</v>
      </c>
      <c r="C1031" s="131" t="s">
        <v>135</v>
      </c>
      <c r="D1031" s="131" t="s">
        <v>282</v>
      </c>
      <c r="E1031" s="131" t="s">
        <v>745</v>
      </c>
      <c r="F1031" s="131" t="s">
        <v>746</v>
      </c>
      <c r="G1031" s="132" t="s">
        <v>793</v>
      </c>
      <c r="H1031" s="133"/>
      <c r="I1031" s="103"/>
      <c r="J1031" s="103"/>
      <c r="K1031" s="103"/>
      <c r="L1031" s="103"/>
      <c r="M1031" s="103">
        <v>1</v>
      </c>
      <c r="N1031" s="103"/>
      <c r="O1031" s="103"/>
      <c r="P1031" s="103"/>
      <c r="Q1031" s="103"/>
      <c r="R1031" s="103"/>
      <c r="S1031" s="134"/>
      <c r="T1031"/>
      <c r="U1031"/>
      <c r="V1031"/>
      <c r="W1031"/>
      <c r="X1031"/>
      <c r="Y1031"/>
      <c r="Z1031"/>
      <c r="AA1031"/>
      <c r="AB1031"/>
      <c r="AC1031"/>
      <c r="AD1031"/>
      <c r="AE1031"/>
    </row>
    <row r="1032" spans="1:31">
      <c r="A1032" s="131" t="s">
        <v>116</v>
      </c>
      <c r="B1032" s="131" t="s">
        <v>137</v>
      </c>
      <c r="C1032" s="131" t="s">
        <v>135</v>
      </c>
      <c r="D1032" s="131" t="s">
        <v>282</v>
      </c>
      <c r="E1032" s="131" t="s">
        <v>745</v>
      </c>
      <c r="F1032" s="131" t="s">
        <v>746</v>
      </c>
      <c r="G1032" s="132" t="s">
        <v>795</v>
      </c>
      <c r="H1032" s="133"/>
      <c r="I1032" s="103"/>
      <c r="J1032" s="103"/>
      <c r="K1032" s="103"/>
      <c r="L1032" s="103">
        <v>1</v>
      </c>
      <c r="M1032" s="103"/>
      <c r="N1032" s="103"/>
      <c r="O1032" s="103"/>
      <c r="P1032" s="103"/>
      <c r="Q1032" s="103"/>
      <c r="R1032" s="103"/>
      <c r="S1032" s="134"/>
      <c r="T1032"/>
      <c r="U1032"/>
      <c r="V1032"/>
      <c r="W1032"/>
      <c r="X1032"/>
      <c r="Y1032"/>
      <c r="Z1032"/>
      <c r="AA1032"/>
      <c r="AB1032"/>
      <c r="AC1032"/>
      <c r="AD1032"/>
      <c r="AE1032"/>
    </row>
    <row r="1033" spans="1:31">
      <c r="A1033" s="131" t="s">
        <v>116</v>
      </c>
      <c r="B1033" s="131" t="s">
        <v>137</v>
      </c>
      <c r="C1033" s="131" t="s">
        <v>135</v>
      </c>
      <c r="D1033" s="131" t="s">
        <v>282</v>
      </c>
      <c r="E1033" s="131" t="s">
        <v>745</v>
      </c>
      <c r="F1033" s="131" t="s">
        <v>746</v>
      </c>
      <c r="G1033" s="132" t="s">
        <v>771</v>
      </c>
      <c r="H1033" s="133"/>
      <c r="I1033" s="103"/>
      <c r="J1033" s="103">
        <v>2</v>
      </c>
      <c r="K1033" s="103"/>
      <c r="L1033" s="103"/>
      <c r="M1033" s="103">
        <v>3</v>
      </c>
      <c r="N1033" s="103"/>
      <c r="O1033" s="103">
        <v>1</v>
      </c>
      <c r="P1033" s="103"/>
      <c r="Q1033" s="103"/>
      <c r="R1033" s="103"/>
      <c r="S1033" s="134"/>
      <c r="T1033"/>
      <c r="U1033"/>
      <c r="V1033"/>
      <c r="W1033"/>
      <c r="X1033"/>
      <c r="Y1033"/>
      <c r="Z1033"/>
      <c r="AA1033"/>
      <c r="AB1033"/>
      <c r="AC1033"/>
      <c r="AD1033"/>
      <c r="AE1033"/>
    </row>
    <row r="1034" spans="1:31">
      <c r="A1034" s="131" t="s">
        <v>116</v>
      </c>
      <c r="B1034" s="131" t="s">
        <v>137</v>
      </c>
      <c r="C1034" s="131" t="s">
        <v>135</v>
      </c>
      <c r="D1034" s="131" t="s">
        <v>282</v>
      </c>
      <c r="E1034" s="131" t="s">
        <v>745</v>
      </c>
      <c r="F1034" s="131" t="s">
        <v>746</v>
      </c>
      <c r="G1034" s="132" t="s">
        <v>806</v>
      </c>
      <c r="H1034" s="133"/>
      <c r="I1034" s="103"/>
      <c r="J1034" s="103"/>
      <c r="K1034" s="103">
        <v>1</v>
      </c>
      <c r="L1034" s="103"/>
      <c r="M1034" s="103">
        <v>2</v>
      </c>
      <c r="N1034" s="103">
        <v>2</v>
      </c>
      <c r="O1034" s="103"/>
      <c r="P1034" s="103"/>
      <c r="Q1034" s="103"/>
      <c r="R1034" s="103"/>
      <c r="S1034" s="134"/>
      <c r="T1034"/>
      <c r="U1034"/>
      <c r="V1034"/>
      <c r="W1034"/>
      <c r="X1034"/>
      <c r="Y1034"/>
      <c r="Z1034"/>
      <c r="AA1034"/>
      <c r="AB1034"/>
      <c r="AC1034"/>
      <c r="AD1034"/>
      <c r="AE1034"/>
    </row>
    <row r="1035" spans="1:31">
      <c r="A1035" s="131" t="s">
        <v>116</v>
      </c>
      <c r="B1035" s="131" t="s">
        <v>137</v>
      </c>
      <c r="C1035" s="131" t="s">
        <v>135</v>
      </c>
      <c r="D1035" s="131" t="s">
        <v>282</v>
      </c>
      <c r="E1035" s="131" t="s">
        <v>745</v>
      </c>
      <c r="F1035" s="131" t="s">
        <v>746</v>
      </c>
      <c r="G1035" s="132" t="s">
        <v>796</v>
      </c>
      <c r="H1035" s="133"/>
      <c r="I1035" s="103"/>
      <c r="J1035" s="103">
        <v>3</v>
      </c>
      <c r="K1035" s="103"/>
      <c r="L1035" s="103"/>
      <c r="M1035" s="103"/>
      <c r="N1035" s="103"/>
      <c r="O1035" s="103"/>
      <c r="P1035" s="103"/>
      <c r="Q1035" s="103"/>
      <c r="R1035" s="103">
        <v>1</v>
      </c>
      <c r="S1035" s="134"/>
      <c r="T1035"/>
      <c r="U1035"/>
      <c r="V1035"/>
      <c r="W1035"/>
      <c r="X1035"/>
      <c r="Y1035"/>
      <c r="Z1035"/>
      <c r="AA1035"/>
      <c r="AB1035"/>
      <c r="AC1035"/>
      <c r="AD1035"/>
      <c r="AE1035"/>
    </row>
    <row r="1036" spans="1:31">
      <c r="A1036" s="131" t="s">
        <v>116</v>
      </c>
      <c r="B1036" s="131" t="s">
        <v>137</v>
      </c>
      <c r="C1036" s="131" t="s">
        <v>135</v>
      </c>
      <c r="D1036" s="131" t="s">
        <v>282</v>
      </c>
      <c r="E1036" s="131" t="s">
        <v>745</v>
      </c>
      <c r="F1036" s="131" t="s">
        <v>746</v>
      </c>
      <c r="G1036" s="132" t="s">
        <v>801</v>
      </c>
      <c r="H1036" s="133"/>
      <c r="I1036" s="103"/>
      <c r="J1036" s="103"/>
      <c r="K1036" s="103"/>
      <c r="L1036" s="103">
        <v>1</v>
      </c>
      <c r="M1036" s="103"/>
      <c r="N1036" s="103">
        <v>2</v>
      </c>
      <c r="O1036" s="103">
        <v>1</v>
      </c>
      <c r="P1036" s="103">
        <v>1</v>
      </c>
      <c r="Q1036" s="103"/>
      <c r="R1036" s="103"/>
      <c r="S1036" s="134"/>
      <c r="T1036"/>
      <c r="U1036"/>
      <c r="V1036"/>
      <c r="W1036"/>
      <c r="X1036"/>
      <c r="Y1036"/>
      <c r="Z1036"/>
      <c r="AA1036"/>
      <c r="AB1036"/>
      <c r="AC1036"/>
      <c r="AD1036"/>
      <c r="AE1036"/>
    </row>
    <row r="1037" spans="1:31">
      <c r="A1037" s="131" t="s">
        <v>116</v>
      </c>
      <c r="B1037" s="131" t="s">
        <v>137</v>
      </c>
      <c r="C1037" s="131" t="s">
        <v>135</v>
      </c>
      <c r="D1037" s="131" t="s">
        <v>282</v>
      </c>
      <c r="E1037" s="131" t="s">
        <v>745</v>
      </c>
      <c r="F1037" s="131" t="s">
        <v>746</v>
      </c>
      <c r="G1037" s="132" t="s">
        <v>790</v>
      </c>
      <c r="H1037" s="133"/>
      <c r="I1037" s="103"/>
      <c r="J1037" s="103"/>
      <c r="K1037" s="103"/>
      <c r="L1037" s="103"/>
      <c r="M1037" s="103">
        <v>1</v>
      </c>
      <c r="N1037" s="103"/>
      <c r="O1037" s="103"/>
      <c r="P1037" s="103"/>
      <c r="Q1037" s="103"/>
      <c r="R1037" s="103"/>
      <c r="S1037" s="134">
        <v>1</v>
      </c>
      <c r="T1037"/>
      <c r="U1037"/>
      <c r="V1037"/>
      <c r="W1037"/>
      <c r="X1037"/>
      <c r="Y1037"/>
      <c r="Z1037"/>
      <c r="AA1037"/>
      <c r="AB1037"/>
      <c r="AC1037"/>
      <c r="AD1037"/>
      <c r="AE1037"/>
    </row>
    <row r="1038" spans="1:31">
      <c r="A1038" s="131" t="s">
        <v>116</v>
      </c>
      <c r="B1038" s="131" t="s">
        <v>137</v>
      </c>
      <c r="C1038" s="131" t="s">
        <v>135</v>
      </c>
      <c r="D1038" s="131" t="s">
        <v>282</v>
      </c>
      <c r="E1038" s="131" t="s">
        <v>745</v>
      </c>
      <c r="F1038" s="131" t="s">
        <v>746</v>
      </c>
      <c r="G1038" s="132" t="s">
        <v>772</v>
      </c>
      <c r="H1038" s="133"/>
      <c r="I1038" s="103">
        <v>1</v>
      </c>
      <c r="J1038" s="103"/>
      <c r="K1038" s="103"/>
      <c r="L1038" s="103"/>
      <c r="M1038" s="103"/>
      <c r="N1038" s="103">
        <v>2</v>
      </c>
      <c r="O1038" s="103"/>
      <c r="P1038" s="103"/>
      <c r="Q1038" s="103">
        <v>2</v>
      </c>
      <c r="R1038" s="103">
        <v>8</v>
      </c>
      <c r="S1038" s="134">
        <v>18</v>
      </c>
      <c r="T1038"/>
      <c r="U1038"/>
      <c r="V1038"/>
      <c r="W1038"/>
      <c r="X1038"/>
      <c r="Y1038"/>
      <c r="Z1038"/>
      <c r="AA1038"/>
      <c r="AB1038"/>
      <c r="AC1038"/>
      <c r="AD1038"/>
      <c r="AE1038"/>
    </row>
    <row r="1039" spans="1:31">
      <c r="A1039" s="131" t="s">
        <v>116</v>
      </c>
      <c r="B1039" s="131" t="s">
        <v>137</v>
      </c>
      <c r="C1039" s="131" t="s">
        <v>135</v>
      </c>
      <c r="D1039" s="131" t="s">
        <v>282</v>
      </c>
      <c r="E1039" s="131" t="s">
        <v>745</v>
      </c>
      <c r="F1039" s="131" t="s">
        <v>746</v>
      </c>
      <c r="G1039" s="132" t="s">
        <v>889</v>
      </c>
      <c r="H1039" s="133"/>
      <c r="I1039" s="103">
        <v>1</v>
      </c>
      <c r="J1039" s="103"/>
      <c r="K1039" s="103">
        <v>3</v>
      </c>
      <c r="L1039" s="103">
        <v>1</v>
      </c>
      <c r="M1039" s="103"/>
      <c r="N1039" s="103">
        <v>2</v>
      </c>
      <c r="O1039" s="103"/>
      <c r="P1039" s="103"/>
      <c r="Q1039" s="103">
        <v>1</v>
      </c>
      <c r="R1039" s="103"/>
      <c r="S1039" s="134"/>
      <c r="T1039"/>
      <c r="U1039"/>
      <c r="V1039"/>
      <c r="W1039"/>
      <c r="X1039"/>
      <c r="Y1039"/>
      <c r="Z1039"/>
      <c r="AA1039"/>
      <c r="AB1039"/>
      <c r="AC1039"/>
      <c r="AD1039"/>
      <c r="AE1039"/>
    </row>
    <row r="1040" spans="1:31">
      <c r="A1040" s="131" t="s">
        <v>116</v>
      </c>
      <c r="B1040" s="131" t="s">
        <v>137</v>
      </c>
      <c r="C1040" s="131" t="s">
        <v>135</v>
      </c>
      <c r="D1040" s="131" t="s">
        <v>282</v>
      </c>
      <c r="E1040" s="131" t="s">
        <v>745</v>
      </c>
      <c r="F1040" s="131" t="s">
        <v>746</v>
      </c>
      <c r="G1040" s="132" t="s">
        <v>802</v>
      </c>
      <c r="H1040" s="133"/>
      <c r="I1040" s="103"/>
      <c r="J1040" s="103"/>
      <c r="K1040" s="103"/>
      <c r="L1040" s="103">
        <v>1</v>
      </c>
      <c r="M1040" s="103"/>
      <c r="N1040" s="103"/>
      <c r="O1040" s="103"/>
      <c r="P1040" s="103"/>
      <c r="Q1040" s="103"/>
      <c r="R1040" s="103"/>
      <c r="S1040" s="134">
        <v>1</v>
      </c>
      <c r="T1040"/>
      <c r="U1040"/>
      <c r="V1040"/>
      <c r="W1040"/>
      <c r="X1040"/>
      <c r="Y1040"/>
      <c r="Z1040"/>
      <c r="AA1040"/>
      <c r="AB1040"/>
      <c r="AC1040"/>
      <c r="AD1040"/>
      <c r="AE1040"/>
    </row>
    <row r="1041" spans="1:31">
      <c r="A1041" s="131" t="s">
        <v>116</v>
      </c>
      <c r="B1041" s="131" t="s">
        <v>137</v>
      </c>
      <c r="C1041" s="131" t="s">
        <v>135</v>
      </c>
      <c r="D1041" s="131" t="s">
        <v>282</v>
      </c>
      <c r="E1041" s="131" t="s">
        <v>745</v>
      </c>
      <c r="F1041" s="131" t="s">
        <v>746</v>
      </c>
      <c r="G1041" s="132" t="s">
        <v>813</v>
      </c>
      <c r="H1041" s="133"/>
      <c r="I1041" s="103"/>
      <c r="J1041" s="103"/>
      <c r="K1041" s="103"/>
      <c r="L1041" s="103"/>
      <c r="M1041" s="103"/>
      <c r="N1041" s="103">
        <v>1</v>
      </c>
      <c r="O1041" s="103"/>
      <c r="P1041" s="103"/>
      <c r="Q1041" s="103"/>
      <c r="R1041" s="103"/>
      <c r="S1041" s="134">
        <v>1</v>
      </c>
      <c r="T1041"/>
      <c r="U1041"/>
      <c r="V1041"/>
      <c r="W1041"/>
      <c r="X1041"/>
      <c r="Y1041"/>
      <c r="Z1041"/>
      <c r="AA1041"/>
      <c r="AB1041"/>
      <c r="AC1041"/>
      <c r="AD1041"/>
      <c r="AE1041"/>
    </row>
    <row r="1042" spans="1:31">
      <c r="A1042" s="131" t="s">
        <v>116</v>
      </c>
      <c r="B1042" s="131" t="s">
        <v>137</v>
      </c>
      <c r="C1042" s="131" t="s">
        <v>135</v>
      </c>
      <c r="D1042" s="131" t="s">
        <v>282</v>
      </c>
      <c r="E1042" s="131" t="s">
        <v>745</v>
      </c>
      <c r="F1042" s="131" t="s">
        <v>746</v>
      </c>
      <c r="G1042" s="132" t="s">
        <v>890</v>
      </c>
      <c r="H1042" s="133"/>
      <c r="I1042" s="103"/>
      <c r="J1042" s="103">
        <v>1</v>
      </c>
      <c r="K1042" s="103"/>
      <c r="L1042" s="103"/>
      <c r="M1042" s="103"/>
      <c r="N1042" s="103"/>
      <c r="O1042" s="103"/>
      <c r="P1042" s="103"/>
      <c r="Q1042" s="103"/>
      <c r="R1042" s="103"/>
      <c r="S1042" s="134"/>
      <c r="T1042"/>
      <c r="U1042"/>
      <c r="V1042"/>
      <c r="W1042"/>
      <c r="X1042"/>
      <c r="Y1042"/>
      <c r="Z1042"/>
      <c r="AA1042"/>
      <c r="AB1042"/>
      <c r="AC1042"/>
      <c r="AD1042"/>
      <c r="AE1042"/>
    </row>
    <row r="1043" spans="1:31">
      <c r="A1043" s="131" t="s">
        <v>116</v>
      </c>
      <c r="B1043" s="131" t="s">
        <v>137</v>
      </c>
      <c r="C1043" s="131" t="s">
        <v>135</v>
      </c>
      <c r="D1043" s="131" t="s">
        <v>282</v>
      </c>
      <c r="E1043" s="131" t="s">
        <v>745</v>
      </c>
      <c r="F1043" s="131" t="s">
        <v>746</v>
      </c>
      <c r="G1043" s="132" t="s">
        <v>797</v>
      </c>
      <c r="H1043" s="133"/>
      <c r="I1043" s="103"/>
      <c r="J1043" s="103"/>
      <c r="K1043" s="103"/>
      <c r="L1043" s="103"/>
      <c r="M1043" s="103"/>
      <c r="N1043" s="103"/>
      <c r="O1043" s="103"/>
      <c r="P1043" s="103">
        <v>1</v>
      </c>
      <c r="Q1043" s="103">
        <v>3</v>
      </c>
      <c r="R1043" s="103"/>
      <c r="S1043" s="134">
        <v>4</v>
      </c>
      <c r="T1043"/>
      <c r="U1043"/>
      <c r="V1043"/>
      <c r="W1043"/>
      <c r="X1043"/>
      <c r="Y1043"/>
      <c r="Z1043"/>
      <c r="AA1043"/>
      <c r="AB1043"/>
      <c r="AC1043"/>
      <c r="AD1043"/>
      <c r="AE1043"/>
    </row>
    <row r="1044" spans="1:31">
      <c r="A1044" s="131" t="s">
        <v>116</v>
      </c>
      <c r="B1044" s="131" t="s">
        <v>137</v>
      </c>
      <c r="C1044" s="131" t="s">
        <v>135</v>
      </c>
      <c r="D1044" s="131" t="s">
        <v>282</v>
      </c>
      <c r="E1044" s="131" t="s">
        <v>745</v>
      </c>
      <c r="F1044" s="131" t="s">
        <v>746</v>
      </c>
      <c r="G1044" s="132" t="s">
        <v>799</v>
      </c>
      <c r="H1044" s="133"/>
      <c r="I1044" s="103"/>
      <c r="J1044" s="103"/>
      <c r="K1044" s="103"/>
      <c r="L1044" s="103"/>
      <c r="M1044" s="103"/>
      <c r="N1044" s="103"/>
      <c r="O1044" s="103"/>
      <c r="P1044" s="103">
        <v>1</v>
      </c>
      <c r="Q1044" s="103"/>
      <c r="R1044" s="103"/>
      <c r="S1044" s="134"/>
      <c r="T1044"/>
      <c r="U1044"/>
      <c r="V1044"/>
      <c r="W1044"/>
      <c r="X1044"/>
      <c r="Y1044"/>
      <c r="Z1044"/>
      <c r="AA1044"/>
      <c r="AB1044"/>
      <c r="AC1044"/>
      <c r="AD1044"/>
      <c r="AE1044"/>
    </row>
    <row r="1045" spans="1:31">
      <c r="A1045" s="131" t="s">
        <v>116</v>
      </c>
      <c r="B1045" s="131" t="s">
        <v>137</v>
      </c>
      <c r="C1045" s="131" t="s">
        <v>135</v>
      </c>
      <c r="D1045" s="131" t="s">
        <v>282</v>
      </c>
      <c r="E1045" s="131" t="s">
        <v>745</v>
      </c>
      <c r="F1045" s="131" t="s">
        <v>746</v>
      </c>
      <c r="G1045" s="132" t="s">
        <v>814</v>
      </c>
      <c r="H1045" s="13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34">
        <v>1</v>
      </c>
      <c r="T1045"/>
      <c r="U1045"/>
      <c r="V1045"/>
      <c r="W1045"/>
      <c r="X1045"/>
      <c r="Y1045"/>
      <c r="Z1045"/>
      <c r="AA1045"/>
      <c r="AB1045"/>
      <c r="AC1045"/>
      <c r="AD1045"/>
      <c r="AE1045"/>
    </row>
    <row r="1046" spans="1:31">
      <c r="A1046" s="131" t="s">
        <v>116</v>
      </c>
      <c r="B1046" s="131" t="s">
        <v>137</v>
      </c>
      <c r="C1046" s="131" t="s">
        <v>135</v>
      </c>
      <c r="D1046" s="131" t="s">
        <v>282</v>
      </c>
      <c r="E1046" s="131" t="s">
        <v>745</v>
      </c>
      <c r="F1046" s="131" t="s">
        <v>746</v>
      </c>
      <c r="G1046" s="132" t="s">
        <v>815</v>
      </c>
      <c r="H1046" s="133"/>
      <c r="I1046" s="103"/>
      <c r="J1046" s="103"/>
      <c r="K1046" s="103"/>
      <c r="L1046" s="103">
        <v>1</v>
      </c>
      <c r="M1046" s="103"/>
      <c r="N1046" s="103"/>
      <c r="O1046" s="103">
        <v>1</v>
      </c>
      <c r="P1046" s="103"/>
      <c r="Q1046" s="103">
        <v>1</v>
      </c>
      <c r="R1046" s="103">
        <v>1</v>
      </c>
      <c r="S1046" s="134">
        <v>1</v>
      </c>
      <c r="T1046"/>
      <c r="U1046"/>
      <c r="V1046"/>
      <c r="W1046"/>
      <c r="X1046"/>
      <c r="Y1046"/>
      <c r="Z1046"/>
      <c r="AA1046"/>
      <c r="AB1046"/>
      <c r="AC1046"/>
      <c r="AD1046"/>
      <c r="AE1046"/>
    </row>
    <row r="1047" spans="1:31">
      <c r="A1047" s="131" t="s">
        <v>116</v>
      </c>
      <c r="B1047" s="131" t="s">
        <v>137</v>
      </c>
      <c r="C1047" s="131" t="s">
        <v>135</v>
      </c>
      <c r="D1047" s="131" t="s">
        <v>282</v>
      </c>
      <c r="E1047" s="131" t="s">
        <v>745</v>
      </c>
      <c r="F1047" s="131" t="s">
        <v>746</v>
      </c>
      <c r="G1047" s="132" t="s">
        <v>798</v>
      </c>
      <c r="H1047" s="133"/>
      <c r="I1047" s="103"/>
      <c r="J1047" s="103"/>
      <c r="K1047" s="103">
        <v>3</v>
      </c>
      <c r="L1047" s="103">
        <v>1</v>
      </c>
      <c r="M1047" s="103"/>
      <c r="N1047" s="103">
        <v>2</v>
      </c>
      <c r="O1047" s="103"/>
      <c r="P1047" s="103"/>
      <c r="Q1047" s="103"/>
      <c r="R1047" s="103"/>
      <c r="S1047" s="134"/>
      <c r="T1047"/>
      <c r="U1047"/>
      <c r="V1047"/>
      <c r="W1047"/>
      <c r="X1047"/>
      <c r="Y1047"/>
      <c r="Z1047"/>
      <c r="AA1047"/>
      <c r="AB1047"/>
      <c r="AC1047"/>
      <c r="AD1047"/>
      <c r="AE1047"/>
    </row>
    <row r="1048" spans="1:31">
      <c r="A1048" s="131" t="s">
        <v>116</v>
      </c>
      <c r="B1048" s="131" t="s">
        <v>137</v>
      </c>
      <c r="C1048" s="131" t="s">
        <v>135</v>
      </c>
      <c r="D1048" s="131" t="s">
        <v>282</v>
      </c>
      <c r="E1048" s="131" t="s">
        <v>745</v>
      </c>
      <c r="F1048" s="131" t="s">
        <v>746</v>
      </c>
      <c r="G1048" s="132" t="s">
        <v>773</v>
      </c>
      <c r="H1048" s="133"/>
      <c r="I1048" s="103"/>
      <c r="J1048" s="103"/>
      <c r="K1048" s="103">
        <v>1</v>
      </c>
      <c r="L1048" s="103"/>
      <c r="M1048" s="103"/>
      <c r="N1048" s="103">
        <v>2</v>
      </c>
      <c r="O1048" s="103">
        <v>1</v>
      </c>
      <c r="P1048" s="103"/>
      <c r="Q1048" s="103">
        <v>2</v>
      </c>
      <c r="R1048" s="103">
        <v>4</v>
      </c>
      <c r="S1048" s="134">
        <v>3</v>
      </c>
      <c r="T1048"/>
      <c r="U1048"/>
      <c r="V1048"/>
      <c r="W1048"/>
      <c r="X1048"/>
      <c r="Y1048"/>
      <c r="Z1048"/>
      <c r="AA1048"/>
      <c r="AB1048"/>
      <c r="AC1048"/>
      <c r="AD1048"/>
      <c r="AE1048"/>
    </row>
    <row r="1049" spans="1:31">
      <c r="A1049" s="131" t="s">
        <v>116</v>
      </c>
      <c r="B1049" s="131" t="s">
        <v>137</v>
      </c>
      <c r="C1049" s="131" t="s">
        <v>135</v>
      </c>
      <c r="D1049" s="131" t="s">
        <v>282</v>
      </c>
      <c r="E1049" s="131" t="s">
        <v>745</v>
      </c>
      <c r="F1049" s="131" t="s">
        <v>746</v>
      </c>
      <c r="G1049" s="132" t="s">
        <v>891</v>
      </c>
      <c r="H1049" s="133"/>
      <c r="I1049" s="103"/>
      <c r="J1049" s="103"/>
      <c r="K1049" s="103"/>
      <c r="L1049" s="103"/>
      <c r="M1049" s="103">
        <v>2</v>
      </c>
      <c r="N1049" s="103">
        <v>1</v>
      </c>
      <c r="O1049" s="103"/>
      <c r="P1049" s="103"/>
      <c r="Q1049" s="103">
        <v>2</v>
      </c>
      <c r="R1049" s="103"/>
      <c r="S1049" s="134"/>
      <c r="T1049"/>
      <c r="U1049"/>
      <c r="V1049"/>
      <c r="W1049"/>
      <c r="X1049"/>
      <c r="Y1049"/>
      <c r="Z1049"/>
      <c r="AA1049"/>
      <c r="AB1049"/>
      <c r="AC1049"/>
      <c r="AD1049"/>
      <c r="AE1049"/>
    </row>
    <row r="1050" spans="1:31">
      <c r="A1050" s="131" t="s">
        <v>116</v>
      </c>
      <c r="B1050" s="131" t="s">
        <v>137</v>
      </c>
      <c r="C1050" s="131" t="s">
        <v>135</v>
      </c>
      <c r="D1050" s="131" t="s">
        <v>282</v>
      </c>
      <c r="E1050" s="131" t="s">
        <v>745</v>
      </c>
      <c r="F1050" s="131" t="s">
        <v>746</v>
      </c>
      <c r="G1050" s="132" t="s">
        <v>892</v>
      </c>
      <c r="H1050" s="133"/>
      <c r="I1050" s="103"/>
      <c r="J1050" s="103"/>
      <c r="K1050" s="103">
        <v>1</v>
      </c>
      <c r="L1050" s="103">
        <v>1</v>
      </c>
      <c r="M1050" s="103"/>
      <c r="N1050" s="103">
        <v>2</v>
      </c>
      <c r="O1050" s="103">
        <v>1</v>
      </c>
      <c r="P1050" s="103">
        <v>1</v>
      </c>
      <c r="Q1050" s="103"/>
      <c r="R1050" s="103"/>
      <c r="S1050" s="134">
        <v>3</v>
      </c>
      <c r="T1050"/>
      <c r="U1050"/>
      <c r="V1050"/>
      <c r="W1050"/>
      <c r="X1050"/>
      <c r="Y1050"/>
      <c r="Z1050"/>
      <c r="AA1050"/>
      <c r="AB1050"/>
      <c r="AC1050"/>
      <c r="AD1050"/>
      <c r="AE1050"/>
    </row>
    <row r="1051" spans="1:31">
      <c r="A1051" s="131" t="s">
        <v>116</v>
      </c>
      <c r="B1051" s="131" t="s">
        <v>137</v>
      </c>
      <c r="C1051" s="131" t="s">
        <v>135</v>
      </c>
      <c r="D1051" s="131" t="s">
        <v>282</v>
      </c>
      <c r="E1051" s="131" t="s">
        <v>745</v>
      </c>
      <c r="F1051" s="131" t="s">
        <v>746</v>
      </c>
      <c r="G1051" s="132" t="s">
        <v>816</v>
      </c>
      <c r="H1051" s="133"/>
      <c r="I1051" s="103"/>
      <c r="J1051" s="103">
        <v>3</v>
      </c>
      <c r="K1051" s="103"/>
      <c r="L1051" s="103"/>
      <c r="M1051" s="103"/>
      <c r="N1051" s="103"/>
      <c r="O1051" s="103">
        <v>1</v>
      </c>
      <c r="P1051" s="103"/>
      <c r="Q1051" s="103">
        <v>1</v>
      </c>
      <c r="R1051" s="103">
        <v>1</v>
      </c>
      <c r="S1051" s="134">
        <v>3</v>
      </c>
      <c r="T1051"/>
      <c r="U1051"/>
      <c r="V1051"/>
      <c r="W1051"/>
      <c r="X1051"/>
      <c r="Y1051"/>
      <c r="Z1051"/>
      <c r="AA1051"/>
      <c r="AB1051"/>
      <c r="AC1051"/>
      <c r="AD1051"/>
      <c r="AE1051"/>
    </row>
    <row r="1052" spans="1:31">
      <c r="A1052" s="131" t="s">
        <v>116</v>
      </c>
      <c r="B1052" s="131" t="s">
        <v>137</v>
      </c>
      <c r="C1052" s="131" t="s">
        <v>135</v>
      </c>
      <c r="D1052" s="131" t="s">
        <v>282</v>
      </c>
      <c r="E1052" s="131" t="s">
        <v>745</v>
      </c>
      <c r="F1052" s="131" t="s">
        <v>746</v>
      </c>
      <c r="G1052" s="132" t="s">
        <v>893</v>
      </c>
      <c r="H1052" s="133"/>
      <c r="I1052" s="103"/>
      <c r="J1052" s="103"/>
      <c r="K1052" s="103">
        <v>1</v>
      </c>
      <c r="L1052" s="103"/>
      <c r="M1052" s="103">
        <v>2</v>
      </c>
      <c r="N1052" s="103">
        <v>2</v>
      </c>
      <c r="O1052" s="103"/>
      <c r="P1052" s="103"/>
      <c r="Q1052" s="103">
        <v>1</v>
      </c>
      <c r="R1052" s="103"/>
      <c r="S1052" s="134">
        <v>1</v>
      </c>
      <c r="T1052"/>
      <c r="U1052"/>
      <c r="V1052"/>
      <c r="W1052"/>
      <c r="X1052"/>
      <c r="Y1052"/>
      <c r="Z1052"/>
      <c r="AA1052"/>
      <c r="AB1052"/>
      <c r="AC1052"/>
      <c r="AD1052"/>
      <c r="AE1052"/>
    </row>
    <row r="1053" spans="1:31">
      <c r="A1053" s="131" t="s">
        <v>116</v>
      </c>
      <c r="B1053" s="131" t="s">
        <v>137</v>
      </c>
      <c r="C1053" s="131" t="s">
        <v>135</v>
      </c>
      <c r="D1053" s="131" t="s">
        <v>282</v>
      </c>
      <c r="E1053" s="131" t="s">
        <v>745</v>
      </c>
      <c r="F1053" s="131" t="s">
        <v>746</v>
      </c>
      <c r="G1053" s="132" t="s">
        <v>894</v>
      </c>
      <c r="H1053" s="133"/>
      <c r="I1053" s="103"/>
      <c r="J1053" s="103">
        <v>2</v>
      </c>
      <c r="K1053" s="103"/>
      <c r="L1053" s="103"/>
      <c r="M1053" s="103">
        <v>3</v>
      </c>
      <c r="N1053" s="103"/>
      <c r="O1053" s="103">
        <v>1</v>
      </c>
      <c r="P1053" s="103"/>
      <c r="Q1053" s="103"/>
      <c r="R1053" s="103"/>
      <c r="S1053" s="134"/>
      <c r="T1053"/>
      <c r="U1053"/>
      <c r="V1053"/>
      <c r="W1053"/>
      <c r="X1053"/>
      <c r="Y1053"/>
      <c r="Z1053"/>
      <c r="AA1053"/>
      <c r="AB1053"/>
      <c r="AC1053"/>
      <c r="AD1053"/>
      <c r="AE1053"/>
    </row>
    <row r="1054" spans="1:31">
      <c r="A1054" s="131" t="s">
        <v>116</v>
      </c>
      <c r="B1054" s="131" t="s">
        <v>137</v>
      </c>
      <c r="C1054" s="131" t="s">
        <v>135</v>
      </c>
      <c r="D1054" s="131" t="s">
        <v>282</v>
      </c>
      <c r="E1054" s="131" t="s">
        <v>745</v>
      </c>
      <c r="F1054" s="131" t="s">
        <v>746</v>
      </c>
      <c r="G1054" s="132" t="s">
        <v>895</v>
      </c>
      <c r="H1054" s="133"/>
      <c r="I1054" s="103"/>
      <c r="J1054" s="103"/>
      <c r="K1054" s="103"/>
      <c r="L1054" s="103">
        <v>1</v>
      </c>
      <c r="M1054" s="103"/>
      <c r="N1054" s="103">
        <v>1</v>
      </c>
      <c r="O1054" s="103"/>
      <c r="P1054" s="103"/>
      <c r="Q1054" s="103"/>
      <c r="R1054" s="103"/>
      <c r="S1054" s="134"/>
      <c r="T1054"/>
      <c r="U1054"/>
      <c r="V1054"/>
      <c r="W1054"/>
      <c r="X1054"/>
      <c r="Y1054"/>
      <c r="Z1054"/>
      <c r="AA1054"/>
      <c r="AB1054"/>
      <c r="AC1054"/>
      <c r="AD1054"/>
      <c r="AE1054"/>
    </row>
    <row r="1055" spans="1:31">
      <c r="A1055" s="131" t="s">
        <v>116</v>
      </c>
      <c r="B1055" s="131" t="s">
        <v>137</v>
      </c>
      <c r="C1055" s="131" t="s">
        <v>135</v>
      </c>
      <c r="D1055" s="131" t="s">
        <v>282</v>
      </c>
      <c r="E1055" s="131" t="s">
        <v>745</v>
      </c>
      <c r="F1055" s="131" t="s">
        <v>746</v>
      </c>
      <c r="G1055" s="132" t="s">
        <v>896</v>
      </c>
      <c r="H1055" s="133"/>
      <c r="I1055" s="103"/>
      <c r="J1055" s="103"/>
      <c r="K1055" s="103"/>
      <c r="L1055" s="103"/>
      <c r="M1055" s="103"/>
      <c r="N1055" s="103">
        <v>1</v>
      </c>
      <c r="O1055" s="103"/>
      <c r="P1055" s="103"/>
      <c r="Q1055" s="103"/>
      <c r="R1055" s="103"/>
      <c r="S1055" s="134"/>
      <c r="T1055"/>
      <c r="U1055"/>
      <c r="V1055"/>
      <c r="W1055"/>
      <c r="X1055"/>
      <c r="Y1055"/>
      <c r="Z1055"/>
      <c r="AA1055"/>
      <c r="AB1055"/>
      <c r="AC1055"/>
      <c r="AD1055"/>
      <c r="AE1055"/>
    </row>
    <row r="1056" spans="1:31">
      <c r="A1056" s="131" t="s">
        <v>116</v>
      </c>
      <c r="B1056" s="131" t="s">
        <v>137</v>
      </c>
      <c r="C1056" s="131" t="s">
        <v>135</v>
      </c>
      <c r="D1056" s="131" t="s">
        <v>282</v>
      </c>
      <c r="E1056" s="131" t="s">
        <v>745</v>
      </c>
      <c r="F1056" s="131" t="s">
        <v>746</v>
      </c>
      <c r="G1056" s="132" t="s">
        <v>897</v>
      </c>
      <c r="H1056" s="133"/>
      <c r="I1056" s="103"/>
      <c r="J1056" s="103"/>
      <c r="K1056" s="103"/>
      <c r="L1056" s="103"/>
      <c r="M1056" s="103"/>
      <c r="N1056" s="103">
        <v>1</v>
      </c>
      <c r="O1056" s="103"/>
      <c r="P1056" s="103"/>
      <c r="Q1056" s="103">
        <v>1</v>
      </c>
      <c r="R1056" s="103">
        <v>1</v>
      </c>
      <c r="S1056" s="134">
        <v>3</v>
      </c>
      <c r="T1056"/>
      <c r="U1056"/>
      <c r="V1056"/>
      <c r="W1056"/>
      <c r="X1056"/>
      <c r="Y1056"/>
      <c r="Z1056"/>
      <c r="AA1056"/>
      <c r="AB1056"/>
      <c r="AC1056"/>
      <c r="AD1056"/>
      <c r="AE1056"/>
    </row>
    <row r="1057" spans="1:31">
      <c r="A1057" s="131" t="s">
        <v>116</v>
      </c>
      <c r="B1057" s="131" t="s">
        <v>137</v>
      </c>
      <c r="C1057" s="131" t="s">
        <v>135</v>
      </c>
      <c r="D1057" s="131" t="s">
        <v>282</v>
      </c>
      <c r="E1057" s="131" t="s">
        <v>745</v>
      </c>
      <c r="F1057" s="131" t="s">
        <v>746</v>
      </c>
      <c r="G1057" s="132" t="s">
        <v>898</v>
      </c>
      <c r="H1057" s="133"/>
      <c r="I1057" s="103"/>
      <c r="J1057" s="103"/>
      <c r="K1057" s="103"/>
      <c r="L1057" s="103"/>
      <c r="M1057" s="103">
        <v>1</v>
      </c>
      <c r="N1057" s="103"/>
      <c r="O1057" s="103"/>
      <c r="P1057" s="103">
        <v>1</v>
      </c>
      <c r="Q1057" s="103">
        <v>1</v>
      </c>
      <c r="R1057" s="103">
        <v>1</v>
      </c>
      <c r="S1057" s="134">
        <v>2</v>
      </c>
      <c r="T1057"/>
      <c r="U1057"/>
      <c r="V1057"/>
      <c r="W1057"/>
      <c r="X1057"/>
      <c r="Y1057"/>
      <c r="Z1057"/>
      <c r="AA1057"/>
      <c r="AB1057"/>
      <c r="AC1057"/>
      <c r="AD1057"/>
      <c r="AE1057"/>
    </row>
    <row r="1058" spans="1:31">
      <c r="A1058" s="131" t="s">
        <v>116</v>
      </c>
      <c r="B1058" s="131" t="s">
        <v>137</v>
      </c>
      <c r="C1058" s="131" t="s">
        <v>135</v>
      </c>
      <c r="D1058" s="131" t="s">
        <v>282</v>
      </c>
      <c r="E1058" s="140" t="s">
        <v>817</v>
      </c>
      <c r="F1058" s="140" t="s">
        <v>818</v>
      </c>
      <c r="G1058" s="140" t="s">
        <v>768</v>
      </c>
      <c r="H1058" s="128"/>
      <c r="I1058" s="129"/>
      <c r="J1058" s="129"/>
      <c r="K1058" s="129"/>
      <c r="L1058" s="129"/>
      <c r="M1058" s="129"/>
      <c r="N1058" s="129"/>
      <c r="O1058" s="129"/>
      <c r="P1058" s="129"/>
      <c r="Q1058" s="129"/>
      <c r="R1058" s="129"/>
      <c r="S1058" s="130">
        <v>6</v>
      </c>
      <c r="T1058"/>
      <c r="U1058"/>
      <c r="V1058"/>
      <c r="W1058"/>
      <c r="X1058"/>
      <c r="Y1058"/>
      <c r="Z1058"/>
      <c r="AA1058"/>
      <c r="AB1058"/>
      <c r="AC1058"/>
      <c r="AD1058"/>
      <c r="AE1058"/>
    </row>
    <row r="1059" spans="1:31">
      <c r="A1059" s="131" t="s">
        <v>116</v>
      </c>
      <c r="B1059" s="131" t="s">
        <v>137</v>
      </c>
      <c r="C1059" s="131" t="s">
        <v>135</v>
      </c>
      <c r="D1059" s="131" t="s">
        <v>282</v>
      </c>
      <c r="E1059" s="131" t="s">
        <v>817</v>
      </c>
      <c r="F1059" s="131" t="s">
        <v>818</v>
      </c>
      <c r="G1059" s="132" t="s">
        <v>888</v>
      </c>
      <c r="H1059" s="13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34">
        <v>1</v>
      </c>
      <c r="T1059"/>
      <c r="U1059"/>
      <c r="V1059"/>
      <c r="W1059"/>
      <c r="X1059"/>
      <c r="Y1059"/>
      <c r="Z1059"/>
      <c r="AA1059"/>
      <c r="AB1059"/>
      <c r="AC1059"/>
      <c r="AD1059"/>
      <c r="AE1059"/>
    </row>
    <row r="1060" spans="1:31">
      <c r="A1060" s="131" t="s">
        <v>116</v>
      </c>
      <c r="B1060" s="131" t="s">
        <v>137</v>
      </c>
      <c r="C1060" s="131" t="s">
        <v>135</v>
      </c>
      <c r="D1060" s="131" t="s">
        <v>282</v>
      </c>
      <c r="E1060" s="131" t="s">
        <v>817</v>
      </c>
      <c r="F1060" s="131" t="s">
        <v>818</v>
      </c>
      <c r="G1060" s="132" t="s">
        <v>791</v>
      </c>
      <c r="H1060" s="13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34">
        <v>1</v>
      </c>
      <c r="T1060"/>
      <c r="U1060"/>
      <c r="V1060"/>
      <c r="W1060"/>
      <c r="X1060"/>
      <c r="Y1060"/>
      <c r="Z1060"/>
      <c r="AA1060"/>
      <c r="AB1060"/>
      <c r="AC1060"/>
      <c r="AD1060"/>
      <c r="AE1060"/>
    </row>
    <row r="1061" spans="1:31">
      <c r="A1061" s="131" t="s">
        <v>116</v>
      </c>
      <c r="B1061" s="131" t="s">
        <v>137</v>
      </c>
      <c r="C1061" s="131" t="s">
        <v>135</v>
      </c>
      <c r="D1061" s="131" t="s">
        <v>282</v>
      </c>
      <c r="E1061" s="131" t="s">
        <v>817</v>
      </c>
      <c r="F1061" s="131" t="s">
        <v>818</v>
      </c>
      <c r="G1061" s="132" t="s">
        <v>793</v>
      </c>
      <c r="H1061" s="13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34">
        <v>1</v>
      </c>
      <c r="T1061"/>
      <c r="U1061"/>
      <c r="V1061"/>
      <c r="W1061"/>
      <c r="X1061"/>
      <c r="Y1061"/>
      <c r="Z1061"/>
      <c r="AA1061"/>
      <c r="AB1061"/>
      <c r="AC1061"/>
      <c r="AD1061"/>
      <c r="AE1061"/>
    </row>
    <row r="1062" spans="1:31">
      <c r="A1062" s="131" t="s">
        <v>116</v>
      </c>
      <c r="B1062" s="131" t="s">
        <v>137</v>
      </c>
      <c r="C1062" s="131" t="s">
        <v>135</v>
      </c>
      <c r="D1062" s="131" t="s">
        <v>282</v>
      </c>
      <c r="E1062" s="131" t="s">
        <v>817</v>
      </c>
      <c r="F1062" s="131" t="s">
        <v>818</v>
      </c>
      <c r="G1062" s="132" t="s">
        <v>801</v>
      </c>
      <c r="H1062" s="13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34">
        <v>1</v>
      </c>
      <c r="T1062"/>
      <c r="U1062"/>
      <c r="V1062"/>
      <c r="W1062"/>
      <c r="X1062"/>
      <c r="Y1062"/>
      <c r="Z1062"/>
      <c r="AA1062"/>
      <c r="AB1062"/>
      <c r="AC1062"/>
      <c r="AD1062"/>
      <c r="AE1062"/>
    </row>
    <row r="1063" spans="1:31">
      <c r="A1063" s="131" t="s">
        <v>116</v>
      </c>
      <c r="B1063" s="131" t="s">
        <v>137</v>
      </c>
      <c r="C1063" s="131" t="s">
        <v>135</v>
      </c>
      <c r="D1063" s="131" t="s">
        <v>282</v>
      </c>
      <c r="E1063" s="131" t="s">
        <v>817</v>
      </c>
      <c r="F1063" s="131" t="s">
        <v>818</v>
      </c>
      <c r="G1063" s="132" t="s">
        <v>790</v>
      </c>
      <c r="H1063" s="13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34">
        <v>2</v>
      </c>
      <c r="T1063"/>
      <c r="U1063"/>
      <c r="V1063"/>
      <c r="W1063"/>
      <c r="X1063"/>
      <c r="Y1063"/>
      <c r="Z1063"/>
      <c r="AA1063"/>
      <c r="AB1063"/>
      <c r="AC1063"/>
      <c r="AD1063"/>
      <c r="AE1063"/>
    </row>
    <row r="1064" spans="1:31">
      <c r="A1064" s="131" t="s">
        <v>116</v>
      </c>
      <c r="B1064" s="131" t="s">
        <v>137</v>
      </c>
      <c r="C1064" s="131" t="s">
        <v>135</v>
      </c>
      <c r="D1064" s="131" t="s">
        <v>282</v>
      </c>
      <c r="E1064" s="131" t="s">
        <v>817</v>
      </c>
      <c r="F1064" s="131" t="s">
        <v>818</v>
      </c>
      <c r="G1064" s="132" t="s">
        <v>799</v>
      </c>
      <c r="H1064" s="13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34">
        <v>1</v>
      </c>
      <c r="T1064"/>
      <c r="U1064"/>
      <c r="V1064"/>
      <c r="W1064"/>
      <c r="X1064"/>
      <c r="Y1064"/>
      <c r="Z1064"/>
      <c r="AA1064"/>
      <c r="AB1064"/>
      <c r="AC1064"/>
      <c r="AD1064"/>
      <c r="AE1064"/>
    </row>
    <row r="1065" spans="1:31">
      <c r="A1065" s="131" t="s">
        <v>116</v>
      </c>
      <c r="B1065" s="131" t="s">
        <v>137</v>
      </c>
      <c r="C1065" s="131" t="s">
        <v>135</v>
      </c>
      <c r="D1065" s="131" t="s">
        <v>282</v>
      </c>
      <c r="E1065" s="131" t="s">
        <v>817</v>
      </c>
      <c r="F1065" s="131" t="s">
        <v>818</v>
      </c>
      <c r="G1065" s="132" t="s">
        <v>893</v>
      </c>
      <c r="H1065" s="13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34">
        <v>1</v>
      </c>
      <c r="T1065"/>
      <c r="U1065"/>
      <c r="V1065"/>
      <c r="W1065"/>
      <c r="X1065"/>
      <c r="Y1065"/>
      <c r="Z1065"/>
      <c r="AA1065"/>
      <c r="AB1065"/>
      <c r="AC1065"/>
      <c r="AD1065"/>
      <c r="AE1065"/>
    </row>
    <row r="1066" spans="1:31">
      <c r="A1066" s="131" t="s">
        <v>116</v>
      </c>
      <c r="B1066" s="131" t="s">
        <v>137</v>
      </c>
      <c r="C1066" s="140" t="s">
        <v>283</v>
      </c>
      <c r="D1066" s="140" t="s">
        <v>284</v>
      </c>
      <c r="E1066" s="140" t="s">
        <v>745</v>
      </c>
      <c r="F1066" s="140" t="s">
        <v>746</v>
      </c>
      <c r="G1066" s="140" t="s">
        <v>770</v>
      </c>
      <c r="H1066" s="128"/>
      <c r="I1066" s="129"/>
      <c r="J1066" s="129"/>
      <c r="K1066" s="129"/>
      <c r="L1066" s="129">
        <v>1</v>
      </c>
      <c r="M1066" s="129"/>
      <c r="N1066" s="129"/>
      <c r="O1066" s="129"/>
      <c r="P1066" s="129"/>
      <c r="Q1066" s="129"/>
      <c r="R1066" s="129"/>
      <c r="S1066" s="130"/>
      <c r="T1066"/>
      <c r="U1066"/>
      <c r="V1066"/>
      <c r="W1066"/>
      <c r="X1066"/>
      <c r="Y1066"/>
      <c r="Z1066"/>
      <c r="AA1066"/>
      <c r="AB1066"/>
      <c r="AC1066"/>
      <c r="AD1066"/>
      <c r="AE1066"/>
    </row>
    <row r="1067" spans="1:31">
      <c r="A1067" s="131" t="s">
        <v>116</v>
      </c>
      <c r="B1067" s="131" t="s">
        <v>137</v>
      </c>
      <c r="C1067" s="131" t="s">
        <v>283</v>
      </c>
      <c r="D1067" s="131" t="s">
        <v>284</v>
      </c>
      <c r="E1067" s="131" t="s">
        <v>745</v>
      </c>
      <c r="F1067" s="131" t="s">
        <v>746</v>
      </c>
      <c r="G1067" s="132" t="s">
        <v>772</v>
      </c>
      <c r="H1067" s="133"/>
      <c r="I1067" s="103"/>
      <c r="J1067" s="103"/>
      <c r="K1067" s="103">
        <v>1</v>
      </c>
      <c r="L1067" s="103"/>
      <c r="M1067" s="103"/>
      <c r="N1067" s="103"/>
      <c r="O1067" s="103"/>
      <c r="P1067" s="103"/>
      <c r="Q1067" s="103"/>
      <c r="R1067" s="103"/>
      <c r="S1067" s="134"/>
      <c r="T1067"/>
      <c r="U1067"/>
      <c r="V1067"/>
      <c r="W1067"/>
      <c r="X1067"/>
      <c r="Y1067"/>
      <c r="Z1067"/>
      <c r="AA1067"/>
      <c r="AB1067"/>
      <c r="AC1067"/>
      <c r="AD1067"/>
      <c r="AE1067"/>
    </row>
    <row r="1068" spans="1:31">
      <c r="A1068" s="140" t="s">
        <v>113</v>
      </c>
      <c r="B1068" s="140" t="s">
        <v>134</v>
      </c>
      <c r="C1068" s="140" t="s">
        <v>133</v>
      </c>
      <c r="D1068" s="140" t="s">
        <v>132</v>
      </c>
      <c r="E1068" s="140" t="s">
        <v>899</v>
      </c>
      <c r="F1068" s="140" t="s">
        <v>900</v>
      </c>
      <c r="G1068" s="140" t="s">
        <v>200</v>
      </c>
      <c r="H1068" s="128"/>
      <c r="I1068" s="129"/>
      <c r="J1068" s="129"/>
      <c r="K1068" s="129">
        <v>1</v>
      </c>
      <c r="L1068" s="129"/>
      <c r="M1068" s="129"/>
      <c r="N1068" s="129"/>
      <c r="O1068" s="129"/>
      <c r="P1068" s="129"/>
      <c r="Q1068" s="129"/>
      <c r="R1068" s="129"/>
      <c r="S1068" s="130"/>
      <c r="T1068"/>
      <c r="U1068"/>
      <c r="V1068"/>
      <c r="W1068"/>
      <c r="X1068"/>
      <c r="Y1068"/>
      <c r="Z1068"/>
      <c r="AA1068"/>
      <c r="AB1068"/>
      <c r="AC1068"/>
      <c r="AD1068"/>
      <c r="AE1068"/>
    </row>
    <row r="1069" spans="1:31">
      <c r="A1069" s="131" t="s">
        <v>113</v>
      </c>
      <c r="B1069" s="131" t="s">
        <v>134</v>
      </c>
      <c r="C1069" s="131" t="s">
        <v>133</v>
      </c>
      <c r="D1069" s="131" t="s">
        <v>132</v>
      </c>
      <c r="E1069" s="140" t="s">
        <v>901</v>
      </c>
      <c r="F1069" s="140" t="s">
        <v>902</v>
      </c>
      <c r="G1069" s="140" t="s">
        <v>469</v>
      </c>
      <c r="H1069" s="128"/>
      <c r="I1069" s="129">
        <v>1</v>
      </c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30"/>
      <c r="T1069"/>
      <c r="U1069"/>
      <c r="V1069"/>
      <c r="W1069"/>
      <c r="X1069"/>
      <c r="Y1069"/>
      <c r="Z1069"/>
      <c r="AA1069"/>
      <c r="AB1069"/>
      <c r="AC1069"/>
      <c r="AD1069"/>
      <c r="AE1069"/>
    </row>
    <row r="1070" spans="1:31">
      <c r="A1070" s="131" t="s">
        <v>113</v>
      </c>
      <c r="B1070" s="131" t="s">
        <v>134</v>
      </c>
      <c r="C1070" s="131" t="s">
        <v>133</v>
      </c>
      <c r="D1070" s="131" t="s">
        <v>132</v>
      </c>
      <c r="E1070" s="140" t="s">
        <v>903</v>
      </c>
      <c r="F1070" s="140" t="s">
        <v>904</v>
      </c>
      <c r="G1070" s="140" t="s">
        <v>905</v>
      </c>
      <c r="H1070" s="128"/>
      <c r="I1070" s="129">
        <v>1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30"/>
      <c r="T1070"/>
      <c r="U1070"/>
      <c r="V1070"/>
      <c r="W1070"/>
      <c r="X1070"/>
      <c r="Y1070"/>
      <c r="Z1070"/>
      <c r="AA1070"/>
      <c r="AB1070"/>
      <c r="AC1070"/>
      <c r="AD1070"/>
      <c r="AE1070"/>
    </row>
    <row r="1071" spans="1:31">
      <c r="A1071" s="131" t="s">
        <v>113</v>
      </c>
      <c r="B1071" s="131" t="s">
        <v>134</v>
      </c>
      <c r="C1071" s="131" t="s">
        <v>133</v>
      </c>
      <c r="D1071" s="131" t="s">
        <v>132</v>
      </c>
      <c r="E1071" s="140" t="s">
        <v>906</v>
      </c>
      <c r="F1071" s="140" t="s">
        <v>907</v>
      </c>
      <c r="G1071" s="140" t="s">
        <v>448</v>
      </c>
      <c r="H1071" s="128"/>
      <c r="I1071" s="129"/>
      <c r="J1071" s="129"/>
      <c r="K1071" s="129"/>
      <c r="L1071" s="129"/>
      <c r="M1071" s="129">
        <v>1</v>
      </c>
      <c r="N1071" s="129"/>
      <c r="O1071" s="129"/>
      <c r="P1071" s="129"/>
      <c r="Q1071" s="129"/>
      <c r="R1071" s="129"/>
      <c r="S1071" s="130"/>
      <c r="T1071"/>
      <c r="U1071"/>
      <c r="V1071"/>
      <c r="W1071"/>
      <c r="X1071"/>
      <c r="Y1071"/>
      <c r="Z1071"/>
      <c r="AA1071"/>
      <c r="AB1071"/>
      <c r="AC1071"/>
      <c r="AD1071"/>
      <c r="AE1071"/>
    </row>
    <row r="1072" spans="1:31">
      <c r="A1072" s="131" t="s">
        <v>113</v>
      </c>
      <c r="B1072" s="131" t="s">
        <v>134</v>
      </c>
      <c r="C1072" s="131" t="s">
        <v>133</v>
      </c>
      <c r="D1072" s="131" t="s">
        <v>132</v>
      </c>
      <c r="E1072" s="140" t="s">
        <v>908</v>
      </c>
      <c r="F1072" s="140" t="s">
        <v>909</v>
      </c>
      <c r="G1072" s="140" t="s">
        <v>439</v>
      </c>
      <c r="H1072" s="128"/>
      <c r="I1072" s="129">
        <v>1</v>
      </c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30"/>
      <c r="T1072"/>
      <c r="U1072"/>
      <c r="V1072"/>
      <c r="W1072"/>
      <c r="X1072"/>
      <c r="Y1072"/>
      <c r="Z1072"/>
      <c r="AA1072"/>
      <c r="AB1072"/>
      <c r="AC1072"/>
      <c r="AD1072"/>
      <c r="AE1072"/>
    </row>
    <row r="1073" spans="1:31">
      <c r="A1073" s="131" t="s">
        <v>113</v>
      </c>
      <c r="B1073" s="131" t="s">
        <v>134</v>
      </c>
      <c r="C1073" s="131" t="s">
        <v>133</v>
      </c>
      <c r="D1073" s="131" t="s">
        <v>132</v>
      </c>
      <c r="E1073" s="140" t="s">
        <v>910</v>
      </c>
      <c r="F1073" s="140" t="s">
        <v>911</v>
      </c>
      <c r="G1073" s="140" t="s">
        <v>182</v>
      </c>
      <c r="H1073" s="128">
        <v>2</v>
      </c>
      <c r="I1073" s="129">
        <v>8</v>
      </c>
      <c r="J1073" s="129">
        <v>6</v>
      </c>
      <c r="K1073" s="129">
        <v>3</v>
      </c>
      <c r="L1073" s="129">
        <v>2</v>
      </c>
      <c r="M1073" s="129">
        <v>1</v>
      </c>
      <c r="N1073" s="129">
        <v>2</v>
      </c>
      <c r="O1073" s="129">
        <v>1</v>
      </c>
      <c r="P1073" s="129">
        <v>1</v>
      </c>
      <c r="Q1073" s="129">
        <v>4</v>
      </c>
      <c r="R1073" s="129"/>
      <c r="S1073" s="130"/>
      <c r="T1073"/>
      <c r="U1073"/>
      <c r="V1073"/>
      <c r="W1073"/>
      <c r="X1073"/>
      <c r="Y1073"/>
      <c r="Z1073"/>
      <c r="AA1073"/>
      <c r="AB1073"/>
      <c r="AC1073"/>
      <c r="AD1073"/>
      <c r="AE1073"/>
    </row>
    <row r="1074" spans="1:31">
      <c r="A1074" s="131" t="s">
        <v>113</v>
      </c>
      <c r="B1074" s="131" t="s">
        <v>134</v>
      </c>
      <c r="C1074" s="131" t="s">
        <v>133</v>
      </c>
      <c r="D1074" s="131" t="s">
        <v>132</v>
      </c>
      <c r="E1074" s="140" t="s">
        <v>912</v>
      </c>
      <c r="F1074" s="140" t="s">
        <v>913</v>
      </c>
      <c r="G1074" s="140" t="s">
        <v>914</v>
      </c>
      <c r="H1074" s="128"/>
      <c r="I1074" s="129"/>
      <c r="J1074" s="129"/>
      <c r="K1074" s="129"/>
      <c r="L1074" s="129"/>
      <c r="M1074" s="129"/>
      <c r="N1074" s="129"/>
      <c r="O1074" s="129"/>
      <c r="P1074" s="129"/>
      <c r="Q1074" s="129">
        <v>2</v>
      </c>
      <c r="R1074" s="129"/>
      <c r="S1074" s="130"/>
      <c r="T1074"/>
      <c r="U1074"/>
      <c r="V1074"/>
      <c r="W1074"/>
      <c r="X1074"/>
      <c r="Y1074"/>
      <c r="Z1074"/>
      <c r="AA1074"/>
      <c r="AB1074"/>
      <c r="AC1074"/>
      <c r="AD1074"/>
      <c r="AE1074"/>
    </row>
    <row r="1075" spans="1:31">
      <c r="A1075" s="131" t="s">
        <v>113</v>
      </c>
      <c r="B1075" s="131" t="s">
        <v>134</v>
      </c>
      <c r="C1075" s="131" t="s">
        <v>133</v>
      </c>
      <c r="D1075" s="131" t="s">
        <v>132</v>
      </c>
      <c r="E1075" s="140" t="s">
        <v>915</v>
      </c>
      <c r="F1075" s="140" t="s">
        <v>916</v>
      </c>
      <c r="G1075" s="140" t="s">
        <v>469</v>
      </c>
      <c r="H1075" s="128"/>
      <c r="I1075" s="129"/>
      <c r="J1075" s="129"/>
      <c r="K1075" s="129"/>
      <c r="L1075" s="129"/>
      <c r="M1075" s="129"/>
      <c r="N1075" s="129"/>
      <c r="O1075" s="129"/>
      <c r="P1075" s="129">
        <v>1</v>
      </c>
      <c r="Q1075" s="129"/>
      <c r="R1075" s="129"/>
      <c r="S1075" s="130"/>
      <c r="T1075"/>
      <c r="U1075"/>
      <c r="V1075"/>
      <c r="W1075"/>
      <c r="X1075"/>
      <c r="Y1075"/>
      <c r="Z1075"/>
      <c r="AA1075"/>
      <c r="AB1075"/>
      <c r="AC1075"/>
      <c r="AD1075"/>
      <c r="AE1075"/>
    </row>
    <row r="1076" spans="1:31">
      <c r="A1076" s="131" t="s">
        <v>113</v>
      </c>
      <c r="B1076" s="131" t="s">
        <v>134</v>
      </c>
      <c r="C1076" s="131" t="s">
        <v>133</v>
      </c>
      <c r="D1076" s="131" t="s">
        <v>132</v>
      </c>
      <c r="E1076" s="140" t="s">
        <v>917</v>
      </c>
      <c r="F1076" s="140" t="s">
        <v>918</v>
      </c>
      <c r="G1076" s="140" t="s">
        <v>182</v>
      </c>
      <c r="H1076" s="128"/>
      <c r="I1076" s="129"/>
      <c r="J1076" s="129">
        <v>1</v>
      </c>
      <c r="K1076" s="129"/>
      <c r="L1076" s="129"/>
      <c r="M1076" s="129"/>
      <c r="N1076" s="129"/>
      <c r="O1076" s="129"/>
      <c r="P1076" s="129"/>
      <c r="Q1076" s="129"/>
      <c r="R1076" s="129"/>
      <c r="S1076" s="130"/>
      <c r="T1076"/>
      <c r="U1076"/>
      <c r="V1076"/>
      <c r="W1076"/>
      <c r="X1076"/>
      <c r="Y1076"/>
      <c r="Z1076"/>
      <c r="AA1076"/>
      <c r="AB1076"/>
      <c r="AC1076"/>
      <c r="AD1076"/>
      <c r="AE1076"/>
    </row>
    <row r="1077" spans="1:31">
      <c r="A1077" s="131" t="s">
        <v>113</v>
      </c>
      <c r="B1077" s="131" t="s">
        <v>134</v>
      </c>
      <c r="C1077" s="131" t="s">
        <v>133</v>
      </c>
      <c r="D1077" s="131" t="s">
        <v>132</v>
      </c>
      <c r="E1077" s="140" t="s">
        <v>919</v>
      </c>
      <c r="F1077" s="140" t="s">
        <v>920</v>
      </c>
      <c r="G1077" s="140" t="s">
        <v>200</v>
      </c>
      <c r="H1077" s="128"/>
      <c r="I1077" s="129"/>
      <c r="J1077" s="129"/>
      <c r="K1077" s="129"/>
      <c r="L1077" s="129"/>
      <c r="M1077" s="129">
        <v>1</v>
      </c>
      <c r="N1077" s="129"/>
      <c r="O1077" s="129"/>
      <c r="P1077" s="129"/>
      <c r="Q1077" s="129"/>
      <c r="R1077" s="129"/>
      <c r="S1077" s="130"/>
      <c r="T1077"/>
      <c r="U1077"/>
      <c r="V1077"/>
      <c r="W1077"/>
      <c r="X1077"/>
      <c r="Y1077"/>
      <c r="Z1077"/>
      <c r="AA1077"/>
      <c r="AB1077"/>
      <c r="AC1077"/>
      <c r="AD1077"/>
      <c r="AE1077"/>
    </row>
    <row r="1078" spans="1:31">
      <c r="A1078" s="131" t="s">
        <v>113</v>
      </c>
      <c r="B1078" s="131" t="s">
        <v>134</v>
      </c>
      <c r="C1078" s="131" t="s">
        <v>133</v>
      </c>
      <c r="D1078" s="131" t="s">
        <v>132</v>
      </c>
      <c r="E1078" s="140" t="s">
        <v>921</v>
      </c>
      <c r="F1078" s="140" t="s">
        <v>922</v>
      </c>
      <c r="G1078" s="140" t="s">
        <v>416</v>
      </c>
      <c r="H1078" s="128"/>
      <c r="I1078" s="129"/>
      <c r="J1078" s="129"/>
      <c r="K1078" s="129"/>
      <c r="L1078" s="129"/>
      <c r="M1078" s="129">
        <v>1</v>
      </c>
      <c r="N1078" s="129"/>
      <c r="O1078" s="129"/>
      <c r="P1078" s="129"/>
      <c r="Q1078" s="129"/>
      <c r="R1078" s="129"/>
      <c r="S1078" s="130"/>
      <c r="T1078"/>
      <c r="U1078"/>
      <c r="V1078"/>
      <c r="W1078"/>
      <c r="X1078"/>
      <c r="Y1078"/>
      <c r="Z1078"/>
      <c r="AA1078"/>
      <c r="AB1078"/>
      <c r="AC1078"/>
      <c r="AD1078"/>
      <c r="AE1078"/>
    </row>
    <row r="1079" spans="1:31">
      <c r="A1079" s="131" t="s">
        <v>113</v>
      </c>
      <c r="B1079" s="131" t="s">
        <v>134</v>
      </c>
      <c r="C1079" s="131" t="s">
        <v>133</v>
      </c>
      <c r="D1079" s="131" t="s">
        <v>132</v>
      </c>
      <c r="E1079" s="140" t="s">
        <v>923</v>
      </c>
      <c r="F1079" s="140" t="s">
        <v>924</v>
      </c>
      <c r="G1079" s="140" t="s">
        <v>402</v>
      </c>
      <c r="H1079" s="128"/>
      <c r="I1079" s="129"/>
      <c r="J1079" s="129">
        <v>1</v>
      </c>
      <c r="K1079" s="129"/>
      <c r="L1079" s="129"/>
      <c r="M1079" s="129"/>
      <c r="N1079" s="129"/>
      <c r="O1079" s="129"/>
      <c r="P1079" s="129"/>
      <c r="Q1079" s="129"/>
      <c r="R1079" s="129"/>
      <c r="S1079" s="130"/>
      <c r="T1079"/>
      <c r="U1079"/>
      <c r="V1079"/>
      <c r="W1079"/>
      <c r="X1079"/>
      <c r="Y1079"/>
      <c r="Z1079"/>
      <c r="AA1079"/>
      <c r="AB1079"/>
      <c r="AC1079"/>
      <c r="AD1079"/>
      <c r="AE1079"/>
    </row>
    <row r="1080" spans="1:31">
      <c r="A1080" s="131" t="s">
        <v>113</v>
      </c>
      <c r="B1080" s="131" t="s">
        <v>134</v>
      </c>
      <c r="C1080" s="131" t="s">
        <v>133</v>
      </c>
      <c r="D1080" s="131" t="s">
        <v>132</v>
      </c>
      <c r="E1080" s="140" t="s">
        <v>925</v>
      </c>
      <c r="F1080" s="140" t="s">
        <v>926</v>
      </c>
      <c r="G1080" s="140" t="s">
        <v>927</v>
      </c>
      <c r="H1080" s="128"/>
      <c r="I1080" s="129"/>
      <c r="J1080" s="129"/>
      <c r="K1080" s="129"/>
      <c r="L1080" s="129">
        <v>1</v>
      </c>
      <c r="M1080" s="129"/>
      <c r="N1080" s="129"/>
      <c r="O1080" s="129"/>
      <c r="P1080" s="129"/>
      <c r="Q1080" s="129"/>
      <c r="R1080" s="129"/>
      <c r="S1080" s="130"/>
      <c r="T1080"/>
      <c r="U1080"/>
      <c r="V1080"/>
      <c r="W1080"/>
      <c r="X1080"/>
      <c r="Y1080"/>
      <c r="Z1080"/>
      <c r="AA1080"/>
      <c r="AB1080"/>
      <c r="AC1080"/>
      <c r="AD1080"/>
      <c r="AE1080"/>
    </row>
    <row r="1081" spans="1:31">
      <c r="A1081" s="131" t="s">
        <v>113</v>
      </c>
      <c r="B1081" s="131" t="s">
        <v>134</v>
      </c>
      <c r="C1081" s="131" t="s">
        <v>133</v>
      </c>
      <c r="D1081" s="131" t="s">
        <v>132</v>
      </c>
      <c r="E1081" s="140" t="s">
        <v>928</v>
      </c>
      <c r="F1081" s="140" t="s">
        <v>929</v>
      </c>
      <c r="G1081" s="140" t="s">
        <v>590</v>
      </c>
      <c r="H1081" s="128"/>
      <c r="I1081" s="129">
        <v>2</v>
      </c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30"/>
      <c r="T1081"/>
      <c r="U1081"/>
      <c r="V1081"/>
      <c r="W1081"/>
      <c r="X1081"/>
      <c r="Y1081"/>
      <c r="Z1081"/>
      <c r="AA1081"/>
      <c r="AB1081"/>
      <c r="AC1081"/>
      <c r="AD1081"/>
      <c r="AE1081"/>
    </row>
    <row r="1082" spans="1:31">
      <c r="A1082" s="131" t="s">
        <v>113</v>
      </c>
      <c r="B1082" s="131" t="s">
        <v>134</v>
      </c>
      <c r="C1082" s="131" t="s">
        <v>133</v>
      </c>
      <c r="D1082" s="131" t="s">
        <v>132</v>
      </c>
      <c r="E1082" s="140" t="s">
        <v>930</v>
      </c>
      <c r="F1082" s="140" t="s">
        <v>931</v>
      </c>
      <c r="G1082" s="140" t="s">
        <v>372</v>
      </c>
      <c r="H1082" s="128"/>
      <c r="I1082" s="129"/>
      <c r="J1082" s="129">
        <v>1</v>
      </c>
      <c r="K1082" s="129"/>
      <c r="L1082" s="129"/>
      <c r="M1082" s="129"/>
      <c r="N1082" s="129">
        <v>1</v>
      </c>
      <c r="O1082" s="129">
        <v>1</v>
      </c>
      <c r="P1082" s="129"/>
      <c r="Q1082" s="129"/>
      <c r="R1082" s="129"/>
      <c r="S1082" s="130"/>
      <c r="T1082"/>
      <c r="U1082"/>
      <c r="V1082"/>
      <c r="W1082"/>
      <c r="X1082"/>
      <c r="Y1082"/>
      <c r="Z1082"/>
      <c r="AA1082"/>
      <c r="AB1082"/>
      <c r="AC1082"/>
      <c r="AD1082"/>
      <c r="AE1082"/>
    </row>
    <row r="1083" spans="1:31">
      <c r="A1083" s="131" t="s">
        <v>113</v>
      </c>
      <c r="B1083" s="131" t="s">
        <v>134</v>
      </c>
      <c r="C1083" s="131" t="s">
        <v>133</v>
      </c>
      <c r="D1083" s="131" t="s">
        <v>132</v>
      </c>
      <c r="E1083" s="140" t="s">
        <v>932</v>
      </c>
      <c r="F1083" s="140" t="s">
        <v>933</v>
      </c>
      <c r="G1083" s="140" t="s">
        <v>590</v>
      </c>
      <c r="H1083" s="128"/>
      <c r="I1083" s="129"/>
      <c r="J1083" s="129"/>
      <c r="K1083" s="129"/>
      <c r="L1083" s="129"/>
      <c r="M1083" s="129"/>
      <c r="N1083" s="129"/>
      <c r="O1083" s="129"/>
      <c r="P1083" s="129"/>
      <c r="Q1083" s="129">
        <v>1</v>
      </c>
      <c r="R1083" s="129"/>
      <c r="S1083" s="130"/>
      <c r="T1083"/>
      <c r="U1083"/>
      <c r="V1083"/>
      <c r="W1083"/>
      <c r="X1083"/>
      <c r="Y1083"/>
      <c r="Z1083"/>
      <c r="AA1083"/>
      <c r="AB1083"/>
      <c r="AC1083"/>
      <c r="AD1083"/>
      <c r="AE1083"/>
    </row>
    <row r="1084" spans="1:31">
      <c r="A1084" s="131" t="s">
        <v>113</v>
      </c>
      <c r="B1084" s="131" t="s">
        <v>134</v>
      </c>
      <c r="C1084" s="131" t="s">
        <v>133</v>
      </c>
      <c r="D1084" s="131" t="s">
        <v>132</v>
      </c>
      <c r="E1084" s="140" t="s">
        <v>934</v>
      </c>
      <c r="F1084" s="140" t="s">
        <v>935</v>
      </c>
      <c r="G1084" s="140" t="s">
        <v>509</v>
      </c>
      <c r="H1084" s="128"/>
      <c r="I1084" s="129"/>
      <c r="J1084" s="129"/>
      <c r="K1084" s="129"/>
      <c r="L1084" s="129"/>
      <c r="M1084" s="129"/>
      <c r="N1084" s="129"/>
      <c r="O1084" s="129"/>
      <c r="P1084" s="129"/>
      <c r="Q1084" s="129">
        <v>1</v>
      </c>
      <c r="R1084" s="129"/>
      <c r="S1084" s="130"/>
      <c r="T1084"/>
      <c r="U1084"/>
      <c r="V1084"/>
      <c r="W1084"/>
      <c r="X1084"/>
      <c r="Y1084"/>
      <c r="Z1084"/>
      <c r="AA1084"/>
      <c r="AB1084"/>
      <c r="AC1084"/>
      <c r="AD1084"/>
      <c r="AE1084"/>
    </row>
    <row r="1085" spans="1:31">
      <c r="A1085" s="131" t="s">
        <v>113</v>
      </c>
      <c r="B1085" s="131" t="s">
        <v>134</v>
      </c>
      <c r="C1085" s="131" t="s">
        <v>133</v>
      </c>
      <c r="D1085" s="131" t="s">
        <v>132</v>
      </c>
      <c r="E1085" s="140" t="s">
        <v>936</v>
      </c>
      <c r="F1085" s="140" t="s">
        <v>937</v>
      </c>
      <c r="G1085" s="140" t="s">
        <v>515</v>
      </c>
      <c r="H1085" s="128"/>
      <c r="I1085" s="129"/>
      <c r="J1085" s="129"/>
      <c r="K1085" s="129"/>
      <c r="L1085" s="129"/>
      <c r="M1085" s="129">
        <v>1</v>
      </c>
      <c r="N1085" s="129"/>
      <c r="O1085" s="129"/>
      <c r="P1085" s="129"/>
      <c r="Q1085" s="129"/>
      <c r="R1085" s="129"/>
      <c r="S1085" s="130"/>
      <c r="T1085"/>
      <c r="U1085"/>
      <c r="V1085"/>
      <c r="W1085"/>
      <c r="X1085"/>
      <c r="Y1085"/>
      <c r="Z1085"/>
      <c r="AA1085"/>
      <c r="AB1085"/>
      <c r="AC1085"/>
      <c r="AD1085"/>
      <c r="AE1085"/>
    </row>
    <row r="1086" spans="1:31">
      <c r="A1086" s="131" t="s">
        <v>113</v>
      </c>
      <c r="B1086" s="131" t="s">
        <v>134</v>
      </c>
      <c r="C1086" s="131" t="s">
        <v>133</v>
      </c>
      <c r="D1086" s="131" t="s">
        <v>132</v>
      </c>
      <c r="E1086" s="140" t="s">
        <v>938</v>
      </c>
      <c r="F1086" s="140" t="s">
        <v>939</v>
      </c>
      <c r="G1086" s="140" t="s">
        <v>940</v>
      </c>
      <c r="H1086" s="128"/>
      <c r="I1086" s="129"/>
      <c r="J1086" s="129"/>
      <c r="K1086" s="129"/>
      <c r="L1086" s="129"/>
      <c r="M1086" s="129"/>
      <c r="N1086" s="129"/>
      <c r="O1086" s="129"/>
      <c r="P1086" s="129"/>
      <c r="Q1086" s="129">
        <v>1</v>
      </c>
      <c r="R1086" s="129"/>
      <c r="S1086" s="130"/>
      <c r="T1086"/>
      <c r="U1086"/>
      <c r="V1086"/>
      <c r="W1086"/>
      <c r="X1086"/>
      <c r="Y1086"/>
      <c r="Z1086"/>
      <c r="AA1086"/>
      <c r="AB1086"/>
      <c r="AC1086"/>
      <c r="AD1086"/>
      <c r="AE1086"/>
    </row>
    <row r="1087" spans="1:31">
      <c r="A1087" s="131" t="s">
        <v>113</v>
      </c>
      <c r="B1087" s="131" t="s">
        <v>134</v>
      </c>
      <c r="C1087" s="131" t="s">
        <v>133</v>
      </c>
      <c r="D1087" s="131" t="s">
        <v>132</v>
      </c>
      <c r="E1087" s="140" t="s">
        <v>941</v>
      </c>
      <c r="F1087" s="140" t="s">
        <v>942</v>
      </c>
      <c r="G1087" s="140" t="s">
        <v>943</v>
      </c>
      <c r="H1087" s="128"/>
      <c r="I1087" s="129"/>
      <c r="J1087" s="129"/>
      <c r="K1087" s="129"/>
      <c r="L1087" s="129"/>
      <c r="M1087" s="129"/>
      <c r="N1087" s="129"/>
      <c r="O1087" s="129"/>
      <c r="P1087" s="129"/>
      <c r="Q1087" s="129">
        <v>1</v>
      </c>
      <c r="R1087" s="129"/>
      <c r="S1087" s="130"/>
      <c r="T1087"/>
      <c r="U1087"/>
      <c r="V1087"/>
      <c r="W1087"/>
      <c r="X1087"/>
      <c r="Y1087"/>
      <c r="Z1087"/>
      <c r="AA1087"/>
      <c r="AB1087"/>
      <c r="AC1087"/>
      <c r="AD1087"/>
      <c r="AE1087"/>
    </row>
    <row r="1088" spans="1:31">
      <c r="A1088" s="131" t="s">
        <v>113</v>
      </c>
      <c r="B1088" s="131" t="s">
        <v>134</v>
      </c>
      <c r="C1088" s="131" t="s">
        <v>133</v>
      </c>
      <c r="D1088" s="131" t="s">
        <v>132</v>
      </c>
      <c r="E1088" s="140" t="s">
        <v>944</v>
      </c>
      <c r="F1088" s="140" t="s">
        <v>945</v>
      </c>
      <c r="G1088" s="140" t="s">
        <v>946</v>
      </c>
      <c r="H1088" s="128"/>
      <c r="I1088" s="129"/>
      <c r="J1088" s="129"/>
      <c r="K1088" s="129">
        <v>1</v>
      </c>
      <c r="L1088" s="129"/>
      <c r="M1088" s="129"/>
      <c r="N1088" s="129"/>
      <c r="O1088" s="129"/>
      <c r="P1088" s="129"/>
      <c r="Q1088" s="129"/>
      <c r="R1088" s="129"/>
      <c r="S1088" s="130"/>
      <c r="T1088"/>
      <c r="U1088"/>
      <c r="V1088"/>
      <c r="W1088"/>
      <c r="X1088"/>
      <c r="Y1088"/>
      <c r="Z1088"/>
      <c r="AA1088"/>
      <c r="AB1088"/>
      <c r="AC1088"/>
      <c r="AD1088"/>
      <c r="AE1088"/>
    </row>
    <row r="1089" spans="1:31">
      <c r="A1089" s="131" t="s">
        <v>113</v>
      </c>
      <c r="B1089" s="131" t="s">
        <v>134</v>
      </c>
      <c r="C1089" s="131" t="s">
        <v>133</v>
      </c>
      <c r="D1089" s="131" t="s">
        <v>132</v>
      </c>
      <c r="E1089" s="140" t="s">
        <v>947</v>
      </c>
      <c r="F1089" s="140" t="s">
        <v>948</v>
      </c>
      <c r="G1089" s="140" t="s">
        <v>191</v>
      </c>
      <c r="H1089" s="128">
        <v>17</v>
      </c>
      <c r="I1089" s="129">
        <v>15</v>
      </c>
      <c r="J1089" s="129">
        <v>8</v>
      </c>
      <c r="K1089" s="129">
        <v>8</v>
      </c>
      <c r="L1089" s="129">
        <v>6</v>
      </c>
      <c r="M1089" s="129">
        <v>2</v>
      </c>
      <c r="N1089" s="129">
        <v>6</v>
      </c>
      <c r="O1089" s="129">
        <v>7</v>
      </c>
      <c r="P1089" s="129">
        <v>13</v>
      </c>
      <c r="Q1089" s="129">
        <v>10</v>
      </c>
      <c r="R1089" s="129"/>
      <c r="S1089" s="130"/>
      <c r="T1089"/>
      <c r="U1089"/>
      <c r="V1089"/>
      <c r="W1089"/>
      <c r="X1089"/>
      <c r="Y1089"/>
      <c r="Z1089"/>
      <c r="AA1089"/>
      <c r="AB1089"/>
      <c r="AC1089"/>
      <c r="AD1089"/>
      <c r="AE1089"/>
    </row>
    <row r="1090" spans="1:31">
      <c r="A1090" s="131" t="s">
        <v>113</v>
      </c>
      <c r="B1090" s="131" t="s">
        <v>134</v>
      </c>
      <c r="C1090" s="131" t="s">
        <v>133</v>
      </c>
      <c r="D1090" s="131" t="s">
        <v>132</v>
      </c>
      <c r="E1090" s="140" t="s">
        <v>949</v>
      </c>
      <c r="F1090" s="140" t="s">
        <v>950</v>
      </c>
      <c r="G1090" s="140" t="s">
        <v>951</v>
      </c>
      <c r="H1090" s="128">
        <v>37</v>
      </c>
      <c r="I1090" s="129">
        <v>64</v>
      </c>
      <c r="J1090" s="129">
        <v>53</v>
      </c>
      <c r="K1090" s="129">
        <v>21</v>
      </c>
      <c r="L1090" s="129">
        <v>31</v>
      </c>
      <c r="M1090" s="129">
        <v>21</v>
      </c>
      <c r="N1090" s="129">
        <v>26</v>
      </c>
      <c r="O1090" s="129">
        <v>4</v>
      </c>
      <c r="P1090" s="129"/>
      <c r="Q1090" s="129"/>
      <c r="R1090" s="129"/>
      <c r="S1090" s="130"/>
      <c r="T1090"/>
      <c r="U1090"/>
      <c r="V1090"/>
      <c r="W1090"/>
      <c r="X1090"/>
      <c r="Y1090"/>
      <c r="Z1090"/>
      <c r="AA1090"/>
      <c r="AB1090"/>
      <c r="AC1090"/>
      <c r="AD1090"/>
      <c r="AE1090"/>
    </row>
    <row r="1091" spans="1:31">
      <c r="A1091" s="131" t="s">
        <v>113</v>
      </c>
      <c r="B1091" s="131" t="s">
        <v>134</v>
      </c>
      <c r="C1091" s="131" t="s">
        <v>133</v>
      </c>
      <c r="D1091" s="131" t="s">
        <v>132</v>
      </c>
      <c r="E1091" s="140" t="s">
        <v>952</v>
      </c>
      <c r="F1091" s="140" t="s">
        <v>953</v>
      </c>
      <c r="G1091" s="140" t="s">
        <v>200</v>
      </c>
      <c r="H1091" s="128">
        <v>27</v>
      </c>
      <c r="I1091" s="129">
        <v>14</v>
      </c>
      <c r="J1091" s="129">
        <v>7</v>
      </c>
      <c r="K1091" s="129">
        <v>15</v>
      </c>
      <c r="L1091" s="129">
        <v>18</v>
      </c>
      <c r="M1091" s="129">
        <v>9</v>
      </c>
      <c r="N1091" s="129">
        <v>2</v>
      </c>
      <c r="O1091" s="129"/>
      <c r="P1091" s="129"/>
      <c r="Q1091" s="129"/>
      <c r="R1091" s="129"/>
      <c r="S1091" s="130"/>
      <c r="T1091"/>
      <c r="U1091"/>
      <c r="V1091"/>
      <c r="W1091"/>
      <c r="X1091"/>
      <c r="Y1091"/>
      <c r="Z1091"/>
      <c r="AA1091"/>
      <c r="AB1091"/>
      <c r="AC1091"/>
      <c r="AD1091"/>
      <c r="AE1091"/>
    </row>
    <row r="1092" spans="1:31">
      <c r="A1092" s="131" t="s">
        <v>113</v>
      </c>
      <c r="B1092" s="131" t="s">
        <v>134</v>
      </c>
      <c r="C1092" s="131" t="s">
        <v>133</v>
      </c>
      <c r="D1092" s="131" t="s">
        <v>132</v>
      </c>
      <c r="E1092" s="140" t="s">
        <v>954</v>
      </c>
      <c r="F1092" s="140" t="s">
        <v>955</v>
      </c>
      <c r="G1092" s="140" t="s">
        <v>372</v>
      </c>
      <c r="H1092" s="128"/>
      <c r="I1092" s="129"/>
      <c r="J1092" s="129"/>
      <c r="K1092" s="129"/>
      <c r="L1092" s="129"/>
      <c r="M1092" s="129">
        <v>1</v>
      </c>
      <c r="N1092" s="129"/>
      <c r="O1092" s="129"/>
      <c r="P1092" s="129"/>
      <c r="Q1092" s="129"/>
      <c r="R1092" s="129"/>
      <c r="S1092" s="130"/>
      <c r="T1092"/>
      <c r="U1092"/>
      <c r="V1092"/>
      <c r="W1092"/>
      <c r="X1092"/>
      <c r="Y1092"/>
      <c r="Z1092"/>
      <c r="AA1092"/>
      <c r="AB1092"/>
      <c r="AC1092"/>
      <c r="AD1092"/>
      <c r="AE1092"/>
    </row>
    <row r="1093" spans="1:31">
      <c r="A1093" s="131" t="s">
        <v>113</v>
      </c>
      <c r="B1093" s="131" t="s">
        <v>134</v>
      </c>
      <c r="C1093" s="131" t="s">
        <v>133</v>
      </c>
      <c r="D1093" s="131" t="s">
        <v>132</v>
      </c>
      <c r="E1093" s="140" t="s">
        <v>956</v>
      </c>
      <c r="F1093" s="140" t="s">
        <v>957</v>
      </c>
      <c r="G1093" s="140" t="s">
        <v>951</v>
      </c>
      <c r="H1093" s="128">
        <v>4</v>
      </c>
      <c r="I1093" s="129">
        <v>2</v>
      </c>
      <c r="J1093" s="129">
        <v>2</v>
      </c>
      <c r="K1093" s="129"/>
      <c r="L1093" s="129"/>
      <c r="M1093" s="129"/>
      <c r="N1093" s="129"/>
      <c r="O1093" s="129">
        <v>2</v>
      </c>
      <c r="P1093" s="129"/>
      <c r="Q1093" s="129">
        <v>1</v>
      </c>
      <c r="R1093" s="129"/>
      <c r="S1093" s="130"/>
      <c r="T1093"/>
      <c r="U1093"/>
      <c r="V1093"/>
      <c r="W1093"/>
      <c r="X1093"/>
      <c r="Y1093"/>
      <c r="Z1093"/>
      <c r="AA1093"/>
      <c r="AB1093"/>
      <c r="AC1093"/>
      <c r="AD1093"/>
      <c r="AE1093"/>
    </row>
    <row r="1094" spans="1:31">
      <c r="A1094" s="131" t="s">
        <v>113</v>
      </c>
      <c r="B1094" s="131" t="s">
        <v>134</v>
      </c>
      <c r="C1094" s="131" t="s">
        <v>133</v>
      </c>
      <c r="D1094" s="131" t="s">
        <v>132</v>
      </c>
      <c r="E1094" s="140" t="s">
        <v>958</v>
      </c>
      <c r="F1094" s="140" t="s">
        <v>959</v>
      </c>
      <c r="G1094" s="140" t="s">
        <v>590</v>
      </c>
      <c r="H1094" s="128">
        <v>1</v>
      </c>
      <c r="I1094" s="129"/>
      <c r="J1094" s="129">
        <v>1</v>
      </c>
      <c r="K1094" s="129"/>
      <c r="L1094" s="129"/>
      <c r="M1094" s="129">
        <v>1</v>
      </c>
      <c r="N1094" s="129"/>
      <c r="O1094" s="129"/>
      <c r="P1094" s="129"/>
      <c r="Q1094" s="129"/>
      <c r="R1094" s="129"/>
      <c r="S1094" s="130"/>
      <c r="T1094"/>
      <c r="U1094"/>
      <c r="V1094"/>
      <c r="W1094"/>
      <c r="X1094"/>
      <c r="Y1094"/>
      <c r="Z1094"/>
      <c r="AA1094"/>
      <c r="AB1094"/>
      <c r="AC1094"/>
      <c r="AD1094"/>
      <c r="AE1094"/>
    </row>
    <row r="1095" spans="1:31">
      <c r="A1095" s="131" t="s">
        <v>113</v>
      </c>
      <c r="B1095" s="131" t="s">
        <v>134</v>
      </c>
      <c r="C1095" s="131" t="s">
        <v>133</v>
      </c>
      <c r="D1095" s="131" t="s">
        <v>132</v>
      </c>
      <c r="E1095" s="140" t="s">
        <v>960</v>
      </c>
      <c r="F1095" s="140" t="s">
        <v>961</v>
      </c>
      <c r="G1095" s="140" t="s">
        <v>469</v>
      </c>
      <c r="H1095" s="128">
        <v>19</v>
      </c>
      <c r="I1095" s="129">
        <v>10</v>
      </c>
      <c r="J1095" s="129">
        <v>11</v>
      </c>
      <c r="K1095" s="129">
        <v>7</v>
      </c>
      <c r="L1095" s="129">
        <v>4</v>
      </c>
      <c r="M1095" s="129">
        <v>3</v>
      </c>
      <c r="N1095" s="129">
        <v>5</v>
      </c>
      <c r="O1095" s="129">
        <v>8</v>
      </c>
      <c r="P1095" s="129">
        <v>14</v>
      </c>
      <c r="Q1095" s="129">
        <v>11</v>
      </c>
      <c r="R1095" s="129"/>
      <c r="S1095" s="130"/>
      <c r="T1095"/>
      <c r="U1095"/>
      <c r="V1095"/>
      <c r="W1095"/>
      <c r="X1095"/>
      <c r="Y1095"/>
      <c r="Z1095"/>
      <c r="AA1095"/>
      <c r="AB1095"/>
      <c r="AC1095"/>
      <c r="AD1095"/>
      <c r="AE1095"/>
    </row>
    <row r="1096" spans="1:31">
      <c r="A1096" s="131" t="s">
        <v>113</v>
      </c>
      <c r="B1096" s="131" t="s">
        <v>134</v>
      </c>
      <c r="C1096" s="131" t="s">
        <v>133</v>
      </c>
      <c r="D1096" s="131" t="s">
        <v>132</v>
      </c>
      <c r="E1096" s="140" t="s">
        <v>962</v>
      </c>
      <c r="F1096" s="140" t="s">
        <v>963</v>
      </c>
      <c r="G1096" s="140" t="s">
        <v>481</v>
      </c>
      <c r="H1096" s="128">
        <v>3</v>
      </c>
      <c r="I1096" s="129"/>
      <c r="J1096" s="129">
        <v>1</v>
      </c>
      <c r="K1096" s="129">
        <v>1</v>
      </c>
      <c r="L1096" s="129">
        <v>1</v>
      </c>
      <c r="M1096" s="129">
        <v>2</v>
      </c>
      <c r="N1096" s="129"/>
      <c r="O1096" s="129">
        <v>1</v>
      </c>
      <c r="P1096" s="129"/>
      <c r="Q1096" s="129">
        <v>1</v>
      </c>
      <c r="R1096" s="129"/>
      <c r="S1096" s="130"/>
      <c r="T1096"/>
      <c r="U1096"/>
      <c r="V1096"/>
      <c r="W1096"/>
      <c r="X1096"/>
      <c r="Y1096"/>
      <c r="Z1096"/>
      <c r="AA1096"/>
      <c r="AB1096"/>
      <c r="AC1096"/>
      <c r="AD1096"/>
      <c r="AE1096"/>
    </row>
    <row r="1097" spans="1:31">
      <c r="A1097" s="131" t="s">
        <v>113</v>
      </c>
      <c r="B1097" s="131" t="s">
        <v>134</v>
      </c>
      <c r="C1097" s="131" t="s">
        <v>133</v>
      </c>
      <c r="D1097" s="131" t="s">
        <v>132</v>
      </c>
      <c r="E1097" s="140" t="s">
        <v>964</v>
      </c>
      <c r="F1097" s="140" t="s">
        <v>965</v>
      </c>
      <c r="G1097" s="140" t="s">
        <v>191</v>
      </c>
      <c r="H1097" s="128"/>
      <c r="I1097" s="129">
        <v>1</v>
      </c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30"/>
      <c r="T1097"/>
      <c r="U1097"/>
      <c r="V1097"/>
      <c r="W1097"/>
      <c r="X1097"/>
      <c r="Y1097"/>
      <c r="Z1097"/>
      <c r="AA1097"/>
      <c r="AB1097"/>
      <c r="AC1097"/>
      <c r="AD1097"/>
      <c r="AE1097"/>
    </row>
    <row r="1098" spans="1:31">
      <c r="A1098" s="131" t="s">
        <v>113</v>
      </c>
      <c r="B1098" s="131" t="s">
        <v>134</v>
      </c>
      <c r="C1098" s="131" t="s">
        <v>133</v>
      </c>
      <c r="D1098" s="131" t="s">
        <v>132</v>
      </c>
      <c r="E1098" s="140" t="s">
        <v>966</v>
      </c>
      <c r="F1098" s="140" t="s">
        <v>967</v>
      </c>
      <c r="G1098" s="140" t="s">
        <v>191</v>
      </c>
      <c r="H1098" s="128"/>
      <c r="I1098" s="129"/>
      <c r="J1098" s="129"/>
      <c r="K1098" s="129"/>
      <c r="L1098" s="129"/>
      <c r="M1098" s="129"/>
      <c r="N1098" s="129">
        <v>1</v>
      </c>
      <c r="O1098" s="129"/>
      <c r="P1098" s="129"/>
      <c r="Q1098" s="129"/>
      <c r="R1098" s="129"/>
      <c r="S1098" s="130"/>
      <c r="T1098"/>
      <c r="U1098"/>
      <c r="V1098"/>
      <c r="W1098"/>
      <c r="X1098"/>
      <c r="Y1098"/>
      <c r="Z1098"/>
      <c r="AA1098"/>
      <c r="AB1098"/>
      <c r="AC1098"/>
      <c r="AD1098"/>
      <c r="AE1098"/>
    </row>
    <row r="1099" spans="1:31">
      <c r="A1099" s="131" t="s">
        <v>113</v>
      </c>
      <c r="B1099" s="131" t="s">
        <v>134</v>
      </c>
      <c r="C1099" s="131" t="s">
        <v>133</v>
      </c>
      <c r="D1099" s="131" t="s">
        <v>132</v>
      </c>
      <c r="E1099" s="140" t="s">
        <v>968</v>
      </c>
      <c r="F1099" s="140" t="s">
        <v>969</v>
      </c>
      <c r="G1099" s="140" t="s">
        <v>287</v>
      </c>
      <c r="H1099" s="128"/>
      <c r="I1099" s="129">
        <v>1</v>
      </c>
      <c r="J1099" s="129">
        <v>1</v>
      </c>
      <c r="K1099" s="129"/>
      <c r="L1099" s="129"/>
      <c r="M1099" s="129"/>
      <c r="N1099" s="129"/>
      <c r="O1099" s="129"/>
      <c r="P1099" s="129"/>
      <c r="Q1099" s="129">
        <v>1</v>
      </c>
      <c r="R1099" s="129"/>
      <c r="S1099" s="130"/>
      <c r="T1099"/>
      <c r="U1099"/>
      <c r="V1099"/>
      <c r="W1099"/>
      <c r="X1099"/>
      <c r="Y1099"/>
      <c r="Z1099"/>
      <c r="AA1099"/>
      <c r="AB1099"/>
      <c r="AC1099"/>
      <c r="AD1099"/>
      <c r="AE1099"/>
    </row>
    <row r="1100" spans="1:31">
      <c r="A1100" s="131" t="s">
        <v>113</v>
      </c>
      <c r="B1100" s="131" t="s">
        <v>134</v>
      </c>
      <c r="C1100" s="131" t="s">
        <v>133</v>
      </c>
      <c r="D1100" s="131" t="s">
        <v>132</v>
      </c>
      <c r="E1100" s="140" t="s">
        <v>970</v>
      </c>
      <c r="F1100" s="140" t="s">
        <v>971</v>
      </c>
      <c r="G1100" s="140" t="s">
        <v>590</v>
      </c>
      <c r="H1100" s="128"/>
      <c r="I1100" s="129"/>
      <c r="J1100" s="129"/>
      <c r="K1100" s="129"/>
      <c r="L1100" s="129"/>
      <c r="M1100" s="129">
        <v>1</v>
      </c>
      <c r="N1100" s="129"/>
      <c r="O1100" s="129"/>
      <c r="P1100" s="129"/>
      <c r="Q1100" s="129"/>
      <c r="R1100" s="129"/>
      <c r="S1100" s="130"/>
      <c r="T1100"/>
      <c r="U1100"/>
      <c r="V1100"/>
      <c r="W1100"/>
      <c r="X1100"/>
      <c r="Y1100"/>
      <c r="Z1100"/>
      <c r="AA1100"/>
      <c r="AB1100"/>
      <c r="AC1100"/>
      <c r="AD1100"/>
      <c r="AE1100"/>
    </row>
    <row r="1101" spans="1:31">
      <c r="A1101" s="131" t="s">
        <v>113</v>
      </c>
      <c r="B1101" s="131" t="s">
        <v>134</v>
      </c>
      <c r="C1101" s="131" t="s">
        <v>133</v>
      </c>
      <c r="D1101" s="131" t="s">
        <v>132</v>
      </c>
      <c r="E1101" s="140" t="s">
        <v>972</v>
      </c>
      <c r="F1101" s="140" t="s">
        <v>973</v>
      </c>
      <c r="G1101" s="140" t="s">
        <v>974</v>
      </c>
      <c r="H1101" s="128"/>
      <c r="I1101" s="129"/>
      <c r="J1101" s="129"/>
      <c r="K1101" s="129"/>
      <c r="L1101" s="129"/>
      <c r="M1101" s="129"/>
      <c r="N1101" s="129"/>
      <c r="O1101" s="129"/>
      <c r="P1101" s="129">
        <v>1</v>
      </c>
      <c r="Q1101" s="129"/>
      <c r="R1101" s="129"/>
      <c r="S1101" s="130"/>
      <c r="T1101"/>
      <c r="U1101"/>
      <c r="V1101"/>
      <c r="W1101"/>
      <c r="X1101"/>
      <c r="Y1101"/>
      <c r="Z1101"/>
      <c r="AA1101"/>
      <c r="AB1101"/>
      <c r="AC1101"/>
      <c r="AD1101"/>
      <c r="AE1101"/>
    </row>
    <row r="1102" spans="1:31">
      <c r="A1102" s="131" t="s">
        <v>113</v>
      </c>
      <c r="B1102" s="131" t="s">
        <v>134</v>
      </c>
      <c r="C1102" s="131" t="s">
        <v>133</v>
      </c>
      <c r="D1102" s="131" t="s">
        <v>132</v>
      </c>
      <c r="E1102" s="140" t="s">
        <v>975</v>
      </c>
      <c r="F1102" s="140" t="s">
        <v>976</v>
      </c>
      <c r="G1102" s="140" t="s">
        <v>974</v>
      </c>
      <c r="H1102" s="128"/>
      <c r="I1102" s="129"/>
      <c r="J1102" s="129"/>
      <c r="K1102" s="129"/>
      <c r="L1102" s="129"/>
      <c r="M1102" s="129">
        <v>3</v>
      </c>
      <c r="N1102" s="129"/>
      <c r="O1102" s="129"/>
      <c r="P1102" s="129"/>
      <c r="Q1102" s="129"/>
      <c r="R1102" s="129"/>
      <c r="S1102" s="130"/>
      <c r="T1102"/>
      <c r="U1102"/>
      <c r="V1102"/>
      <c r="W1102"/>
      <c r="X1102"/>
      <c r="Y1102"/>
      <c r="Z1102"/>
      <c r="AA1102"/>
      <c r="AB1102"/>
      <c r="AC1102"/>
      <c r="AD1102"/>
      <c r="AE1102"/>
    </row>
    <row r="1103" spans="1:31">
      <c r="A1103" s="131" t="s">
        <v>113</v>
      </c>
      <c r="B1103" s="131" t="s">
        <v>134</v>
      </c>
      <c r="C1103" s="131" t="s">
        <v>133</v>
      </c>
      <c r="D1103" s="131" t="s">
        <v>132</v>
      </c>
      <c r="E1103" s="140" t="s">
        <v>977</v>
      </c>
      <c r="F1103" s="140" t="s">
        <v>978</v>
      </c>
      <c r="G1103" s="140" t="s">
        <v>974</v>
      </c>
      <c r="H1103" s="128"/>
      <c r="I1103" s="129"/>
      <c r="J1103" s="129"/>
      <c r="K1103" s="129"/>
      <c r="L1103" s="129"/>
      <c r="M1103" s="129">
        <v>3</v>
      </c>
      <c r="N1103" s="129"/>
      <c r="O1103" s="129"/>
      <c r="P1103" s="129"/>
      <c r="Q1103" s="129"/>
      <c r="R1103" s="129"/>
      <c r="S1103" s="130"/>
      <c r="T1103"/>
      <c r="U1103"/>
      <c r="V1103"/>
      <c r="W1103"/>
      <c r="X1103"/>
      <c r="Y1103"/>
      <c r="Z1103"/>
      <c r="AA1103"/>
      <c r="AB1103"/>
      <c r="AC1103"/>
      <c r="AD1103"/>
      <c r="AE1103"/>
    </row>
    <row r="1104" spans="1:31">
      <c r="A1104" s="131" t="s">
        <v>113</v>
      </c>
      <c r="B1104" s="131" t="s">
        <v>134</v>
      </c>
      <c r="C1104" s="131" t="s">
        <v>133</v>
      </c>
      <c r="D1104" s="131" t="s">
        <v>132</v>
      </c>
      <c r="E1104" s="140" t="s">
        <v>979</v>
      </c>
      <c r="F1104" s="140" t="s">
        <v>980</v>
      </c>
      <c r="G1104" s="140" t="s">
        <v>974</v>
      </c>
      <c r="H1104" s="128"/>
      <c r="I1104" s="129"/>
      <c r="J1104" s="129"/>
      <c r="K1104" s="129"/>
      <c r="L1104" s="129"/>
      <c r="M1104" s="129">
        <v>3</v>
      </c>
      <c r="N1104" s="129"/>
      <c r="O1104" s="129"/>
      <c r="P1104" s="129"/>
      <c r="Q1104" s="129"/>
      <c r="R1104" s="129"/>
      <c r="S1104" s="130"/>
      <c r="T1104"/>
      <c r="U1104"/>
      <c r="V1104"/>
      <c r="W1104"/>
      <c r="X1104"/>
      <c r="Y1104"/>
      <c r="Z1104"/>
      <c r="AA1104"/>
      <c r="AB1104"/>
      <c r="AC1104"/>
      <c r="AD1104"/>
      <c r="AE1104"/>
    </row>
    <row r="1105" spans="1:31">
      <c r="A1105" s="131" t="s">
        <v>113</v>
      </c>
      <c r="B1105" s="131" t="s">
        <v>134</v>
      </c>
      <c r="C1105" s="131" t="s">
        <v>133</v>
      </c>
      <c r="D1105" s="131" t="s">
        <v>132</v>
      </c>
      <c r="E1105" s="140" t="s">
        <v>981</v>
      </c>
      <c r="F1105" s="140" t="s">
        <v>982</v>
      </c>
      <c r="G1105" s="140" t="s">
        <v>349</v>
      </c>
      <c r="H1105" s="128"/>
      <c r="I1105" s="129"/>
      <c r="J1105" s="129"/>
      <c r="K1105" s="129"/>
      <c r="L1105" s="129"/>
      <c r="M1105" s="129"/>
      <c r="N1105" s="129">
        <v>21</v>
      </c>
      <c r="O1105" s="129">
        <v>21</v>
      </c>
      <c r="P1105" s="129">
        <v>42</v>
      </c>
      <c r="Q1105" s="129">
        <v>59</v>
      </c>
      <c r="R1105" s="129"/>
      <c r="S1105" s="130"/>
      <c r="T1105"/>
      <c r="U1105"/>
      <c r="V1105"/>
      <c r="W1105"/>
      <c r="X1105"/>
      <c r="Y1105"/>
      <c r="Z1105"/>
      <c r="AA1105"/>
      <c r="AB1105"/>
      <c r="AC1105"/>
      <c r="AD1105"/>
      <c r="AE1105"/>
    </row>
    <row r="1106" spans="1:31">
      <c r="A1106" s="131" t="s">
        <v>113</v>
      </c>
      <c r="B1106" s="131" t="s">
        <v>134</v>
      </c>
      <c r="C1106" s="131" t="s">
        <v>133</v>
      </c>
      <c r="D1106" s="131" t="s">
        <v>132</v>
      </c>
      <c r="E1106" s="131" t="s">
        <v>981</v>
      </c>
      <c r="F1106" s="131" t="s">
        <v>982</v>
      </c>
      <c r="G1106" s="132" t="s">
        <v>200</v>
      </c>
      <c r="H1106" s="133"/>
      <c r="I1106" s="103"/>
      <c r="J1106" s="103"/>
      <c r="K1106" s="103"/>
      <c r="L1106" s="103"/>
      <c r="M1106" s="103"/>
      <c r="N1106" s="103"/>
      <c r="O1106" s="103">
        <v>1</v>
      </c>
      <c r="P1106" s="103"/>
      <c r="Q1106" s="103"/>
      <c r="R1106" s="103"/>
      <c r="S1106" s="134"/>
      <c r="T1106"/>
      <c r="U1106"/>
      <c r="V1106"/>
      <c r="W1106"/>
      <c r="X1106"/>
      <c r="Y1106"/>
      <c r="Z1106"/>
      <c r="AA1106"/>
      <c r="AB1106"/>
      <c r="AC1106"/>
      <c r="AD1106"/>
      <c r="AE1106"/>
    </row>
    <row r="1107" spans="1:31">
      <c r="A1107" s="131" t="s">
        <v>113</v>
      </c>
      <c r="B1107" s="131" t="s">
        <v>134</v>
      </c>
      <c r="C1107" s="131" t="s">
        <v>133</v>
      </c>
      <c r="D1107" s="131" t="s">
        <v>132</v>
      </c>
      <c r="E1107" s="140" t="s">
        <v>983</v>
      </c>
      <c r="F1107" s="140" t="s">
        <v>984</v>
      </c>
      <c r="G1107" s="140" t="s">
        <v>481</v>
      </c>
      <c r="H1107" s="128"/>
      <c r="I1107" s="129"/>
      <c r="J1107" s="129"/>
      <c r="K1107" s="129"/>
      <c r="L1107" s="129"/>
      <c r="M1107" s="129">
        <v>4</v>
      </c>
      <c r="N1107" s="129">
        <v>18</v>
      </c>
      <c r="O1107" s="129">
        <v>8</v>
      </c>
      <c r="P1107" s="129">
        <v>13</v>
      </c>
      <c r="Q1107" s="129">
        <v>13</v>
      </c>
      <c r="R1107" s="129"/>
      <c r="S1107" s="130"/>
      <c r="T1107"/>
      <c r="U1107"/>
      <c r="V1107"/>
      <c r="W1107"/>
      <c r="X1107"/>
      <c r="Y1107"/>
      <c r="Z1107"/>
      <c r="AA1107"/>
      <c r="AB1107"/>
      <c r="AC1107"/>
      <c r="AD1107"/>
      <c r="AE1107"/>
    </row>
    <row r="1108" spans="1:31">
      <c r="A1108" s="131" t="s">
        <v>113</v>
      </c>
      <c r="B1108" s="131" t="s">
        <v>134</v>
      </c>
      <c r="C1108" s="131" t="s">
        <v>133</v>
      </c>
      <c r="D1108" s="131" t="s">
        <v>132</v>
      </c>
      <c r="E1108" s="140" t="s">
        <v>985</v>
      </c>
      <c r="F1108" s="140" t="s">
        <v>986</v>
      </c>
      <c r="G1108" s="140" t="s">
        <v>590</v>
      </c>
      <c r="H1108" s="128"/>
      <c r="I1108" s="129"/>
      <c r="J1108" s="129"/>
      <c r="K1108" s="129"/>
      <c r="L1108" s="129"/>
      <c r="M1108" s="129">
        <v>9</v>
      </c>
      <c r="N1108" s="129">
        <v>37</v>
      </c>
      <c r="O1108" s="129">
        <v>21</v>
      </c>
      <c r="P1108" s="129">
        <v>19</v>
      </c>
      <c r="Q1108" s="129">
        <v>30</v>
      </c>
      <c r="R1108" s="129"/>
      <c r="S1108" s="130"/>
      <c r="T1108"/>
      <c r="U1108"/>
      <c r="V1108"/>
      <c r="W1108"/>
      <c r="X1108"/>
      <c r="Y1108"/>
      <c r="Z1108"/>
      <c r="AA1108"/>
      <c r="AB1108"/>
      <c r="AC1108"/>
      <c r="AD1108"/>
      <c r="AE1108"/>
    </row>
    <row r="1109" spans="1:31">
      <c r="A1109" s="131" t="s">
        <v>113</v>
      </c>
      <c r="B1109" s="131" t="s">
        <v>134</v>
      </c>
      <c r="C1109" s="131" t="s">
        <v>133</v>
      </c>
      <c r="D1109" s="131" t="s">
        <v>132</v>
      </c>
      <c r="E1109" s="140" t="s">
        <v>987</v>
      </c>
      <c r="F1109" s="140" t="s">
        <v>988</v>
      </c>
      <c r="G1109" s="140" t="s">
        <v>455</v>
      </c>
      <c r="H1109" s="128"/>
      <c r="I1109" s="129"/>
      <c r="J1109" s="129"/>
      <c r="K1109" s="129"/>
      <c r="L1109" s="129">
        <v>10</v>
      </c>
      <c r="M1109" s="129"/>
      <c r="N1109" s="129"/>
      <c r="O1109" s="129"/>
      <c r="P1109" s="129"/>
      <c r="Q1109" s="129"/>
      <c r="R1109" s="129"/>
      <c r="S1109" s="130"/>
      <c r="T1109"/>
      <c r="U1109"/>
      <c r="V1109"/>
      <c r="W1109"/>
      <c r="X1109"/>
      <c r="Y1109"/>
      <c r="Z1109"/>
      <c r="AA1109"/>
      <c r="AB1109"/>
      <c r="AC1109"/>
      <c r="AD1109"/>
      <c r="AE1109"/>
    </row>
    <row r="1110" spans="1:31">
      <c r="A1110" s="131" t="s">
        <v>113</v>
      </c>
      <c r="B1110" s="131" t="s">
        <v>134</v>
      </c>
      <c r="C1110" s="131" t="s">
        <v>133</v>
      </c>
      <c r="D1110" s="131" t="s">
        <v>132</v>
      </c>
      <c r="E1110" s="140" t="s">
        <v>989</v>
      </c>
      <c r="F1110" s="140" t="s">
        <v>990</v>
      </c>
      <c r="G1110" s="140" t="s">
        <v>372</v>
      </c>
      <c r="H1110" s="128"/>
      <c r="I1110" s="129"/>
      <c r="J1110" s="129"/>
      <c r="K1110" s="129"/>
      <c r="L1110" s="129"/>
      <c r="M1110" s="129"/>
      <c r="N1110" s="129">
        <v>56</v>
      </c>
      <c r="O1110" s="129">
        <v>41</v>
      </c>
      <c r="P1110" s="129">
        <v>33</v>
      </c>
      <c r="Q1110" s="129">
        <v>28</v>
      </c>
      <c r="R1110" s="129"/>
      <c r="S1110" s="130"/>
      <c r="T1110"/>
      <c r="U1110"/>
      <c r="V1110"/>
      <c r="W1110"/>
      <c r="X1110"/>
      <c r="Y1110"/>
      <c r="Z1110"/>
      <c r="AA1110"/>
      <c r="AB1110"/>
      <c r="AC1110"/>
      <c r="AD1110"/>
      <c r="AE1110"/>
    </row>
    <row r="1111" spans="1:31">
      <c r="A1111" s="131" t="s">
        <v>113</v>
      </c>
      <c r="B1111" s="131" t="s">
        <v>134</v>
      </c>
      <c r="C1111" s="131" t="s">
        <v>133</v>
      </c>
      <c r="D1111" s="131" t="s">
        <v>132</v>
      </c>
      <c r="E1111" s="131" t="s">
        <v>989</v>
      </c>
      <c r="F1111" s="131" t="s">
        <v>990</v>
      </c>
      <c r="G1111" s="132" t="s">
        <v>991</v>
      </c>
      <c r="H1111" s="133"/>
      <c r="I1111" s="103"/>
      <c r="J1111" s="103"/>
      <c r="K1111" s="103"/>
      <c r="L1111" s="103"/>
      <c r="M1111" s="103"/>
      <c r="N1111" s="103">
        <v>1</v>
      </c>
      <c r="O1111" s="103"/>
      <c r="P1111" s="103">
        <v>1</v>
      </c>
      <c r="Q1111" s="103">
        <v>1</v>
      </c>
      <c r="R1111" s="103"/>
      <c r="S1111" s="134"/>
      <c r="T1111"/>
      <c r="U1111"/>
      <c r="V1111"/>
      <c r="W1111"/>
      <c r="X1111"/>
      <c r="Y1111"/>
      <c r="Z1111"/>
      <c r="AA1111"/>
      <c r="AB1111"/>
      <c r="AC1111"/>
      <c r="AD1111"/>
      <c r="AE1111"/>
    </row>
    <row r="1112" spans="1:31">
      <c r="A1112" s="131" t="s">
        <v>113</v>
      </c>
      <c r="B1112" s="131" t="s">
        <v>134</v>
      </c>
      <c r="C1112" s="131" t="s">
        <v>133</v>
      </c>
      <c r="D1112" s="131" t="s">
        <v>132</v>
      </c>
      <c r="E1112" s="140" t="s">
        <v>992</v>
      </c>
      <c r="F1112" s="140" t="s">
        <v>993</v>
      </c>
      <c r="G1112" s="140" t="s">
        <v>994</v>
      </c>
      <c r="H1112" s="128"/>
      <c r="I1112" s="129"/>
      <c r="J1112" s="129"/>
      <c r="K1112" s="129"/>
      <c r="L1112" s="129"/>
      <c r="M1112" s="129">
        <v>1</v>
      </c>
      <c r="N1112" s="129">
        <v>5</v>
      </c>
      <c r="O1112" s="129">
        <v>6</v>
      </c>
      <c r="P1112" s="129"/>
      <c r="Q1112" s="129"/>
      <c r="R1112" s="129"/>
      <c r="S1112" s="130"/>
      <c r="T1112"/>
      <c r="U1112"/>
      <c r="V1112"/>
      <c r="W1112"/>
      <c r="X1112"/>
      <c r="Y1112"/>
      <c r="Z1112"/>
      <c r="AA1112"/>
      <c r="AB1112"/>
      <c r="AC1112"/>
      <c r="AD1112"/>
      <c r="AE1112"/>
    </row>
    <row r="1113" spans="1:31">
      <c r="A1113" s="131" t="s">
        <v>113</v>
      </c>
      <c r="B1113" s="131" t="s">
        <v>134</v>
      </c>
      <c r="C1113" s="131" t="s">
        <v>133</v>
      </c>
      <c r="D1113" s="131" t="s">
        <v>132</v>
      </c>
      <c r="E1113" s="140" t="s">
        <v>995</v>
      </c>
      <c r="F1113" s="140" t="s">
        <v>996</v>
      </c>
      <c r="G1113" s="140" t="s">
        <v>997</v>
      </c>
      <c r="H1113" s="128"/>
      <c r="I1113" s="129"/>
      <c r="J1113" s="129"/>
      <c r="K1113" s="129"/>
      <c r="L1113" s="129"/>
      <c r="M1113" s="129">
        <v>3</v>
      </c>
      <c r="N1113" s="129">
        <v>5</v>
      </c>
      <c r="O1113" s="129"/>
      <c r="P1113" s="129">
        <v>1</v>
      </c>
      <c r="Q1113" s="129"/>
      <c r="R1113" s="129"/>
      <c r="S1113" s="130"/>
      <c r="T1113"/>
      <c r="U1113"/>
      <c r="V1113"/>
      <c r="W1113"/>
      <c r="X1113"/>
      <c r="Y1113"/>
      <c r="Z1113"/>
      <c r="AA1113"/>
      <c r="AB1113"/>
      <c r="AC1113"/>
      <c r="AD1113"/>
      <c r="AE1113"/>
    </row>
    <row r="1114" spans="1:31">
      <c r="A1114" s="131" t="s">
        <v>113</v>
      </c>
      <c r="B1114" s="131" t="s">
        <v>134</v>
      </c>
      <c r="C1114" s="131" t="s">
        <v>133</v>
      </c>
      <c r="D1114" s="131" t="s">
        <v>132</v>
      </c>
      <c r="E1114" s="140" t="s">
        <v>998</v>
      </c>
      <c r="F1114" s="140" t="s">
        <v>999</v>
      </c>
      <c r="G1114" s="140" t="s">
        <v>1000</v>
      </c>
      <c r="H1114" s="128"/>
      <c r="I1114" s="129"/>
      <c r="J1114" s="129"/>
      <c r="K1114" s="129"/>
      <c r="L1114" s="129"/>
      <c r="M1114" s="129">
        <v>1</v>
      </c>
      <c r="N1114" s="129"/>
      <c r="O1114" s="129">
        <v>1</v>
      </c>
      <c r="P1114" s="129"/>
      <c r="Q1114" s="129"/>
      <c r="R1114" s="129"/>
      <c r="S1114" s="130"/>
      <c r="T1114"/>
      <c r="U1114"/>
      <c r="V1114"/>
      <c r="W1114"/>
      <c r="X1114"/>
      <c r="Y1114"/>
      <c r="Z1114"/>
      <c r="AA1114"/>
      <c r="AB1114"/>
      <c r="AC1114"/>
      <c r="AD1114"/>
      <c r="AE1114"/>
    </row>
    <row r="1115" spans="1:31">
      <c r="A1115" s="131" t="s">
        <v>113</v>
      </c>
      <c r="B1115" s="131" t="s">
        <v>134</v>
      </c>
      <c r="C1115" s="131" t="s">
        <v>133</v>
      </c>
      <c r="D1115" s="131" t="s">
        <v>132</v>
      </c>
      <c r="E1115" s="140" t="s">
        <v>1001</v>
      </c>
      <c r="F1115" s="140" t="s">
        <v>1002</v>
      </c>
      <c r="G1115" s="140" t="s">
        <v>1003</v>
      </c>
      <c r="H1115" s="128"/>
      <c r="I1115" s="129"/>
      <c r="J1115" s="129"/>
      <c r="K1115" s="129"/>
      <c r="L1115" s="129"/>
      <c r="M1115" s="129">
        <v>2</v>
      </c>
      <c r="N1115" s="129">
        <v>1</v>
      </c>
      <c r="O1115" s="129">
        <v>3</v>
      </c>
      <c r="P1115" s="129">
        <v>1</v>
      </c>
      <c r="Q1115" s="129"/>
      <c r="R1115" s="129"/>
      <c r="S1115" s="130"/>
      <c r="T1115"/>
      <c r="U1115"/>
      <c r="V1115"/>
      <c r="W1115"/>
      <c r="X1115"/>
      <c r="Y1115"/>
      <c r="Z1115"/>
      <c r="AA1115"/>
      <c r="AB1115"/>
      <c r="AC1115"/>
      <c r="AD1115"/>
      <c r="AE1115"/>
    </row>
    <row r="1116" spans="1:31">
      <c r="A1116" s="131" t="s">
        <v>113</v>
      </c>
      <c r="B1116" s="131" t="s">
        <v>134</v>
      </c>
      <c r="C1116" s="131" t="s">
        <v>133</v>
      </c>
      <c r="D1116" s="140" t="s">
        <v>214</v>
      </c>
      <c r="E1116" s="140" t="s">
        <v>910</v>
      </c>
      <c r="F1116" s="140" t="s">
        <v>911</v>
      </c>
      <c r="G1116" s="140" t="s">
        <v>182</v>
      </c>
      <c r="H1116" s="128"/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>
        <v>2</v>
      </c>
      <c r="S1116" s="130"/>
      <c r="T1116"/>
      <c r="U1116"/>
      <c r="V1116"/>
      <c r="W1116"/>
      <c r="X1116"/>
      <c r="Y1116"/>
      <c r="Z1116"/>
      <c r="AA1116"/>
      <c r="AB1116"/>
      <c r="AC1116"/>
      <c r="AD1116"/>
      <c r="AE1116"/>
    </row>
    <row r="1117" spans="1:31">
      <c r="A1117" s="131" t="s">
        <v>113</v>
      </c>
      <c r="B1117" s="131" t="s">
        <v>134</v>
      </c>
      <c r="C1117" s="131" t="s">
        <v>133</v>
      </c>
      <c r="D1117" s="131" t="s">
        <v>214</v>
      </c>
      <c r="E1117" s="140" t="s">
        <v>947</v>
      </c>
      <c r="F1117" s="140" t="s">
        <v>948</v>
      </c>
      <c r="G1117" s="140" t="s">
        <v>191</v>
      </c>
      <c r="H1117" s="128"/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>
        <v>4</v>
      </c>
      <c r="S1117" s="130">
        <v>7</v>
      </c>
      <c r="T1117"/>
      <c r="U1117"/>
      <c r="V1117"/>
      <c r="W1117"/>
      <c r="X1117"/>
      <c r="Y1117"/>
      <c r="Z1117"/>
      <c r="AA1117"/>
      <c r="AB1117"/>
      <c r="AC1117"/>
      <c r="AD1117"/>
      <c r="AE1117"/>
    </row>
    <row r="1118" spans="1:31">
      <c r="A1118" s="131" t="s">
        <v>113</v>
      </c>
      <c r="B1118" s="131" t="s">
        <v>134</v>
      </c>
      <c r="C1118" s="131" t="s">
        <v>133</v>
      </c>
      <c r="D1118" s="131" t="s">
        <v>214</v>
      </c>
      <c r="E1118" s="140" t="s">
        <v>954</v>
      </c>
      <c r="F1118" s="140" t="s">
        <v>955</v>
      </c>
      <c r="G1118" s="140" t="s">
        <v>372</v>
      </c>
      <c r="H1118" s="128"/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30">
        <v>1</v>
      </c>
      <c r="T1118"/>
      <c r="U1118"/>
      <c r="V1118"/>
      <c r="W1118"/>
      <c r="X1118"/>
      <c r="Y1118"/>
      <c r="Z1118"/>
      <c r="AA1118"/>
      <c r="AB1118"/>
      <c r="AC1118"/>
      <c r="AD1118"/>
      <c r="AE1118"/>
    </row>
    <row r="1119" spans="1:31">
      <c r="A1119" s="131" t="s">
        <v>113</v>
      </c>
      <c r="B1119" s="131" t="s">
        <v>134</v>
      </c>
      <c r="C1119" s="131" t="s">
        <v>133</v>
      </c>
      <c r="D1119" s="131" t="s">
        <v>214</v>
      </c>
      <c r="E1119" s="140" t="s">
        <v>956</v>
      </c>
      <c r="F1119" s="140" t="s">
        <v>957</v>
      </c>
      <c r="G1119" s="140" t="s">
        <v>951</v>
      </c>
      <c r="H1119" s="128"/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>
        <v>1</v>
      </c>
      <c r="S1119" s="130">
        <v>1</v>
      </c>
      <c r="T1119"/>
      <c r="U1119"/>
      <c r="V1119"/>
      <c r="W1119"/>
      <c r="X1119"/>
      <c r="Y1119"/>
      <c r="Z1119"/>
      <c r="AA1119"/>
      <c r="AB1119"/>
      <c r="AC1119"/>
      <c r="AD1119"/>
      <c r="AE1119"/>
    </row>
    <row r="1120" spans="1:31">
      <c r="A1120" s="131" t="s">
        <v>113</v>
      </c>
      <c r="B1120" s="131" t="s">
        <v>134</v>
      </c>
      <c r="C1120" s="131" t="s">
        <v>133</v>
      </c>
      <c r="D1120" s="131" t="s">
        <v>214</v>
      </c>
      <c r="E1120" s="140" t="s">
        <v>960</v>
      </c>
      <c r="F1120" s="140" t="s">
        <v>961</v>
      </c>
      <c r="G1120" s="140" t="s">
        <v>469</v>
      </c>
      <c r="H1120" s="128"/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>
        <v>11</v>
      </c>
      <c r="S1120" s="130">
        <v>9</v>
      </c>
      <c r="T1120"/>
      <c r="U1120"/>
      <c r="V1120"/>
      <c r="W1120"/>
      <c r="X1120"/>
      <c r="Y1120"/>
      <c r="Z1120"/>
      <c r="AA1120"/>
      <c r="AB1120"/>
      <c r="AC1120"/>
      <c r="AD1120"/>
      <c r="AE1120"/>
    </row>
    <row r="1121" spans="1:31">
      <c r="A1121" s="131" t="s">
        <v>113</v>
      </c>
      <c r="B1121" s="131" t="s">
        <v>134</v>
      </c>
      <c r="C1121" s="131" t="s">
        <v>133</v>
      </c>
      <c r="D1121" s="131" t="s">
        <v>214</v>
      </c>
      <c r="E1121" s="140" t="s">
        <v>962</v>
      </c>
      <c r="F1121" s="140" t="s">
        <v>963</v>
      </c>
      <c r="G1121" s="140" t="s">
        <v>481</v>
      </c>
      <c r="H1121" s="128"/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>
        <v>1</v>
      </c>
      <c r="S1121" s="130">
        <v>2</v>
      </c>
      <c r="T1121"/>
      <c r="U1121"/>
      <c r="V1121"/>
      <c r="W1121"/>
      <c r="X1121"/>
      <c r="Y1121"/>
      <c r="Z1121"/>
      <c r="AA1121"/>
      <c r="AB1121"/>
      <c r="AC1121"/>
      <c r="AD1121"/>
      <c r="AE1121"/>
    </row>
    <row r="1122" spans="1:31">
      <c r="A1122" s="131" t="s">
        <v>113</v>
      </c>
      <c r="B1122" s="131" t="s">
        <v>134</v>
      </c>
      <c r="C1122" s="131" t="s">
        <v>133</v>
      </c>
      <c r="D1122" s="131" t="s">
        <v>214</v>
      </c>
      <c r="E1122" s="140" t="s">
        <v>1004</v>
      </c>
      <c r="F1122" s="140" t="s">
        <v>1005</v>
      </c>
      <c r="G1122" s="140" t="s">
        <v>287</v>
      </c>
      <c r="H1122" s="128"/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>
        <v>1</v>
      </c>
      <c r="S1122" s="130"/>
      <c r="T1122"/>
      <c r="U1122"/>
      <c r="V1122"/>
      <c r="W1122"/>
      <c r="X1122"/>
      <c r="Y1122"/>
      <c r="Z1122"/>
      <c r="AA1122"/>
      <c r="AB1122"/>
      <c r="AC1122"/>
      <c r="AD1122"/>
      <c r="AE1122"/>
    </row>
    <row r="1123" spans="1:31">
      <c r="A1123" s="131" t="s">
        <v>113</v>
      </c>
      <c r="B1123" s="131" t="s">
        <v>134</v>
      </c>
      <c r="C1123" s="131" t="s">
        <v>133</v>
      </c>
      <c r="D1123" s="131" t="s">
        <v>214</v>
      </c>
      <c r="E1123" s="140" t="s">
        <v>968</v>
      </c>
      <c r="F1123" s="140" t="s">
        <v>969</v>
      </c>
      <c r="G1123" s="140" t="s">
        <v>287</v>
      </c>
      <c r="H1123" s="128"/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30">
        <v>2</v>
      </c>
      <c r="T1123"/>
      <c r="U1123"/>
      <c r="V1123"/>
      <c r="W1123"/>
      <c r="X1123"/>
      <c r="Y1123"/>
      <c r="Z1123"/>
      <c r="AA1123"/>
      <c r="AB1123"/>
      <c r="AC1123"/>
      <c r="AD1123"/>
      <c r="AE1123"/>
    </row>
    <row r="1124" spans="1:31">
      <c r="A1124" s="131" t="s">
        <v>113</v>
      </c>
      <c r="B1124" s="131" t="s">
        <v>134</v>
      </c>
      <c r="C1124" s="131" t="s">
        <v>133</v>
      </c>
      <c r="D1124" s="131" t="s">
        <v>214</v>
      </c>
      <c r="E1124" s="140" t="s">
        <v>975</v>
      </c>
      <c r="F1124" s="140" t="s">
        <v>976</v>
      </c>
      <c r="G1124" s="140" t="s">
        <v>974</v>
      </c>
      <c r="H1124" s="128"/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30">
        <v>2</v>
      </c>
      <c r="T1124"/>
      <c r="U1124"/>
      <c r="V1124"/>
      <c r="W1124"/>
      <c r="X1124"/>
      <c r="Y1124"/>
      <c r="Z1124"/>
      <c r="AA1124"/>
      <c r="AB1124"/>
      <c r="AC1124"/>
      <c r="AD1124"/>
      <c r="AE1124"/>
    </row>
    <row r="1125" spans="1:31">
      <c r="A1125" s="131" t="s">
        <v>113</v>
      </c>
      <c r="B1125" s="131" t="s">
        <v>134</v>
      </c>
      <c r="C1125" s="131" t="s">
        <v>133</v>
      </c>
      <c r="D1125" s="131" t="s">
        <v>214</v>
      </c>
      <c r="E1125" s="140" t="s">
        <v>1006</v>
      </c>
      <c r="F1125" s="140" t="s">
        <v>1007</v>
      </c>
      <c r="G1125" s="140" t="s">
        <v>349</v>
      </c>
      <c r="H1125" s="128"/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30">
        <v>1</v>
      </c>
      <c r="T1125"/>
      <c r="U1125"/>
      <c r="V1125"/>
      <c r="W1125"/>
      <c r="X1125"/>
      <c r="Y1125"/>
      <c r="Z1125"/>
      <c r="AA1125"/>
      <c r="AB1125"/>
      <c r="AC1125"/>
      <c r="AD1125"/>
      <c r="AE1125"/>
    </row>
    <row r="1126" spans="1:31">
      <c r="A1126" s="131" t="s">
        <v>113</v>
      </c>
      <c r="B1126" s="131" t="s">
        <v>134</v>
      </c>
      <c r="C1126" s="131" t="s">
        <v>133</v>
      </c>
      <c r="D1126" s="131" t="s">
        <v>214</v>
      </c>
      <c r="E1126" s="140" t="s">
        <v>981</v>
      </c>
      <c r="F1126" s="140" t="s">
        <v>982</v>
      </c>
      <c r="G1126" s="140" t="s">
        <v>349</v>
      </c>
      <c r="H1126" s="128"/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>
        <v>37</v>
      </c>
      <c r="S1126" s="130">
        <v>54</v>
      </c>
      <c r="T1126"/>
      <c r="U1126"/>
      <c r="V1126"/>
      <c r="W1126"/>
      <c r="X1126"/>
      <c r="Y1126"/>
      <c r="Z1126"/>
      <c r="AA1126"/>
      <c r="AB1126"/>
      <c r="AC1126"/>
      <c r="AD1126"/>
      <c r="AE1126"/>
    </row>
    <row r="1127" spans="1:31">
      <c r="A1127" s="131" t="s">
        <v>113</v>
      </c>
      <c r="B1127" s="131" t="s">
        <v>134</v>
      </c>
      <c r="C1127" s="131" t="s">
        <v>133</v>
      </c>
      <c r="D1127" s="131" t="s">
        <v>214</v>
      </c>
      <c r="E1127" s="131" t="s">
        <v>981</v>
      </c>
      <c r="F1127" s="131" t="s">
        <v>982</v>
      </c>
      <c r="G1127" s="132" t="s">
        <v>200</v>
      </c>
      <c r="H1127" s="133"/>
      <c r="I1127" s="103"/>
      <c r="J1127" s="103"/>
      <c r="K1127" s="103"/>
      <c r="L1127" s="103"/>
      <c r="M1127" s="103"/>
      <c r="N1127" s="103"/>
      <c r="O1127" s="103"/>
      <c r="P1127" s="103"/>
      <c r="Q1127" s="103"/>
      <c r="R1127" s="103"/>
      <c r="S1127" s="134">
        <v>1</v>
      </c>
      <c r="T1127"/>
      <c r="U1127"/>
      <c r="V1127"/>
      <c r="W1127"/>
      <c r="X1127"/>
      <c r="Y1127"/>
      <c r="Z1127"/>
      <c r="AA1127"/>
      <c r="AB1127"/>
      <c r="AC1127"/>
      <c r="AD1127"/>
      <c r="AE1127"/>
    </row>
    <row r="1128" spans="1:31">
      <c r="A1128" s="131" t="s">
        <v>113</v>
      </c>
      <c r="B1128" s="131" t="s">
        <v>134</v>
      </c>
      <c r="C1128" s="131" t="s">
        <v>133</v>
      </c>
      <c r="D1128" s="131" t="s">
        <v>214</v>
      </c>
      <c r="E1128" s="140" t="s">
        <v>983</v>
      </c>
      <c r="F1128" s="140" t="s">
        <v>984</v>
      </c>
      <c r="G1128" s="140" t="s">
        <v>481</v>
      </c>
      <c r="H1128" s="128"/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>
        <v>4</v>
      </c>
      <c r="S1128" s="130">
        <v>11</v>
      </c>
      <c r="T1128"/>
      <c r="U1128"/>
      <c r="V1128"/>
      <c r="W1128"/>
      <c r="X1128"/>
      <c r="Y1128"/>
      <c r="Z1128"/>
      <c r="AA1128"/>
      <c r="AB1128"/>
      <c r="AC1128"/>
      <c r="AD1128"/>
      <c r="AE1128"/>
    </row>
    <row r="1129" spans="1:31">
      <c r="A1129" s="131" t="s">
        <v>113</v>
      </c>
      <c r="B1129" s="131" t="s">
        <v>134</v>
      </c>
      <c r="C1129" s="131" t="s">
        <v>133</v>
      </c>
      <c r="D1129" s="131" t="s">
        <v>214</v>
      </c>
      <c r="E1129" s="140" t="s">
        <v>985</v>
      </c>
      <c r="F1129" s="140" t="s">
        <v>986</v>
      </c>
      <c r="G1129" s="140" t="s">
        <v>590</v>
      </c>
      <c r="H1129" s="128"/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>
        <v>15</v>
      </c>
      <c r="S1129" s="130">
        <v>19</v>
      </c>
      <c r="T1129"/>
      <c r="U1129"/>
      <c r="V1129"/>
      <c r="W1129"/>
      <c r="X1129"/>
      <c r="Y1129"/>
      <c r="Z1129"/>
      <c r="AA1129"/>
      <c r="AB1129"/>
      <c r="AC1129"/>
      <c r="AD1129"/>
      <c r="AE1129"/>
    </row>
    <row r="1130" spans="1:31">
      <c r="A1130" s="131" t="s">
        <v>113</v>
      </c>
      <c r="B1130" s="131" t="s">
        <v>134</v>
      </c>
      <c r="C1130" s="131" t="s">
        <v>133</v>
      </c>
      <c r="D1130" s="131" t="s">
        <v>214</v>
      </c>
      <c r="E1130" s="140" t="s">
        <v>1008</v>
      </c>
      <c r="F1130" s="140" t="s">
        <v>1009</v>
      </c>
      <c r="G1130" s="140" t="s">
        <v>372</v>
      </c>
      <c r="H1130" s="128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30">
        <v>1</v>
      </c>
      <c r="T1130"/>
      <c r="U1130"/>
      <c r="V1130"/>
      <c r="W1130"/>
      <c r="X1130"/>
      <c r="Y1130"/>
      <c r="Z1130"/>
      <c r="AA1130"/>
      <c r="AB1130"/>
      <c r="AC1130"/>
      <c r="AD1130"/>
      <c r="AE1130"/>
    </row>
    <row r="1131" spans="1:31">
      <c r="A1131" s="131" t="s">
        <v>113</v>
      </c>
      <c r="B1131" s="131" t="s">
        <v>134</v>
      </c>
      <c r="C1131" s="131" t="s">
        <v>133</v>
      </c>
      <c r="D1131" s="131" t="s">
        <v>214</v>
      </c>
      <c r="E1131" s="140" t="s">
        <v>989</v>
      </c>
      <c r="F1131" s="140" t="s">
        <v>990</v>
      </c>
      <c r="G1131" s="140" t="s">
        <v>372</v>
      </c>
      <c r="H1131" s="128"/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>
        <v>6</v>
      </c>
      <c r="S1131" s="130">
        <v>14</v>
      </c>
      <c r="T1131"/>
      <c r="U1131"/>
      <c r="V1131"/>
      <c r="W1131"/>
      <c r="X1131"/>
      <c r="Y1131"/>
      <c r="Z1131"/>
      <c r="AA1131"/>
      <c r="AB1131"/>
      <c r="AC1131"/>
      <c r="AD1131"/>
      <c r="AE1131"/>
    </row>
    <row r="1132" spans="1:31">
      <c r="A1132" s="131" t="s">
        <v>113</v>
      </c>
      <c r="B1132" s="131" t="s">
        <v>134</v>
      </c>
      <c r="C1132" s="131" t="s">
        <v>133</v>
      </c>
      <c r="D1132" s="131" t="s">
        <v>214</v>
      </c>
      <c r="E1132" s="140" t="s">
        <v>995</v>
      </c>
      <c r="F1132" s="140" t="s">
        <v>996</v>
      </c>
      <c r="G1132" s="140" t="s">
        <v>997</v>
      </c>
      <c r="H1132" s="128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30">
        <v>1</v>
      </c>
      <c r="T1132"/>
      <c r="U1132"/>
      <c r="V1132"/>
      <c r="W1132"/>
      <c r="X1132"/>
      <c r="Y1132"/>
      <c r="Z1132"/>
      <c r="AA1132"/>
      <c r="AB1132"/>
      <c r="AC1132"/>
      <c r="AD1132"/>
      <c r="AE1132"/>
    </row>
    <row r="1133" spans="1:31">
      <c r="A1133" s="131" t="s">
        <v>113</v>
      </c>
      <c r="B1133" s="131" t="s">
        <v>134</v>
      </c>
      <c r="C1133" s="131" t="s">
        <v>133</v>
      </c>
      <c r="D1133" s="131" t="s">
        <v>214</v>
      </c>
      <c r="E1133" s="140" t="s">
        <v>998</v>
      </c>
      <c r="F1133" s="140" t="s">
        <v>999</v>
      </c>
      <c r="G1133" s="140" t="s">
        <v>1000</v>
      </c>
      <c r="H1133" s="128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>
        <v>2</v>
      </c>
      <c r="S1133" s="130"/>
      <c r="T1133"/>
      <c r="U1133"/>
      <c r="V1133"/>
      <c r="W1133"/>
      <c r="X1133"/>
      <c r="Y1133"/>
      <c r="Z1133"/>
      <c r="AA1133"/>
      <c r="AB1133"/>
      <c r="AC1133"/>
      <c r="AD1133"/>
      <c r="AE1133"/>
    </row>
    <row r="1134" spans="1:31">
      <c r="A1134" s="131" t="s">
        <v>113</v>
      </c>
      <c r="B1134" s="140" t="s">
        <v>131</v>
      </c>
      <c r="C1134" s="140" t="s">
        <v>144</v>
      </c>
      <c r="D1134" s="140" t="s">
        <v>730</v>
      </c>
      <c r="E1134" s="140" t="s">
        <v>910</v>
      </c>
      <c r="F1134" s="140" t="s">
        <v>911</v>
      </c>
      <c r="G1134" s="140" t="s">
        <v>182</v>
      </c>
      <c r="H1134" s="128">
        <v>4</v>
      </c>
      <c r="I1134" s="129">
        <v>26</v>
      </c>
      <c r="J1134" s="129">
        <v>14</v>
      </c>
      <c r="K1134" s="129">
        <v>26</v>
      </c>
      <c r="L1134" s="129">
        <v>43</v>
      </c>
      <c r="M1134" s="129">
        <v>30</v>
      </c>
      <c r="N1134" s="129">
        <v>11</v>
      </c>
      <c r="O1134" s="129">
        <v>6</v>
      </c>
      <c r="P1134" s="129"/>
      <c r="Q1134" s="129">
        <v>35</v>
      </c>
      <c r="R1134" s="129">
        <v>39</v>
      </c>
      <c r="S1134" s="130">
        <v>97</v>
      </c>
      <c r="T1134"/>
      <c r="U1134"/>
      <c r="V1134"/>
      <c r="W1134"/>
      <c r="X1134"/>
      <c r="Y1134"/>
      <c r="Z1134"/>
      <c r="AA1134"/>
      <c r="AB1134"/>
      <c r="AC1134"/>
      <c r="AD1134"/>
      <c r="AE1134"/>
    </row>
    <row r="1135" spans="1:31">
      <c r="A1135" s="131" t="s">
        <v>113</v>
      </c>
      <c r="B1135" s="131" t="s">
        <v>131</v>
      </c>
      <c r="C1135" s="131" t="s">
        <v>144</v>
      </c>
      <c r="D1135" s="131" t="s">
        <v>730</v>
      </c>
      <c r="E1135" s="140" t="s">
        <v>1010</v>
      </c>
      <c r="F1135" s="140" t="s">
        <v>1011</v>
      </c>
      <c r="G1135" s="140" t="s">
        <v>251</v>
      </c>
      <c r="H1135" s="128">
        <v>20</v>
      </c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30"/>
      <c r="T1135"/>
      <c r="U1135"/>
      <c r="V1135"/>
      <c r="W1135"/>
      <c r="X1135"/>
      <c r="Y1135"/>
      <c r="Z1135"/>
      <c r="AA1135"/>
      <c r="AB1135"/>
      <c r="AC1135"/>
      <c r="AD1135"/>
      <c r="AE1135"/>
    </row>
    <row r="1136" spans="1:31">
      <c r="A1136" s="131" t="s">
        <v>113</v>
      </c>
      <c r="B1136" s="131" t="s">
        <v>131</v>
      </c>
      <c r="C1136" s="131" t="s">
        <v>144</v>
      </c>
      <c r="D1136" s="131" t="s">
        <v>730</v>
      </c>
      <c r="E1136" s="140" t="s">
        <v>1012</v>
      </c>
      <c r="F1136" s="140" t="s">
        <v>1013</v>
      </c>
      <c r="G1136" s="140" t="s">
        <v>590</v>
      </c>
      <c r="H1136" s="128">
        <v>9</v>
      </c>
      <c r="I1136" s="129">
        <v>4</v>
      </c>
      <c r="J1136" s="129">
        <v>24</v>
      </c>
      <c r="K1136" s="129">
        <v>32</v>
      </c>
      <c r="L1136" s="129">
        <v>63</v>
      </c>
      <c r="M1136" s="129">
        <v>26</v>
      </c>
      <c r="N1136" s="129">
        <v>5</v>
      </c>
      <c r="O1136" s="129">
        <v>14</v>
      </c>
      <c r="P1136" s="129"/>
      <c r="Q1136" s="129"/>
      <c r="R1136" s="129"/>
      <c r="S1136" s="130"/>
      <c r="T1136"/>
      <c r="U1136"/>
      <c r="V1136"/>
      <c r="W1136"/>
      <c r="X1136"/>
      <c r="Y1136"/>
      <c r="Z1136"/>
      <c r="AA1136"/>
      <c r="AB1136"/>
      <c r="AC1136"/>
      <c r="AD1136"/>
      <c r="AE1136"/>
    </row>
    <row r="1137" spans="1:31">
      <c r="A1137" s="131" t="s">
        <v>113</v>
      </c>
      <c r="B1137" s="131" t="s">
        <v>131</v>
      </c>
      <c r="C1137" s="131" t="s">
        <v>144</v>
      </c>
      <c r="D1137" s="131" t="s">
        <v>730</v>
      </c>
      <c r="E1137" s="140" t="s">
        <v>1014</v>
      </c>
      <c r="F1137" s="140" t="s">
        <v>1015</v>
      </c>
      <c r="G1137" s="140" t="s">
        <v>372</v>
      </c>
      <c r="H1137" s="128"/>
      <c r="I1137" s="129"/>
      <c r="J1137" s="129"/>
      <c r="K1137" s="129"/>
      <c r="L1137" s="129"/>
      <c r="M1137" s="129"/>
      <c r="N1137" s="129">
        <v>4</v>
      </c>
      <c r="O1137" s="129"/>
      <c r="P1137" s="129"/>
      <c r="Q1137" s="129"/>
      <c r="R1137" s="129"/>
      <c r="S1137" s="130"/>
      <c r="T1137"/>
      <c r="U1137"/>
      <c r="V1137"/>
      <c r="W1137"/>
      <c r="X1137"/>
      <c r="Y1137"/>
      <c r="Z1137"/>
      <c r="AA1137"/>
      <c r="AB1137"/>
      <c r="AC1137"/>
      <c r="AD1137"/>
      <c r="AE1137"/>
    </row>
    <row r="1138" spans="1:31">
      <c r="A1138" s="131" t="s">
        <v>113</v>
      </c>
      <c r="B1138" s="131" t="s">
        <v>131</v>
      </c>
      <c r="C1138" s="131" t="s">
        <v>144</v>
      </c>
      <c r="D1138" s="131" t="s">
        <v>730</v>
      </c>
      <c r="E1138" s="140" t="s">
        <v>1016</v>
      </c>
      <c r="F1138" s="140" t="s">
        <v>1017</v>
      </c>
      <c r="G1138" s="140" t="s">
        <v>372</v>
      </c>
      <c r="H1138" s="128"/>
      <c r="I1138" s="129"/>
      <c r="J1138" s="129"/>
      <c r="K1138" s="129"/>
      <c r="L1138" s="129"/>
      <c r="M1138" s="129"/>
      <c r="N1138" s="129">
        <v>21</v>
      </c>
      <c r="O1138" s="129"/>
      <c r="P1138" s="129"/>
      <c r="Q1138" s="129"/>
      <c r="R1138" s="129"/>
      <c r="S1138" s="130"/>
      <c r="T1138"/>
      <c r="U1138"/>
      <c r="V1138"/>
      <c r="W1138"/>
      <c r="X1138"/>
      <c r="Y1138"/>
      <c r="Z1138"/>
      <c r="AA1138"/>
      <c r="AB1138"/>
      <c r="AC1138"/>
      <c r="AD1138"/>
      <c r="AE1138"/>
    </row>
    <row r="1139" spans="1:31">
      <c r="A1139" s="131" t="s">
        <v>113</v>
      </c>
      <c r="B1139" s="131" t="s">
        <v>131</v>
      </c>
      <c r="C1139" s="131" t="s">
        <v>144</v>
      </c>
      <c r="D1139" s="131" t="s">
        <v>730</v>
      </c>
      <c r="E1139" s="140" t="s">
        <v>1018</v>
      </c>
      <c r="F1139" s="140" t="s">
        <v>1019</v>
      </c>
      <c r="G1139" s="140" t="s">
        <v>469</v>
      </c>
      <c r="H1139" s="128"/>
      <c r="I1139" s="129">
        <v>20</v>
      </c>
      <c r="J1139" s="129"/>
      <c r="K1139" s="129"/>
      <c r="L1139" s="129"/>
      <c r="M1139" s="129"/>
      <c r="N1139" s="129"/>
      <c r="O1139" s="129"/>
      <c r="P1139" s="129"/>
      <c r="Q1139" s="129"/>
      <c r="R1139" s="129"/>
      <c r="S1139" s="130"/>
      <c r="T1139"/>
      <c r="U1139"/>
      <c r="V1139"/>
      <c r="W1139"/>
      <c r="X1139"/>
      <c r="Y1139"/>
      <c r="Z1139"/>
      <c r="AA1139"/>
      <c r="AB1139"/>
      <c r="AC1139"/>
      <c r="AD1139"/>
      <c r="AE1139"/>
    </row>
    <row r="1140" spans="1:31">
      <c r="A1140" s="131" t="s">
        <v>113</v>
      </c>
      <c r="B1140" s="131" t="s">
        <v>131</v>
      </c>
      <c r="C1140" s="131" t="s">
        <v>144</v>
      </c>
      <c r="D1140" s="131" t="s">
        <v>730</v>
      </c>
      <c r="E1140" s="140" t="s">
        <v>1020</v>
      </c>
      <c r="F1140" s="140" t="s">
        <v>1021</v>
      </c>
      <c r="G1140" s="140" t="s">
        <v>1022</v>
      </c>
      <c r="H1140" s="128"/>
      <c r="I1140" s="129">
        <v>60</v>
      </c>
      <c r="J1140" s="129">
        <v>27</v>
      </c>
      <c r="K1140" s="129">
        <v>51</v>
      </c>
      <c r="L1140" s="129">
        <v>81</v>
      </c>
      <c r="M1140" s="129">
        <v>32</v>
      </c>
      <c r="N1140" s="129"/>
      <c r="O1140" s="129">
        <v>7</v>
      </c>
      <c r="P1140" s="129"/>
      <c r="Q1140" s="129">
        <v>76</v>
      </c>
      <c r="R1140" s="129">
        <v>90</v>
      </c>
      <c r="S1140" s="130">
        <v>118</v>
      </c>
      <c r="T1140"/>
      <c r="U1140"/>
      <c r="V1140"/>
      <c r="W1140"/>
      <c r="X1140"/>
      <c r="Y1140"/>
      <c r="Z1140"/>
      <c r="AA1140"/>
      <c r="AB1140"/>
      <c r="AC1140"/>
      <c r="AD1140"/>
      <c r="AE1140"/>
    </row>
    <row r="1141" spans="1:31">
      <c r="A1141" s="131" t="s">
        <v>113</v>
      </c>
      <c r="B1141" s="131" t="s">
        <v>131</v>
      </c>
      <c r="C1141" s="131" t="s">
        <v>144</v>
      </c>
      <c r="D1141" s="131" t="s">
        <v>730</v>
      </c>
      <c r="E1141" s="140" t="s">
        <v>1023</v>
      </c>
      <c r="F1141" s="140" t="s">
        <v>1024</v>
      </c>
      <c r="G1141" s="140" t="s">
        <v>1022</v>
      </c>
      <c r="H1141" s="128"/>
      <c r="I1141" s="129">
        <v>47</v>
      </c>
      <c r="J1141" s="129">
        <v>23</v>
      </c>
      <c r="K1141" s="129">
        <v>54</v>
      </c>
      <c r="L1141" s="129">
        <v>83</v>
      </c>
      <c r="M1141" s="129">
        <v>31</v>
      </c>
      <c r="N1141" s="129"/>
      <c r="O1141" s="129">
        <v>14</v>
      </c>
      <c r="P1141" s="129"/>
      <c r="Q1141" s="129">
        <v>71</v>
      </c>
      <c r="R1141" s="129">
        <v>69</v>
      </c>
      <c r="S1141" s="130">
        <v>71</v>
      </c>
      <c r="T1141"/>
      <c r="U1141"/>
      <c r="V1141"/>
      <c r="W1141"/>
      <c r="X1141"/>
      <c r="Y1141"/>
      <c r="Z1141"/>
      <c r="AA1141"/>
      <c r="AB1141"/>
      <c r="AC1141"/>
      <c r="AD1141"/>
      <c r="AE1141"/>
    </row>
    <row r="1142" spans="1:31">
      <c r="A1142" s="131" t="s">
        <v>113</v>
      </c>
      <c r="B1142" s="131" t="s">
        <v>131</v>
      </c>
      <c r="C1142" s="131" t="s">
        <v>144</v>
      </c>
      <c r="D1142" s="131" t="s">
        <v>730</v>
      </c>
      <c r="E1142" s="140" t="s">
        <v>917</v>
      </c>
      <c r="F1142" s="140" t="s">
        <v>918</v>
      </c>
      <c r="G1142" s="140" t="s">
        <v>182</v>
      </c>
      <c r="H1142" s="128">
        <v>12</v>
      </c>
      <c r="I1142" s="129">
        <v>0</v>
      </c>
      <c r="J1142" s="129"/>
      <c r="K1142" s="129"/>
      <c r="L1142" s="129"/>
      <c r="M1142" s="129">
        <v>12</v>
      </c>
      <c r="N1142" s="129">
        <v>31</v>
      </c>
      <c r="O1142" s="129"/>
      <c r="P1142" s="129"/>
      <c r="Q1142" s="129"/>
      <c r="R1142" s="129"/>
      <c r="S1142" s="130"/>
      <c r="T1142"/>
      <c r="U1142"/>
      <c r="V1142"/>
      <c r="W1142"/>
      <c r="X1142"/>
      <c r="Y1142"/>
      <c r="Z1142"/>
      <c r="AA1142"/>
      <c r="AB1142"/>
      <c r="AC1142"/>
      <c r="AD1142"/>
      <c r="AE1142"/>
    </row>
    <row r="1143" spans="1:31">
      <c r="A1143" s="131" t="s">
        <v>113</v>
      </c>
      <c r="B1143" s="131" t="s">
        <v>131</v>
      </c>
      <c r="C1143" s="131" t="s">
        <v>144</v>
      </c>
      <c r="D1143" s="131" t="s">
        <v>730</v>
      </c>
      <c r="E1143" s="140" t="s">
        <v>919</v>
      </c>
      <c r="F1143" s="140" t="s">
        <v>920</v>
      </c>
      <c r="G1143" s="140" t="s">
        <v>200</v>
      </c>
      <c r="H1143" s="128"/>
      <c r="I1143" s="129">
        <v>104</v>
      </c>
      <c r="J1143" s="129"/>
      <c r="K1143" s="129"/>
      <c r="L1143" s="129"/>
      <c r="M1143" s="129"/>
      <c r="N1143" s="129"/>
      <c r="O1143" s="129"/>
      <c r="P1143" s="129"/>
      <c r="Q1143" s="129"/>
      <c r="R1143" s="129"/>
      <c r="S1143" s="130"/>
      <c r="T1143"/>
      <c r="U1143"/>
      <c r="V1143"/>
      <c r="W1143"/>
      <c r="X1143"/>
      <c r="Y1143"/>
      <c r="Z1143"/>
      <c r="AA1143"/>
      <c r="AB1143"/>
      <c r="AC1143"/>
      <c r="AD1143"/>
      <c r="AE1143"/>
    </row>
    <row r="1144" spans="1:31">
      <c r="A1144" s="131" t="s">
        <v>113</v>
      </c>
      <c r="B1144" s="131" t="s">
        <v>131</v>
      </c>
      <c r="C1144" s="131" t="s">
        <v>144</v>
      </c>
      <c r="D1144" s="131" t="s">
        <v>730</v>
      </c>
      <c r="E1144" s="140" t="s">
        <v>925</v>
      </c>
      <c r="F1144" s="140" t="s">
        <v>926</v>
      </c>
      <c r="G1144" s="140" t="s">
        <v>927</v>
      </c>
      <c r="H1144" s="128"/>
      <c r="I1144" s="129"/>
      <c r="J1144" s="129">
        <v>10</v>
      </c>
      <c r="K1144" s="129">
        <v>17</v>
      </c>
      <c r="L1144" s="129">
        <v>27</v>
      </c>
      <c r="M1144" s="129">
        <v>5</v>
      </c>
      <c r="N1144" s="129"/>
      <c r="O1144" s="129"/>
      <c r="P1144" s="129"/>
      <c r="Q1144" s="129">
        <v>16</v>
      </c>
      <c r="R1144" s="129">
        <v>14</v>
      </c>
      <c r="S1144" s="130">
        <v>36</v>
      </c>
      <c r="T1144"/>
      <c r="U1144"/>
      <c r="V1144"/>
      <c r="W1144"/>
      <c r="X1144"/>
      <c r="Y1144"/>
      <c r="Z1144"/>
      <c r="AA1144"/>
      <c r="AB1144"/>
      <c r="AC1144"/>
      <c r="AD1144"/>
      <c r="AE1144"/>
    </row>
    <row r="1145" spans="1:31">
      <c r="A1145" s="131" t="s">
        <v>113</v>
      </c>
      <c r="B1145" s="131" t="s">
        <v>131</v>
      </c>
      <c r="C1145" s="131" t="s">
        <v>144</v>
      </c>
      <c r="D1145" s="131" t="s">
        <v>730</v>
      </c>
      <c r="E1145" s="140" t="s">
        <v>928</v>
      </c>
      <c r="F1145" s="140" t="s">
        <v>929</v>
      </c>
      <c r="G1145" s="140" t="s">
        <v>590</v>
      </c>
      <c r="H1145" s="128"/>
      <c r="I1145" s="129">
        <v>58</v>
      </c>
      <c r="J1145" s="129">
        <v>19</v>
      </c>
      <c r="K1145" s="129">
        <v>49</v>
      </c>
      <c r="L1145" s="129">
        <v>74</v>
      </c>
      <c r="M1145" s="129">
        <v>22</v>
      </c>
      <c r="N1145" s="129">
        <v>18</v>
      </c>
      <c r="O1145" s="129">
        <v>8</v>
      </c>
      <c r="P1145" s="129"/>
      <c r="Q1145" s="129"/>
      <c r="R1145" s="129"/>
      <c r="S1145" s="130"/>
      <c r="T1145"/>
      <c r="U1145"/>
      <c r="V1145"/>
      <c r="W1145"/>
      <c r="X1145"/>
      <c r="Y1145"/>
      <c r="Z1145"/>
      <c r="AA1145"/>
      <c r="AB1145"/>
      <c r="AC1145"/>
      <c r="AD1145"/>
      <c r="AE1145"/>
    </row>
    <row r="1146" spans="1:31">
      <c r="A1146" s="131" t="s">
        <v>113</v>
      </c>
      <c r="B1146" s="131" t="s">
        <v>131</v>
      </c>
      <c r="C1146" s="131" t="s">
        <v>144</v>
      </c>
      <c r="D1146" s="131" t="s">
        <v>730</v>
      </c>
      <c r="E1146" s="140" t="s">
        <v>932</v>
      </c>
      <c r="F1146" s="140" t="s">
        <v>933</v>
      </c>
      <c r="G1146" s="140" t="s">
        <v>590</v>
      </c>
      <c r="H1146" s="128">
        <v>24</v>
      </c>
      <c r="I1146" s="129">
        <v>56</v>
      </c>
      <c r="J1146" s="129">
        <v>10</v>
      </c>
      <c r="K1146" s="129">
        <v>42</v>
      </c>
      <c r="L1146" s="129">
        <v>52</v>
      </c>
      <c r="M1146" s="129">
        <v>30</v>
      </c>
      <c r="N1146" s="129"/>
      <c r="O1146" s="129"/>
      <c r="P1146" s="129"/>
      <c r="Q1146" s="129"/>
      <c r="R1146" s="129"/>
      <c r="S1146" s="130"/>
      <c r="T1146"/>
      <c r="U1146"/>
      <c r="V1146"/>
      <c r="W1146"/>
      <c r="X1146"/>
      <c r="Y1146"/>
      <c r="Z1146"/>
      <c r="AA1146"/>
      <c r="AB1146"/>
      <c r="AC1146"/>
      <c r="AD1146"/>
      <c r="AE1146"/>
    </row>
    <row r="1147" spans="1:31">
      <c r="A1147" s="131" t="s">
        <v>113</v>
      </c>
      <c r="B1147" s="131" t="s">
        <v>131</v>
      </c>
      <c r="C1147" s="131" t="s">
        <v>144</v>
      </c>
      <c r="D1147" s="131" t="s">
        <v>730</v>
      </c>
      <c r="E1147" s="140" t="s">
        <v>1025</v>
      </c>
      <c r="F1147" s="140" t="s">
        <v>1026</v>
      </c>
      <c r="G1147" s="140" t="s">
        <v>1022</v>
      </c>
      <c r="H1147" s="128"/>
      <c r="I1147" s="129">
        <v>60</v>
      </c>
      <c r="J1147" s="129">
        <v>30</v>
      </c>
      <c r="K1147" s="129">
        <v>44</v>
      </c>
      <c r="L1147" s="129">
        <v>80</v>
      </c>
      <c r="M1147" s="129"/>
      <c r="N1147" s="129"/>
      <c r="O1147" s="129"/>
      <c r="P1147" s="129"/>
      <c r="Q1147" s="129"/>
      <c r="R1147" s="129"/>
      <c r="S1147" s="130"/>
      <c r="T1147"/>
      <c r="U1147"/>
      <c r="V1147"/>
      <c r="W1147"/>
      <c r="X1147"/>
      <c r="Y1147"/>
      <c r="Z1147"/>
      <c r="AA1147"/>
      <c r="AB1147"/>
      <c r="AC1147"/>
      <c r="AD1147"/>
      <c r="AE1147"/>
    </row>
    <row r="1148" spans="1:31">
      <c r="A1148" s="131" t="s">
        <v>113</v>
      </c>
      <c r="B1148" s="131" t="s">
        <v>131</v>
      </c>
      <c r="C1148" s="131" t="s">
        <v>144</v>
      </c>
      <c r="D1148" s="131" t="s">
        <v>730</v>
      </c>
      <c r="E1148" s="140" t="s">
        <v>1027</v>
      </c>
      <c r="F1148" s="140" t="s">
        <v>1028</v>
      </c>
      <c r="G1148" s="140" t="s">
        <v>590</v>
      </c>
      <c r="H1148" s="128">
        <v>8</v>
      </c>
      <c r="I1148" s="129">
        <v>44</v>
      </c>
      <c r="J1148" s="129">
        <v>8</v>
      </c>
      <c r="K1148" s="129">
        <v>19</v>
      </c>
      <c r="L1148" s="129">
        <v>28</v>
      </c>
      <c r="M1148" s="129">
        <v>14</v>
      </c>
      <c r="N1148" s="129">
        <v>4</v>
      </c>
      <c r="O1148" s="129">
        <v>12</v>
      </c>
      <c r="P1148" s="129"/>
      <c r="Q1148" s="129">
        <v>8</v>
      </c>
      <c r="R1148" s="129">
        <v>21</v>
      </c>
      <c r="S1148" s="130">
        <v>38</v>
      </c>
      <c r="T1148"/>
      <c r="U1148"/>
      <c r="V1148"/>
      <c r="W1148"/>
      <c r="X1148"/>
      <c r="Y1148"/>
      <c r="Z1148"/>
      <c r="AA1148"/>
      <c r="AB1148"/>
      <c r="AC1148"/>
      <c r="AD1148"/>
      <c r="AE1148"/>
    </row>
    <row r="1149" spans="1:31">
      <c r="A1149" s="131" t="s">
        <v>113</v>
      </c>
      <c r="B1149" s="131" t="s">
        <v>131</v>
      </c>
      <c r="C1149" s="131" t="s">
        <v>144</v>
      </c>
      <c r="D1149" s="131" t="s">
        <v>730</v>
      </c>
      <c r="E1149" s="140" t="s">
        <v>1029</v>
      </c>
      <c r="F1149" s="140" t="s">
        <v>1030</v>
      </c>
      <c r="G1149" s="140" t="s">
        <v>491</v>
      </c>
      <c r="H1149" s="128"/>
      <c r="I1149" s="129"/>
      <c r="J1149" s="129">
        <v>202</v>
      </c>
      <c r="K1149" s="129">
        <v>357</v>
      </c>
      <c r="L1149" s="129">
        <v>396</v>
      </c>
      <c r="M1149" s="129">
        <v>168</v>
      </c>
      <c r="N1149" s="129"/>
      <c r="O1149" s="129"/>
      <c r="P1149" s="129"/>
      <c r="Q1149" s="129"/>
      <c r="R1149" s="129"/>
      <c r="S1149" s="130"/>
      <c r="T1149"/>
      <c r="U1149"/>
      <c r="V1149"/>
      <c r="W1149"/>
      <c r="X1149"/>
      <c r="Y1149"/>
      <c r="Z1149"/>
      <c r="AA1149"/>
      <c r="AB1149"/>
      <c r="AC1149"/>
      <c r="AD1149"/>
      <c r="AE1149"/>
    </row>
    <row r="1150" spans="1:31">
      <c r="A1150" s="131" t="s">
        <v>113</v>
      </c>
      <c r="B1150" s="131" t="s">
        <v>131</v>
      </c>
      <c r="C1150" s="131" t="s">
        <v>144</v>
      </c>
      <c r="D1150" s="131" t="s">
        <v>730</v>
      </c>
      <c r="E1150" s="140" t="s">
        <v>952</v>
      </c>
      <c r="F1150" s="140" t="s">
        <v>953</v>
      </c>
      <c r="G1150" s="140" t="s">
        <v>372</v>
      </c>
      <c r="H1150" s="128">
        <v>20</v>
      </c>
      <c r="I1150" s="129">
        <v>24</v>
      </c>
      <c r="J1150" s="129">
        <v>23</v>
      </c>
      <c r="K1150" s="129">
        <v>37</v>
      </c>
      <c r="L1150" s="129">
        <v>44</v>
      </c>
      <c r="M1150" s="129">
        <v>44</v>
      </c>
      <c r="N1150" s="129">
        <v>14</v>
      </c>
      <c r="O1150" s="129">
        <v>11</v>
      </c>
      <c r="P1150" s="129"/>
      <c r="Q1150" s="129">
        <v>47</v>
      </c>
      <c r="R1150" s="129">
        <v>53</v>
      </c>
      <c r="S1150" s="130">
        <v>120</v>
      </c>
      <c r="T1150"/>
      <c r="U1150"/>
      <c r="V1150"/>
      <c r="W1150"/>
      <c r="X1150"/>
      <c r="Y1150"/>
      <c r="Z1150"/>
      <c r="AA1150"/>
      <c r="AB1150"/>
      <c r="AC1150"/>
      <c r="AD1150"/>
      <c r="AE1150"/>
    </row>
    <row r="1151" spans="1:31">
      <c r="A1151" s="131" t="s">
        <v>113</v>
      </c>
      <c r="B1151" s="131" t="s">
        <v>131</v>
      </c>
      <c r="C1151" s="131" t="s">
        <v>144</v>
      </c>
      <c r="D1151" s="131" t="s">
        <v>730</v>
      </c>
      <c r="E1151" s="140" t="s">
        <v>1031</v>
      </c>
      <c r="F1151" s="140" t="s">
        <v>1032</v>
      </c>
      <c r="G1151" s="140" t="s">
        <v>372</v>
      </c>
      <c r="H1151" s="128"/>
      <c r="I1151" s="129"/>
      <c r="J1151" s="129">
        <v>20</v>
      </c>
      <c r="K1151" s="129">
        <v>66</v>
      </c>
      <c r="L1151" s="129">
        <v>99</v>
      </c>
      <c r="M1151" s="129">
        <v>94</v>
      </c>
      <c r="N1151" s="129">
        <v>38</v>
      </c>
      <c r="O1151" s="129">
        <v>35</v>
      </c>
      <c r="P1151" s="129"/>
      <c r="Q1151" s="129"/>
      <c r="R1151" s="129"/>
      <c r="S1151" s="130"/>
      <c r="T1151"/>
      <c r="U1151"/>
      <c r="V1151"/>
      <c r="W1151"/>
      <c r="X1151"/>
      <c r="Y1151"/>
      <c r="Z1151"/>
      <c r="AA1151"/>
      <c r="AB1151"/>
      <c r="AC1151"/>
      <c r="AD1151"/>
      <c r="AE1151"/>
    </row>
    <row r="1152" spans="1:31">
      <c r="A1152" s="131" t="s">
        <v>113</v>
      </c>
      <c r="B1152" s="131" t="s">
        <v>131</v>
      </c>
      <c r="C1152" s="131" t="s">
        <v>144</v>
      </c>
      <c r="D1152" s="131" t="s">
        <v>730</v>
      </c>
      <c r="E1152" s="131" t="s">
        <v>1031</v>
      </c>
      <c r="F1152" s="131" t="s">
        <v>1032</v>
      </c>
      <c r="G1152" s="132" t="s">
        <v>396</v>
      </c>
      <c r="H1152" s="133">
        <v>52</v>
      </c>
      <c r="I1152" s="103">
        <v>73</v>
      </c>
      <c r="J1152" s="103"/>
      <c r="K1152" s="103"/>
      <c r="L1152" s="103"/>
      <c r="M1152" s="103"/>
      <c r="N1152" s="103"/>
      <c r="O1152" s="103"/>
      <c r="P1152" s="103"/>
      <c r="Q1152" s="103"/>
      <c r="R1152" s="103"/>
      <c r="S1152" s="134"/>
      <c r="T1152"/>
      <c r="U1152"/>
      <c r="V1152"/>
      <c r="W1152"/>
      <c r="X1152"/>
      <c r="Y1152"/>
      <c r="Z1152"/>
      <c r="AA1152"/>
      <c r="AB1152"/>
      <c r="AC1152"/>
      <c r="AD1152"/>
      <c r="AE1152"/>
    </row>
    <row r="1153" spans="1:31">
      <c r="A1153" s="131" t="s">
        <v>113</v>
      </c>
      <c r="B1153" s="131" t="s">
        <v>131</v>
      </c>
      <c r="C1153" s="131" t="s">
        <v>144</v>
      </c>
      <c r="D1153" s="131" t="s">
        <v>730</v>
      </c>
      <c r="E1153" s="140" t="s">
        <v>954</v>
      </c>
      <c r="F1153" s="140" t="s">
        <v>955</v>
      </c>
      <c r="G1153" s="140" t="s">
        <v>372</v>
      </c>
      <c r="H1153" s="128"/>
      <c r="I1153" s="129"/>
      <c r="J1153" s="129">
        <v>43</v>
      </c>
      <c r="K1153" s="129">
        <v>94</v>
      </c>
      <c r="L1153" s="129">
        <v>120</v>
      </c>
      <c r="M1153" s="129">
        <v>91</v>
      </c>
      <c r="N1153" s="129">
        <v>52</v>
      </c>
      <c r="O1153" s="129">
        <v>37</v>
      </c>
      <c r="P1153" s="129"/>
      <c r="Q1153" s="129"/>
      <c r="R1153" s="129"/>
      <c r="S1153" s="130"/>
      <c r="T1153"/>
      <c r="U1153"/>
      <c r="V1153"/>
      <c r="W1153"/>
      <c r="X1153"/>
      <c r="Y1153"/>
      <c r="Z1153"/>
      <c r="AA1153"/>
      <c r="AB1153"/>
      <c r="AC1153"/>
      <c r="AD1153"/>
      <c r="AE1153"/>
    </row>
    <row r="1154" spans="1:31">
      <c r="A1154" s="131" t="s">
        <v>113</v>
      </c>
      <c r="B1154" s="131" t="s">
        <v>131</v>
      </c>
      <c r="C1154" s="131" t="s">
        <v>144</v>
      </c>
      <c r="D1154" s="131" t="s">
        <v>730</v>
      </c>
      <c r="E1154" s="131" t="s">
        <v>954</v>
      </c>
      <c r="F1154" s="131" t="s">
        <v>955</v>
      </c>
      <c r="G1154" s="132" t="s">
        <v>396</v>
      </c>
      <c r="H1154" s="133">
        <v>44</v>
      </c>
      <c r="I1154" s="103">
        <v>87</v>
      </c>
      <c r="J1154" s="103"/>
      <c r="K1154" s="103"/>
      <c r="L1154" s="103"/>
      <c r="M1154" s="103"/>
      <c r="N1154" s="103"/>
      <c r="O1154" s="103"/>
      <c r="P1154" s="103"/>
      <c r="Q1154" s="103"/>
      <c r="R1154" s="103"/>
      <c r="S1154" s="134"/>
      <c r="T1154"/>
      <c r="U1154"/>
      <c r="V1154"/>
      <c r="W1154"/>
      <c r="X1154"/>
      <c r="Y1154"/>
      <c r="Z1154"/>
      <c r="AA1154"/>
      <c r="AB1154"/>
      <c r="AC1154"/>
      <c r="AD1154"/>
      <c r="AE1154"/>
    </row>
    <row r="1155" spans="1:31">
      <c r="A1155" s="131" t="s">
        <v>113</v>
      </c>
      <c r="B1155" s="131" t="s">
        <v>131</v>
      </c>
      <c r="C1155" s="131" t="s">
        <v>144</v>
      </c>
      <c r="D1155" s="131" t="s">
        <v>730</v>
      </c>
      <c r="E1155" s="140" t="s">
        <v>1033</v>
      </c>
      <c r="F1155" s="140" t="s">
        <v>1034</v>
      </c>
      <c r="G1155" s="140" t="s">
        <v>372</v>
      </c>
      <c r="H1155" s="128"/>
      <c r="I1155" s="129"/>
      <c r="J1155" s="129">
        <v>47</v>
      </c>
      <c r="K1155" s="129">
        <v>88</v>
      </c>
      <c r="L1155" s="129">
        <v>107</v>
      </c>
      <c r="M1155" s="129">
        <v>73</v>
      </c>
      <c r="N1155" s="129">
        <v>55</v>
      </c>
      <c r="O1155" s="129">
        <v>33</v>
      </c>
      <c r="P1155" s="129"/>
      <c r="Q1155" s="129"/>
      <c r="R1155" s="129"/>
      <c r="S1155" s="130"/>
      <c r="T1155"/>
      <c r="U1155"/>
      <c r="V1155"/>
      <c r="W1155"/>
      <c r="X1155"/>
      <c r="Y1155"/>
      <c r="Z1155"/>
      <c r="AA1155"/>
      <c r="AB1155"/>
      <c r="AC1155"/>
      <c r="AD1155"/>
      <c r="AE1155"/>
    </row>
    <row r="1156" spans="1:31">
      <c r="A1156" s="131" t="s">
        <v>113</v>
      </c>
      <c r="B1156" s="131" t="s">
        <v>131</v>
      </c>
      <c r="C1156" s="131" t="s">
        <v>144</v>
      </c>
      <c r="D1156" s="131" t="s">
        <v>730</v>
      </c>
      <c r="E1156" s="131" t="s">
        <v>1033</v>
      </c>
      <c r="F1156" s="131" t="s">
        <v>1034</v>
      </c>
      <c r="G1156" s="132" t="s">
        <v>396</v>
      </c>
      <c r="H1156" s="133">
        <v>42</v>
      </c>
      <c r="I1156" s="103">
        <v>59</v>
      </c>
      <c r="J1156" s="103"/>
      <c r="K1156" s="103"/>
      <c r="L1156" s="103"/>
      <c r="M1156" s="103"/>
      <c r="N1156" s="103"/>
      <c r="O1156" s="103"/>
      <c r="P1156" s="103"/>
      <c r="Q1156" s="103"/>
      <c r="R1156" s="103"/>
      <c r="S1156" s="134"/>
      <c r="T1156"/>
      <c r="U1156"/>
      <c r="V1156"/>
      <c r="W1156"/>
      <c r="X1156"/>
      <c r="Y1156"/>
      <c r="Z1156"/>
      <c r="AA1156"/>
      <c r="AB1156"/>
      <c r="AC1156"/>
      <c r="AD1156"/>
      <c r="AE1156"/>
    </row>
    <row r="1157" spans="1:31">
      <c r="A1157" s="131" t="s">
        <v>113</v>
      </c>
      <c r="B1157" s="131" t="s">
        <v>131</v>
      </c>
      <c r="C1157" s="131" t="s">
        <v>144</v>
      </c>
      <c r="D1157" s="131" t="s">
        <v>730</v>
      </c>
      <c r="E1157" s="140" t="s">
        <v>956</v>
      </c>
      <c r="F1157" s="140" t="s">
        <v>957</v>
      </c>
      <c r="G1157" s="140" t="s">
        <v>951</v>
      </c>
      <c r="H1157" s="128">
        <v>16</v>
      </c>
      <c r="I1157" s="129">
        <v>57</v>
      </c>
      <c r="J1157" s="129">
        <v>24</v>
      </c>
      <c r="K1157" s="129">
        <v>33</v>
      </c>
      <c r="L1157" s="129">
        <v>56</v>
      </c>
      <c r="M1157" s="129">
        <v>28</v>
      </c>
      <c r="N1157" s="129">
        <v>4</v>
      </c>
      <c r="O1157" s="129">
        <v>5</v>
      </c>
      <c r="P1157" s="129"/>
      <c r="Q1157" s="129">
        <v>42</v>
      </c>
      <c r="R1157" s="129">
        <v>36</v>
      </c>
      <c r="S1157" s="130">
        <v>69</v>
      </c>
      <c r="T1157"/>
      <c r="U1157"/>
      <c r="V1157"/>
      <c r="W1157"/>
      <c r="X1157"/>
      <c r="Y1157"/>
      <c r="Z1157"/>
      <c r="AA1157"/>
      <c r="AB1157"/>
      <c r="AC1157"/>
      <c r="AD1157"/>
      <c r="AE1157"/>
    </row>
    <row r="1158" spans="1:31">
      <c r="A1158" s="131" t="s">
        <v>113</v>
      </c>
      <c r="B1158" s="131" t="s">
        <v>131</v>
      </c>
      <c r="C1158" s="131" t="s">
        <v>144</v>
      </c>
      <c r="D1158" s="131" t="s">
        <v>730</v>
      </c>
      <c r="E1158" s="140" t="s">
        <v>958</v>
      </c>
      <c r="F1158" s="140" t="s">
        <v>959</v>
      </c>
      <c r="G1158" s="140" t="s">
        <v>590</v>
      </c>
      <c r="H1158" s="128">
        <v>40</v>
      </c>
      <c r="I1158" s="129">
        <v>36</v>
      </c>
      <c r="J1158" s="129">
        <v>45</v>
      </c>
      <c r="K1158" s="129">
        <v>73</v>
      </c>
      <c r="L1158" s="129">
        <v>95</v>
      </c>
      <c r="M1158" s="129">
        <v>43</v>
      </c>
      <c r="N1158" s="129"/>
      <c r="O1158" s="129">
        <v>12</v>
      </c>
      <c r="P1158" s="129"/>
      <c r="Q1158" s="129">
        <v>66</v>
      </c>
      <c r="R1158" s="129">
        <v>106</v>
      </c>
      <c r="S1158" s="130">
        <v>132</v>
      </c>
      <c r="T1158"/>
      <c r="U1158"/>
      <c r="V1158"/>
      <c r="W1158"/>
      <c r="X1158"/>
      <c r="Y1158"/>
      <c r="Z1158"/>
      <c r="AA1158"/>
      <c r="AB1158"/>
      <c r="AC1158"/>
      <c r="AD1158"/>
      <c r="AE1158"/>
    </row>
    <row r="1159" spans="1:31">
      <c r="A1159" s="131" t="s">
        <v>113</v>
      </c>
      <c r="B1159" s="131" t="s">
        <v>131</v>
      </c>
      <c r="C1159" s="131" t="s">
        <v>144</v>
      </c>
      <c r="D1159" s="131" t="s">
        <v>730</v>
      </c>
      <c r="E1159" s="140" t="s">
        <v>1035</v>
      </c>
      <c r="F1159" s="140" t="s">
        <v>1036</v>
      </c>
      <c r="G1159" s="140" t="s">
        <v>372</v>
      </c>
      <c r="H1159" s="128"/>
      <c r="I1159" s="129"/>
      <c r="J1159" s="129"/>
      <c r="K1159" s="129"/>
      <c r="L1159" s="129"/>
      <c r="M1159" s="129"/>
      <c r="N1159" s="129">
        <v>17</v>
      </c>
      <c r="O1159" s="129">
        <v>18</v>
      </c>
      <c r="P1159" s="129"/>
      <c r="Q1159" s="129">
        <v>52</v>
      </c>
      <c r="R1159" s="129">
        <v>55</v>
      </c>
      <c r="S1159" s="130">
        <v>172</v>
      </c>
      <c r="T1159"/>
      <c r="U1159"/>
      <c r="V1159"/>
      <c r="W1159"/>
      <c r="X1159"/>
      <c r="Y1159"/>
      <c r="Z1159"/>
      <c r="AA1159"/>
      <c r="AB1159"/>
      <c r="AC1159"/>
      <c r="AD1159"/>
      <c r="AE1159"/>
    </row>
    <row r="1160" spans="1:31">
      <c r="A1160" s="131" t="s">
        <v>113</v>
      </c>
      <c r="B1160" s="131" t="s">
        <v>131</v>
      </c>
      <c r="C1160" s="131" t="s">
        <v>144</v>
      </c>
      <c r="D1160" s="131" t="s">
        <v>730</v>
      </c>
      <c r="E1160" s="131" t="s">
        <v>1035</v>
      </c>
      <c r="F1160" s="131" t="s">
        <v>1036</v>
      </c>
      <c r="G1160" s="132" t="s">
        <v>396</v>
      </c>
      <c r="H1160" s="133">
        <v>31</v>
      </c>
      <c r="I1160" s="103">
        <v>56</v>
      </c>
      <c r="J1160" s="103"/>
      <c r="K1160" s="103"/>
      <c r="L1160" s="103"/>
      <c r="M1160" s="103">
        <v>9</v>
      </c>
      <c r="N1160" s="103"/>
      <c r="O1160" s="103"/>
      <c r="P1160" s="103"/>
      <c r="Q1160" s="103"/>
      <c r="R1160" s="103"/>
      <c r="S1160" s="134"/>
      <c r="T1160"/>
      <c r="U1160"/>
      <c r="V1160"/>
      <c r="W1160"/>
      <c r="X1160"/>
      <c r="Y1160"/>
      <c r="Z1160"/>
      <c r="AA1160"/>
      <c r="AB1160"/>
      <c r="AC1160"/>
      <c r="AD1160"/>
      <c r="AE1160"/>
    </row>
    <row r="1161" spans="1:31">
      <c r="A1161" s="131" t="s">
        <v>113</v>
      </c>
      <c r="B1161" s="131" t="s">
        <v>131</v>
      </c>
      <c r="C1161" s="131" t="s">
        <v>144</v>
      </c>
      <c r="D1161" s="131" t="s">
        <v>730</v>
      </c>
      <c r="E1161" s="140" t="s">
        <v>1037</v>
      </c>
      <c r="F1161" s="140" t="s">
        <v>1038</v>
      </c>
      <c r="G1161" s="140" t="s">
        <v>372</v>
      </c>
      <c r="H1161" s="128"/>
      <c r="I1161" s="129"/>
      <c r="J1161" s="129"/>
      <c r="K1161" s="129"/>
      <c r="L1161" s="129"/>
      <c r="M1161" s="129"/>
      <c r="N1161" s="129">
        <v>41</v>
      </c>
      <c r="O1161" s="129">
        <v>17</v>
      </c>
      <c r="P1161" s="129"/>
      <c r="Q1161" s="129">
        <v>82</v>
      </c>
      <c r="R1161" s="129">
        <v>94</v>
      </c>
      <c r="S1161" s="130">
        <v>79</v>
      </c>
      <c r="T1161"/>
      <c r="U1161"/>
      <c r="V1161"/>
      <c r="W1161"/>
      <c r="X1161"/>
      <c r="Y1161"/>
      <c r="Z1161"/>
      <c r="AA1161"/>
      <c r="AB1161"/>
      <c r="AC1161"/>
      <c r="AD1161"/>
      <c r="AE1161"/>
    </row>
    <row r="1162" spans="1:31">
      <c r="A1162" s="131" t="s">
        <v>113</v>
      </c>
      <c r="B1162" s="131" t="s">
        <v>131</v>
      </c>
      <c r="C1162" s="131" t="s">
        <v>144</v>
      </c>
      <c r="D1162" s="131" t="s">
        <v>730</v>
      </c>
      <c r="E1162" s="131" t="s">
        <v>1037</v>
      </c>
      <c r="F1162" s="131" t="s">
        <v>1038</v>
      </c>
      <c r="G1162" s="132" t="s">
        <v>396</v>
      </c>
      <c r="H1162" s="133">
        <v>43</v>
      </c>
      <c r="I1162" s="103">
        <v>72</v>
      </c>
      <c r="J1162" s="103"/>
      <c r="K1162" s="103"/>
      <c r="L1162" s="103"/>
      <c r="M1162" s="103">
        <v>34</v>
      </c>
      <c r="N1162" s="103"/>
      <c r="O1162" s="103"/>
      <c r="P1162" s="103"/>
      <c r="Q1162" s="103"/>
      <c r="R1162" s="103"/>
      <c r="S1162" s="134"/>
      <c r="T1162"/>
      <c r="U1162"/>
      <c r="V1162"/>
      <c r="W1162"/>
      <c r="X1162"/>
      <c r="Y1162"/>
      <c r="Z1162"/>
      <c r="AA1162"/>
      <c r="AB1162"/>
      <c r="AC1162"/>
      <c r="AD1162"/>
      <c r="AE1162"/>
    </row>
    <row r="1163" spans="1:31">
      <c r="A1163" s="131" t="s">
        <v>113</v>
      </c>
      <c r="B1163" s="131" t="s">
        <v>131</v>
      </c>
      <c r="C1163" s="131" t="s">
        <v>144</v>
      </c>
      <c r="D1163" s="131" t="s">
        <v>730</v>
      </c>
      <c r="E1163" s="140" t="s">
        <v>1039</v>
      </c>
      <c r="F1163" s="140" t="s">
        <v>1040</v>
      </c>
      <c r="G1163" s="140" t="s">
        <v>372</v>
      </c>
      <c r="H1163" s="128"/>
      <c r="I1163" s="129"/>
      <c r="J1163" s="129"/>
      <c r="K1163" s="129"/>
      <c r="L1163" s="129"/>
      <c r="M1163" s="129"/>
      <c r="N1163" s="129">
        <v>24</v>
      </c>
      <c r="O1163" s="129">
        <v>12</v>
      </c>
      <c r="P1163" s="129"/>
      <c r="Q1163" s="129">
        <v>68</v>
      </c>
      <c r="R1163" s="129">
        <v>80</v>
      </c>
      <c r="S1163" s="130">
        <v>231</v>
      </c>
      <c r="T1163"/>
      <c r="U1163"/>
      <c r="V1163"/>
      <c r="W1163"/>
      <c r="X1163"/>
      <c r="Y1163"/>
      <c r="Z1163"/>
      <c r="AA1163"/>
      <c r="AB1163"/>
      <c r="AC1163"/>
      <c r="AD1163"/>
      <c r="AE1163"/>
    </row>
    <row r="1164" spans="1:31">
      <c r="A1164" s="131" t="s">
        <v>113</v>
      </c>
      <c r="B1164" s="131" t="s">
        <v>131</v>
      </c>
      <c r="C1164" s="131" t="s">
        <v>144</v>
      </c>
      <c r="D1164" s="131" t="s">
        <v>730</v>
      </c>
      <c r="E1164" s="131" t="s">
        <v>1039</v>
      </c>
      <c r="F1164" s="131" t="s">
        <v>1040</v>
      </c>
      <c r="G1164" s="132" t="s">
        <v>396</v>
      </c>
      <c r="H1164" s="133">
        <v>28</v>
      </c>
      <c r="I1164" s="103">
        <v>52</v>
      </c>
      <c r="J1164" s="103"/>
      <c r="K1164" s="103"/>
      <c r="L1164" s="103"/>
      <c r="M1164" s="103">
        <v>9</v>
      </c>
      <c r="N1164" s="103"/>
      <c r="O1164" s="103"/>
      <c r="P1164" s="103"/>
      <c r="Q1164" s="103"/>
      <c r="R1164" s="103"/>
      <c r="S1164" s="134"/>
      <c r="T1164"/>
      <c r="U1164"/>
      <c r="V1164"/>
      <c r="W1164"/>
      <c r="X1164"/>
      <c r="Y1164"/>
      <c r="Z1164"/>
      <c r="AA1164"/>
      <c r="AB1164"/>
      <c r="AC1164"/>
      <c r="AD1164"/>
      <c r="AE1164"/>
    </row>
    <row r="1165" spans="1:31">
      <c r="A1165" s="131" t="s">
        <v>113</v>
      </c>
      <c r="B1165" s="131" t="s">
        <v>131</v>
      </c>
      <c r="C1165" s="131" t="s">
        <v>144</v>
      </c>
      <c r="D1165" s="131" t="s">
        <v>730</v>
      </c>
      <c r="E1165" s="140" t="s">
        <v>1041</v>
      </c>
      <c r="F1165" s="140" t="s">
        <v>1042</v>
      </c>
      <c r="G1165" s="140" t="s">
        <v>372</v>
      </c>
      <c r="H1165" s="128"/>
      <c r="I1165" s="129"/>
      <c r="J1165" s="129"/>
      <c r="K1165" s="129"/>
      <c r="L1165" s="129"/>
      <c r="M1165" s="129"/>
      <c r="N1165" s="129">
        <v>8</v>
      </c>
      <c r="O1165" s="129">
        <v>4</v>
      </c>
      <c r="P1165" s="129"/>
      <c r="Q1165" s="129">
        <v>19</v>
      </c>
      <c r="R1165" s="129">
        <v>25</v>
      </c>
      <c r="S1165" s="130">
        <v>64</v>
      </c>
      <c r="T1165"/>
      <c r="U1165"/>
      <c r="V1165"/>
      <c r="W1165"/>
      <c r="X1165"/>
      <c r="Y1165"/>
      <c r="Z1165"/>
      <c r="AA1165"/>
      <c r="AB1165"/>
      <c r="AC1165"/>
      <c r="AD1165"/>
      <c r="AE1165"/>
    </row>
    <row r="1166" spans="1:31">
      <c r="A1166" s="131" t="s">
        <v>113</v>
      </c>
      <c r="B1166" s="131" t="s">
        <v>131</v>
      </c>
      <c r="C1166" s="131" t="s">
        <v>144</v>
      </c>
      <c r="D1166" s="131" t="s">
        <v>730</v>
      </c>
      <c r="E1166" s="131" t="s">
        <v>1041</v>
      </c>
      <c r="F1166" s="131" t="s">
        <v>1042</v>
      </c>
      <c r="G1166" s="132" t="s">
        <v>396</v>
      </c>
      <c r="H1166" s="133">
        <v>7</v>
      </c>
      <c r="I1166" s="103">
        <v>30</v>
      </c>
      <c r="J1166" s="103"/>
      <c r="K1166" s="103"/>
      <c r="L1166" s="103"/>
      <c r="M1166" s="103">
        <v>2</v>
      </c>
      <c r="N1166" s="103"/>
      <c r="O1166" s="103"/>
      <c r="P1166" s="103"/>
      <c r="Q1166" s="103"/>
      <c r="R1166" s="103"/>
      <c r="S1166" s="134"/>
      <c r="T1166"/>
      <c r="U1166"/>
      <c r="V1166"/>
      <c r="W1166"/>
      <c r="X1166"/>
      <c r="Y1166"/>
      <c r="Z1166"/>
      <c r="AA1166"/>
      <c r="AB1166"/>
      <c r="AC1166"/>
      <c r="AD1166"/>
      <c r="AE1166"/>
    </row>
    <row r="1167" spans="1:31">
      <c r="A1167" s="131" t="s">
        <v>113</v>
      </c>
      <c r="B1167" s="131" t="s">
        <v>131</v>
      </c>
      <c r="C1167" s="131" t="s">
        <v>144</v>
      </c>
      <c r="D1167" s="131" t="s">
        <v>730</v>
      </c>
      <c r="E1167" s="140" t="s">
        <v>1043</v>
      </c>
      <c r="F1167" s="140" t="s">
        <v>1044</v>
      </c>
      <c r="G1167" s="140" t="s">
        <v>372</v>
      </c>
      <c r="H1167" s="128"/>
      <c r="I1167" s="129"/>
      <c r="J1167" s="129"/>
      <c r="K1167" s="129"/>
      <c r="L1167" s="129"/>
      <c r="M1167" s="129"/>
      <c r="N1167" s="129">
        <v>8</v>
      </c>
      <c r="O1167" s="129">
        <v>8</v>
      </c>
      <c r="P1167" s="129"/>
      <c r="Q1167" s="129">
        <v>26</v>
      </c>
      <c r="R1167" s="129">
        <v>30</v>
      </c>
      <c r="S1167" s="130">
        <v>99</v>
      </c>
      <c r="T1167"/>
      <c r="U1167"/>
      <c r="V1167"/>
      <c r="W1167"/>
      <c r="X1167"/>
      <c r="Y1167"/>
      <c r="Z1167"/>
      <c r="AA1167"/>
      <c r="AB1167"/>
      <c r="AC1167"/>
      <c r="AD1167"/>
      <c r="AE1167"/>
    </row>
    <row r="1168" spans="1:31">
      <c r="A1168" s="131" t="s">
        <v>113</v>
      </c>
      <c r="B1168" s="131" t="s">
        <v>131</v>
      </c>
      <c r="C1168" s="131" t="s">
        <v>144</v>
      </c>
      <c r="D1168" s="131" t="s">
        <v>730</v>
      </c>
      <c r="E1168" s="131" t="s">
        <v>1043</v>
      </c>
      <c r="F1168" s="131" t="s">
        <v>1044</v>
      </c>
      <c r="G1168" s="132" t="s">
        <v>396</v>
      </c>
      <c r="H1168" s="133">
        <v>12</v>
      </c>
      <c r="I1168" s="103">
        <v>30</v>
      </c>
      <c r="J1168" s="103"/>
      <c r="K1168" s="103"/>
      <c r="L1168" s="103"/>
      <c r="M1168" s="103">
        <v>2</v>
      </c>
      <c r="N1168" s="103"/>
      <c r="O1168" s="103"/>
      <c r="P1168" s="103"/>
      <c r="Q1168" s="103"/>
      <c r="R1168" s="103"/>
      <c r="S1168" s="134"/>
      <c r="T1168"/>
      <c r="U1168"/>
      <c r="V1168"/>
      <c r="W1168"/>
      <c r="X1168"/>
      <c r="Y1168"/>
      <c r="Z1168"/>
      <c r="AA1168"/>
      <c r="AB1168"/>
      <c r="AC1168"/>
      <c r="AD1168"/>
      <c r="AE1168"/>
    </row>
    <row r="1169" spans="1:31">
      <c r="A1169" s="131" t="s">
        <v>113</v>
      </c>
      <c r="B1169" s="131" t="s">
        <v>131</v>
      </c>
      <c r="C1169" s="131" t="s">
        <v>144</v>
      </c>
      <c r="D1169" s="131" t="s">
        <v>730</v>
      </c>
      <c r="E1169" s="140" t="s">
        <v>1004</v>
      </c>
      <c r="F1169" s="140" t="s">
        <v>1005</v>
      </c>
      <c r="G1169" s="140" t="s">
        <v>287</v>
      </c>
      <c r="H1169" s="128"/>
      <c r="I1169" s="129"/>
      <c r="J1169" s="129"/>
      <c r="K1169" s="129"/>
      <c r="L1169" s="129"/>
      <c r="M1169" s="129"/>
      <c r="N1169" s="129">
        <v>33</v>
      </c>
      <c r="O1169" s="129"/>
      <c r="P1169" s="129"/>
      <c r="Q1169" s="129"/>
      <c r="R1169" s="129"/>
      <c r="S1169" s="130"/>
      <c r="T1169"/>
      <c r="U1169"/>
      <c r="V1169"/>
      <c r="W1169"/>
      <c r="X1169"/>
      <c r="Y1169"/>
      <c r="Z1169"/>
      <c r="AA1169"/>
      <c r="AB1169"/>
      <c r="AC1169"/>
      <c r="AD1169"/>
      <c r="AE1169"/>
    </row>
    <row r="1170" spans="1:31">
      <c r="A1170" s="131" t="s">
        <v>113</v>
      </c>
      <c r="B1170" s="131" t="s">
        <v>131</v>
      </c>
      <c r="C1170" s="131" t="s">
        <v>144</v>
      </c>
      <c r="D1170" s="131" t="s">
        <v>730</v>
      </c>
      <c r="E1170" s="140" t="s">
        <v>968</v>
      </c>
      <c r="F1170" s="140" t="s">
        <v>969</v>
      </c>
      <c r="G1170" s="140" t="s">
        <v>287</v>
      </c>
      <c r="H1170" s="128"/>
      <c r="I1170" s="129">
        <v>96</v>
      </c>
      <c r="J1170" s="129">
        <v>120</v>
      </c>
      <c r="K1170" s="129">
        <v>240</v>
      </c>
      <c r="L1170" s="129">
        <v>395</v>
      </c>
      <c r="M1170" s="129">
        <v>73</v>
      </c>
      <c r="N1170" s="129"/>
      <c r="O1170" s="129"/>
      <c r="P1170" s="129"/>
      <c r="Q1170" s="129"/>
      <c r="R1170" s="129"/>
      <c r="S1170" s="130"/>
      <c r="T1170"/>
      <c r="U1170"/>
      <c r="V1170"/>
      <c r="W1170"/>
      <c r="X1170"/>
      <c r="Y1170"/>
      <c r="Z1170"/>
      <c r="AA1170"/>
      <c r="AB1170"/>
      <c r="AC1170"/>
      <c r="AD1170"/>
      <c r="AE1170"/>
    </row>
    <row r="1171" spans="1:31">
      <c r="A1171" s="131" t="s">
        <v>113</v>
      </c>
      <c r="B1171" s="131" t="s">
        <v>131</v>
      </c>
      <c r="C1171" s="131" t="s">
        <v>144</v>
      </c>
      <c r="D1171" s="131" t="s">
        <v>730</v>
      </c>
      <c r="E1171" s="140" t="s">
        <v>1045</v>
      </c>
      <c r="F1171" s="140" t="s">
        <v>1046</v>
      </c>
      <c r="G1171" s="140" t="s">
        <v>455</v>
      </c>
      <c r="H1171" s="128">
        <v>253</v>
      </c>
      <c r="I1171" s="129">
        <v>131</v>
      </c>
      <c r="J1171" s="129">
        <v>54</v>
      </c>
      <c r="K1171" s="129">
        <v>50</v>
      </c>
      <c r="L1171" s="129">
        <v>57</v>
      </c>
      <c r="M1171" s="129">
        <v>124</v>
      </c>
      <c r="N1171" s="129"/>
      <c r="O1171" s="129"/>
      <c r="P1171" s="129"/>
      <c r="Q1171" s="129"/>
      <c r="R1171" s="129"/>
      <c r="S1171" s="130"/>
      <c r="T1171"/>
      <c r="U1171"/>
      <c r="V1171"/>
      <c r="W1171"/>
      <c r="X1171"/>
      <c r="Y1171"/>
      <c r="Z1171"/>
      <c r="AA1171"/>
      <c r="AB1171"/>
      <c r="AC1171"/>
      <c r="AD1171"/>
      <c r="AE1171"/>
    </row>
    <row r="1172" spans="1:31">
      <c r="A1172" s="131" t="s">
        <v>113</v>
      </c>
      <c r="B1172" s="131" t="s">
        <v>131</v>
      </c>
      <c r="C1172" s="131" t="s">
        <v>144</v>
      </c>
      <c r="D1172" s="131" t="s">
        <v>730</v>
      </c>
      <c r="E1172" s="140" t="s">
        <v>1006</v>
      </c>
      <c r="F1172" s="140" t="s">
        <v>1007</v>
      </c>
      <c r="G1172" s="140" t="s">
        <v>491</v>
      </c>
      <c r="H1172" s="128"/>
      <c r="I1172" s="129"/>
      <c r="J1172" s="129"/>
      <c r="K1172" s="129"/>
      <c r="L1172" s="129"/>
      <c r="M1172" s="129"/>
      <c r="N1172" s="129"/>
      <c r="O1172" s="129"/>
      <c r="P1172" s="129"/>
      <c r="Q1172" s="129">
        <v>388</v>
      </c>
      <c r="R1172" s="129">
        <v>439</v>
      </c>
      <c r="S1172" s="130">
        <v>460</v>
      </c>
      <c r="T1172"/>
      <c r="U1172"/>
      <c r="V1172"/>
      <c r="W1172"/>
      <c r="X1172"/>
      <c r="Y1172"/>
      <c r="Z1172"/>
      <c r="AA1172"/>
      <c r="AB1172"/>
      <c r="AC1172"/>
      <c r="AD1172"/>
      <c r="AE1172"/>
    </row>
    <row r="1173" spans="1:31">
      <c r="A1173" s="131" t="s">
        <v>113</v>
      </c>
      <c r="B1173" s="131" t="s">
        <v>131</v>
      </c>
      <c r="C1173" s="131" t="s">
        <v>144</v>
      </c>
      <c r="D1173" s="131" t="s">
        <v>730</v>
      </c>
      <c r="E1173" s="140" t="s">
        <v>983</v>
      </c>
      <c r="F1173" s="140" t="s">
        <v>984</v>
      </c>
      <c r="G1173" s="140" t="s">
        <v>481</v>
      </c>
      <c r="H1173" s="128"/>
      <c r="I1173" s="129"/>
      <c r="J1173" s="129"/>
      <c r="K1173" s="129"/>
      <c r="L1173" s="129">
        <v>16</v>
      </c>
      <c r="M1173" s="129">
        <v>24</v>
      </c>
      <c r="N1173" s="129">
        <v>40</v>
      </c>
      <c r="O1173" s="129">
        <v>22</v>
      </c>
      <c r="P1173" s="129"/>
      <c r="Q1173" s="129">
        <v>43</v>
      </c>
      <c r="R1173" s="129">
        <v>41</v>
      </c>
      <c r="S1173" s="130">
        <v>97</v>
      </c>
      <c r="T1173"/>
      <c r="U1173"/>
      <c r="V1173"/>
      <c r="W1173"/>
      <c r="X1173"/>
      <c r="Y1173"/>
      <c r="Z1173"/>
      <c r="AA1173"/>
      <c r="AB1173"/>
      <c r="AC1173"/>
      <c r="AD1173"/>
      <c r="AE1173"/>
    </row>
    <row r="1174" spans="1:31">
      <c r="A1174" s="131" t="s">
        <v>113</v>
      </c>
      <c r="B1174" s="131" t="s">
        <v>131</v>
      </c>
      <c r="C1174" s="131" t="s">
        <v>144</v>
      </c>
      <c r="D1174" s="131" t="s">
        <v>730</v>
      </c>
      <c r="E1174" s="140" t="s">
        <v>985</v>
      </c>
      <c r="F1174" s="140" t="s">
        <v>986</v>
      </c>
      <c r="G1174" s="140" t="s">
        <v>590</v>
      </c>
      <c r="H1174" s="128"/>
      <c r="I1174" s="129"/>
      <c r="J1174" s="129"/>
      <c r="K1174" s="129"/>
      <c r="L1174" s="129">
        <v>24</v>
      </c>
      <c r="M1174" s="129">
        <v>72</v>
      </c>
      <c r="N1174" s="129">
        <v>79</v>
      </c>
      <c r="O1174" s="129">
        <v>75</v>
      </c>
      <c r="P1174" s="129"/>
      <c r="Q1174" s="129">
        <v>125</v>
      </c>
      <c r="R1174" s="129">
        <v>72</v>
      </c>
      <c r="S1174" s="130">
        <v>32</v>
      </c>
      <c r="T1174"/>
      <c r="U1174"/>
      <c r="V1174"/>
      <c r="W1174"/>
      <c r="X1174"/>
      <c r="Y1174"/>
      <c r="Z1174"/>
      <c r="AA1174"/>
      <c r="AB1174"/>
      <c r="AC1174"/>
      <c r="AD1174"/>
      <c r="AE1174"/>
    </row>
    <row r="1175" spans="1:31">
      <c r="A1175" s="131" t="s">
        <v>113</v>
      </c>
      <c r="B1175" s="131" t="s">
        <v>131</v>
      </c>
      <c r="C1175" s="131" t="s">
        <v>144</v>
      </c>
      <c r="D1175" s="131" t="s">
        <v>730</v>
      </c>
      <c r="E1175" s="140" t="s">
        <v>1047</v>
      </c>
      <c r="F1175" s="140" t="s">
        <v>1011</v>
      </c>
      <c r="G1175" s="140" t="s">
        <v>251</v>
      </c>
      <c r="H1175" s="128"/>
      <c r="I1175" s="129"/>
      <c r="J1175" s="129"/>
      <c r="K1175" s="129"/>
      <c r="L1175" s="129"/>
      <c r="M1175" s="129"/>
      <c r="N1175" s="129"/>
      <c r="O1175" s="129"/>
      <c r="P1175" s="129"/>
      <c r="Q1175" s="129">
        <v>89</v>
      </c>
      <c r="R1175" s="129">
        <v>105</v>
      </c>
      <c r="S1175" s="130">
        <v>201</v>
      </c>
      <c r="T1175"/>
      <c r="U1175"/>
      <c r="V1175"/>
      <c r="W1175"/>
      <c r="X1175"/>
      <c r="Y1175"/>
      <c r="Z1175"/>
      <c r="AA1175"/>
      <c r="AB1175"/>
      <c r="AC1175"/>
      <c r="AD1175"/>
      <c r="AE1175"/>
    </row>
    <row r="1176" spans="1:31">
      <c r="A1176" s="131" t="s">
        <v>113</v>
      </c>
      <c r="B1176" s="131" t="s">
        <v>131</v>
      </c>
      <c r="C1176" s="131" t="s">
        <v>144</v>
      </c>
      <c r="D1176" s="131" t="s">
        <v>730</v>
      </c>
      <c r="E1176" s="140" t="s">
        <v>987</v>
      </c>
      <c r="F1176" s="140" t="s">
        <v>988</v>
      </c>
      <c r="G1176" s="140" t="s">
        <v>455</v>
      </c>
      <c r="H1176" s="128"/>
      <c r="I1176" s="129"/>
      <c r="J1176" s="129">
        <v>564</v>
      </c>
      <c r="K1176" s="129">
        <v>832</v>
      </c>
      <c r="L1176" s="129">
        <v>1200</v>
      </c>
      <c r="M1176" s="129">
        <v>429</v>
      </c>
      <c r="N1176" s="129"/>
      <c r="O1176" s="129"/>
      <c r="P1176" s="129"/>
      <c r="Q1176" s="129">
        <v>76</v>
      </c>
      <c r="R1176" s="129">
        <v>43</v>
      </c>
      <c r="S1176" s="130">
        <v>88</v>
      </c>
      <c r="T1176"/>
      <c r="U1176"/>
      <c r="V1176"/>
      <c r="W1176"/>
      <c r="X1176"/>
      <c r="Y1176"/>
      <c r="Z1176"/>
      <c r="AA1176"/>
      <c r="AB1176"/>
      <c r="AC1176"/>
      <c r="AD1176"/>
      <c r="AE1176"/>
    </row>
    <row r="1177" spans="1:31">
      <c r="A1177" s="131" t="s">
        <v>113</v>
      </c>
      <c r="B1177" s="131" t="s">
        <v>131</v>
      </c>
      <c r="C1177" s="131" t="s">
        <v>144</v>
      </c>
      <c r="D1177" s="131" t="s">
        <v>730</v>
      </c>
      <c r="E1177" s="140" t="s">
        <v>1048</v>
      </c>
      <c r="F1177" s="140" t="s">
        <v>1049</v>
      </c>
      <c r="G1177" s="140" t="s">
        <v>455</v>
      </c>
      <c r="H1177" s="128"/>
      <c r="I1177" s="129"/>
      <c r="J1177" s="129"/>
      <c r="K1177" s="129"/>
      <c r="L1177" s="129"/>
      <c r="M1177" s="129"/>
      <c r="N1177" s="129"/>
      <c r="O1177" s="129"/>
      <c r="P1177" s="129"/>
      <c r="Q1177" s="129">
        <v>1064</v>
      </c>
      <c r="R1177" s="129">
        <v>874</v>
      </c>
      <c r="S1177" s="130">
        <v>1445</v>
      </c>
      <c r="T1177"/>
      <c r="U1177"/>
      <c r="V1177"/>
      <c r="W1177"/>
      <c r="X1177"/>
      <c r="Y1177"/>
      <c r="Z1177"/>
      <c r="AA1177"/>
      <c r="AB1177"/>
      <c r="AC1177"/>
      <c r="AD1177"/>
      <c r="AE1177"/>
    </row>
    <row r="1178" spans="1:31">
      <c r="A1178" s="131" t="s">
        <v>113</v>
      </c>
      <c r="B1178" s="131" t="s">
        <v>131</v>
      </c>
      <c r="C1178" s="140" t="s">
        <v>140</v>
      </c>
      <c r="D1178" s="140" t="s">
        <v>226</v>
      </c>
      <c r="E1178" s="140" t="s">
        <v>1050</v>
      </c>
      <c r="F1178" s="140" t="s">
        <v>1051</v>
      </c>
      <c r="G1178" s="140" t="s">
        <v>1052</v>
      </c>
      <c r="H1178" s="128">
        <v>0</v>
      </c>
      <c r="I1178" s="129">
        <v>3</v>
      </c>
      <c r="J1178" s="129">
        <v>1</v>
      </c>
      <c r="K1178" s="129">
        <v>3</v>
      </c>
      <c r="L1178" s="129">
        <v>3</v>
      </c>
      <c r="M1178" s="129">
        <v>1</v>
      </c>
      <c r="N1178" s="129">
        <v>1</v>
      </c>
      <c r="O1178" s="129">
        <v>3</v>
      </c>
      <c r="P1178" s="129">
        <v>1</v>
      </c>
      <c r="Q1178" s="129">
        <v>2</v>
      </c>
      <c r="R1178" s="129">
        <v>1</v>
      </c>
      <c r="S1178" s="130">
        <v>2</v>
      </c>
      <c r="T1178"/>
      <c r="U1178"/>
      <c r="V1178"/>
      <c r="W1178"/>
      <c r="X1178"/>
      <c r="Y1178"/>
      <c r="Z1178"/>
      <c r="AA1178"/>
      <c r="AB1178"/>
      <c r="AC1178"/>
      <c r="AD1178"/>
      <c r="AE1178"/>
    </row>
    <row r="1179" spans="1:31">
      <c r="A1179" s="131" t="s">
        <v>113</v>
      </c>
      <c r="B1179" s="131" t="s">
        <v>131</v>
      </c>
      <c r="C1179" s="131" t="s">
        <v>140</v>
      </c>
      <c r="D1179" s="131" t="s">
        <v>226</v>
      </c>
      <c r="E1179" s="140" t="s">
        <v>1053</v>
      </c>
      <c r="F1179" s="140" t="s">
        <v>1054</v>
      </c>
      <c r="G1179" s="140" t="s">
        <v>1052</v>
      </c>
      <c r="H1179" s="128">
        <v>8</v>
      </c>
      <c r="I1179" s="129"/>
      <c r="J1179" s="129"/>
      <c r="K1179" s="129"/>
      <c r="L1179" s="129"/>
      <c r="M1179" s="129"/>
      <c r="N1179" s="129"/>
      <c r="O1179" s="129"/>
      <c r="P1179" s="129"/>
      <c r="Q1179" s="129"/>
      <c r="R1179" s="129"/>
      <c r="S1179" s="130"/>
      <c r="T1179"/>
      <c r="U1179"/>
      <c r="V1179"/>
      <c r="W1179"/>
      <c r="X1179"/>
      <c r="Y1179"/>
      <c r="Z1179"/>
      <c r="AA1179"/>
      <c r="AB1179"/>
      <c r="AC1179"/>
      <c r="AD1179"/>
      <c r="AE1179"/>
    </row>
    <row r="1180" spans="1:31">
      <c r="A1180" s="131" t="s">
        <v>113</v>
      </c>
      <c r="B1180" s="131" t="s">
        <v>131</v>
      </c>
      <c r="C1180" s="131" t="s">
        <v>140</v>
      </c>
      <c r="D1180" s="131" t="s">
        <v>226</v>
      </c>
      <c r="E1180" s="140" t="s">
        <v>1055</v>
      </c>
      <c r="F1180" s="140" t="s">
        <v>1056</v>
      </c>
      <c r="G1180" s="140" t="s">
        <v>1057</v>
      </c>
      <c r="H1180" s="128">
        <v>0</v>
      </c>
      <c r="I1180" s="129"/>
      <c r="J1180" s="129"/>
      <c r="K1180" s="129"/>
      <c r="L1180" s="129"/>
      <c r="M1180" s="129"/>
      <c r="N1180" s="129"/>
      <c r="O1180" s="129"/>
      <c r="P1180" s="129"/>
      <c r="Q1180" s="129"/>
      <c r="R1180" s="129"/>
      <c r="S1180" s="130"/>
      <c r="T1180"/>
      <c r="U1180"/>
      <c r="V1180"/>
      <c r="W1180"/>
      <c r="X1180"/>
      <c r="Y1180"/>
      <c r="Z1180"/>
      <c r="AA1180"/>
      <c r="AB1180"/>
      <c r="AC1180"/>
      <c r="AD1180"/>
      <c r="AE1180"/>
    </row>
    <row r="1181" spans="1:31">
      <c r="A1181" s="131" t="s">
        <v>113</v>
      </c>
      <c r="B1181" s="131" t="s">
        <v>131</v>
      </c>
      <c r="C1181" s="131" t="s">
        <v>140</v>
      </c>
      <c r="D1181" s="131" t="s">
        <v>226</v>
      </c>
      <c r="E1181" s="140" t="s">
        <v>1058</v>
      </c>
      <c r="F1181" s="140" t="s">
        <v>1059</v>
      </c>
      <c r="G1181" s="140" t="s">
        <v>1060</v>
      </c>
      <c r="H1181" s="128">
        <v>2</v>
      </c>
      <c r="I1181" s="129">
        <v>1</v>
      </c>
      <c r="J1181" s="129">
        <v>1</v>
      </c>
      <c r="K1181" s="129">
        <v>0</v>
      </c>
      <c r="L1181" s="129">
        <v>1</v>
      </c>
      <c r="M1181" s="129">
        <v>1</v>
      </c>
      <c r="N1181" s="129">
        <v>1</v>
      </c>
      <c r="O1181" s="129">
        <v>1</v>
      </c>
      <c r="P1181" s="129">
        <v>0</v>
      </c>
      <c r="Q1181" s="129">
        <v>0</v>
      </c>
      <c r="R1181" s="129">
        <v>0</v>
      </c>
      <c r="S1181" s="130">
        <v>0</v>
      </c>
      <c r="T1181"/>
      <c r="U1181"/>
      <c r="V1181"/>
      <c r="W1181"/>
      <c r="X1181"/>
      <c r="Y1181"/>
      <c r="Z1181"/>
      <c r="AA1181"/>
      <c r="AB1181"/>
      <c r="AC1181"/>
      <c r="AD1181"/>
      <c r="AE1181"/>
    </row>
    <row r="1182" spans="1:31">
      <c r="A1182" s="131" t="s">
        <v>113</v>
      </c>
      <c r="B1182" s="131" t="s">
        <v>131</v>
      </c>
      <c r="C1182" s="131" t="s">
        <v>140</v>
      </c>
      <c r="D1182" s="131" t="s">
        <v>226</v>
      </c>
      <c r="E1182" s="140" t="s">
        <v>1061</v>
      </c>
      <c r="F1182" s="140" t="s">
        <v>1062</v>
      </c>
      <c r="G1182" s="140" t="s">
        <v>1063</v>
      </c>
      <c r="H1182" s="128"/>
      <c r="I1182" s="129"/>
      <c r="J1182" s="129"/>
      <c r="K1182" s="129"/>
      <c r="L1182" s="129"/>
      <c r="M1182" s="129"/>
      <c r="N1182" s="129"/>
      <c r="O1182" s="129"/>
      <c r="P1182" s="129">
        <v>300</v>
      </c>
      <c r="Q1182" s="129"/>
      <c r="R1182" s="129"/>
      <c r="S1182" s="130"/>
      <c r="T1182"/>
      <c r="U1182"/>
      <c r="V1182"/>
      <c r="W1182"/>
      <c r="X1182"/>
      <c r="Y1182"/>
      <c r="Z1182"/>
      <c r="AA1182"/>
      <c r="AB1182"/>
      <c r="AC1182"/>
      <c r="AD1182"/>
      <c r="AE1182"/>
    </row>
    <row r="1183" spans="1:31">
      <c r="A1183" s="131" t="s">
        <v>113</v>
      </c>
      <c r="B1183" s="131" t="s">
        <v>131</v>
      </c>
      <c r="C1183" s="131" t="s">
        <v>140</v>
      </c>
      <c r="D1183" s="131" t="s">
        <v>226</v>
      </c>
      <c r="E1183" s="140" t="s">
        <v>1064</v>
      </c>
      <c r="F1183" s="140" t="s">
        <v>1065</v>
      </c>
      <c r="G1183" s="140" t="s">
        <v>678</v>
      </c>
      <c r="H1183" s="128">
        <v>2</v>
      </c>
      <c r="I1183" s="129">
        <v>2</v>
      </c>
      <c r="J1183" s="129">
        <v>1</v>
      </c>
      <c r="K1183" s="129">
        <v>2</v>
      </c>
      <c r="L1183" s="129">
        <v>4</v>
      </c>
      <c r="M1183" s="129">
        <v>1</v>
      </c>
      <c r="N1183" s="129">
        <v>1</v>
      </c>
      <c r="O1183" s="129">
        <v>3</v>
      </c>
      <c r="P1183" s="129">
        <v>0</v>
      </c>
      <c r="Q1183" s="129">
        <v>1</v>
      </c>
      <c r="R1183" s="129">
        <v>1</v>
      </c>
      <c r="S1183" s="130">
        <v>4</v>
      </c>
      <c r="T1183"/>
      <c r="U1183"/>
      <c r="V1183"/>
      <c r="W1183"/>
      <c r="X1183"/>
      <c r="Y1183"/>
      <c r="Z1183"/>
      <c r="AA1183"/>
      <c r="AB1183"/>
      <c r="AC1183"/>
      <c r="AD1183"/>
      <c r="AE1183"/>
    </row>
    <row r="1184" spans="1:31">
      <c r="A1184" s="131" t="s">
        <v>113</v>
      </c>
      <c r="B1184" s="131" t="s">
        <v>131</v>
      </c>
      <c r="C1184" s="131" t="s">
        <v>140</v>
      </c>
      <c r="D1184" s="131" t="s">
        <v>226</v>
      </c>
      <c r="E1184" s="140" t="s">
        <v>903</v>
      </c>
      <c r="F1184" s="140" t="s">
        <v>904</v>
      </c>
      <c r="G1184" s="140" t="s">
        <v>1066</v>
      </c>
      <c r="H1184" s="128">
        <v>5</v>
      </c>
      <c r="I1184" s="129">
        <v>8</v>
      </c>
      <c r="J1184" s="129">
        <v>5</v>
      </c>
      <c r="K1184" s="129">
        <v>6</v>
      </c>
      <c r="L1184" s="129">
        <v>0</v>
      </c>
      <c r="M1184" s="129">
        <v>1</v>
      </c>
      <c r="N1184" s="129">
        <v>2</v>
      </c>
      <c r="O1184" s="129">
        <v>1</v>
      </c>
      <c r="P1184" s="129">
        <v>4</v>
      </c>
      <c r="Q1184" s="129">
        <v>5</v>
      </c>
      <c r="R1184" s="129">
        <v>3</v>
      </c>
      <c r="S1184" s="130">
        <v>3</v>
      </c>
      <c r="T1184"/>
      <c r="U1184"/>
      <c r="V1184"/>
      <c r="W1184"/>
      <c r="X1184"/>
      <c r="Y1184"/>
      <c r="Z1184"/>
      <c r="AA1184"/>
      <c r="AB1184"/>
      <c r="AC1184"/>
      <c r="AD1184"/>
      <c r="AE1184"/>
    </row>
    <row r="1185" spans="1:31">
      <c r="A1185" s="131" t="s">
        <v>113</v>
      </c>
      <c r="B1185" s="131" t="s">
        <v>131</v>
      </c>
      <c r="C1185" s="131" t="s">
        <v>140</v>
      </c>
      <c r="D1185" s="131" t="s">
        <v>226</v>
      </c>
      <c r="E1185" s="140" t="s">
        <v>1067</v>
      </c>
      <c r="F1185" s="140" t="s">
        <v>1068</v>
      </c>
      <c r="G1185" s="140" t="s">
        <v>711</v>
      </c>
      <c r="H1185" s="128">
        <v>0</v>
      </c>
      <c r="I1185" s="129">
        <v>0</v>
      </c>
      <c r="J1185" s="129">
        <v>1</v>
      </c>
      <c r="K1185" s="129">
        <v>0</v>
      </c>
      <c r="L1185" s="129">
        <v>0</v>
      </c>
      <c r="M1185" s="129">
        <v>0</v>
      </c>
      <c r="N1185" s="129">
        <v>0</v>
      </c>
      <c r="O1185" s="129">
        <v>0</v>
      </c>
      <c r="P1185" s="129">
        <v>0</v>
      </c>
      <c r="Q1185" s="129">
        <v>0</v>
      </c>
      <c r="R1185" s="129">
        <v>0</v>
      </c>
      <c r="S1185" s="130">
        <v>0</v>
      </c>
      <c r="T1185"/>
      <c r="U1185"/>
      <c r="V1185"/>
      <c r="W1185"/>
      <c r="X1185"/>
      <c r="Y1185"/>
      <c r="Z1185"/>
      <c r="AA1185"/>
      <c r="AB1185"/>
      <c r="AC1185"/>
      <c r="AD1185"/>
      <c r="AE1185"/>
    </row>
    <row r="1186" spans="1:31">
      <c r="A1186" s="131" t="s">
        <v>113</v>
      </c>
      <c r="B1186" s="131" t="s">
        <v>131</v>
      </c>
      <c r="C1186" s="131" t="s">
        <v>140</v>
      </c>
      <c r="D1186" s="131" t="s">
        <v>226</v>
      </c>
      <c r="E1186" s="140" t="s">
        <v>1069</v>
      </c>
      <c r="F1186" s="140" t="s">
        <v>1070</v>
      </c>
      <c r="G1186" s="140" t="s">
        <v>711</v>
      </c>
      <c r="H1186" s="128">
        <v>0</v>
      </c>
      <c r="I1186" s="129">
        <v>0</v>
      </c>
      <c r="J1186" s="129">
        <v>1</v>
      </c>
      <c r="K1186" s="129">
        <v>0</v>
      </c>
      <c r="L1186" s="129">
        <v>0</v>
      </c>
      <c r="M1186" s="129">
        <v>0</v>
      </c>
      <c r="N1186" s="129">
        <v>0</v>
      </c>
      <c r="O1186" s="129">
        <v>0</v>
      </c>
      <c r="P1186" s="129">
        <v>0</v>
      </c>
      <c r="Q1186" s="129">
        <v>0</v>
      </c>
      <c r="R1186" s="129">
        <v>1</v>
      </c>
      <c r="S1186" s="130">
        <v>0</v>
      </c>
      <c r="T1186"/>
      <c r="U1186"/>
      <c r="V1186"/>
      <c r="W1186"/>
      <c r="X1186"/>
      <c r="Y1186"/>
      <c r="Z1186"/>
      <c r="AA1186"/>
      <c r="AB1186"/>
      <c r="AC1186"/>
      <c r="AD1186"/>
      <c r="AE1186"/>
    </row>
    <row r="1187" spans="1:31">
      <c r="A1187" s="131" t="s">
        <v>113</v>
      </c>
      <c r="B1187" s="131" t="s">
        <v>131</v>
      </c>
      <c r="C1187" s="131" t="s">
        <v>140</v>
      </c>
      <c r="D1187" s="131" t="s">
        <v>226</v>
      </c>
      <c r="E1187" s="140" t="s">
        <v>1071</v>
      </c>
      <c r="F1187" s="140" t="s">
        <v>1072</v>
      </c>
      <c r="G1187" s="140" t="s">
        <v>1073</v>
      </c>
      <c r="H1187" s="128"/>
      <c r="I1187" s="129"/>
      <c r="J1187" s="129"/>
      <c r="K1187" s="129"/>
      <c r="L1187" s="129">
        <v>1</v>
      </c>
      <c r="M1187" s="129"/>
      <c r="N1187" s="129"/>
      <c r="O1187" s="129"/>
      <c r="P1187" s="129"/>
      <c r="Q1187" s="129"/>
      <c r="R1187" s="129"/>
      <c r="S1187" s="130"/>
      <c r="T1187"/>
      <c r="U1187"/>
      <c r="V1187"/>
      <c r="W1187"/>
      <c r="X1187"/>
      <c r="Y1187"/>
      <c r="Z1187"/>
      <c r="AA1187"/>
      <c r="AB1187"/>
      <c r="AC1187"/>
      <c r="AD1187"/>
      <c r="AE1187"/>
    </row>
    <row r="1188" spans="1:31">
      <c r="A1188" s="131" t="s">
        <v>113</v>
      </c>
      <c r="B1188" s="131" t="s">
        <v>131</v>
      </c>
      <c r="C1188" s="131" t="s">
        <v>140</v>
      </c>
      <c r="D1188" s="131" t="s">
        <v>226</v>
      </c>
      <c r="E1188" s="140" t="s">
        <v>906</v>
      </c>
      <c r="F1188" s="140" t="s">
        <v>907</v>
      </c>
      <c r="G1188" s="140" t="s">
        <v>1074</v>
      </c>
      <c r="H1188" s="128">
        <v>3</v>
      </c>
      <c r="I1188" s="129">
        <v>2</v>
      </c>
      <c r="J1188" s="129">
        <v>7</v>
      </c>
      <c r="K1188" s="129">
        <v>2</v>
      </c>
      <c r="L1188" s="129">
        <v>3</v>
      </c>
      <c r="M1188" s="129">
        <v>6</v>
      </c>
      <c r="N1188" s="129">
        <v>1</v>
      </c>
      <c r="O1188" s="129"/>
      <c r="P1188" s="129"/>
      <c r="Q1188" s="129"/>
      <c r="R1188" s="129"/>
      <c r="S1188" s="130"/>
      <c r="T1188"/>
      <c r="U1188"/>
      <c r="V1188"/>
      <c r="W1188"/>
      <c r="X1188"/>
      <c r="Y1188"/>
      <c r="Z1188"/>
      <c r="AA1188"/>
      <c r="AB1188"/>
      <c r="AC1188"/>
      <c r="AD1188"/>
      <c r="AE1188"/>
    </row>
    <row r="1189" spans="1:31">
      <c r="A1189" s="131" t="s">
        <v>113</v>
      </c>
      <c r="B1189" s="131" t="s">
        <v>131</v>
      </c>
      <c r="C1189" s="131" t="s">
        <v>140</v>
      </c>
      <c r="D1189" s="131" t="s">
        <v>226</v>
      </c>
      <c r="E1189" s="140" t="s">
        <v>908</v>
      </c>
      <c r="F1189" s="140" t="s">
        <v>909</v>
      </c>
      <c r="G1189" s="140" t="s">
        <v>1075</v>
      </c>
      <c r="H1189" s="128">
        <v>0</v>
      </c>
      <c r="I1189" s="129">
        <v>1</v>
      </c>
      <c r="J1189" s="129">
        <v>1</v>
      </c>
      <c r="K1189" s="129">
        <v>0</v>
      </c>
      <c r="L1189" s="129">
        <v>1</v>
      </c>
      <c r="M1189" s="129">
        <v>1</v>
      </c>
      <c r="N1189" s="129">
        <v>4</v>
      </c>
      <c r="O1189" s="129">
        <v>2</v>
      </c>
      <c r="P1189" s="129">
        <v>0</v>
      </c>
      <c r="Q1189" s="129">
        <v>0</v>
      </c>
      <c r="R1189" s="129">
        <v>0</v>
      </c>
      <c r="S1189" s="130">
        <v>0</v>
      </c>
      <c r="T1189"/>
      <c r="U1189"/>
      <c r="V1189"/>
      <c r="W1189"/>
      <c r="X1189"/>
      <c r="Y1189"/>
      <c r="Z1189"/>
      <c r="AA1189"/>
      <c r="AB1189"/>
      <c r="AC1189"/>
      <c r="AD1189"/>
      <c r="AE1189"/>
    </row>
    <row r="1190" spans="1:31">
      <c r="A1190" s="131" t="s">
        <v>113</v>
      </c>
      <c r="B1190" s="131" t="s">
        <v>131</v>
      </c>
      <c r="C1190" s="131" t="s">
        <v>140</v>
      </c>
      <c r="D1190" s="131" t="s">
        <v>226</v>
      </c>
      <c r="E1190" s="140" t="s">
        <v>1076</v>
      </c>
      <c r="F1190" s="140" t="s">
        <v>1077</v>
      </c>
      <c r="G1190" s="140" t="s">
        <v>1078</v>
      </c>
      <c r="H1190" s="128">
        <v>4</v>
      </c>
      <c r="I1190" s="129">
        <v>3</v>
      </c>
      <c r="J1190" s="129">
        <v>0</v>
      </c>
      <c r="K1190" s="129">
        <v>0</v>
      </c>
      <c r="L1190" s="129">
        <v>0</v>
      </c>
      <c r="M1190" s="129">
        <v>0</v>
      </c>
      <c r="N1190" s="129"/>
      <c r="O1190" s="129"/>
      <c r="P1190" s="129"/>
      <c r="Q1190" s="129"/>
      <c r="R1190" s="129"/>
      <c r="S1190" s="130"/>
      <c r="T1190"/>
      <c r="U1190"/>
      <c r="V1190"/>
      <c r="W1190"/>
      <c r="X1190"/>
      <c r="Y1190"/>
      <c r="Z1190"/>
      <c r="AA1190"/>
      <c r="AB1190"/>
      <c r="AC1190"/>
      <c r="AD1190"/>
      <c r="AE1190"/>
    </row>
    <row r="1191" spans="1:31">
      <c r="A1191" s="131" t="s">
        <v>113</v>
      </c>
      <c r="B1191" s="131" t="s">
        <v>131</v>
      </c>
      <c r="C1191" s="131" t="s">
        <v>140</v>
      </c>
      <c r="D1191" s="131" t="s">
        <v>226</v>
      </c>
      <c r="E1191" s="140" t="s">
        <v>1079</v>
      </c>
      <c r="F1191" s="140" t="s">
        <v>1080</v>
      </c>
      <c r="G1191" s="140" t="s">
        <v>1081</v>
      </c>
      <c r="H1191" s="128">
        <v>1</v>
      </c>
      <c r="I1191" s="129"/>
      <c r="J1191" s="129"/>
      <c r="K1191" s="129"/>
      <c r="L1191" s="129"/>
      <c r="M1191" s="129"/>
      <c r="N1191" s="129"/>
      <c r="O1191" s="129"/>
      <c r="P1191" s="129"/>
      <c r="Q1191" s="129"/>
      <c r="R1191" s="129"/>
      <c r="S1191" s="130"/>
      <c r="T1191"/>
      <c r="U1191"/>
      <c r="V1191"/>
      <c r="W1191"/>
      <c r="X1191"/>
      <c r="Y1191"/>
      <c r="Z1191"/>
      <c r="AA1191"/>
      <c r="AB1191"/>
      <c r="AC1191"/>
      <c r="AD1191"/>
      <c r="AE1191"/>
    </row>
    <row r="1192" spans="1:31">
      <c r="A1192" s="131" t="s">
        <v>113</v>
      </c>
      <c r="B1192" s="131" t="s">
        <v>131</v>
      </c>
      <c r="C1192" s="131" t="s">
        <v>140</v>
      </c>
      <c r="D1192" s="131" t="s">
        <v>226</v>
      </c>
      <c r="E1192" s="131" t="s">
        <v>1079</v>
      </c>
      <c r="F1192" s="131" t="s">
        <v>1080</v>
      </c>
      <c r="G1192" s="132" t="s">
        <v>1082</v>
      </c>
      <c r="H1192" s="133"/>
      <c r="I1192" s="103">
        <v>1</v>
      </c>
      <c r="J1192" s="103"/>
      <c r="K1192" s="103"/>
      <c r="L1192" s="103"/>
      <c r="M1192" s="103"/>
      <c r="N1192" s="103"/>
      <c r="O1192" s="103"/>
      <c r="P1192" s="103"/>
      <c r="Q1192" s="103"/>
      <c r="R1192" s="103"/>
      <c r="S1192" s="134"/>
      <c r="T1192"/>
      <c r="U1192"/>
      <c r="V1192"/>
      <c r="W1192"/>
      <c r="X1192"/>
      <c r="Y1192"/>
      <c r="Z1192"/>
      <c r="AA1192"/>
      <c r="AB1192"/>
      <c r="AC1192"/>
      <c r="AD1192"/>
      <c r="AE1192"/>
    </row>
    <row r="1193" spans="1:31">
      <c r="A1193" s="131" t="s">
        <v>113</v>
      </c>
      <c r="B1193" s="131" t="s">
        <v>131</v>
      </c>
      <c r="C1193" s="131" t="s">
        <v>140</v>
      </c>
      <c r="D1193" s="131" t="s">
        <v>226</v>
      </c>
      <c r="E1193" s="140" t="s">
        <v>910</v>
      </c>
      <c r="F1193" s="140" t="s">
        <v>911</v>
      </c>
      <c r="G1193" s="140" t="s">
        <v>1083</v>
      </c>
      <c r="H1193" s="128">
        <v>5</v>
      </c>
      <c r="I1193" s="129">
        <v>2</v>
      </c>
      <c r="J1193" s="129">
        <v>2</v>
      </c>
      <c r="K1193" s="129">
        <v>3</v>
      </c>
      <c r="L1193" s="129">
        <v>0</v>
      </c>
      <c r="M1193" s="129">
        <v>1</v>
      </c>
      <c r="N1193" s="129">
        <v>1</v>
      </c>
      <c r="O1193" s="129">
        <v>1</v>
      </c>
      <c r="P1193" s="129">
        <v>3</v>
      </c>
      <c r="Q1193" s="129">
        <v>1</v>
      </c>
      <c r="R1193" s="129">
        <v>0</v>
      </c>
      <c r="S1193" s="130">
        <v>3</v>
      </c>
      <c r="T1193"/>
      <c r="U1193"/>
      <c r="V1193"/>
      <c r="W1193"/>
      <c r="X1193"/>
      <c r="Y1193"/>
      <c r="Z1193"/>
      <c r="AA1193"/>
      <c r="AB1193"/>
      <c r="AC1193"/>
      <c r="AD1193"/>
      <c r="AE1193"/>
    </row>
    <row r="1194" spans="1:31">
      <c r="A1194" s="131" t="s">
        <v>113</v>
      </c>
      <c r="B1194" s="131" t="s">
        <v>131</v>
      </c>
      <c r="C1194" s="131" t="s">
        <v>140</v>
      </c>
      <c r="D1194" s="131" t="s">
        <v>226</v>
      </c>
      <c r="E1194" s="140" t="s">
        <v>1084</v>
      </c>
      <c r="F1194" s="140" t="s">
        <v>1085</v>
      </c>
      <c r="G1194" s="140" t="s">
        <v>666</v>
      </c>
      <c r="H1194" s="128">
        <v>19</v>
      </c>
      <c r="I1194" s="129">
        <v>26</v>
      </c>
      <c r="J1194" s="129">
        <v>24</v>
      </c>
      <c r="K1194" s="129">
        <v>24</v>
      </c>
      <c r="L1194" s="129">
        <v>10</v>
      </c>
      <c r="M1194" s="129">
        <v>8</v>
      </c>
      <c r="N1194" s="129"/>
      <c r="O1194" s="129"/>
      <c r="P1194" s="129"/>
      <c r="Q1194" s="129"/>
      <c r="R1194" s="129"/>
      <c r="S1194" s="130"/>
      <c r="T1194"/>
      <c r="U1194"/>
      <c r="V1194"/>
      <c r="W1194"/>
      <c r="X1194"/>
      <c r="Y1194"/>
      <c r="Z1194"/>
      <c r="AA1194"/>
      <c r="AB1194"/>
      <c r="AC1194"/>
      <c r="AD1194"/>
      <c r="AE1194"/>
    </row>
    <row r="1195" spans="1:31">
      <c r="A1195" s="131" t="s">
        <v>113</v>
      </c>
      <c r="B1195" s="131" t="s">
        <v>131</v>
      </c>
      <c r="C1195" s="131" t="s">
        <v>140</v>
      </c>
      <c r="D1195" s="131" t="s">
        <v>226</v>
      </c>
      <c r="E1195" s="140" t="s">
        <v>1086</v>
      </c>
      <c r="F1195" s="140" t="s">
        <v>1087</v>
      </c>
      <c r="G1195" s="140" t="s">
        <v>666</v>
      </c>
      <c r="H1195" s="128">
        <v>11</v>
      </c>
      <c r="I1195" s="129">
        <v>31</v>
      </c>
      <c r="J1195" s="129">
        <v>25</v>
      </c>
      <c r="K1195" s="129">
        <v>21</v>
      </c>
      <c r="L1195" s="129">
        <v>9</v>
      </c>
      <c r="M1195" s="129">
        <v>7</v>
      </c>
      <c r="N1195" s="129">
        <v>1</v>
      </c>
      <c r="O1195" s="129"/>
      <c r="P1195" s="129"/>
      <c r="Q1195" s="129"/>
      <c r="R1195" s="129"/>
      <c r="S1195" s="130"/>
      <c r="T1195"/>
      <c r="U1195"/>
      <c r="V1195"/>
      <c r="W1195"/>
      <c r="X1195"/>
      <c r="Y1195"/>
      <c r="Z1195"/>
      <c r="AA1195"/>
      <c r="AB1195"/>
      <c r="AC1195"/>
      <c r="AD1195"/>
      <c r="AE1195"/>
    </row>
    <row r="1196" spans="1:31">
      <c r="A1196" s="131" t="s">
        <v>113</v>
      </c>
      <c r="B1196" s="131" t="s">
        <v>131</v>
      </c>
      <c r="C1196" s="131" t="s">
        <v>140</v>
      </c>
      <c r="D1196" s="131" t="s">
        <v>226</v>
      </c>
      <c r="E1196" s="140" t="s">
        <v>1088</v>
      </c>
      <c r="F1196" s="140" t="s">
        <v>1089</v>
      </c>
      <c r="G1196" s="140" t="s">
        <v>666</v>
      </c>
      <c r="H1196" s="128">
        <v>10</v>
      </c>
      <c r="I1196" s="129">
        <v>8</v>
      </c>
      <c r="J1196" s="129">
        <v>6</v>
      </c>
      <c r="K1196" s="129">
        <v>1</v>
      </c>
      <c r="L1196" s="129">
        <v>0</v>
      </c>
      <c r="M1196" s="129">
        <v>0</v>
      </c>
      <c r="N1196" s="129"/>
      <c r="O1196" s="129"/>
      <c r="P1196" s="129"/>
      <c r="Q1196" s="129"/>
      <c r="R1196" s="129"/>
      <c r="S1196" s="130"/>
      <c r="T1196"/>
      <c r="U1196"/>
      <c r="V1196"/>
      <c r="W1196"/>
      <c r="X1196"/>
      <c r="Y1196"/>
      <c r="Z1196"/>
      <c r="AA1196"/>
      <c r="AB1196"/>
      <c r="AC1196"/>
      <c r="AD1196"/>
      <c r="AE1196"/>
    </row>
    <row r="1197" spans="1:31">
      <c r="A1197" s="131" t="s">
        <v>113</v>
      </c>
      <c r="B1197" s="131" t="s">
        <v>131</v>
      </c>
      <c r="C1197" s="131" t="s">
        <v>140</v>
      </c>
      <c r="D1197" s="131" t="s">
        <v>226</v>
      </c>
      <c r="E1197" s="140" t="s">
        <v>1090</v>
      </c>
      <c r="F1197" s="140" t="s">
        <v>1091</v>
      </c>
      <c r="G1197" s="140" t="s">
        <v>1092</v>
      </c>
      <c r="H1197" s="128">
        <v>0</v>
      </c>
      <c r="I1197" s="129">
        <v>0</v>
      </c>
      <c r="J1197" s="129">
        <v>0</v>
      </c>
      <c r="K1197" s="129">
        <v>0</v>
      </c>
      <c r="L1197" s="129">
        <v>0</v>
      </c>
      <c r="M1197" s="129">
        <v>0</v>
      </c>
      <c r="N1197" s="129">
        <v>0</v>
      </c>
      <c r="O1197" s="129">
        <v>0</v>
      </c>
      <c r="P1197" s="129">
        <v>0</v>
      </c>
      <c r="Q1197" s="129">
        <v>0</v>
      </c>
      <c r="R1197" s="129"/>
      <c r="S1197" s="130"/>
      <c r="T1197"/>
      <c r="U1197"/>
      <c r="V1197"/>
      <c r="W1197"/>
      <c r="X1197"/>
      <c r="Y1197"/>
      <c r="Z1197"/>
      <c r="AA1197"/>
      <c r="AB1197"/>
      <c r="AC1197"/>
      <c r="AD1197"/>
      <c r="AE1197"/>
    </row>
    <row r="1198" spans="1:31">
      <c r="A1198" s="131" t="s">
        <v>113</v>
      </c>
      <c r="B1198" s="131" t="s">
        <v>131</v>
      </c>
      <c r="C1198" s="131" t="s">
        <v>140</v>
      </c>
      <c r="D1198" s="131" t="s">
        <v>226</v>
      </c>
      <c r="E1198" s="140" t="s">
        <v>1012</v>
      </c>
      <c r="F1198" s="140" t="s">
        <v>1013</v>
      </c>
      <c r="G1198" s="140" t="s">
        <v>1093</v>
      </c>
      <c r="H1198" s="128"/>
      <c r="I1198" s="129"/>
      <c r="J1198" s="129"/>
      <c r="K1198" s="129"/>
      <c r="L1198" s="129">
        <v>3</v>
      </c>
      <c r="M1198" s="129">
        <v>1</v>
      </c>
      <c r="N1198" s="129"/>
      <c r="O1198" s="129"/>
      <c r="P1198" s="129"/>
      <c r="Q1198" s="129"/>
      <c r="R1198" s="129"/>
      <c r="S1198" s="130"/>
      <c r="T1198"/>
      <c r="U1198"/>
      <c r="V1198"/>
      <c r="W1198"/>
      <c r="X1198"/>
      <c r="Y1198"/>
      <c r="Z1198"/>
      <c r="AA1198"/>
      <c r="AB1198"/>
      <c r="AC1198"/>
      <c r="AD1198"/>
      <c r="AE1198"/>
    </row>
    <row r="1199" spans="1:31">
      <c r="A1199" s="131" t="s">
        <v>113</v>
      </c>
      <c r="B1199" s="131" t="s">
        <v>131</v>
      </c>
      <c r="C1199" s="131" t="s">
        <v>140</v>
      </c>
      <c r="D1199" s="131" t="s">
        <v>226</v>
      </c>
      <c r="E1199" s="131" t="s">
        <v>1012</v>
      </c>
      <c r="F1199" s="131" t="s">
        <v>1013</v>
      </c>
      <c r="G1199" s="132" t="s">
        <v>1094</v>
      </c>
      <c r="H1199" s="133">
        <v>2</v>
      </c>
      <c r="I1199" s="103">
        <v>2</v>
      </c>
      <c r="J1199" s="103">
        <v>4</v>
      </c>
      <c r="K1199" s="103">
        <v>1</v>
      </c>
      <c r="L1199" s="103"/>
      <c r="M1199" s="103"/>
      <c r="N1199" s="103">
        <v>3</v>
      </c>
      <c r="O1199" s="103">
        <v>2</v>
      </c>
      <c r="P1199" s="103">
        <v>0</v>
      </c>
      <c r="Q1199" s="103">
        <v>1</v>
      </c>
      <c r="R1199" s="103">
        <v>1</v>
      </c>
      <c r="S1199" s="134">
        <v>0</v>
      </c>
      <c r="T1199"/>
      <c r="U1199"/>
      <c r="V1199"/>
      <c r="W1199"/>
      <c r="X1199"/>
      <c r="Y1199"/>
      <c r="Z1199"/>
      <c r="AA1199"/>
      <c r="AB1199"/>
      <c r="AC1199"/>
      <c r="AD1199"/>
      <c r="AE1199"/>
    </row>
    <row r="1200" spans="1:31">
      <c r="A1200" s="131" t="s">
        <v>113</v>
      </c>
      <c r="B1200" s="131" t="s">
        <v>131</v>
      </c>
      <c r="C1200" s="131" t="s">
        <v>140</v>
      </c>
      <c r="D1200" s="131" t="s">
        <v>226</v>
      </c>
      <c r="E1200" s="140" t="s">
        <v>915</v>
      </c>
      <c r="F1200" s="140" t="s">
        <v>916</v>
      </c>
      <c r="G1200" s="140" t="s">
        <v>396</v>
      </c>
      <c r="H1200" s="128"/>
      <c r="I1200" s="129"/>
      <c r="J1200" s="129"/>
      <c r="K1200" s="129"/>
      <c r="L1200" s="129">
        <v>150</v>
      </c>
      <c r="M1200" s="129"/>
      <c r="N1200" s="129">
        <v>100</v>
      </c>
      <c r="O1200" s="129"/>
      <c r="P1200" s="129"/>
      <c r="Q1200" s="129"/>
      <c r="R1200" s="129"/>
      <c r="S1200" s="130"/>
      <c r="T1200"/>
      <c r="U1200"/>
      <c r="V1200"/>
      <c r="W1200"/>
      <c r="X1200"/>
      <c r="Y1200"/>
      <c r="Z1200"/>
      <c r="AA1200"/>
      <c r="AB1200"/>
      <c r="AC1200"/>
      <c r="AD1200"/>
      <c r="AE1200"/>
    </row>
    <row r="1201" spans="1:31">
      <c r="A1201" s="131" t="s">
        <v>113</v>
      </c>
      <c r="B1201" s="131" t="s">
        <v>131</v>
      </c>
      <c r="C1201" s="131" t="s">
        <v>140</v>
      </c>
      <c r="D1201" s="131" t="s">
        <v>226</v>
      </c>
      <c r="E1201" s="131" t="s">
        <v>915</v>
      </c>
      <c r="F1201" s="131" t="s">
        <v>916</v>
      </c>
      <c r="G1201" s="132" t="s">
        <v>1095</v>
      </c>
      <c r="H1201" s="133"/>
      <c r="I1201" s="103"/>
      <c r="J1201" s="103"/>
      <c r="K1201" s="103">
        <v>3</v>
      </c>
      <c r="L1201" s="103">
        <v>6</v>
      </c>
      <c r="M1201" s="103">
        <v>3</v>
      </c>
      <c r="N1201" s="103">
        <v>0</v>
      </c>
      <c r="O1201" s="103">
        <v>0</v>
      </c>
      <c r="P1201" s="103">
        <v>0</v>
      </c>
      <c r="Q1201" s="103">
        <v>0</v>
      </c>
      <c r="R1201" s="103">
        <v>0</v>
      </c>
      <c r="S1201" s="134">
        <v>0</v>
      </c>
      <c r="T1201"/>
      <c r="U1201"/>
      <c r="V1201"/>
      <c r="W1201"/>
      <c r="X1201"/>
      <c r="Y1201"/>
      <c r="Z1201"/>
      <c r="AA1201"/>
      <c r="AB1201"/>
      <c r="AC1201"/>
      <c r="AD1201"/>
      <c r="AE1201"/>
    </row>
    <row r="1202" spans="1:31">
      <c r="A1202" s="131" t="s">
        <v>113</v>
      </c>
      <c r="B1202" s="131" t="s">
        <v>131</v>
      </c>
      <c r="C1202" s="131" t="s">
        <v>140</v>
      </c>
      <c r="D1202" s="131" t="s">
        <v>226</v>
      </c>
      <c r="E1202" s="131" t="s">
        <v>915</v>
      </c>
      <c r="F1202" s="131" t="s">
        <v>916</v>
      </c>
      <c r="G1202" s="132" t="s">
        <v>1094</v>
      </c>
      <c r="H1202" s="133">
        <v>5</v>
      </c>
      <c r="I1202" s="103">
        <v>2</v>
      </c>
      <c r="J1202" s="103">
        <v>2</v>
      </c>
      <c r="K1202" s="103"/>
      <c r="L1202" s="103"/>
      <c r="M1202" s="103"/>
      <c r="N1202" s="103"/>
      <c r="O1202" s="103"/>
      <c r="P1202" s="103"/>
      <c r="Q1202" s="103"/>
      <c r="R1202" s="103"/>
      <c r="S1202" s="134"/>
      <c r="T1202"/>
      <c r="U1202"/>
      <c r="V1202"/>
      <c r="W1202"/>
      <c r="X1202"/>
      <c r="Y1202"/>
      <c r="Z1202"/>
      <c r="AA1202"/>
      <c r="AB1202"/>
      <c r="AC1202"/>
      <c r="AD1202"/>
      <c r="AE1202"/>
    </row>
    <row r="1203" spans="1:31">
      <c r="A1203" s="131" t="s">
        <v>113</v>
      </c>
      <c r="B1203" s="131" t="s">
        <v>131</v>
      </c>
      <c r="C1203" s="131" t="s">
        <v>140</v>
      </c>
      <c r="D1203" s="131" t="s">
        <v>226</v>
      </c>
      <c r="E1203" s="140" t="s">
        <v>1096</v>
      </c>
      <c r="F1203" s="140" t="s">
        <v>1097</v>
      </c>
      <c r="G1203" s="140" t="s">
        <v>1095</v>
      </c>
      <c r="H1203" s="128"/>
      <c r="I1203" s="129"/>
      <c r="J1203" s="129"/>
      <c r="K1203" s="129">
        <v>3</v>
      </c>
      <c r="L1203" s="129">
        <v>3</v>
      </c>
      <c r="M1203" s="129">
        <v>0</v>
      </c>
      <c r="N1203" s="129">
        <v>0</v>
      </c>
      <c r="O1203" s="129">
        <v>0</v>
      </c>
      <c r="P1203" s="129">
        <v>0</v>
      </c>
      <c r="Q1203" s="129">
        <v>0</v>
      </c>
      <c r="R1203" s="129">
        <v>0</v>
      </c>
      <c r="S1203" s="130">
        <v>0</v>
      </c>
      <c r="T1203"/>
      <c r="U1203"/>
      <c r="V1203"/>
      <c r="W1203"/>
      <c r="X1203"/>
      <c r="Y1203"/>
      <c r="Z1203"/>
      <c r="AA1203"/>
      <c r="AB1203"/>
      <c r="AC1203"/>
      <c r="AD1203"/>
      <c r="AE1203"/>
    </row>
    <row r="1204" spans="1:31">
      <c r="A1204" s="131" t="s">
        <v>113</v>
      </c>
      <c r="B1204" s="131" t="s">
        <v>131</v>
      </c>
      <c r="C1204" s="131" t="s">
        <v>140</v>
      </c>
      <c r="D1204" s="131" t="s">
        <v>226</v>
      </c>
      <c r="E1204" s="131" t="s">
        <v>1096</v>
      </c>
      <c r="F1204" s="131" t="s">
        <v>1097</v>
      </c>
      <c r="G1204" s="132" t="s">
        <v>1094</v>
      </c>
      <c r="H1204" s="133">
        <v>1</v>
      </c>
      <c r="I1204" s="103">
        <v>3</v>
      </c>
      <c r="J1204" s="103">
        <v>3</v>
      </c>
      <c r="K1204" s="103"/>
      <c r="L1204" s="103"/>
      <c r="M1204" s="103"/>
      <c r="N1204" s="103"/>
      <c r="O1204" s="103"/>
      <c r="P1204" s="103"/>
      <c r="Q1204" s="103"/>
      <c r="R1204" s="103"/>
      <c r="S1204" s="134"/>
      <c r="T1204"/>
      <c r="U1204"/>
      <c r="V1204"/>
      <c r="W1204"/>
      <c r="X1204"/>
      <c r="Y1204"/>
      <c r="Z1204"/>
      <c r="AA1204"/>
      <c r="AB1204"/>
      <c r="AC1204"/>
      <c r="AD1204"/>
      <c r="AE1204"/>
    </row>
    <row r="1205" spans="1:31">
      <c r="A1205" s="131" t="s">
        <v>113</v>
      </c>
      <c r="B1205" s="131" t="s">
        <v>131</v>
      </c>
      <c r="C1205" s="131" t="s">
        <v>140</v>
      </c>
      <c r="D1205" s="131" t="s">
        <v>226</v>
      </c>
      <c r="E1205" s="140" t="s">
        <v>1098</v>
      </c>
      <c r="F1205" s="140" t="s">
        <v>1099</v>
      </c>
      <c r="G1205" s="140" t="s">
        <v>1100</v>
      </c>
      <c r="H1205" s="128">
        <v>13</v>
      </c>
      <c r="I1205" s="129">
        <v>16</v>
      </c>
      <c r="J1205" s="129">
        <v>26</v>
      </c>
      <c r="K1205" s="129">
        <v>28</v>
      </c>
      <c r="L1205" s="129">
        <v>29</v>
      </c>
      <c r="M1205" s="129">
        <v>1</v>
      </c>
      <c r="N1205" s="129">
        <v>20</v>
      </c>
      <c r="O1205" s="129">
        <v>39</v>
      </c>
      <c r="P1205" s="129">
        <v>18</v>
      </c>
      <c r="Q1205" s="129">
        <v>15</v>
      </c>
      <c r="R1205" s="129">
        <v>21</v>
      </c>
      <c r="S1205" s="130">
        <v>16</v>
      </c>
      <c r="T1205"/>
      <c r="U1205"/>
      <c r="V1205"/>
      <c r="W1205"/>
      <c r="X1205"/>
      <c r="Y1205"/>
      <c r="Z1205"/>
      <c r="AA1205"/>
      <c r="AB1205"/>
      <c r="AC1205"/>
      <c r="AD1205"/>
      <c r="AE1205"/>
    </row>
    <row r="1206" spans="1:31">
      <c r="A1206" s="131" t="s">
        <v>113</v>
      </c>
      <c r="B1206" s="131" t="s">
        <v>131</v>
      </c>
      <c r="C1206" s="131" t="s">
        <v>140</v>
      </c>
      <c r="D1206" s="131" t="s">
        <v>226</v>
      </c>
      <c r="E1206" s="140" t="s">
        <v>1101</v>
      </c>
      <c r="F1206" s="140" t="s">
        <v>1102</v>
      </c>
      <c r="G1206" s="140" t="s">
        <v>1100</v>
      </c>
      <c r="H1206" s="128">
        <v>21</v>
      </c>
      <c r="I1206" s="129">
        <v>23</v>
      </c>
      <c r="J1206" s="129">
        <v>24</v>
      </c>
      <c r="K1206" s="129">
        <v>12</v>
      </c>
      <c r="L1206" s="129">
        <v>17</v>
      </c>
      <c r="M1206" s="129">
        <v>27</v>
      </c>
      <c r="N1206" s="129">
        <v>27</v>
      </c>
      <c r="O1206" s="129">
        <v>18</v>
      </c>
      <c r="P1206" s="129">
        <v>15</v>
      </c>
      <c r="Q1206" s="129">
        <v>18</v>
      </c>
      <c r="R1206" s="129">
        <v>17</v>
      </c>
      <c r="S1206" s="130">
        <v>24</v>
      </c>
      <c r="T1206"/>
      <c r="U1206"/>
      <c r="V1206"/>
      <c r="W1206"/>
      <c r="X1206"/>
      <c r="Y1206"/>
      <c r="Z1206"/>
      <c r="AA1206"/>
      <c r="AB1206"/>
      <c r="AC1206"/>
      <c r="AD1206"/>
      <c r="AE1206"/>
    </row>
    <row r="1207" spans="1:31">
      <c r="A1207" s="131" t="s">
        <v>113</v>
      </c>
      <c r="B1207" s="131" t="s">
        <v>131</v>
      </c>
      <c r="C1207" s="131" t="s">
        <v>140</v>
      </c>
      <c r="D1207" s="131" t="s">
        <v>226</v>
      </c>
      <c r="E1207" s="140" t="s">
        <v>1103</v>
      </c>
      <c r="F1207" s="140" t="s">
        <v>1104</v>
      </c>
      <c r="G1207" s="140" t="s">
        <v>364</v>
      </c>
      <c r="H1207" s="128"/>
      <c r="I1207" s="129">
        <v>4</v>
      </c>
      <c r="J1207" s="129">
        <v>7</v>
      </c>
      <c r="K1207" s="129">
        <v>2</v>
      </c>
      <c r="L1207" s="129">
        <v>13</v>
      </c>
      <c r="M1207" s="129">
        <v>5</v>
      </c>
      <c r="N1207" s="129">
        <v>10</v>
      </c>
      <c r="O1207" s="129">
        <v>4</v>
      </c>
      <c r="P1207" s="129">
        <v>8</v>
      </c>
      <c r="Q1207" s="129">
        <v>6</v>
      </c>
      <c r="R1207" s="129">
        <v>1</v>
      </c>
      <c r="S1207" s="130">
        <v>9</v>
      </c>
      <c r="T1207"/>
      <c r="U1207"/>
      <c r="V1207"/>
      <c r="W1207"/>
      <c r="X1207"/>
      <c r="Y1207"/>
      <c r="Z1207"/>
      <c r="AA1207"/>
      <c r="AB1207"/>
      <c r="AC1207"/>
      <c r="AD1207"/>
      <c r="AE1207"/>
    </row>
    <row r="1208" spans="1:31">
      <c r="A1208" s="131" t="s">
        <v>113</v>
      </c>
      <c r="B1208" s="131" t="s">
        <v>131</v>
      </c>
      <c r="C1208" s="131" t="s">
        <v>140</v>
      </c>
      <c r="D1208" s="131" t="s">
        <v>226</v>
      </c>
      <c r="E1208" s="131" t="s">
        <v>1103</v>
      </c>
      <c r="F1208" s="131" t="s">
        <v>1104</v>
      </c>
      <c r="G1208" s="132" t="s">
        <v>1100</v>
      </c>
      <c r="H1208" s="133">
        <v>8</v>
      </c>
      <c r="I1208" s="103"/>
      <c r="J1208" s="103"/>
      <c r="K1208" s="103"/>
      <c r="L1208" s="103"/>
      <c r="M1208" s="103"/>
      <c r="N1208" s="103"/>
      <c r="O1208" s="103"/>
      <c r="P1208" s="103"/>
      <c r="Q1208" s="103"/>
      <c r="R1208" s="103"/>
      <c r="S1208" s="134"/>
      <c r="T1208"/>
      <c r="U1208"/>
      <c r="V1208"/>
      <c r="W1208"/>
      <c r="X1208"/>
      <c r="Y1208"/>
      <c r="Z1208"/>
      <c r="AA1208"/>
      <c r="AB1208"/>
      <c r="AC1208"/>
      <c r="AD1208"/>
      <c r="AE1208"/>
    </row>
    <row r="1209" spans="1:31">
      <c r="A1209" s="131" t="s">
        <v>113</v>
      </c>
      <c r="B1209" s="131" t="s">
        <v>131</v>
      </c>
      <c r="C1209" s="131" t="s">
        <v>140</v>
      </c>
      <c r="D1209" s="131" t="s">
        <v>226</v>
      </c>
      <c r="E1209" s="140" t="s">
        <v>1016</v>
      </c>
      <c r="F1209" s="140" t="s">
        <v>1017</v>
      </c>
      <c r="G1209" s="140" t="s">
        <v>1105</v>
      </c>
      <c r="H1209" s="128">
        <v>5</v>
      </c>
      <c r="I1209" s="129">
        <v>8</v>
      </c>
      <c r="J1209" s="129">
        <v>8</v>
      </c>
      <c r="K1209" s="129">
        <v>10</v>
      </c>
      <c r="L1209" s="129">
        <v>7</v>
      </c>
      <c r="M1209" s="129">
        <v>4</v>
      </c>
      <c r="N1209" s="129">
        <v>3</v>
      </c>
      <c r="O1209" s="129">
        <v>5</v>
      </c>
      <c r="P1209" s="129">
        <v>5</v>
      </c>
      <c r="Q1209" s="129">
        <v>3</v>
      </c>
      <c r="R1209" s="129">
        <v>2</v>
      </c>
      <c r="S1209" s="130">
        <v>3</v>
      </c>
      <c r="T1209"/>
      <c r="U1209"/>
      <c r="V1209"/>
      <c r="W1209"/>
      <c r="X1209"/>
      <c r="Y1209"/>
      <c r="Z1209"/>
      <c r="AA1209"/>
      <c r="AB1209"/>
      <c r="AC1209"/>
      <c r="AD1209"/>
      <c r="AE1209"/>
    </row>
    <row r="1210" spans="1:31">
      <c r="A1210" s="131" t="s">
        <v>113</v>
      </c>
      <c r="B1210" s="131" t="s">
        <v>131</v>
      </c>
      <c r="C1210" s="131" t="s">
        <v>140</v>
      </c>
      <c r="D1210" s="131" t="s">
        <v>226</v>
      </c>
      <c r="E1210" s="140" t="s">
        <v>1106</v>
      </c>
      <c r="F1210" s="140" t="s">
        <v>1107</v>
      </c>
      <c r="G1210" s="140" t="s">
        <v>1095</v>
      </c>
      <c r="H1210" s="128">
        <v>5</v>
      </c>
      <c r="I1210" s="129">
        <v>7</v>
      </c>
      <c r="J1210" s="129">
        <v>4</v>
      </c>
      <c r="K1210" s="129">
        <v>6</v>
      </c>
      <c r="L1210" s="129">
        <v>8</v>
      </c>
      <c r="M1210" s="129">
        <v>5</v>
      </c>
      <c r="N1210" s="129">
        <v>5</v>
      </c>
      <c r="O1210" s="129">
        <v>5</v>
      </c>
      <c r="P1210" s="129">
        <v>1</v>
      </c>
      <c r="Q1210" s="129"/>
      <c r="R1210" s="129"/>
      <c r="S1210" s="130"/>
      <c r="T1210"/>
      <c r="U1210"/>
      <c r="V1210"/>
      <c r="W1210"/>
      <c r="X1210"/>
      <c r="Y1210"/>
      <c r="Z1210"/>
      <c r="AA1210"/>
      <c r="AB1210"/>
      <c r="AC1210"/>
      <c r="AD1210"/>
      <c r="AE1210"/>
    </row>
    <row r="1211" spans="1:31">
      <c r="A1211" s="131" t="s">
        <v>113</v>
      </c>
      <c r="B1211" s="131" t="s">
        <v>131</v>
      </c>
      <c r="C1211" s="131" t="s">
        <v>140</v>
      </c>
      <c r="D1211" s="131" t="s">
        <v>226</v>
      </c>
      <c r="E1211" s="140" t="s">
        <v>1018</v>
      </c>
      <c r="F1211" s="140" t="s">
        <v>1019</v>
      </c>
      <c r="G1211" s="140" t="s">
        <v>1095</v>
      </c>
      <c r="H1211" s="128">
        <v>4</v>
      </c>
      <c r="I1211" s="129">
        <v>8</v>
      </c>
      <c r="J1211" s="129">
        <v>4</v>
      </c>
      <c r="K1211" s="129">
        <v>3</v>
      </c>
      <c r="L1211" s="129">
        <v>8</v>
      </c>
      <c r="M1211" s="129">
        <v>3</v>
      </c>
      <c r="N1211" s="129">
        <v>3</v>
      </c>
      <c r="O1211" s="129">
        <v>1</v>
      </c>
      <c r="P1211" s="129">
        <v>3</v>
      </c>
      <c r="Q1211" s="129">
        <v>4</v>
      </c>
      <c r="R1211" s="129">
        <v>4</v>
      </c>
      <c r="S1211" s="130">
        <v>4</v>
      </c>
      <c r="T1211"/>
      <c r="U1211"/>
      <c r="V1211"/>
      <c r="W1211"/>
      <c r="X1211"/>
      <c r="Y1211"/>
      <c r="Z1211"/>
      <c r="AA1211"/>
      <c r="AB1211"/>
      <c r="AC1211"/>
      <c r="AD1211"/>
      <c r="AE1211"/>
    </row>
    <row r="1212" spans="1:31">
      <c r="A1212" s="131" t="s">
        <v>113</v>
      </c>
      <c r="B1212" s="131" t="s">
        <v>131</v>
      </c>
      <c r="C1212" s="131" t="s">
        <v>140</v>
      </c>
      <c r="D1212" s="131" t="s">
        <v>226</v>
      </c>
      <c r="E1212" s="140" t="s">
        <v>1020</v>
      </c>
      <c r="F1212" s="140" t="s">
        <v>1021</v>
      </c>
      <c r="G1212" s="140" t="s">
        <v>1108</v>
      </c>
      <c r="H1212" s="128">
        <v>8</v>
      </c>
      <c r="I1212" s="129">
        <v>15</v>
      </c>
      <c r="J1212" s="129">
        <v>17</v>
      </c>
      <c r="K1212" s="129">
        <v>15</v>
      </c>
      <c r="L1212" s="129">
        <v>6</v>
      </c>
      <c r="M1212" s="129">
        <v>7</v>
      </c>
      <c r="N1212" s="129">
        <v>3</v>
      </c>
      <c r="O1212" s="129">
        <v>6</v>
      </c>
      <c r="P1212" s="129">
        <v>8</v>
      </c>
      <c r="Q1212" s="129">
        <v>8</v>
      </c>
      <c r="R1212" s="129">
        <v>2</v>
      </c>
      <c r="S1212" s="130">
        <v>7</v>
      </c>
      <c r="T1212"/>
      <c r="U1212"/>
      <c r="V1212"/>
      <c r="W1212"/>
      <c r="X1212"/>
      <c r="Y1212"/>
      <c r="Z1212"/>
      <c r="AA1212"/>
      <c r="AB1212"/>
      <c r="AC1212"/>
      <c r="AD1212"/>
      <c r="AE1212"/>
    </row>
    <row r="1213" spans="1:31">
      <c r="A1213" s="131" t="s">
        <v>113</v>
      </c>
      <c r="B1213" s="131" t="s">
        <v>131</v>
      </c>
      <c r="C1213" s="131" t="s">
        <v>140</v>
      </c>
      <c r="D1213" s="131" t="s">
        <v>226</v>
      </c>
      <c r="E1213" s="140" t="s">
        <v>1023</v>
      </c>
      <c r="F1213" s="140" t="s">
        <v>1024</v>
      </c>
      <c r="G1213" s="140" t="s">
        <v>1108</v>
      </c>
      <c r="H1213" s="128">
        <v>5</v>
      </c>
      <c r="I1213" s="129">
        <v>1</v>
      </c>
      <c r="J1213" s="129">
        <v>4</v>
      </c>
      <c r="K1213" s="129">
        <v>10</v>
      </c>
      <c r="L1213" s="129">
        <v>2</v>
      </c>
      <c r="M1213" s="129">
        <v>4</v>
      </c>
      <c r="N1213" s="129">
        <v>5</v>
      </c>
      <c r="O1213" s="129">
        <v>1</v>
      </c>
      <c r="P1213" s="129">
        <v>5</v>
      </c>
      <c r="Q1213" s="129">
        <v>3</v>
      </c>
      <c r="R1213" s="129">
        <v>2</v>
      </c>
      <c r="S1213" s="130">
        <v>9</v>
      </c>
      <c r="T1213"/>
      <c r="U1213"/>
      <c r="V1213"/>
      <c r="W1213"/>
      <c r="X1213"/>
      <c r="Y1213"/>
      <c r="Z1213"/>
      <c r="AA1213"/>
      <c r="AB1213"/>
      <c r="AC1213"/>
      <c r="AD1213"/>
      <c r="AE1213"/>
    </row>
    <row r="1214" spans="1:31">
      <c r="A1214" s="131" t="s">
        <v>113</v>
      </c>
      <c r="B1214" s="131" t="s">
        <v>131</v>
      </c>
      <c r="C1214" s="131" t="s">
        <v>140</v>
      </c>
      <c r="D1214" s="131" t="s">
        <v>226</v>
      </c>
      <c r="E1214" s="140" t="s">
        <v>1109</v>
      </c>
      <c r="F1214" s="140" t="s">
        <v>1110</v>
      </c>
      <c r="G1214" s="140" t="s">
        <v>666</v>
      </c>
      <c r="H1214" s="128">
        <v>8</v>
      </c>
      <c r="I1214" s="129">
        <v>29</v>
      </c>
      <c r="J1214" s="129">
        <v>26</v>
      </c>
      <c r="K1214" s="129">
        <v>24</v>
      </c>
      <c r="L1214" s="129">
        <v>51</v>
      </c>
      <c r="M1214" s="129">
        <v>17</v>
      </c>
      <c r="N1214" s="129">
        <v>31</v>
      </c>
      <c r="O1214" s="129">
        <v>35</v>
      </c>
      <c r="P1214" s="129">
        <v>14</v>
      </c>
      <c r="Q1214" s="129">
        <v>15</v>
      </c>
      <c r="R1214" s="129">
        <v>18</v>
      </c>
      <c r="S1214" s="130">
        <v>15</v>
      </c>
      <c r="T1214"/>
      <c r="U1214"/>
      <c r="V1214"/>
      <c r="W1214"/>
      <c r="X1214"/>
      <c r="Y1214"/>
      <c r="Z1214"/>
      <c r="AA1214"/>
      <c r="AB1214"/>
      <c r="AC1214"/>
      <c r="AD1214"/>
      <c r="AE1214"/>
    </row>
    <row r="1215" spans="1:31">
      <c r="A1215" s="131" t="s">
        <v>113</v>
      </c>
      <c r="B1215" s="131" t="s">
        <v>131</v>
      </c>
      <c r="C1215" s="131" t="s">
        <v>140</v>
      </c>
      <c r="D1215" s="131" t="s">
        <v>226</v>
      </c>
      <c r="E1215" s="140" t="s">
        <v>1111</v>
      </c>
      <c r="F1215" s="140" t="s">
        <v>1112</v>
      </c>
      <c r="G1215" s="140" t="s">
        <v>666</v>
      </c>
      <c r="H1215" s="128">
        <v>13</v>
      </c>
      <c r="I1215" s="129">
        <v>23</v>
      </c>
      <c r="J1215" s="129">
        <v>28</v>
      </c>
      <c r="K1215" s="129">
        <v>23</v>
      </c>
      <c r="L1215" s="129">
        <v>44</v>
      </c>
      <c r="M1215" s="129">
        <v>48</v>
      </c>
      <c r="N1215" s="129">
        <v>4</v>
      </c>
      <c r="O1215" s="129">
        <v>16</v>
      </c>
      <c r="P1215" s="129">
        <v>16</v>
      </c>
      <c r="Q1215" s="129">
        <v>12</v>
      </c>
      <c r="R1215" s="129">
        <v>16</v>
      </c>
      <c r="S1215" s="130">
        <v>16</v>
      </c>
      <c r="T1215"/>
      <c r="U1215"/>
      <c r="V1215"/>
      <c r="W1215"/>
      <c r="X1215"/>
      <c r="Y1215"/>
      <c r="Z1215"/>
      <c r="AA1215"/>
      <c r="AB1215"/>
      <c r="AC1215"/>
      <c r="AD1215"/>
      <c r="AE1215"/>
    </row>
    <row r="1216" spans="1:31">
      <c r="A1216" s="131" t="s">
        <v>113</v>
      </c>
      <c r="B1216" s="131" t="s">
        <v>131</v>
      </c>
      <c r="C1216" s="131" t="s">
        <v>140</v>
      </c>
      <c r="D1216" s="131" t="s">
        <v>226</v>
      </c>
      <c r="E1216" s="140" t="s">
        <v>1113</v>
      </c>
      <c r="F1216" s="140" t="s">
        <v>1114</v>
      </c>
      <c r="G1216" s="140" t="s">
        <v>666</v>
      </c>
      <c r="H1216" s="128">
        <v>5</v>
      </c>
      <c r="I1216" s="129">
        <v>12</v>
      </c>
      <c r="J1216" s="129">
        <v>0</v>
      </c>
      <c r="K1216" s="129">
        <v>0</v>
      </c>
      <c r="L1216" s="129">
        <v>0</v>
      </c>
      <c r="M1216" s="129">
        <v>33</v>
      </c>
      <c r="N1216" s="129">
        <v>16</v>
      </c>
      <c r="O1216" s="129">
        <v>19</v>
      </c>
      <c r="P1216" s="129">
        <v>13</v>
      </c>
      <c r="Q1216" s="129">
        <v>11</v>
      </c>
      <c r="R1216" s="129">
        <v>13</v>
      </c>
      <c r="S1216" s="130">
        <v>19</v>
      </c>
      <c r="T1216"/>
      <c r="U1216"/>
      <c r="V1216"/>
      <c r="W1216"/>
      <c r="X1216"/>
      <c r="Y1216"/>
      <c r="Z1216"/>
      <c r="AA1216"/>
      <c r="AB1216"/>
      <c r="AC1216"/>
      <c r="AD1216"/>
      <c r="AE1216"/>
    </row>
    <row r="1217" spans="1:31">
      <c r="A1217" s="131" t="s">
        <v>113</v>
      </c>
      <c r="B1217" s="131" t="s">
        <v>131</v>
      </c>
      <c r="C1217" s="131" t="s">
        <v>140</v>
      </c>
      <c r="D1217" s="131" t="s">
        <v>226</v>
      </c>
      <c r="E1217" s="140" t="s">
        <v>1115</v>
      </c>
      <c r="F1217" s="140" t="s">
        <v>1116</v>
      </c>
      <c r="G1217" s="140" t="s">
        <v>1117</v>
      </c>
      <c r="H1217" s="128"/>
      <c r="I1217" s="129">
        <v>0</v>
      </c>
      <c r="J1217" s="129">
        <v>0</v>
      </c>
      <c r="K1217" s="129">
        <v>0</v>
      </c>
      <c r="L1217" s="129">
        <v>0</v>
      </c>
      <c r="M1217" s="129">
        <v>0</v>
      </c>
      <c r="N1217" s="129"/>
      <c r="O1217" s="129"/>
      <c r="P1217" s="129">
        <v>11</v>
      </c>
      <c r="Q1217" s="129">
        <v>20</v>
      </c>
      <c r="R1217" s="129">
        <v>0</v>
      </c>
      <c r="S1217" s="130">
        <v>0</v>
      </c>
      <c r="T1217"/>
      <c r="U1217"/>
      <c r="V1217"/>
      <c r="W1217"/>
      <c r="X1217"/>
      <c r="Y1217"/>
      <c r="Z1217"/>
      <c r="AA1217"/>
      <c r="AB1217"/>
      <c r="AC1217"/>
      <c r="AD1217"/>
      <c r="AE1217"/>
    </row>
    <row r="1218" spans="1:31">
      <c r="A1218" s="131" t="s">
        <v>113</v>
      </c>
      <c r="B1218" s="131" t="s">
        <v>131</v>
      </c>
      <c r="C1218" s="131" t="s">
        <v>140</v>
      </c>
      <c r="D1218" s="131" t="s">
        <v>226</v>
      </c>
      <c r="E1218" s="131" t="s">
        <v>1115</v>
      </c>
      <c r="F1218" s="131" t="s">
        <v>1116</v>
      </c>
      <c r="G1218" s="132" t="s">
        <v>1075</v>
      </c>
      <c r="H1218" s="133">
        <v>2</v>
      </c>
      <c r="I1218" s="103"/>
      <c r="J1218" s="103"/>
      <c r="K1218" s="103"/>
      <c r="L1218" s="103"/>
      <c r="M1218" s="103"/>
      <c r="N1218" s="103">
        <v>1</v>
      </c>
      <c r="O1218" s="103">
        <v>1</v>
      </c>
      <c r="P1218" s="103"/>
      <c r="Q1218" s="103"/>
      <c r="R1218" s="103"/>
      <c r="S1218" s="134"/>
      <c r="T1218"/>
      <c r="U1218"/>
      <c r="V1218"/>
      <c r="W1218"/>
      <c r="X1218"/>
      <c r="Y1218"/>
      <c r="Z1218"/>
      <c r="AA1218"/>
      <c r="AB1218"/>
      <c r="AC1218"/>
      <c r="AD1218"/>
      <c r="AE1218"/>
    </row>
    <row r="1219" spans="1:31">
      <c r="A1219" s="131" t="s">
        <v>113</v>
      </c>
      <c r="B1219" s="131" t="s">
        <v>131</v>
      </c>
      <c r="C1219" s="131" t="s">
        <v>140</v>
      </c>
      <c r="D1219" s="131" t="s">
        <v>226</v>
      </c>
      <c r="E1219" s="140" t="s">
        <v>917</v>
      </c>
      <c r="F1219" s="140" t="s">
        <v>918</v>
      </c>
      <c r="G1219" s="140" t="s">
        <v>1083</v>
      </c>
      <c r="H1219" s="128">
        <v>8</v>
      </c>
      <c r="I1219" s="129">
        <v>7</v>
      </c>
      <c r="J1219" s="129">
        <v>8</v>
      </c>
      <c r="K1219" s="129">
        <v>5</v>
      </c>
      <c r="L1219" s="129">
        <v>0</v>
      </c>
      <c r="M1219" s="129">
        <v>6</v>
      </c>
      <c r="N1219" s="129">
        <v>8</v>
      </c>
      <c r="O1219" s="129">
        <v>10</v>
      </c>
      <c r="P1219" s="129">
        <v>2</v>
      </c>
      <c r="Q1219" s="129"/>
      <c r="R1219" s="129"/>
      <c r="S1219" s="130"/>
      <c r="T1219"/>
      <c r="U1219"/>
      <c r="V1219"/>
      <c r="W1219"/>
      <c r="X1219"/>
      <c r="Y1219"/>
      <c r="Z1219"/>
      <c r="AA1219"/>
      <c r="AB1219"/>
      <c r="AC1219"/>
      <c r="AD1219"/>
      <c r="AE1219"/>
    </row>
    <row r="1220" spans="1:31">
      <c r="A1220" s="131" t="s">
        <v>113</v>
      </c>
      <c r="B1220" s="131" t="s">
        <v>131</v>
      </c>
      <c r="C1220" s="131" t="s">
        <v>140</v>
      </c>
      <c r="D1220" s="131" t="s">
        <v>226</v>
      </c>
      <c r="E1220" s="140" t="s">
        <v>919</v>
      </c>
      <c r="F1220" s="140" t="s">
        <v>920</v>
      </c>
      <c r="G1220" s="140" t="s">
        <v>1117</v>
      </c>
      <c r="H1220" s="128">
        <v>0</v>
      </c>
      <c r="I1220" s="129">
        <v>0</v>
      </c>
      <c r="J1220" s="129">
        <v>0</v>
      </c>
      <c r="K1220" s="129">
        <v>0</v>
      </c>
      <c r="L1220" s="129">
        <v>0</v>
      </c>
      <c r="M1220" s="129">
        <v>0</v>
      </c>
      <c r="N1220" s="129">
        <v>0</v>
      </c>
      <c r="O1220" s="129">
        <v>0</v>
      </c>
      <c r="P1220" s="129">
        <v>0</v>
      </c>
      <c r="Q1220" s="129">
        <v>0</v>
      </c>
      <c r="R1220" s="129"/>
      <c r="S1220" s="130"/>
      <c r="T1220"/>
      <c r="U1220"/>
      <c r="V1220"/>
      <c r="W1220"/>
      <c r="X1220"/>
      <c r="Y1220"/>
      <c r="Z1220"/>
      <c r="AA1220"/>
      <c r="AB1220"/>
      <c r="AC1220"/>
      <c r="AD1220"/>
      <c r="AE1220"/>
    </row>
    <row r="1221" spans="1:31">
      <c r="A1221" s="131" t="s">
        <v>113</v>
      </c>
      <c r="B1221" s="131" t="s">
        <v>131</v>
      </c>
      <c r="C1221" s="131" t="s">
        <v>140</v>
      </c>
      <c r="D1221" s="131" t="s">
        <v>226</v>
      </c>
      <c r="E1221" s="140" t="s">
        <v>1118</v>
      </c>
      <c r="F1221" s="140" t="s">
        <v>1119</v>
      </c>
      <c r="G1221" s="140" t="s">
        <v>1120</v>
      </c>
      <c r="H1221" s="128"/>
      <c r="I1221" s="129"/>
      <c r="J1221" s="129"/>
      <c r="K1221" s="129">
        <v>35</v>
      </c>
      <c r="L1221" s="129">
        <v>2</v>
      </c>
      <c r="M1221" s="129">
        <v>28</v>
      </c>
      <c r="N1221" s="129">
        <v>29</v>
      </c>
      <c r="O1221" s="129">
        <v>7</v>
      </c>
      <c r="P1221" s="129">
        <v>21</v>
      </c>
      <c r="Q1221" s="129">
        <v>30</v>
      </c>
      <c r="R1221" s="129">
        <v>16</v>
      </c>
      <c r="S1221" s="130">
        <v>18</v>
      </c>
      <c r="T1221"/>
      <c r="U1221"/>
      <c r="V1221"/>
      <c r="W1221"/>
      <c r="X1221"/>
      <c r="Y1221"/>
      <c r="Z1221"/>
      <c r="AA1221"/>
      <c r="AB1221"/>
      <c r="AC1221"/>
      <c r="AD1221"/>
      <c r="AE1221"/>
    </row>
    <row r="1222" spans="1:31">
      <c r="A1222" s="131" t="s">
        <v>113</v>
      </c>
      <c r="B1222" s="131" t="s">
        <v>131</v>
      </c>
      <c r="C1222" s="131" t="s">
        <v>140</v>
      </c>
      <c r="D1222" s="131" t="s">
        <v>226</v>
      </c>
      <c r="E1222" s="131" t="s">
        <v>1118</v>
      </c>
      <c r="F1222" s="131" t="s">
        <v>1119</v>
      </c>
      <c r="G1222" s="132" t="s">
        <v>1117</v>
      </c>
      <c r="H1222" s="133">
        <v>10</v>
      </c>
      <c r="I1222" s="103">
        <v>11</v>
      </c>
      <c r="J1222" s="103">
        <v>16</v>
      </c>
      <c r="K1222" s="103"/>
      <c r="L1222" s="103"/>
      <c r="M1222" s="103"/>
      <c r="N1222" s="103"/>
      <c r="O1222" s="103"/>
      <c r="P1222" s="103"/>
      <c r="Q1222" s="103"/>
      <c r="R1222" s="103"/>
      <c r="S1222" s="134"/>
      <c r="T1222"/>
      <c r="U1222"/>
      <c r="V1222"/>
      <c r="W1222"/>
      <c r="X1222"/>
      <c r="Y1222"/>
      <c r="Z1222"/>
      <c r="AA1222"/>
      <c r="AB1222"/>
      <c r="AC1222"/>
      <c r="AD1222"/>
      <c r="AE1222"/>
    </row>
    <row r="1223" spans="1:31">
      <c r="A1223" s="131" t="s">
        <v>113</v>
      </c>
      <c r="B1223" s="131" t="s">
        <v>131</v>
      </c>
      <c r="C1223" s="131" t="s">
        <v>140</v>
      </c>
      <c r="D1223" s="131" t="s">
        <v>226</v>
      </c>
      <c r="E1223" s="140" t="s">
        <v>1121</v>
      </c>
      <c r="F1223" s="140" t="s">
        <v>1122</v>
      </c>
      <c r="G1223" s="140" t="s">
        <v>1117</v>
      </c>
      <c r="H1223" s="128">
        <v>0</v>
      </c>
      <c r="I1223" s="129">
        <v>4</v>
      </c>
      <c r="J1223" s="129">
        <v>4</v>
      </c>
      <c r="K1223" s="129">
        <v>2</v>
      </c>
      <c r="L1223" s="129">
        <v>1</v>
      </c>
      <c r="M1223" s="129">
        <v>0</v>
      </c>
      <c r="N1223" s="129">
        <v>0</v>
      </c>
      <c r="O1223" s="129">
        <v>0</v>
      </c>
      <c r="P1223" s="129">
        <v>0</v>
      </c>
      <c r="Q1223" s="129">
        <v>0</v>
      </c>
      <c r="R1223" s="129"/>
      <c r="S1223" s="130"/>
      <c r="T1223"/>
      <c r="U1223"/>
      <c r="V1223"/>
      <c r="W1223"/>
      <c r="X1223"/>
      <c r="Y1223"/>
      <c r="Z1223"/>
      <c r="AA1223"/>
      <c r="AB1223"/>
      <c r="AC1223"/>
      <c r="AD1223"/>
      <c r="AE1223"/>
    </row>
    <row r="1224" spans="1:31">
      <c r="A1224" s="131" t="s">
        <v>113</v>
      </c>
      <c r="B1224" s="131" t="s">
        <v>131</v>
      </c>
      <c r="C1224" s="131" t="s">
        <v>140</v>
      </c>
      <c r="D1224" s="131" t="s">
        <v>226</v>
      </c>
      <c r="E1224" s="140" t="s">
        <v>1123</v>
      </c>
      <c r="F1224" s="140" t="s">
        <v>1124</v>
      </c>
      <c r="G1224" s="140" t="s">
        <v>1117</v>
      </c>
      <c r="H1224" s="128">
        <v>2</v>
      </c>
      <c r="I1224" s="129">
        <v>3</v>
      </c>
      <c r="J1224" s="129">
        <v>5</v>
      </c>
      <c r="K1224" s="129">
        <v>1</v>
      </c>
      <c r="L1224" s="129">
        <v>4</v>
      </c>
      <c r="M1224" s="129">
        <v>1</v>
      </c>
      <c r="N1224" s="129">
        <v>0</v>
      </c>
      <c r="O1224" s="129">
        <v>0</v>
      </c>
      <c r="P1224" s="129">
        <v>0</v>
      </c>
      <c r="Q1224" s="129">
        <v>0</v>
      </c>
      <c r="R1224" s="129"/>
      <c r="S1224" s="130"/>
      <c r="T1224"/>
      <c r="U1224"/>
      <c r="V1224"/>
      <c r="W1224"/>
      <c r="X1224"/>
      <c r="Y1224"/>
      <c r="Z1224"/>
      <c r="AA1224"/>
      <c r="AB1224"/>
      <c r="AC1224"/>
      <c r="AD1224"/>
      <c r="AE1224"/>
    </row>
    <row r="1225" spans="1:31">
      <c r="A1225" s="131" t="s">
        <v>113</v>
      </c>
      <c r="B1225" s="131" t="s">
        <v>131</v>
      </c>
      <c r="C1225" s="131" t="s">
        <v>140</v>
      </c>
      <c r="D1225" s="131" t="s">
        <v>226</v>
      </c>
      <c r="E1225" s="140" t="s">
        <v>1125</v>
      </c>
      <c r="F1225" s="140" t="s">
        <v>1126</v>
      </c>
      <c r="G1225" s="140" t="s">
        <v>1127</v>
      </c>
      <c r="H1225" s="128">
        <v>23</v>
      </c>
      <c r="I1225" s="129">
        <v>31</v>
      </c>
      <c r="J1225" s="129">
        <v>30</v>
      </c>
      <c r="K1225" s="129">
        <v>37</v>
      </c>
      <c r="L1225" s="129">
        <v>27</v>
      </c>
      <c r="M1225" s="129">
        <v>34</v>
      </c>
      <c r="N1225" s="129">
        <v>25</v>
      </c>
      <c r="O1225" s="129">
        <v>23</v>
      </c>
      <c r="P1225" s="129">
        <v>19</v>
      </c>
      <c r="Q1225" s="129">
        <v>24</v>
      </c>
      <c r="R1225" s="129">
        <v>28</v>
      </c>
      <c r="S1225" s="130">
        <v>30</v>
      </c>
      <c r="T1225"/>
      <c r="U1225"/>
      <c r="V1225"/>
      <c r="W1225"/>
      <c r="X1225"/>
      <c r="Y1225"/>
      <c r="Z1225"/>
      <c r="AA1225"/>
      <c r="AB1225"/>
      <c r="AC1225"/>
      <c r="AD1225"/>
      <c r="AE1225"/>
    </row>
    <row r="1226" spans="1:31">
      <c r="A1226" s="131" t="s">
        <v>113</v>
      </c>
      <c r="B1226" s="131" t="s">
        <v>131</v>
      </c>
      <c r="C1226" s="131" t="s">
        <v>140</v>
      </c>
      <c r="D1226" s="131" t="s">
        <v>226</v>
      </c>
      <c r="E1226" s="140" t="s">
        <v>921</v>
      </c>
      <c r="F1226" s="140" t="s">
        <v>922</v>
      </c>
      <c r="G1226" s="140" t="s">
        <v>1073</v>
      </c>
      <c r="H1226" s="128"/>
      <c r="I1226" s="129"/>
      <c r="J1226" s="129"/>
      <c r="K1226" s="129">
        <v>6</v>
      </c>
      <c r="L1226" s="129">
        <v>4</v>
      </c>
      <c r="M1226" s="129">
        <v>1</v>
      </c>
      <c r="N1226" s="129">
        <v>5</v>
      </c>
      <c r="O1226" s="129">
        <v>2</v>
      </c>
      <c r="P1226" s="129">
        <v>3</v>
      </c>
      <c r="Q1226" s="129">
        <v>6</v>
      </c>
      <c r="R1226" s="129">
        <v>2</v>
      </c>
      <c r="S1226" s="130">
        <v>2</v>
      </c>
      <c r="T1226"/>
      <c r="U1226"/>
      <c r="V1226"/>
      <c r="W1226"/>
      <c r="X1226"/>
      <c r="Y1226"/>
      <c r="Z1226"/>
      <c r="AA1226"/>
      <c r="AB1226"/>
      <c r="AC1226"/>
      <c r="AD1226"/>
      <c r="AE1226"/>
    </row>
    <row r="1227" spans="1:31">
      <c r="A1227" s="131" t="s">
        <v>113</v>
      </c>
      <c r="B1227" s="131" t="s">
        <v>131</v>
      </c>
      <c r="C1227" s="131" t="s">
        <v>140</v>
      </c>
      <c r="D1227" s="131" t="s">
        <v>226</v>
      </c>
      <c r="E1227" s="131" t="s">
        <v>921</v>
      </c>
      <c r="F1227" s="131" t="s">
        <v>922</v>
      </c>
      <c r="G1227" s="132" t="s">
        <v>1128</v>
      </c>
      <c r="H1227" s="133">
        <v>2</v>
      </c>
      <c r="I1227" s="103">
        <v>4</v>
      </c>
      <c r="J1227" s="103">
        <v>4</v>
      </c>
      <c r="K1227" s="103"/>
      <c r="L1227" s="103"/>
      <c r="M1227" s="103"/>
      <c r="N1227" s="103"/>
      <c r="O1227" s="103"/>
      <c r="P1227" s="103"/>
      <c r="Q1227" s="103"/>
      <c r="R1227" s="103"/>
      <c r="S1227" s="134"/>
      <c r="T1227"/>
      <c r="U1227"/>
      <c r="V1227"/>
      <c r="W1227"/>
      <c r="X1227"/>
      <c r="Y1227"/>
      <c r="Z1227"/>
      <c r="AA1227"/>
      <c r="AB1227"/>
      <c r="AC1227"/>
      <c r="AD1227"/>
      <c r="AE1227"/>
    </row>
    <row r="1228" spans="1:31">
      <c r="A1228" s="131" t="s">
        <v>113</v>
      </c>
      <c r="B1228" s="131" t="s">
        <v>131</v>
      </c>
      <c r="C1228" s="131" t="s">
        <v>140</v>
      </c>
      <c r="D1228" s="131" t="s">
        <v>226</v>
      </c>
      <c r="E1228" s="140" t="s">
        <v>923</v>
      </c>
      <c r="F1228" s="140" t="s">
        <v>924</v>
      </c>
      <c r="G1228" s="140" t="s">
        <v>1128</v>
      </c>
      <c r="H1228" s="128">
        <v>7</v>
      </c>
      <c r="I1228" s="129">
        <v>8</v>
      </c>
      <c r="J1228" s="129">
        <v>16</v>
      </c>
      <c r="K1228" s="129">
        <v>15</v>
      </c>
      <c r="L1228" s="129">
        <v>11</v>
      </c>
      <c r="M1228" s="129">
        <v>5</v>
      </c>
      <c r="N1228" s="129">
        <v>13</v>
      </c>
      <c r="O1228" s="129">
        <v>6</v>
      </c>
      <c r="P1228" s="129">
        <v>4</v>
      </c>
      <c r="Q1228" s="129">
        <v>7</v>
      </c>
      <c r="R1228" s="129">
        <v>4</v>
      </c>
      <c r="S1228" s="130">
        <v>10</v>
      </c>
      <c r="T1228"/>
      <c r="U1228"/>
      <c r="V1228"/>
      <c r="W1228"/>
      <c r="X1228"/>
      <c r="Y1228"/>
      <c r="Z1228"/>
      <c r="AA1228"/>
      <c r="AB1228"/>
      <c r="AC1228"/>
      <c r="AD1228"/>
      <c r="AE1228"/>
    </row>
    <row r="1229" spans="1:31">
      <c r="A1229" s="131" t="s">
        <v>113</v>
      </c>
      <c r="B1229" s="131" t="s">
        <v>131</v>
      </c>
      <c r="C1229" s="131" t="s">
        <v>140</v>
      </c>
      <c r="D1229" s="131" t="s">
        <v>226</v>
      </c>
      <c r="E1229" s="140" t="s">
        <v>1129</v>
      </c>
      <c r="F1229" s="140" t="s">
        <v>1130</v>
      </c>
      <c r="G1229" s="140" t="s">
        <v>1073</v>
      </c>
      <c r="H1229" s="128"/>
      <c r="I1229" s="129"/>
      <c r="J1229" s="129"/>
      <c r="K1229" s="129">
        <v>6</v>
      </c>
      <c r="L1229" s="129">
        <v>8</v>
      </c>
      <c r="M1229" s="129">
        <v>6</v>
      </c>
      <c r="N1229" s="129">
        <v>5</v>
      </c>
      <c r="O1229" s="129">
        <v>8</v>
      </c>
      <c r="P1229" s="129">
        <v>4</v>
      </c>
      <c r="Q1229" s="129">
        <v>7</v>
      </c>
      <c r="R1229" s="129">
        <v>6</v>
      </c>
      <c r="S1229" s="130">
        <v>13</v>
      </c>
      <c r="T1229"/>
      <c r="U1229"/>
      <c r="V1229"/>
      <c r="W1229"/>
      <c r="X1229"/>
      <c r="Y1229"/>
      <c r="Z1229"/>
      <c r="AA1229"/>
      <c r="AB1229"/>
      <c r="AC1229"/>
      <c r="AD1229"/>
      <c r="AE1229"/>
    </row>
    <row r="1230" spans="1:31">
      <c r="A1230" s="131" t="s">
        <v>113</v>
      </c>
      <c r="B1230" s="131" t="s">
        <v>131</v>
      </c>
      <c r="C1230" s="131" t="s">
        <v>140</v>
      </c>
      <c r="D1230" s="131" t="s">
        <v>226</v>
      </c>
      <c r="E1230" s="131" t="s">
        <v>1129</v>
      </c>
      <c r="F1230" s="131" t="s">
        <v>1130</v>
      </c>
      <c r="G1230" s="132" t="s">
        <v>1128</v>
      </c>
      <c r="H1230" s="133">
        <v>4</v>
      </c>
      <c r="I1230" s="103">
        <v>4</v>
      </c>
      <c r="J1230" s="103">
        <v>10</v>
      </c>
      <c r="K1230" s="103"/>
      <c r="L1230" s="103"/>
      <c r="M1230" s="103"/>
      <c r="N1230" s="103"/>
      <c r="O1230" s="103"/>
      <c r="P1230" s="103"/>
      <c r="Q1230" s="103"/>
      <c r="R1230" s="103"/>
      <c r="S1230" s="134"/>
      <c r="T1230"/>
      <c r="U1230"/>
      <c r="V1230"/>
      <c r="W1230"/>
      <c r="X1230"/>
      <c r="Y1230"/>
      <c r="Z1230"/>
      <c r="AA1230"/>
      <c r="AB1230"/>
      <c r="AC1230"/>
      <c r="AD1230"/>
      <c r="AE1230"/>
    </row>
    <row r="1231" spans="1:31">
      <c r="A1231" s="131" t="s">
        <v>113</v>
      </c>
      <c r="B1231" s="131" t="s">
        <v>131</v>
      </c>
      <c r="C1231" s="131" t="s">
        <v>140</v>
      </c>
      <c r="D1231" s="131" t="s">
        <v>226</v>
      </c>
      <c r="E1231" s="140" t="s">
        <v>925</v>
      </c>
      <c r="F1231" s="140" t="s">
        <v>926</v>
      </c>
      <c r="G1231" s="140" t="s">
        <v>368</v>
      </c>
      <c r="H1231" s="128"/>
      <c r="I1231" s="129"/>
      <c r="J1231" s="129"/>
      <c r="K1231" s="129">
        <v>1</v>
      </c>
      <c r="L1231" s="129">
        <v>6</v>
      </c>
      <c r="M1231" s="129">
        <v>1</v>
      </c>
      <c r="N1231" s="129">
        <v>2</v>
      </c>
      <c r="O1231" s="129">
        <v>6</v>
      </c>
      <c r="P1231" s="129">
        <v>2</v>
      </c>
      <c r="Q1231" s="129">
        <v>2</v>
      </c>
      <c r="R1231" s="129">
        <v>2</v>
      </c>
      <c r="S1231" s="130">
        <v>3</v>
      </c>
      <c r="T1231"/>
      <c r="U1231"/>
      <c r="V1231"/>
      <c r="W1231"/>
      <c r="X1231"/>
      <c r="Y1231"/>
      <c r="Z1231"/>
      <c r="AA1231"/>
      <c r="AB1231"/>
      <c r="AC1231"/>
      <c r="AD1231"/>
      <c r="AE1231"/>
    </row>
    <row r="1232" spans="1:31">
      <c r="A1232" s="131" t="s">
        <v>113</v>
      </c>
      <c r="B1232" s="131" t="s">
        <v>131</v>
      </c>
      <c r="C1232" s="131" t="s">
        <v>140</v>
      </c>
      <c r="D1232" s="131" t="s">
        <v>226</v>
      </c>
      <c r="E1232" s="131" t="s">
        <v>925</v>
      </c>
      <c r="F1232" s="131" t="s">
        <v>926</v>
      </c>
      <c r="G1232" s="132" t="s">
        <v>1131</v>
      </c>
      <c r="H1232" s="133">
        <v>1</v>
      </c>
      <c r="I1232" s="103">
        <v>0</v>
      </c>
      <c r="J1232" s="103">
        <v>2</v>
      </c>
      <c r="K1232" s="103"/>
      <c r="L1232" s="103"/>
      <c r="M1232" s="103"/>
      <c r="N1232" s="103"/>
      <c r="O1232" s="103"/>
      <c r="P1232" s="103"/>
      <c r="Q1232" s="103"/>
      <c r="R1232" s="103"/>
      <c r="S1232" s="134"/>
      <c r="T1232"/>
      <c r="U1232"/>
      <c r="V1232"/>
      <c r="W1232"/>
      <c r="X1232"/>
      <c r="Y1232"/>
      <c r="Z1232"/>
      <c r="AA1232"/>
      <c r="AB1232"/>
      <c r="AC1232"/>
      <c r="AD1232"/>
      <c r="AE1232"/>
    </row>
    <row r="1233" spans="1:31">
      <c r="A1233" s="131" t="s">
        <v>113</v>
      </c>
      <c r="B1233" s="131" t="s">
        <v>131</v>
      </c>
      <c r="C1233" s="131" t="s">
        <v>140</v>
      </c>
      <c r="D1233" s="131" t="s">
        <v>226</v>
      </c>
      <c r="E1233" s="140" t="s">
        <v>928</v>
      </c>
      <c r="F1233" s="140" t="s">
        <v>929</v>
      </c>
      <c r="G1233" s="140" t="s">
        <v>1094</v>
      </c>
      <c r="H1233" s="128">
        <v>5</v>
      </c>
      <c r="I1233" s="129">
        <v>9</v>
      </c>
      <c r="J1233" s="129">
        <v>6</v>
      </c>
      <c r="K1233" s="129">
        <v>6</v>
      </c>
      <c r="L1233" s="129">
        <v>6</v>
      </c>
      <c r="M1233" s="129">
        <v>6</v>
      </c>
      <c r="N1233" s="129">
        <v>11</v>
      </c>
      <c r="O1233" s="129">
        <v>8</v>
      </c>
      <c r="P1233" s="129">
        <v>6</v>
      </c>
      <c r="Q1233" s="129">
        <v>11</v>
      </c>
      <c r="R1233" s="129">
        <v>6</v>
      </c>
      <c r="S1233" s="130">
        <v>14</v>
      </c>
      <c r="T1233"/>
      <c r="U1233"/>
      <c r="V1233"/>
      <c r="W1233"/>
      <c r="X1233"/>
      <c r="Y1233"/>
      <c r="Z1233"/>
      <c r="AA1233"/>
      <c r="AB1233"/>
      <c r="AC1233"/>
      <c r="AD1233"/>
      <c r="AE1233"/>
    </row>
    <row r="1234" spans="1:31">
      <c r="A1234" s="131" t="s">
        <v>113</v>
      </c>
      <c r="B1234" s="131" t="s">
        <v>131</v>
      </c>
      <c r="C1234" s="131" t="s">
        <v>140</v>
      </c>
      <c r="D1234" s="131" t="s">
        <v>226</v>
      </c>
      <c r="E1234" s="140" t="s">
        <v>1132</v>
      </c>
      <c r="F1234" s="140" t="s">
        <v>1133</v>
      </c>
      <c r="G1234" s="140" t="s">
        <v>417</v>
      </c>
      <c r="H1234" s="128">
        <v>6</v>
      </c>
      <c r="I1234" s="129">
        <v>17</v>
      </c>
      <c r="J1234" s="129">
        <v>8</v>
      </c>
      <c r="K1234" s="129">
        <v>8</v>
      </c>
      <c r="L1234" s="129">
        <v>16</v>
      </c>
      <c r="M1234" s="129">
        <v>6</v>
      </c>
      <c r="N1234" s="129">
        <v>4</v>
      </c>
      <c r="O1234" s="129">
        <v>6</v>
      </c>
      <c r="P1234" s="129">
        <v>4</v>
      </c>
      <c r="Q1234" s="129">
        <v>14</v>
      </c>
      <c r="R1234" s="129">
        <v>8</v>
      </c>
      <c r="S1234" s="130">
        <v>7</v>
      </c>
      <c r="T1234"/>
      <c r="U1234"/>
      <c r="V1234"/>
      <c r="W1234"/>
      <c r="X1234"/>
      <c r="Y1234"/>
      <c r="Z1234"/>
      <c r="AA1234"/>
      <c r="AB1234"/>
      <c r="AC1234"/>
      <c r="AD1234"/>
      <c r="AE1234"/>
    </row>
    <row r="1235" spans="1:31">
      <c r="A1235" s="131" t="s">
        <v>113</v>
      </c>
      <c r="B1235" s="131" t="s">
        <v>131</v>
      </c>
      <c r="C1235" s="131" t="s">
        <v>140</v>
      </c>
      <c r="D1235" s="131" t="s">
        <v>226</v>
      </c>
      <c r="E1235" s="140" t="s">
        <v>1134</v>
      </c>
      <c r="F1235" s="140" t="s">
        <v>1135</v>
      </c>
      <c r="G1235" s="140" t="s">
        <v>1127</v>
      </c>
      <c r="H1235" s="128">
        <v>6</v>
      </c>
      <c r="I1235" s="129">
        <v>7</v>
      </c>
      <c r="J1235" s="129">
        <v>14</v>
      </c>
      <c r="K1235" s="129">
        <v>7</v>
      </c>
      <c r="L1235" s="129">
        <v>15</v>
      </c>
      <c r="M1235" s="129">
        <v>7</v>
      </c>
      <c r="N1235" s="129">
        <v>1</v>
      </c>
      <c r="O1235" s="129"/>
      <c r="P1235" s="129"/>
      <c r="Q1235" s="129"/>
      <c r="R1235" s="129"/>
      <c r="S1235" s="130"/>
      <c r="T1235"/>
      <c r="U1235"/>
      <c r="V1235"/>
      <c r="W1235"/>
      <c r="X1235"/>
      <c r="Y1235"/>
      <c r="Z1235"/>
      <c r="AA1235"/>
      <c r="AB1235"/>
      <c r="AC1235"/>
      <c r="AD1235"/>
      <c r="AE1235"/>
    </row>
    <row r="1236" spans="1:31">
      <c r="A1236" s="131" t="s">
        <v>113</v>
      </c>
      <c r="B1236" s="131" t="s">
        <v>131</v>
      </c>
      <c r="C1236" s="131" t="s">
        <v>140</v>
      </c>
      <c r="D1236" s="131" t="s">
        <v>226</v>
      </c>
      <c r="E1236" s="140" t="s">
        <v>1136</v>
      </c>
      <c r="F1236" s="140" t="s">
        <v>1137</v>
      </c>
      <c r="G1236" s="140" t="s">
        <v>390</v>
      </c>
      <c r="H1236" s="128"/>
      <c r="I1236" s="129">
        <v>3</v>
      </c>
      <c r="J1236" s="129">
        <v>9</v>
      </c>
      <c r="K1236" s="129">
        <v>3</v>
      </c>
      <c r="L1236" s="129">
        <v>2</v>
      </c>
      <c r="M1236" s="129">
        <v>1</v>
      </c>
      <c r="N1236" s="129">
        <v>3</v>
      </c>
      <c r="O1236" s="129">
        <v>1</v>
      </c>
      <c r="P1236" s="129">
        <v>3</v>
      </c>
      <c r="Q1236" s="129">
        <v>1</v>
      </c>
      <c r="R1236" s="129">
        <v>3</v>
      </c>
      <c r="S1236" s="130">
        <v>0</v>
      </c>
      <c r="T1236"/>
      <c r="U1236"/>
      <c r="V1236"/>
      <c r="W1236"/>
      <c r="X1236"/>
      <c r="Y1236"/>
      <c r="Z1236"/>
      <c r="AA1236"/>
      <c r="AB1236"/>
      <c r="AC1236"/>
      <c r="AD1236"/>
      <c r="AE1236"/>
    </row>
    <row r="1237" spans="1:31">
      <c r="A1237" s="131" t="s">
        <v>113</v>
      </c>
      <c r="B1237" s="131" t="s">
        <v>131</v>
      </c>
      <c r="C1237" s="131" t="s">
        <v>140</v>
      </c>
      <c r="D1237" s="131" t="s">
        <v>226</v>
      </c>
      <c r="E1237" s="131" t="s">
        <v>1136</v>
      </c>
      <c r="F1237" s="131" t="s">
        <v>1137</v>
      </c>
      <c r="G1237" s="132" t="s">
        <v>991</v>
      </c>
      <c r="H1237" s="133">
        <v>4</v>
      </c>
      <c r="I1237" s="103"/>
      <c r="J1237" s="103"/>
      <c r="K1237" s="103"/>
      <c r="L1237" s="103"/>
      <c r="M1237" s="103"/>
      <c r="N1237" s="103"/>
      <c r="O1237" s="103"/>
      <c r="P1237" s="103"/>
      <c r="Q1237" s="103"/>
      <c r="R1237" s="103"/>
      <c r="S1237" s="134"/>
      <c r="T1237"/>
      <c r="U1237"/>
      <c r="V1237"/>
      <c r="W1237"/>
      <c r="X1237"/>
      <c r="Y1237"/>
      <c r="Z1237"/>
      <c r="AA1237"/>
      <c r="AB1237"/>
      <c r="AC1237"/>
      <c r="AD1237"/>
      <c r="AE1237"/>
    </row>
    <row r="1238" spans="1:31">
      <c r="A1238" s="131" t="s">
        <v>113</v>
      </c>
      <c r="B1238" s="131" t="s">
        <v>131</v>
      </c>
      <c r="C1238" s="131" t="s">
        <v>140</v>
      </c>
      <c r="D1238" s="131" t="s">
        <v>226</v>
      </c>
      <c r="E1238" s="140" t="s">
        <v>1138</v>
      </c>
      <c r="F1238" s="140" t="s">
        <v>1139</v>
      </c>
      <c r="G1238" s="140" t="s">
        <v>666</v>
      </c>
      <c r="H1238" s="128"/>
      <c r="I1238" s="129"/>
      <c r="J1238" s="129"/>
      <c r="K1238" s="129"/>
      <c r="L1238" s="129">
        <v>150</v>
      </c>
      <c r="M1238" s="129"/>
      <c r="N1238" s="129">
        <v>100</v>
      </c>
      <c r="O1238" s="129"/>
      <c r="P1238" s="129"/>
      <c r="Q1238" s="129"/>
      <c r="R1238" s="129"/>
      <c r="S1238" s="130"/>
      <c r="T1238"/>
      <c r="U1238"/>
      <c r="V1238"/>
      <c r="W1238"/>
      <c r="X1238"/>
      <c r="Y1238"/>
      <c r="Z1238"/>
      <c r="AA1238"/>
      <c r="AB1238"/>
      <c r="AC1238"/>
      <c r="AD1238"/>
      <c r="AE1238"/>
    </row>
    <row r="1239" spans="1:31">
      <c r="A1239" s="131" t="s">
        <v>113</v>
      </c>
      <c r="B1239" s="131" t="s">
        <v>131</v>
      </c>
      <c r="C1239" s="131" t="s">
        <v>140</v>
      </c>
      <c r="D1239" s="131" t="s">
        <v>226</v>
      </c>
      <c r="E1239" s="131" t="s">
        <v>1138</v>
      </c>
      <c r="F1239" s="131" t="s">
        <v>1139</v>
      </c>
      <c r="G1239" s="132" t="s">
        <v>1100</v>
      </c>
      <c r="H1239" s="133">
        <v>8</v>
      </c>
      <c r="I1239" s="103">
        <v>18</v>
      </c>
      <c r="J1239" s="103">
        <v>2</v>
      </c>
      <c r="K1239" s="103">
        <v>4</v>
      </c>
      <c r="L1239" s="103">
        <v>13</v>
      </c>
      <c r="M1239" s="103">
        <v>26</v>
      </c>
      <c r="N1239" s="103">
        <v>5</v>
      </c>
      <c r="O1239" s="103">
        <v>0</v>
      </c>
      <c r="P1239" s="103">
        <v>0</v>
      </c>
      <c r="Q1239" s="103">
        <v>0</v>
      </c>
      <c r="R1239" s="103">
        <v>0</v>
      </c>
      <c r="S1239" s="134">
        <v>0</v>
      </c>
      <c r="T1239"/>
      <c r="U1239"/>
      <c r="V1239"/>
      <c r="W1239"/>
      <c r="X1239"/>
      <c r="Y1239"/>
      <c r="Z1239"/>
      <c r="AA1239"/>
      <c r="AB1239"/>
      <c r="AC1239"/>
      <c r="AD1239"/>
      <c r="AE1239"/>
    </row>
    <row r="1240" spans="1:31">
      <c r="A1240" s="131" t="s">
        <v>113</v>
      </c>
      <c r="B1240" s="131" t="s">
        <v>131</v>
      </c>
      <c r="C1240" s="131" t="s">
        <v>140</v>
      </c>
      <c r="D1240" s="131" t="s">
        <v>226</v>
      </c>
      <c r="E1240" s="140" t="s">
        <v>930</v>
      </c>
      <c r="F1240" s="140" t="s">
        <v>931</v>
      </c>
      <c r="G1240" s="140" t="s">
        <v>1105</v>
      </c>
      <c r="H1240" s="128">
        <v>20</v>
      </c>
      <c r="I1240" s="129">
        <v>26</v>
      </c>
      <c r="J1240" s="129">
        <v>21</v>
      </c>
      <c r="K1240" s="129">
        <v>25</v>
      </c>
      <c r="L1240" s="129">
        <v>20</v>
      </c>
      <c r="M1240" s="129">
        <v>19</v>
      </c>
      <c r="N1240" s="129">
        <v>20</v>
      </c>
      <c r="O1240" s="129">
        <v>19</v>
      </c>
      <c r="P1240" s="129">
        <v>20</v>
      </c>
      <c r="Q1240" s="129">
        <v>17</v>
      </c>
      <c r="R1240" s="129">
        <v>8</v>
      </c>
      <c r="S1240" s="130">
        <v>16</v>
      </c>
      <c r="T1240"/>
      <c r="U1240"/>
      <c r="V1240"/>
      <c r="W1240"/>
      <c r="X1240"/>
      <c r="Y1240"/>
      <c r="Z1240"/>
      <c r="AA1240"/>
      <c r="AB1240"/>
      <c r="AC1240"/>
      <c r="AD1240"/>
      <c r="AE1240"/>
    </row>
    <row r="1241" spans="1:31">
      <c r="A1241" s="131" t="s">
        <v>113</v>
      </c>
      <c r="B1241" s="131" t="s">
        <v>131</v>
      </c>
      <c r="C1241" s="131" t="s">
        <v>140</v>
      </c>
      <c r="D1241" s="131" t="s">
        <v>226</v>
      </c>
      <c r="E1241" s="140" t="s">
        <v>932</v>
      </c>
      <c r="F1241" s="140" t="s">
        <v>933</v>
      </c>
      <c r="G1241" s="140" t="s">
        <v>1094</v>
      </c>
      <c r="H1241" s="128">
        <v>4</v>
      </c>
      <c r="I1241" s="129">
        <v>1</v>
      </c>
      <c r="J1241" s="129">
        <v>4</v>
      </c>
      <c r="K1241" s="129">
        <v>11</v>
      </c>
      <c r="L1241" s="129">
        <v>7</v>
      </c>
      <c r="M1241" s="129">
        <v>9</v>
      </c>
      <c r="N1241" s="129">
        <v>8</v>
      </c>
      <c r="O1241" s="129">
        <v>7</v>
      </c>
      <c r="P1241" s="129">
        <v>1</v>
      </c>
      <c r="Q1241" s="129">
        <v>7</v>
      </c>
      <c r="R1241" s="129">
        <v>2</v>
      </c>
      <c r="S1241" s="130">
        <v>5</v>
      </c>
      <c r="T1241"/>
      <c r="U1241"/>
      <c r="V1241"/>
      <c r="W1241"/>
      <c r="X1241"/>
      <c r="Y1241"/>
      <c r="Z1241"/>
      <c r="AA1241"/>
      <c r="AB1241"/>
      <c r="AC1241"/>
      <c r="AD1241"/>
      <c r="AE1241"/>
    </row>
    <row r="1242" spans="1:31">
      <c r="A1242" s="131" t="s">
        <v>113</v>
      </c>
      <c r="B1242" s="131" t="s">
        <v>131</v>
      </c>
      <c r="C1242" s="131" t="s">
        <v>140</v>
      </c>
      <c r="D1242" s="131" t="s">
        <v>226</v>
      </c>
      <c r="E1242" s="140" t="s">
        <v>1025</v>
      </c>
      <c r="F1242" s="140" t="s">
        <v>1026</v>
      </c>
      <c r="G1242" s="140" t="s">
        <v>1108</v>
      </c>
      <c r="H1242" s="128">
        <v>9</v>
      </c>
      <c r="I1242" s="129">
        <v>12</v>
      </c>
      <c r="J1242" s="129">
        <v>13</v>
      </c>
      <c r="K1242" s="129">
        <v>17</v>
      </c>
      <c r="L1242" s="129">
        <v>8</v>
      </c>
      <c r="M1242" s="129">
        <v>13</v>
      </c>
      <c r="N1242" s="129">
        <v>0</v>
      </c>
      <c r="O1242" s="129">
        <v>0</v>
      </c>
      <c r="P1242" s="129">
        <v>0</v>
      </c>
      <c r="Q1242" s="129"/>
      <c r="R1242" s="129"/>
      <c r="S1242" s="130"/>
      <c r="T1242"/>
      <c r="U1242"/>
      <c r="V1242"/>
      <c r="W1242"/>
      <c r="X1242"/>
      <c r="Y1242"/>
      <c r="Z1242"/>
      <c r="AA1242"/>
      <c r="AB1242"/>
      <c r="AC1242"/>
      <c r="AD1242"/>
      <c r="AE1242"/>
    </row>
    <row r="1243" spans="1:31">
      <c r="A1243" s="131" t="s">
        <v>113</v>
      </c>
      <c r="B1243" s="131" t="s">
        <v>131</v>
      </c>
      <c r="C1243" s="131" t="s">
        <v>140</v>
      </c>
      <c r="D1243" s="131" t="s">
        <v>226</v>
      </c>
      <c r="E1243" s="140" t="s">
        <v>1027</v>
      </c>
      <c r="F1243" s="140" t="s">
        <v>1028</v>
      </c>
      <c r="G1243" s="140" t="s">
        <v>1094</v>
      </c>
      <c r="H1243" s="128">
        <v>1</v>
      </c>
      <c r="I1243" s="129">
        <v>2</v>
      </c>
      <c r="J1243" s="129">
        <v>2</v>
      </c>
      <c r="K1243" s="129">
        <v>2</v>
      </c>
      <c r="L1243" s="129">
        <v>2</v>
      </c>
      <c r="M1243" s="129">
        <v>1</v>
      </c>
      <c r="N1243" s="129">
        <v>1</v>
      </c>
      <c r="O1243" s="129">
        <v>0</v>
      </c>
      <c r="P1243" s="129">
        <v>1</v>
      </c>
      <c r="Q1243" s="129">
        <v>0</v>
      </c>
      <c r="R1243" s="129">
        <v>1</v>
      </c>
      <c r="S1243" s="130">
        <v>3</v>
      </c>
      <c r="T1243"/>
      <c r="U1243"/>
      <c r="V1243"/>
      <c r="W1243"/>
      <c r="X1243"/>
      <c r="Y1243"/>
      <c r="Z1243"/>
      <c r="AA1243"/>
      <c r="AB1243"/>
      <c r="AC1243"/>
      <c r="AD1243"/>
      <c r="AE1243"/>
    </row>
    <row r="1244" spans="1:31">
      <c r="A1244" s="131" t="s">
        <v>113</v>
      </c>
      <c r="B1244" s="131" t="s">
        <v>131</v>
      </c>
      <c r="C1244" s="131" t="s">
        <v>140</v>
      </c>
      <c r="D1244" s="131" t="s">
        <v>226</v>
      </c>
      <c r="E1244" s="140" t="s">
        <v>1029</v>
      </c>
      <c r="F1244" s="140" t="s">
        <v>1030</v>
      </c>
      <c r="G1244" s="140" t="s">
        <v>1120</v>
      </c>
      <c r="H1244" s="128">
        <v>9</v>
      </c>
      <c r="I1244" s="129">
        <v>3</v>
      </c>
      <c r="J1244" s="129">
        <v>14</v>
      </c>
      <c r="K1244" s="129">
        <v>16</v>
      </c>
      <c r="L1244" s="129">
        <v>11</v>
      </c>
      <c r="M1244" s="129">
        <v>0</v>
      </c>
      <c r="N1244" s="129">
        <v>5</v>
      </c>
      <c r="O1244" s="129"/>
      <c r="P1244" s="129">
        <v>2</v>
      </c>
      <c r="Q1244" s="129">
        <v>9</v>
      </c>
      <c r="R1244" s="129">
        <v>4</v>
      </c>
      <c r="S1244" s="130">
        <v>6</v>
      </c>
      <c r="T1244"/>
      <c r="U1244"/>
      <c r="V1244"/>
      <c r="W1244"/>
      <c r="X1244"/>
      <c r="Y1244"/>
      <c r="Z1244"/>
      <c r="AA1244"/>
      <c r="AB1244"/>
      <c r="AC1244"/>
      <c r="AD1244"/>
      <c r="AE1244"/>
    </row>
    <row r="1245" spans="1:31">
      <c r="A1245" s="131" t="s">
        <v>113</v>
      </c>
      <c r="B1245" s="131" t="s">
        <v>131</v>
      </c>
      <c r="C1245" s="131" t="s">
        <v>140</v>
      </c>
      <c r="D1245" s="131" t="s">
        <v>226</v>
      </c>
      <c r="E1245" s="131" t="s">
        <v>1029</v>
      </c>
      <c r="F1245" s="131" t="s">
        <v>1030</v>
      </c>
      <c r="G1245" s="132" t="s">
        <v>1140</v>
      </c>
      <c r="H1245" s="133"/>
      <c r="I1245" s="103"/>
      <c r="J1245" s="103"/>
      <c r="K1245" s="103"/>
      <c r="L1245" s="103"/>
      <c r="M1245" s="103"/>
      <c r="N1245" s="103"/>
      <c r="O1245" s="103">
        <v>7</v>
      </c>
      <c r="P1245" s="103"/>
      <c r="Q1245" s="103"/>
      <c r="R1245" s="103"/>
      <c r="S1245" s="134"/>
      <c r="T1245"/>
      <c r="U1245"/>
      <c r="V1245"/>
      <c r="W1245"/>
      <c r="X1245"/>
      <c r="Y1245"/>
      <c r="Z1245"/>
      <c r="AA1245"/>
      <c r="AB1245"/>
      <c r="AC1245"/>
      <c r="AD1245"/>
      <c r="AE1245"/>
    </row>
    <row r="1246" spans="1:31">
      <c r="A1246" s="131" t="s">
        <v>113</v>
      </c>
      <c r="B1246" s="131" t="s">
        <v>131</v>
      </c>
      <c r="C1246" s="131" t="s">
        <v>140</v>
      </c>
      <c r="D1246" s="131" t="s">
        <v>226</v>
      </c>
      <c r="E1246" s="140" t="s">
        <v>1141</v>
      </c>
      <c r="F1246" s="140" t="s">
        <v>1142</v>
      </c>
      <c r="G1246" s="140" t="s">
        <v>1143</v>
      </c>
      <c r="H1246" s="128">
        <v>0</v>
      </c>
      <c r="I1246" s="129">
        <v>12</v>
      </c>
      <c r="J1246" s="129">
        <v>3</v>
      </c>
      <c r="K1246" s="129">
        <v>5</v>
      </c>
      <c r="L1246" s="129">
        <v>0</v>
      </c>
      <c r="M1246" s="129">
        <v>0</v>
      </c>
      <c r="N1246" s="129">
        <v>0</v>
      </c>
      <c r="O1246" s="129">
        <v>0</v>
      </c>
      <c r="P1246" s="129">
        <v>9</v>
      </c>
      <c r="Q1246" s="129">
        <v>6</v>
      </c>
      <c r="R1246" s="129"/>
      <c r="S1246" s="130"/>
      <c r="T1246"/>
      <c r="U1246"/>
      <c r="V1246"/>
      <c r="W1246"/>
      <c r="X1246"/>
      <c r="Y1246"/>
      <c r="Z1246"/>
      <c r="AA1246"/>
      <c r="AB1246"/>
      <c r="AC1246"/>
      <c r="AD1246"/>
      <c r="AE1246"/>
    </row>
    <row r="1247" spans="1:31">
      <c r="A1247" s="131" t="s">
        <v>113</v>
      </c>
      <c r="B1247" s="131" t="s">
        <v>131</v>
      </c>
      <c r="C1247" s="131" t="s">
        <v>140</v>
      </c>
      <c r="D1247" s="131" t="s">
        <v>226</v>
      </c>
      <c r="E1247" s="140" t="s">
        <v>1144</v>
      </c>
      <c r="F1247" s="140" t="s">
        <v>1145</v>
      </c>
      <c r="G1247" s="140" t="s">
        <v>1143</v>
      </c>
      <c r="H1247" s="128">
        <v>0</v>
      </c>
      <c r="I1247" s="129">
        <v>9</v>
      </c>
      <c r="J1247" s="129">
        <v>1</v>
      </c>
      <c r="K1247" s="129">
        <v>5</v>
      </c>
      <c r="L1247" s="129">
        <v>5</v>
      </c>
      <c r="M1247" s="129">
        <v>0</v>
      </c>
      <c r="N1247" s="129">
        <v>0</v>
      </c>
      <c r="O1247" s="129">
        <v>0</v>
      </c>
      <c r="P1247" s="129">
        <v>0</v>
      </c>
      <c r="Q1247" s="129">
        <v>0</v>
      </c>
      <c r="R1247" s="129"/>
      <c r="S1247" s="130"/>
      <c r="T1247"/>
      <c r="U1247"/>
      <c r="V1247"/>
      <c r="W1247"/>
      <c r="X1247"/>
      <c r="Y1247"/>
      <c r="Z1247"/>
      <c r="AA1247"/>
      <c r="AB1247"/>
      <c r="AC1247"/>
      <c r="AD1247"/>
      <c r="AE1247"/>
    </row>
    <row r="1248" spans="1:31">
      <c r="A1248" s="131" t="s">
        <v>113</v>
      </c>
      <c r="B1248" s="131" t="s">
        <v>131</v>
      </c>
      <c r="C1248" s="131" t="s">
        <v>140</v>
      </c>
      <c r="D1248" s="131" t="s">
        <v>226</v>
      </c>
      <c r="E1248" s="140" t="s">
        <v>1146</v>
      </c>
      <c r="F1248" s="140" t="s">
        <v>1147</v>
      </c>
      <c r="G1248" s="140" t="s">
        <v>1143</v>
      </c>
      <c r="H1248" s="128">
        <v>0</v>
      </c>
      <c r="I1248" s="129">
        <v>4</v>
      </c>
      <c r="J1248" s="129">
        <v>6</v>
      </c>
      <c r="K1248" s="129">
        <v>5</v>
      </c>
      <c r="L1248" s="129">
        <v>3</v>
      </c>
      <c r="M1248" s="129">
        <v>0</v>
      </c>
      <c r="N1248" s="129">
        <v>2</v>
      </c>
      <c r="O1248" s="129">
        <v>0</v>
      </c>
      <c r="P1248" s="129">
        <v>0</v>
      </c>
      <c r="Q1248" s="129">
        <v>0</v>
      </c>
      <c r="R1248" s="129"/>
      <c r="S1248" s="130"/>
      <c r="T1248"/>
      <c r="U1248"/>
      <c r="V1248"/>
      <c r="W1248"/>
      <c r="X1248"/>
      <c r="Y1248"/>
      <c r="Z1248"/>
      <c r="AA1248"/>
      <c r="AB1248"/>
      <c r="AC1248"/>
      <c r="AD1248"/>
      <c r="AE1248"/>
    </row>
    <row r="1249" spans="1:31">
      <c r="A1249" s="131" t="s">
        <v>113</v>
      </c>
      <c r="B1249" s="131" t="s">
        <v>131</v>
      </c>
      <c r="C1249" s="131" t="s">
        <v>140</v>
      </c>
      <c r="D1249" s="131" t="s">
        <v>226</v>
      </c>
      <c r="E1249" s="140" t="s">
        <v>938</v>
      </c>
      <c r="F1249" s="140" t="s">
        <v>939</v>
      </c>
      <c r="G1249" s="140" t="s">
        <v>1143</v>
      </c>
      <c r="H1249" s="128">
        <v>0</v>
      </c>
      <c r="I1249" s="129">
        <v>4</v>
      </c>
      <c r="J1249" s="129">
        <v>11</v>
      </c>
      <c r="K1249" s="129">
        <v>5</v>
      </c>
      <c r="L1249" s="129">
        <v>11</v>
      </c>
      <c r="M1249" s="129">
        <v>7</v>
      </c>
      <c r="N1249" s="129">
        <v>2</v>
      </c>
      <c r="O1249" s="129">
        <v>0</v>
      </c>
      <c r="P1249" s="129">
        <v>0</v>
      </c>
      <c r="Q1249" s="129">
        <v>0</v>
      </c>
      <c r="R1249" s="129"/>
      <c r="S1249" s="130"/>
      <c r="T1249"/>
      <c r="U1249"/>
      <c r="V1249"/>
      <c r="W1249"/>
      <c r="X1249"/>
      <c r="Y1249"/>
      <c r="Z1249"/>
      <c r="AA1249"/>
      <c r="AB1249"/>
      <c r="AC1249"/>
      <c r="AD1249"/>
      <c r="AE1249"/>
    </row>
    <row r="1250" spans="1:31">
      <c r="A1250" s="131" t="s">
        <v>113</v>
      </c>
      <c r="B1250" s="131" t="s">
        <v>131</v>
      </c>
      <c r="C1250" s="131" t="s">
        <v>140</v>
      </c>
      <c r="D1250" s="131" t="s">
        <v>226</v>
      </c>
      <c r="E1250" s="140" t="s">
        <v>1148</v>
      </c>
      <c r="F1250" s="140" t="s">
        <v>1149</v>
      </c>
      <c r="G1250" s="140" t="s">
        <v>1105</v>
      </c>
      <c r="H1250" s="128"/>
      <c r="I1250" s="129"/>
      <c r="J1250" s="129"/>
      <c r="K1250" s="129"/>
      <c r="L1250" s="129"/>
      <c r="M1250" s="129"/>
      <c r="N1250" s="129"/>
      <c r="O1250" s="129"/>
      <c r="P1250" s="129"/>
      <c r="Q1250" s="129">
        <v>0</v>
      </c>
      <c r="R1250" s="129">
        <v>1</v>
      </c>
      <c r="S1250" s="130">
        <v>3</v>
      </c>
      <c r="T1250"/>
      <c r="U1250"/>
      <c r="V1250"/>
      <c r="W1250"/>
      <c r="X1250"/>
      <c r="Y1250"/>
      <c r="Z1250"/>
      <c r="AA1250"/>
      <c r="AB1250"/>
      <c r="AC1250"/>
      <c r="AD1250"/>
      <c r="AE1250"/>
    </row>
    <row r="1251" spans="1:31">
      <c r="A1251" s="131" t="s">
        <v>113</v>
      </c>
      <c r="B1251" s="131" t="s">
        <v>131</v>
      </c>
      <c r="C1251" s="131" t="s">
        <v>140</v>
      </c>
      <c r="D1251" s="131" t="s">
        <v>226</v>
      </c>
      <c r="E1251" s="140" t="s">
        <v>947</v>
      </c>
      <c r="F1251" s="140" t="s">
        <v>948</v>
      </c>
      <c r="G1251" s="140" t="s">
        <v>1150</v>
      </c>
      <c r="H1251" s="128">
        <v>7</v>
      </c>
      <c r="I1251" s="129">
        <v>8</v>
      </c>
      <c r="J1251" s="129">
        <v>11</v>
      </c>
      <c r="K1251" s="129">
        <v>13</v>
      </c>
      <c r="L1251" s="129">
        <v>8</v>
      </c>
      <c r="M1251" s="129">
        <v>9</v>
      </c>
      <c r="N1251" s="129">
        <v>11</v>
      </c>
      <c r="O1251" s="129">
        <v>10</v>
      </c>
      <c r="P1251" s="129">
        <v>10</v>
      </c>
      <c r="Q1251" s="129">
        <v>12</v>
      </c>
      <c r="R1251" s="129">
        <v>2</v>
      </c>
      <c r="S1251" s="130">
        <v>10</v>
      </c>
      <c r="T1251"/>
      <c r="U1251"/>
      <c r="V1251"/>
      <c r="W1251"/>
      <c r="X1251"/>
      <c r="Y1251"/>
      <c r="Z1251"/>
      <c r="AA1251"/>
      <c r="AB1251"/>
      <c r="AC1251"/>
      <c r="AD1251"/>
      <c r="AE1251"/>
    </row>
    <row r="1252" spans="1:31">
      <c r="A1252" s="131" t="s">
        <v>113</v>
      </c>
      <c r="B1252" s="131" t="s">
        <v>131</v>
      </c>
      <c r="C1252" s="131" t="s">
        <v>140</v>
      </c>
      <c r="D1252" s="131" t="s">
        <v>226</v>
      </c>
      <c r="E1252" s="140" t="s">
        <v>1031</v>
      </c>
      <c r="F1252" s="140" t="s">
        <v>1032</v>
      </c>
      <c r="G1252" s="140" t="s">
        <v>1105</v>
      </c>
      <c r="H1252" s="128"/>
      <c r="I1252" s="129"/>
      <c r="J1252" s="129"/>
      <c r="K1252" s="129">
        <v>23</v>
      </c>
      <c r="L1252" s="129">
        <v>23</v>
      </c>
      <c r="M1252" s="129">
        <v>21</v>
      </c>
      <c r="N1252" s="129">
        <v>22</v>
      </c>
      <c r="O1252" s="129">
        <v>24</v>
      </c>
      <c r="P1252" s="129">
        <v>27</v>
      </c>
      <c r="Q1252" s="129">
        <v>21</v>
      </c>
      <c r="R1252" s="129">
        <v>15</v>
      </c>
      <c r="S1252" s="130">
        <v>27</v>
      </c>
      <c r="T1252"/>
      <c r="U1252"/>
      <c r="V1252"/>
      <c r="W1252"/>
      <c r="X1252"/>
      <c r="Y1252"/>
      <c r="Z1252"/>
      <c r="AA1252"/>
      <c r="AB1252"/>
      <c r="AC1252"/>
      <c r="AD1252"/>
      <c r="AE1252"/>
    </row>
    <row r="1253" spans="1:31">
      <c r="A1253" s="131" t="s">
        <v>113</v>
      </c>
      <c r="B1253" s="131" t="s">
        <v>131</v>
      </c>
      <c r="C1253" s="131" t="s">
        <v>140</v>
      </c>
      <c r="D1253" s="131" t="s">
        <v>226</v>
      </c>
      <c r="E1253" s="131" t="s">
        <v>1031</v>
      </c>
      <c r="F1253" s="131" t="s">
        <v>1032</v>
      </c>
      <c r="G1253" s="132" t="s">
        <v>1151</v>
      </c>
      <c r="H1253" s="133">
        <v>17</v>
      </c>
      <c r="I1253" s="103">
        <v>17</v>
      </c>
      <c r="J1253" s="103">
        <v>13</v>
      </c>
      <c r="K1253" s="103"/>
      <c r="L1253" s="103"/>
      <c r="M1253" s="103"/>
      <c r="N1253" s="103"/>
      <c r="O1253" s="103"/>
      <c r="P1253" s="103"/>
      <c r="Q1253" s="103"/>
      <c r="R1253" s="103"/>
      <c r="S1253" s="134"/>
      <c r="T1253"/>
      <c r="U1253"/>
      <c r="V1253"/>
      <c r="W1253"/>
      <c r="X1253"/>
      <c r="Y1253"/>
      <c r="Z1253"/>
      <c r="AA1253"/>
      <c r="AB1253"/>
      <c r="AC1253"/>
      <c r="AD1253"/>
      <c r="AE1253"/>
    </row>
    <row r="1254" spans="1:31">
      <c r="A1254" s="131" t="s">
        <v>113</v>
      </c>
      <c r="B1254" s="131" t="s">
        <v>131</v>
      </c>
      <c r="C1254" s="131" t="s">
        <v>140</v>
      </c>
      <c r="D1254" s="131" t="s">
        <v>226</v>
      </c>
      <c r="E1254" s="140" t="s">
        <v>954</v>
      </c>
      <c r="F1254" s="140" t="s">
        <v>955</v>
      </c>
      <c r="G1254" s="140" t="s">
        <v>1105</v>
      </c>
      <c r="H1254" s="128"/>
      <c r="I1254" s="129"/>
      <c r="J1254" s="129"/>
      <c r="K1254" s="129">
        <v>22</v>
      </c>
      <c r="L1254" s="129">
        <v>24</v>
      </c>
      <c r="M1254" s="129">
        <v>12</v>
      </c>
      <c r="N1254" s="129">
        <v>18</v>
      </c>
      <c r="O1254" s="129">
        <v>19</v>
      </c>
      <c r="P1254" s="129">
        <v>22</v>
      </c>
      <c r="Q1254" s="129">
        <v>26</v>
      </c>
      <c r="R1254" s="129">
        <v>13</v>
      </c>
      <c r="S1254" s="130">
        <v>28</v>
      </c>
      <c r="T1254"/>
      <c r="U1254"/>
      <c r="V1254"/>
      <c r="W1254"/>
      <c r="X1254"/>
      <c r="Y1254"/>
      <c r="Z1254"/>
      <c r="AA1254"/>
      <c r="AB1254"/>
      <c r="AC1254"/>
      <c r="AD1254"/>
      <c r="AE1254"/>
    </row>
    <row r="1255" spans="1:31">
      <c r="A1255" s="131" t="s">
        <v>113</v>
      </c>
      <c r="B1255" s="131" t="s">
        <v>131</v>
      </c>
      <c r="C1255" s="131" t="s">
        <v>140</v>
      </c>
      <c r="D1255" s="131" t="s">
        <v>226</v>
      </c>
      <c r="E1255" s="131" t="s">
        <v>954</v>
      </c>
      <c r="F1255" s="131" t="s">
        <v>955</v>
      </c>
      <c r="G1255" s="132" t="s">
        <v>1151</v>
      </c>
      <c r="H1255" s="133">
        <v>11</v>
      </c>
      <c r="I1255" s="103">
        <v>21</v>
      </c>
      <c r="J1255" s="103">
        <v>19</v>
      </c>
      <c r="K1255" s="103"/>
      <c r="L1255" s="103"/>
      <c r="M1255" s="103"/>
      <c r="N1255" s="103"/>
      <c r="O1255" s="103"/>
      <c r="P1255" s="103"/>
      <c r="Q1255" s="103"/>
      <c r="R1255" s="103"/>
      <c r="S1255" s="134"/>
      <c r="T1255"/>
      <c r="U1255"/>
      <c r="V1255"/>
      <c r="W1255"/>
      <c r="X1255"/>
      <c r="Y1255"/>
      <c r="Z1255"/>
      <c r="AA1255"/>
      <c r="AB1255"/>
      <c r="AC1255"/>
      <c r="AD1255"/>
      <c r="AE1255"/>
    </row>
    <row r="1256" spans="1:31">
      <c r="A1256" s="131" t="s">
        <v>113</v>
      </c>
      <c r="B1256" s="131" t="s">
        <v>131</v>
      </c>
      <c r="C1256" s="131" t="s">
        <v>140</v>
      </c>
      <c r="D1256" s="131" t="s">
        <v>226</v>
      </c>
      <c r="E1256" s="140" t="s">
        <v>1033</v>
      </c>
      <c r="F1256" s="140" t="s">
        <v>1034</v>
      </c>
      <c r="G1256" s="140" t="s">
        <v>1105</v>
      </c>
      <c r="H1256" s="128"/>
      <c r="I1256" s="129"/>
      <c r="J1256" s="129"/>
      <c r="K1256" s="129">
        <v>11</v>
      </c>
      <c r="L1256" s="129">
        <v>27</v>
      </c>
      <c r="M1256" s="129">
        <v>12</v>
      </c>
      <c r="N1256" s="129">
        <v>10</v>
      </c>
      <c r="O1256" s="129">
        <v>14</v>
      </c>
      <c r="P1256" s="129">
        <v>10</v>
      </c>
      <c r="Q1256" s="129">
        <v>14</v>
      </c>
      <c r="R1256" s="129">
        <v>3</v>
      </c>
      <c r="S1256" s="130">
        <v>8</v>
      </c>
      <c r="T1256"/>
      <c r="U1256"/>
      <c r="V1256"/>
      <c r="W1256"/>
      <c r="X1256"/>
      <c r="Y1256"/>
      <c r="Z1256"/>
      <c r="AA1256"/>
      <c r="AB1256"/>
      <c r="AC1256"/>
      <c r="AD1256"/>
      <c r="AE1256"/>
    </row>
    <row r="1257" spans="1:31">
      <c r="A1257" s="131" t="s">
        <v>113</v>
      </c>
      <c r="B1257" s="131" t="s">
        <v>131</v>
      </c>
      <c r="C1257" s="131" t="s">
        <v>140</v>
      </c>
      <c r="D1257" s="131" t="s">
        <v>226</v>
      </c>
      <c r="E1257" s="131" t="s">
        <v>1033</v>
      </c>
      <c r="F1257" s="131" t="s">
        <v>1034</v>
      </c>
      <c r="G1257" s="132" t="s">
        <v>1151</v>
      </c>
      <c r="H1257" s="133">
        <v>9</v>
      </c>
      <c r="I1257" s="103">
        <v>13</v>
      </c>
      <c r="J1257" s="103">
        <v>10</v>
      </c>
      <c r="K1257" s="103"/>
      <c r="L1257" s="103"/>
      <c r="M1257" s="103"/>
      <c r="N1257" s="103"/>
      <c r="O1257" s="103"/>
      <c r="P1257" s="103"/>
      <c r="Q1257" s="103"/>
      <c r="R1257" s="103"/>
      <c r="S1257" s="134"/>
      <c r="T1257"/>
      <c r="U1257"/>
      <c r="V1257"/>
      <c r="W1257"/>
      <c r="X1257"/>
      <c r="Y1257"/>
      <c r="Z1257"/>
      <c r="AA1257"/>
      <c r="AB1257"/>
      <c r="AC1257"/>
      <c r="AD1257"/>
      <c r="AE1257"/>
    </row>
    <row r="1258" spans="1:31">
      <c r="A1258" s="131" t="s">
        <v>113</v>
      </c>
      <c r="B1258" s="131" t="s">
        <v>131</v>
      </c>
      <c r="C1258" s="131" t="s">
        <v>140</v>
      </c>
      <c r="D1258" s="131" t="s">
        <v>226</v>
      </c>
      <c r="E1258" s="140" t="s">
        <v>1152</v>
      </c>
      <c r="F1258" s="140" t="s">
        <v>1153</v>
      </c>
      <c r="G1258" s="140" t="s">
        <v>1154</v>
      </c>
      <c r="H1258" s="128">
        <v>4</v>
      </c>
      <c r="I1258" s="129">
        <v>8</v>
      </c>
      <c r="J1258" s="129">
        <v>8</v>
      </c>
      <c r="K1258" s="129">
        <v>9</v>
      </c>
      <c r="L1258" s="129">
        <v>0</v>
      </c>
      <c r="M1258" s="129">
        <v>4</v>
      </c>
      <c r="N1258" s="129">
        <v>7</v>
      </c>
      <c r="O1258" s="129">
        <v>12</v>
      </c>
      <c r="P1258" s="129">
        <v>8</v>
      </c>
      <c r="Q1258" s="129">
        <v>7</v>
      </c>
      <c r="R1258" s="129">
        <v>5</v>
      </c>
      <c r="S1258" s="130">
        <v>8</v>
      </c>
      <c r="T1258"/>
      <c r="U1258"/>
      <c r="V1258"/>
      <c r="W1258"/>
      <c r="X1258"/>
      <c r="Y1258"/>
      <c r="Z1258"/>
      <c r="AA1258"/>
      <c r="AB1258"/>
      <c r="AC1258"/>
      <c r="AD1258"/>
      <c r="AE1258"/>
    </row>
    <row r="1259" spans="1:31">
      <c r="A1259" s="131" t="s">
        <v>113</v>
      </c>
      <c r="B1259" s="131" t="s">
        <v>131</v>
      </c>
      <c r="C1259" s="131" t="s">
        <v>140</v>
      </c>
      <c r="D1259" s="131" t="s">
        <v>226</v>
      </c>
      <c r="E1259" s="140" t="s">
        <v>1155</v>
      </c>
      <c r="F1259" s="140" t="s">
        <v>1156</v>
      </c>
      <c r="G1259" s="140" t="s">
        <v>1157</v>
      </c>
      <c r="H1259" s="128"/>
      <c r="I1259" s="129"/>
      <c r="J1259" s="129"/>
      <c r="K1259" s="129">
        <v>3</v>
      </c>
      <c r="L1259" s="129">
        <v>0</v>
      </c>
      <c r="M1259" s="129">
        <v>2</v>
      </c>
      <c r="N1259" s="129"/>
      <c r="O1259" s="129"/>
      <c r="P1259" s="129"/>
      <c r="Q1259" s="129"/>
      <c r="R1259" s="129"/>
      <c r="S1259" s="130"/>
      <c r="T1259"/>
      <c r="U1259"/>
      <c r="V1259"/>
      <c r="W1259"/>
      <c r="X1259"/>
      <c r="Y1259"/>
      <c r="Z1259"/>
      <c r="AA1259"/>
      <c r="AB1259"/>
      <c r="AC1259"/>
      <c r="AD1259"/>
      <c r="AE1259"/>
    </row>
    <row r="1260" spans="1:31">
      <c r="A1260" s="131" t="s">
        <v>113</v>
      </c>
      <c r="B1260" s="131" t="s">
        <v>131</v>
      </c>
      <c r="C1260" s="131" t="s">
        <v>140</v>
      </c>
      <c r="D1260" s="131" t="s">
        <v>226</v>
      </c>
      <c r="E1260" s="131" t="s">
        <v>1155</v>
      </c>
      <c r="F1260" s="131" t="s">
        <v>1156</v>
      </c>
      <c r="G1260" s="132" t="s">
        <v>1158</v>
      </c>
      <c r="H1260" s="133">
        <v>2</v>
      </c>
      <c r="I1260" s="103">
        <v>6</v>
      </c>
      <c r="J1260" s="103">
        <v>1</v>
      </c>
      <c r="K1260" s="103"/>
      <c r="L1260" s="103"/>
      <c r="M1260" s="103"/>
      <c r="N1260" s="103">
        <v>4</v>
      </c>
      <c r="O1260" s="103">
        <v>4</v>
      </c>
      <c r="P1260" s="103">
        <v>5</v>
      </c>
      <c r="Q1260" s="103">
        <v>3</v>
      </c>
      <c r="R1260" s="103">
        <v>1</v>
      </c>
      <c r="S1260" s="134">
        <v>2</v>
      </c>
      <c r="T1260"/>
      <c r="U1260"/>
      <c r="V1260"/>
      <c r="W1260"/>
      <c r="X1260"/>
      <c r="Y1260"/>
      <c r="Z1260"/>
      <c r="AA1260"/>
      <c r="AB1260"/>
      <c r="AC1260"/>
      <c r="AD1260"/>
      <c r="AE1260"/>
    </row>
    <row r="1261" spans="1:31">
      <c r="A1261" s="131" t="s">
        <v>113</v>
      </c>
      <c r="B1261" s="131" t="s">
        <v>131</v>
      </c>
      <c r="C1261" s="131" t="s">
        <v>140</v>
      </c>
      <c r="D1261" s="131" t="s">
        <v>226</v>
      </c>
      <c r="E1261" s="140" t="s">
        <v>956</v>
      </c>
      <c r="F1261" s="140" t="s">
        <v>957</v>
      </c>
      <c r="G1261" s="140" t="s">
        <v>1159</v>
      </c>
      <c r="H1261" s="128">
        <v>4</v>
      </c>
      <c r="I1261" s="129">
        <v>4</v>
      </c>
      <c r="J1261" s="129">
        <v>2</v>
      </c>
      <c r="K1261" s="129">
        <v>3</v>
      </c>
      <c r="L1261" s="129">
        <v>2</v>
      </c>
      <c r="M1261" s="129">
        <v>3</v>
      </c>
      <c r="N1261" s="129">
        <v>3</v>
      </c>
      <c r="O1261" s="129"/>
      <c r="P1261" s="129"/>
      <c r="Q1261" s="129">
        <v>7</v>
      </c>
      <c r="R1261" s="129">
        <v>3</v>
      </c>
      <c r="S1261" s="130">
        <v>2</v>
      </c>
      <c r="T1261"/>
      <c r="U1261"/>
      <c r="V1261"/>
      <c r="W1261"/>
      <c r="X1261"/>
      <c r="Y1261"/>
      <c r="Z1261"/>
      <c r="AA1261"/>
      <c r="AB1261"/>
      <c r="AC1261"/>
      <c r="AD1261"/>
      <c r="AE1261"/>
    </row>
    <row r="1262" spans="1:31">
      <c r="A1262" s="131" t="s">
        <v>113</v>
      </c>
      <c r="B1262" s="131" t="s">
        <v>131</v>
      </c>
      <c r="C1262" s="131" t="s">
        <v>140</v>
      </c>
      <c r="D1262" s="131" t="s">
        <v>226</v>
      </c>
      <c r="E1262" s="131" t="s">
        <v>956</v>
      </c>
      <c r="F1262" s="131" t="s">
        <v>957</v>
      </c>
      <c r="G1262" s="132" t="s">
        <v>1160</v>
      </c>
      <c r="H1262" s="133"/>
      <c r="I1262" s="103"/>
      <c r="J1262" s="103"/>
      <c r="K1262" s="103"/>
      <c r="L1262" s="103"/>
      <c r="M1262" s="103"/>
      <c r="N1262" s="103"/>
      <c r="O1262" s="103">
        <v>3</v>
      </c>
      <c r="P1262" s="103">
        <v>0</v>
      </c>
      <c r="Q1262" s="103"/>
      <c r="R1262" s="103"/>
      <c r="S1262" s="134"/>
      <c r="T1262"/>
      <c r="U1262"/>
      <c r="V1262"/>
      <c r="W1262"/>
      <c r="X1262"/>
      <c r="Y1262"/>
      <c r="Z1262"/>
      <c r="AA1262"/>
      <c r="AB1262"/>
      <c r="AC1262"/>
      <c r="AD1262"/>
      <c r="AE1262"/>
    </row>
    <row r="1263" spans="1:31">
      <c r="A1263" s="131" t="s">
        <v>113</v>
      </c>
      <c r="B1263" s="131" t="s">
        <v>131</v>
      </c>
      <c r="C1263" s="131" t="s">
        <v>140</v>
      </c>
      <c r="D1263" s="131" t="s">
        <v>226</v>
      </c>
      <c r="E1263" s="140" t="s">
        <v>958</v>
      </c>
      <c r="F1263" s="140" t="s">
        <v>959</v>
      </c>
      <c r="G1263" s="140" t="s">
        <v>1094</v>
      </c>
      <c r="H1263" s="128">
        <v>8</v>
      </c>
      <c r="I1263" s="129">
        <v>5</v>
      </c>
      <c r="J1263" s="129">
        <v>6</v>
      </c>
      <c r="K1263" s="129">
        <v>6</v>
      </c>
      <c r="L1263" s="129">
        <v>10</v>
      </c>
      <c r="M1263" s="129">
        <v>3</v>
      </c>
      <c r="N1263" s="129">
        <v>5</v>
      </c>
      <c r="O1263" s="129">
        <v>5</v>
      </c>
      <c r="P1263" s="129">
        <v>4</v>
      </c>
      <c r="Q1263" s="129">
        <v>9</v>
      </c>
      <c r="R1263" s="129">
        <v>8</v>
      </c>
      <c r="S1263" s="130">
        <v>10</v>
      </c>
      <c r="T1263"/>
      <c r="U1263"/>
      <c r="V1263"/>
      <c r="W1263"/>
      <c r="X1263"/>
      <c r="Y1263"/>
      <c r="Z1263"/>
      <c r="AA1263"/>
      <c r="AB1263"/>
      <c r="AC1263"/>
      <c r="AD1263"/>
      <c r="AE1263"/>
    </row>
    <row r="1264" spans="1:31">
      <c r="A1264" s="131" t="s">
        <v>113</v>
      </c>
      <c r="B1264" s="131" t="s">
        <v>131</v>
      </c>
      <c r="C1264" s="131" t="s">
        <v>140</v>
      </c>
      <c r="D1264" s="131" t="s">
        <v>226</v>
      </c>
      <c r="E1264" s="140" t="s">
        <v>1035</v>
      </c>
      <c r="F1264" s="140" t="s">
        <v>1036</v>
      </c>
      <c r="G1264" s="140" t="s">
        <v>1105</v>
      </c>
      <c r="H1264" s="128"/>
      <c r="I1264" s="129"/>
      <c r="J1264" s="129"/>
      <c r="K1264" s="129"/>
      <c r="L1264" s="129"/>
      <c r="M1264" s="129"/>
      <c r="N1264" s="129"/>
      <c r="O1264" s="129">
        <v>3</v>
      </c>
      <c r="P1264" s="129">
        <v>2</v>
      </c>
      <c r="Q1264" s="129">
        <v>0</v>
      </c>
      <c r="R1264" s="129">
        <v>3</v>
      </c>
      <c r="S1264" s="130">
        <v>0</v>
      </c>
      <c r="T1264"/>
      <c r="U1264"/>
      <c r="V1264"/>
      <c r="W1264"/>
      <c r="X1264"/>
      <c r="Y1264"/>
      <c r="Z1264"/>
      <c r="AA1264"/>
      <c r="AB1264"/>
      <c r="AC1264"/>
      <c r="AD1264"/>
      <c r="AE1264"/>
    </row>
    <row r="1265" spans="1:31">
      <c r="A1265" s="131" t="s">
        <v>113</v>
      </c>
      <c r="B1265" s="131" t="s">
        <v>131</v>
      </c>
      <c r="C1265" s="131" t="s">
        <v>140</v>
      </c>
      <c r="D1265" s="131" t="s">
        <v>226</v>
      </c>
      <c r="E1265" s="131" t="s">
        <v>1035</v>
      </c>
      <c r="F1265" s="131" t="s">
        <v>1036</v>
      </c>
      <c r="G1265" s="132" t="s">
        <v>1151</v>
      </c>
      <c r="H1265" s="133">
        <v>0</v>
      </c>
      <c r="I1265" s="103">
        <v>1</v>
      </c>
      <c r="J1265" s="103">
        <v>0</v>
      </c>
      <c r="K1265" s="103">
        <v>1</v>
      </c>
      <c r="L1265" s="103">
        <v>0</v>
      </c>
      <c r="M1265" s="103">
        <v>0</v>
      </c>
      <c r="N1265" s="103">
        <v>3</v>
      </c>
      <c r="O1265" s="103"/>
      <c r="P1265" s="103"/>
      <c r="Q1265" s="103"/>
      <c r="R1265" s="103"/>
      <c r="S1265" s="134"/>
      <c r="T1265"/>
      <c r="U1265"/>
      <c r="V1265"/>
      <c r="W1265"/>
      <c r="X1265"/>
      <c r="Y1265"/>
      <c r="Z1265"/>
      <c r="AA1265"/>
      <c r="AB1265"/>
      <c r="AC1265"/>
      <c r="AD1265"/>
      <c r="AE1265"/>
    </row>
    <row r="1266" spans="1:31">
      <c r="A1266" s="131" t="s">
        <v>113</v>
      </c>
      <c r="B1266" s="131" t="s">
        <v>131</v>
      </c>
      <c r="C1266" s="131" t="s">
        <v>140</v>
      </c>
      <c r="D1266" s="131" t="s">
        <v>226</v>
      </c>
      <c r="E1266" s="140" t="s">
        <v>1037</v>
      </c>
      <c r="F1266" s="140" t="s">
        <v>1038</v>
      </c>
      <c r="G1266" s="140" t="s">
        <v>1105</v>
      </c>
      <c r="H1266" s="128"/>
      <c r="I1266" s="129"/>
      <c r="J1266" s="129"/>
      <c r="K1266" s="129"/>
      <c r="L1266" s="129"/>
      <c r="M1266" s="129"/>
      <c r="N1266" s="129"/>
      <c r="O1266" s="129">
        <v>2</v>
      </c>
      <c r="P1266" s="129">
        <v>6</v>
      </c>
      <c r="Q1266" s="129">
        <v>3</v>
      </c>
      <c r="R1266" s="129">
        <v>3</v>
      </c>
      <c r="S1266" s="130">
        <v>2</v>
      </c>
      <c r="T1266"/>
      <c r="U1266"/>
      <c r="V1266"/>
      <c r="W1266"/>
      <c r="X1266"/>
      <c r="Y1266"/>
      <c r="Z1266"/>
      <c r="AA1266"/>
      <c r="AB1266"/>
      <c r="AC1266"/>
      <c r="AD1266"/>
      <c r="AE1266"/>
    </row>
    <row r="1267" spans="1:31">
      <c r="A1267" s="131" t="s">
        <v>113</v>
      </c>
      <c r="B1267" s="131" t="s">
        <v>131</v>
      </c>
      <c r="C1267" s="131" t="s">
        <v>140</v>
      </c>
      <c r="D1267" s="131" t="s">
        <v>226</v>
      </c>
      <c r="E1267" s="131" t="s">
        <v>1037</v>
      </c>
      <c r="F1267" s="131" t="s">
        <v>1038</v>
      </c>
      <c r="G1267" s="132" t="s">
        <v>1151</v>
      </c>
      <c r="H1267" s="133">
        <v>1</v>
      </c>
      <c r="I1267" s="103">
        <v>2</v>
      </c>
      <c r="J1267" s="103">
        <v>3</v>
      </c>
      <c r="K1267" s="103">
        <v>3</v>
      </c>
      <c r="L1267" s="103">
        <v>1</v>
      </c>
      <c r="M1267" s="103">
        <v>1</v>
      </c>
      <c r="N1267" s="103">
        <v>1</v>
      </c>
      <c r="O1267" s="103"/>
      <c r="P1267" s="103"/>
      <c r="Q1267" s="103"/>
      <c r="R1267" s="103"/>
      <c r="S1267" s="134"/>
      <c r="T1267"/>
      <c r="U1267"/>
      <c r="V1267"/>
      <c r="W1267"/>
      <c r="X1267"/>
      <c r="Y1267"/>
      <c r="Z1267"/>
      <c r="AA1267"/>
      <c r="AB1267"/>
      <c r="AC1267"/>
      <c r="AD1267"/>
      <c r="AE1267"/>
    </row>
    <row r="1268" spans="1:31">
      <c r="A1268" s="131" t="s">
        <v>113</v>
      </c>
      <c r="B1268" s="131" t="s">
        <v>131</v>
      </c>
      <c r="C1268" s="131" t="s">
        <v>140</v>
      </c>
      <c r="D1268" s="131" t="s">
        <v>226</v>
      </c>
      <c r="E1268" s="140" t="s">
        <v>1039</v>
      </c>
      <c r="F1268" s="140" t="s">
        <v>1040</v>
      </c>
      <c r="G1268" s="140" t="s">
        <v>1105</v>
      </c>
      <c r="H1268" s="128"/>
      <c r="I1268" s="129"/>
      <c r="J1268" s="129"/>
      <c r="K1268" s="129"/>
      <c r="L1268" s="129"/>
      <c r="M1268" s="129"/>
      <c r="N1268" s="129"/>
      <c r="O1268" s="129">
        <v>1</v>
      </c>
      <c r="P1268" s="129">
        <v>1</v>
      </c>
      <c r="Q1268" s="129">
        <v>3</v>
      </c>
      <c r="R1268" s="129">
        <v>3</v>
      </c>
      <c r="S1268" s="130">
        <v>1</v>
      </c>
      <c r="T1268"/>
      <c r="U1268"/>
      <c r="V1268"/>
      <c r="W1268"/>
      <c r="X1268"/>
      <c r="Y1268"/>
      <c r="Z1268"/>
      <c r="AA1268"/>
      <c r="AB1268"/>
      <c r="AC1268"/>
      <c r="AD1268"/>
      <c r="AE1268"/>
    </row>
    <row r="1269" spans="1:31">
      <c r="A1269" s="131" t="s">
        <v>113</v>
      </c>
      <c r="B1269" s="131" t="s">
        <v>131</v>
      </c>
      <c r="C1269" s="131" t="s">
        <v>140</v>
      </c>
      <c r="D1269" s="131" t="s">
        <v>226</v>
      </c>
      <c r="E1269" s="131" t="s">
        <v>1039</v>
      </c>
      <c r="F1269" s="131" t="s">
        <v>1040</v>
      </c>
      <c r="G1269" s="132" t="s">
        <v>1151</v>
      </c>
      <c r="H1269" s="133">
        <v>1</v>
      </c>
      <c r="I1269" s="103">
        <v>2</v>
      </c>
      <c r="J1269" s="103">
        <v>1</v>
      </c>
      <c r="K1269" s="103">
        <v>1</v>
      </c>
      <c r="L1269" s="103">
        <v>0</v>
      </c>
      <c r="M1269" s="103">
        <v>2</v>
      </c>
      <c r="N1269" s="103">
        <v>1</v>
      </c>
      <c r="O1269" s="103"/>
      <c r="P1269" s="103"/>
      <c r="Q1269" s="103"/>
      <c r="R1269" s="103"/>
      <c r="S1269" s="134"/>
      <c r="T1269"/>
      <c r="U1269"/>
      <c r="V1269"/>
      <c r="W1269"/>
      <c r="X1269"/>
      <c r="Y1269"/>
      <c r="Z1269"/>
      <c r="AA1269"/>
      <c r="AB1269"/>
      <c r="AC1269"/>
      <c r="AD1269"/>
      <c r="AE1269"/>
    </row>
    <row r="1270" spans="1:31">
      <c r="A1270" s="131" t="s">
        <v>113</v>
      </c>
      <c r="B1270" s="131" t="s">
        <v>131</v>
      </c>
      <c r="C1270" s="131" t="s">
        <v>140</v>
      </c>
      <c r="D1270" s="131" t="s">
        <v>226</v>
      </c>
      <c r="E1270" s="140" t="s">
        <v>1161</v>
      </c>
      <c r="F1270" s="140" t="s">
        <v>1162</v>
      </c>
      <c r="G1270" s="140" t="s">
        <v>1163</v>
      </c>
      <c r="H1270" s="128">
        <v>0</v>
      </c>
      <c r="I1270" s="129">
        <v>1</v>
      </c>
      <c r="J1270" s="129"/>
      <c r="K1270" s="129"/>
      <c r="L1270" s="129"/>
      <c r="M1270" s="129"/>
      <c r="N1270" s="129"/>
      <c r="O1270" s="129"/>
      <c r="P1270" s="129"/>
      <c r="Q1270" s="129"/>
      <c r="R1270" s="129"/>
      <c r="S1270" s="130"/>
      <c r="T1270"/>
      <c r="U1270"/>
      <c r="V1270"/>
      <c r="W1270"/>
      <c r="X1270"/>
      <c r="Y1270"/>
      <c r="Z1270"/>
      <c r="AA1270"/>
      <c r="AB1270"/>
      <c r="AC1270"/>
      <c r="AD1270"/>
      <c r="AE1270"/>
    </row>
    <row r="1271" spans="1:31">
      <c r="A1271" s="131" t="s">
        <v>113</v>
      </c>
      <c r="B1271" s="131" t="s">
        <v>131</v>
      </c>
      <c r="C1271" s="131" t="s">
        <v>140</v>
      </c>
      <c r="D1271" s="131" t="s">
        <v>226</v>
      </c>
      <c r="E1271" s="140" t="s">
        <v>1164</v>
      </c>
      <c r="F1271" s="140" t="s">
        <v>1165</v>
      </c>
      <c r="G1271" s="140" t="s">
        <v>1105</v>
      </c>
      <c r="H1271" s="128">
        <v>0</v>
      </c>
      <c r="I1271" s="129">
        <v>2</v>
      </c>
      <c r="J1271" s="129">
        <v>1</v>
      </c>
      <c r="K1271" s="129">
        <v>0</v>
      </c>
      <c r="L1271" s="129">
        <v>1</v>
      </c>
      <c r="M1271" s="129">
        <v>1</v>
      </c>
      <c r="N1271" s="129">
        <v>1</v>
      </c>
      <c r="O1271" s="129">
        <v>2</v>
      </c>
      <c r="P1271" s="129">
        <v>1</v>
      </c>
      <c r="Q1271" s="129">
        <v>1</v>
      </c>
      <c r="R1271" s="129">
        <v>0</v>
      </c>
      <c r="S1271" s="130">
        <v>0</v>
      </c>
      <c r="T1271"/>
      <c r="U1271"/>
      <c r="V1271"/>
      <c r="W1271"/>
      <c r="X1271"/>
      <c r="Y1271"/>
      <c r="Z1271"/>
      <c r="AA1271"/>
      <c r="AB1271"/>
      <c r="AC1271"/>
      <c r="AD1271"/>
      <c r="AE1271"/>
    </row>
    <row r="1272" spans="1:31">
      <c r="A1272" s="131" t="s">
        <v>113</v>
      </c>
      <c r="B1272" s="131" t="s">
        <v>131</v>
      </c>
      <c r="C1272" s="131" t="s">
        <v>140</v>
      </c>
      <c r="D1272" s="131" t="s">
        <v>226</v>
      </c>
      <c r="E1272" s="140" t="s">
        <v>960</v>
      </c>
      <c r="F1272" s="140" t="s">
        <v>961</v>
      </c>
      <c r="G1272" s="140" t="s">
        <v>1095</v>
      </c>
      <c r="H1272" s="128">
        <v>3</v>
      </c>
      <c r="I1272" s="129">
        <v>5</v>
      </c>
      <c r="J1272" s="129">
        <v>2</v>
      </c>
      <c r="K1272" s="129">
        <v>2</v>
      </c>
      <c r="L1272" s="129">
        <v>3</v>
      </c>
      <c r="M1272" s="129">
        <v>4</v>
      </c>
      <c r="N1272" s="129"/>
      <c r="O1272" s="129">
        <v>3</v>
      </c>
      <c r="P1272" s="129">
        <v>2</v>
      </c>
      <c r="Q1272" s="129">
        <v>5</v>
      </c>
      <c r="R1272" s="129">
        <v>1</v>
      </c>
      <c r="S1272" s="130">
        <v>6</v>
      </c>
      <c r="T1272"/>
      <c r="U1272"/>
      <c r="V1272"/>
      <c r="W1272"/>
      <c r="X1272"/>
      <c r="Y1272"/>
      <c r="Z1272"/>
      <c r="AA1272"/>
      <c r="AB1272"/>
      <c r="AC1272"/>
      <c r="AD1272"/>
      <c r="AE1272"/>
    </row>
    <row r="1273" spans="1:31">
      <c r="A1273" s="131" t="s">
        <v>113</v>
      </c>
      <c r="B1273" s="131" t="s">
        <v>131</v>
      </c>
      <c r="C1273" s="131" t="s">
        <v>140</v>
      </c>
      <c r="D1273" s="131" t="s">
        <v>226</v>
      </c>
      <c r="E1273" s="131" t="s">
        <v>960</v>
      </c>
      <c r="F1273" s="131" t="s">
        <v>961</v>
      </c>
      <c r="G1273" s="132" t="s">
        <v>1166</v>
      </c>
      <c r="H1273" s="133"/>
      <c r="I1273" s="103"/>
      <c r="J1273" s="103"/>
      <c r="K1273" s="103"/>
      <c r="L1273" s="103"/>
      <c r="M1273" s="103"/>
      <c r="N1273" s="103">
        <v>2</v>
      </c>
      <c r="O1273" s="103"/>
      <c r="P1273" s="103"/>
      <c r="Q1273" s="103"/>
      <c r="R1273" s="103"/>
      <c r="S1273" s="134"/>
      <c r="T1273"/>
      <c r="U1273"/>
      <c r="V1273"/>
      <c r="W1273"/>
      <c r="X1273"/>
      <c r="Y1273"/>
      <c r="Z1273"/>
      <c r="AA1273"/>
      <c r="AB1273"/>
      <c r="AC1273"/>
      <c r="AD1273"/>
      <c r="AE1273"/>
    </row>
    <row r="1274" spans="1:31">
      <c r="A1274" s="131" t="s">
        <v>113</v>
      </c>
      <c r="B1274" s="131" t="s">
        <v>131</v>
      </c>
      <c r="C1274" s="131" t="s">
        <v>140</v>
      </c>
      <c r="D1274" s="131" t="s">
        <v>226</v>
      </c>
      <c r="E1274" s="140" t="s">
        <v>962</v>
      </c>
      <c r="F1274" s="140" t="s">
        <v>963</v>
      </c>
      <c r="G1274" s="140" t="s">
        <v>1060</v>
      </c>
      <c r="H1274" s="128">
        <v>2</v>
      </c>
      <c r="I1274" s="129">
        <v>5</v>
      </c>
      <c r="J1274" s="129">
        <v>2</v>
      </c>
      <c r="K1274" s="129">
        <v>2</v>
      </c>
      <c r="L1274" s="129">
        <v>3</v>
      </c>
      <c r="M1274" s="129">
        <v>8</v>
      </c>
      <c r="N1274" s="129">
        <v>2</v>
      </c>
      <c r="O1274" s="129">
        <v>2</v>
      </c>
      <c r="P1274" s="129">
        <v>0</v>
      </c>
      <c r="Q1274" s="129">
        <v>1</v>
      </c>
      <c r="R1274" s="129">
        <v>2</v>
      </c>
      <c r="S1274" s="130">
        <v>6</v>
      </c>
      <c r="T1274"/>
      <c r="U1274"/>
      <c r="V1274"/>
      <c r="W1274"/>
      <c r="X1274"/>
      <c r="Y1274"/>
      <c r="Z1274"/>
      <c r="AA1274"/>
      <c r="AB1274"/>
      <c r="AC1274"/>
      <c r="AD1274"/>
      <c r="AE1274"/>
    </row>
    <row r="1275" spans="1:31">
      <c r="A1275" s="131" t="s">
        <v>113</v>
      </c>
      <c r="B1275" s="131" t="s">
        <v>131</v>
      </c>
      <c r="C1275" s="131" t="s">
        <v>140</v>
      </c>
      <c r="D1275" s="131" t="s">
        <v>226</v>
      </c>
      <c r="E1275" s="140" t="s">
        <v>1167</v>
      </c>
      <c r="F1275" s="140" t="s">
        <v>1168</v>
      </c>
      <c r="G1275" s="140" t="s">
        <v>1169</v>
      </c>
      <c r="H1275" s="128">
        <v>4</v>
      </c>
      <c r="I1275" s="129">
        <v>3</v>
      </c>
      <c r="J1275" s="129">
        <v>3</v>
      </c>
      <c r="K1275" s="129">
        <v>3</v>
      </c>
      <c r="L1275" s="129">
        <v>1</v>
      </c>
      <c r="M1275" s="129">
        <v>2</v>
      </c>
      <c r="N1275" s="129">
        <v>2</v>
      </c>
      <c r="O1275" s="129">
        <v>2</v>
      </c>
      <c r="P1275" s="129">
        <v>3</v>
      </c>
      <c r="Q1275" s="129">
        <v>2</v>
      </c>
      <c r="R1275" s="129">
        <v>1</v>
      </c>
      <c r="S1275" s="130">
        <v>0</v>
      </c>
      <c r="T1275"/>
      <c r="U1275"/>
      <c r="V1275"/>
      <c r="W1275"/>
      <c r="X1275"/>
      <c r="Y1275"/>
      <c r="Z1275"/>
      <c r="AA1275"/>
      <c r="AB1275"/>
      <c r="AC1275"/>
      <c r="AD1275"/>
      <c r="AE1275"/>
    </row>
    <row r="1276" spans="1:31">
      <c r="A1276" s="131" t="s">
        <v>113</v>
      </c>
      <c r="B1276" s="131" t="s">
        <v>131</v>
      </c>
      <c r="C1276" s="131" t="s">
        <v>140</v>
      </c>
      <c r="D1276" s="131" t="s">
        <v>226</v>
      </c>
      <c r="E1276" s="140" t="s">
        <v>1004</v>
      </c>
      <c r="F1276" s="140" t="s">
        <v>1005</v>
      </c>
      <c r="G1276" s="140" t="s">
        <v>1052</v>
      </c>
      <c r="H1276" s="128">
        <v>27</v>
      </c>
      <c r="I1276" s="129">
        <v>23</v>
      </c>
      <c r="J1276" s="129">
        <v>14</v>
      </c>
      <c r="K1276" s="129">
        <v>11</v>
      </c>
      <c r="L1276" s="129">
        <v>16</v>
      </c>
      <c r="M1276" s="129">
        <v>8</v>
      </c>
      <c r="N1276" s="129">
        <v>20</v>
      </c>
      <c r="O1276" s="129">
        <v>21</v>
      </c>
      <c r="P1276" s="129">
        <v>24</v>
      </c>
      <c r="Q1276" s="129">
        <v>26</v>
      </c>
      <c r="R1276" s="129">
        <v>13</v>
      </c>
      <c r="S1276" s="130">
        <v>12</v>
      </c>
      <c r="T1276"/>
      <c r="U1276"/>
      <c r="V1276"/>
      <c r="W1276"/>
      <c r="X1276"/>
      <c r="Y1276"/>
      <c r="Z1276"/>
      <c r="AA1276"/>
      <c r="AB1276"/>
      <c r="AC1276"/>
      <c r="AD1276"/>
      <c r="AE1276"/>
    </row>
    <row r="1277" spans="1:31">
      <c r="A1277" s="131" t="s">
        <v>113</v>
      </c>
      <c r="B1277" s="131" t="s">
        <v>131</v>
      </c>
      <c r="C1277" s="131" t="s">
        <v>140</v>
      </c>
      <c r="D1277" s="131" t="s">
        <v>226</v>
      </c>
      <c r="E1277" s="140" t="s">
        <v>1170</v>
      </c>
      <c r="F1277" s="140" t="s">
        <v>1171</v>
      </c>
      <c r="G1277" s="140" t="s">
        <v>1060</v>
      </c>
      <c r="H1277" s="128">
        <v>6</v>
      </c>
      <c r="I1277" s="129">
        <v>8</v>
      </c>
      <c r="J1277" s="129">
        <v>3</v>
      </c>
      <c r="K1277" s="129">
        <v>5</v>
      </c>
      <c r="L1277" s="129">
        <v>5</v>
      </c>
      <c r="M1277" s="129">
        <v>1</v>
      </c>
      <c r="N1277" s="129">
        <v>2</v>
      </c>
      <c r="O1277" s="129">
        <v>0</v>
      </c>
      <c r="P1277" s="129">
        <v>0</v>
      </c>
      <c r="Q1277" s="129">
        <v>4</v>
      </c>
      <c r="R1277" s="129">
        <v>1</v>
      </c>
      <c r="S1277" s="130">
        <v>1</v>
      </c>
      <c r="T1277"/>
      <c r="U1277"/>
      <c r="V1277"/>
      <c r="W1277"/>
      <c r="X1277"/>
      <c r="Y1277"/>
      <c r="Z1277"/>
      <c r="AA1277"/>
      <c r="AB1277"/>
      <c r="AC1277"/>
      <c r="AD1277"/>
      <c r="AE1277"/>
    </row>
    <row r="1278" spans="1:31">
      <c r="A1278" s="131" t="s">
        <v>113</v>
      </c>
      <c r="B1278" s="131" t="s">
        <v>131</v>
      </c>
      <c r="C1278" s="131" t="s">
        <v>140</v>
      </c>
      <c r="D1278" s="131" t="s">
        <v>226</v>
      </c>
      <c r="E1278" s="140" t="s">
        <v>1172</v>
      </c>
      <c r="F1278" s="140" t="s">
        <v>1173</v>
      </c>
      <c r="G1278" s="140" t="s">
        <v>1083</v>
      </c>
      <c r="H1278" s="128">
        <v>4</v>
      </c>
      <c r="I1278" s="129">
        <v>0</v>
      </c>
      <c r="J1278" s="129">
        <v>0</v>
      </c>
      <c r="K1278" s="129">
        <v>7</v>
      </c>
      <c r="L1278" s="129">
        <v>8</v>
      </c>
      <c r="M1278" s="129">
        <v>3</v>
      </c>
      <c r="N1278" s="129">
        <v>4</v>
      </c>
      <c r="O1278" s="129"/>
      <c r="P1278" s="129"/>
      <c r="Q1278" s="129"/>
      <c r="R1278" s="129"/>
      <c r="S1278" s="130">
        <v>5</v>
      </c>
      <c r="T1278"/>
      <c r="U1278"/>
      <c r="V1278"/>
      <c r="W1278"/>
      <c r="X1278"/>
      <c r="Y1278"/>
      <c r="Z1278"/>
      <c r="AA1278"/>
      <c r="AB1278"/>
      <c r="AC1278"/>
      <c r="AD1278"/>
      <c r="AE1278"/>
    </row>
    <row r="1279" spans="1:31">
      <c r="A1279" s="131" t="s">
        <v>113</v>
      </c>
      <c r="B1279" s="131" t="s">
        <v>131</v>
      </c>
      <c r="C1279" s="131" t="s">
        <v>140</v>
      </c>
      <c r="D1279" s="131" t="s">
        <v>226</v>
      </c>
      <c r="E1279" s="131" t="s">
        <v>1172</v>
      </c>
      <c r="F1279" s="131" t="s">
        <v>1173</v>
      </c>
      <c r="G1279" s="132" t="s">
        <v>1174</v>
      </c>
      <c r="H1279" s="133"/>
      <c r="I1279" s="103"/>
      <c r="J1279" s="103"/>
      <c r="K1279" s="103"/>
      <c r="L1279" s="103"/>
      <c r="M1279" s="103"/>
      <c r="N1279" s="103"/>
      <c r="O1279" s="103">
        <v>3</v>
      </c>
      <c r="P1279" s="103">
        <v>2</v>
      </c>
      <c r="Q1279" s="103">
        <v>4</v>
      </c>
      <c r="R1279" s="103">
        <v>2</v>
      </c>
      <c r="S1279" s="134"/>
      <c r="T1279"/>
      <c r="U1279"/>
      <c r="V1279"/>
      <c r="W1279"/>
      <c r="X1279"/>
      <c r="Y1279"/>
      <c r="Z1279"/>
      <c r="AA1279"/>
      <c r="AB1279"/>
      <c r="AC1279"/>
      <c r="AD1279"/>
      <c r="AE1279"/>
    </row>
    <row r="1280" spans="1:31">
      <c r="A1280" s="131" t="s">
        <v>113</v>
      </c>
      <c r="B1280" s="131" t="s">
        <v>131</v>
      </c>
      <c r="C1280" s="131" t="s">
        <v>140</v>
      </c>
      <c r="D1280" s="131" t="s">
        <v>226</v>
      </c>
      <c r="E1280" s="140" t="s">
        <v>1175</v>
      </c>
      <c r="F1280" s="140" t="s">
        <v>1176</v>
      </c>
      <c r="G1280" s="140" t="s">
        <v>1177</v>
      </c>
      <c r="H1280" s="128">
        <v>0</v>
      </c>
      <c r="I1280" s="129">
        <v>5</v>
      </c>
      <c r="J1280" s="129">
        <v>2</v>
      </c>
      <c r="K1280" s="129">
        <v>4</v>
      </c>
      <c r="L1280" s="129">
        <v>4</v>
      </c>
      <c r="M1280" s="129">
        <v>2</v>
      </c>
      <c r="N1280" s="129">
        <v>1</v>
      </c>
      <c r="O1280" s="129">
        <v>3</v>
      </c>
      <c r="P1280" s="129">
        <v>7</v>
      </c>
      <c r="Q1280" s="129">
        <v>0</v>
      </c>
      <c r="R1280" s="129">
        <v>1</v>
      </c>
      <c r="S1280" s="130">
        <v>1</v>
      </c>
      <c r="T1280"/>
      <c r="U1280"/>
      <c r="V1280"/>
      <c r="W1280"/>
      <c r="X1280"/>
      <c r="Y1280"/>
      <c r="Z1280"/>
      <c r="AA1280"/>
      <c r="AB1280"/>
      <c r="AC1280"/>
      <c r="AD1280"/>
      <c r="AE1280"/>
    </row>
    <row r="1281" spans="1:31">
      <c r="A1281" s="131" t="s">
        <v>113</v>
      </c>
      <c r="B1281" s="131" t="s">
        <v>131</v>
      </c>
      <c r="C1281" s="131" t="s">
        <v>140</v>
      </c>
      <c r="D1281" s="131" t="s">
        <v>226</v>
      </c>
      <c r="E1281" s="140" t="s">
        <v>1178</v>
      </c>
      <c r="F1281" s="140" t="s">
        <v>1179</v>
      </c>
      <c r="G1281" s="140" t="s">
        <v>1151</v>
      </c>
      <c r="H1281" s="128">
        <v>5</v>
      </c>
      <c r="I1281" s="129">
        <v>3</v>
      </c>
      <c r="J1281" s="129">
        <v>5</v>
      </c>
      <c r="K1281" s="129">
        <v>10</v>
      </c>
      <c r="L1281" s="129">
        <v>8</v>
      </c>
      <c r="M1281" s="129">
        <v>4</v>
      </c>
      <c r="N1281" s="129">
        <v>8</v>
      </c>
      <c r="O1281" s="129">
        <v>4</v>
      </c>
      <c r="P1281" s="129">
        <v>8</v>
      </c>
      <c r="Q1281" s="129">
        <v>5</v>
      </c>
      <c r="R1281" s="129">
        <v>3</v>
      </c>
      <c r="S1281" s="130">
        <v>14</v>
      </c>
      <c r="T1281"/>
      <c r="U1281"/>
      <c r="V1281"/>
      <c r="W1281"/>
      <c r="X1281"/>
      <c r="Y1281"/>
      <c r="Z1281"/>
      <c r="AA1281"/>
      <c r="AB1281"/>
      <c r="AC1281"/>
      <c r="AD1281"/>
      <c r="AE1281"/>
    </row>
    <row r="1282" spans="1:31">
      <c r="A1282" s="131" t="s">
        <v>113</v>
      </c>
      <c r="B1282" s="131" t="s">
        <v>131</v>
      </c>
      <c r="C1282" s="131" t="s">
        <v>140</v>
      </c>
      <c r="D1282" s="131" t="s">
        <v>226</v>
      </c>
      <c r="E1282" s="140" t="s">
        <v>1180</v>
      </c>
      <c r="F1282" s="140" t="s">
        <v>1181</v>
      </c>
      <c r="G1282" s="140" t="s">
        <v>1182</v>
      </c>
      <c r="H1282" s="128">
        <v>1</v>
      </c>
      <c r="I1282" s="129">
        <v>0</v>
      </c>
      <c r="J1282" s="129">
        <v>0</v>
      </c>
      <c r="K1282" s="129">
        <v>0</v>
      </c>
      <c r="L1282" s="129">
        <v>0</v>
      </c>
      <c r="M1282" s="129">
        <v>0</v>
      </c>
      <c r="N1282" s="129">
        <v>2</v>
      </c>
      <c r="O1282" s="129">
        <v>0</v>
      </c>
      <c r="P1282" s="129">
        <v>4</v>
      </c>
      <c r="Q1282" s="129">
        <v>2</v>
      </c>
      <c r="R1282" s="129">
        <v>0</v>
      </c>
      <c r="S1282" s="130">
        <v>0</v>
      </c>
      <c r="T1282"/>
      <c r="U1282"/>
      <c r="V1282"/>
      <c r="W1282"/>
      <c r="X1282"/>
      <c r="Y1282"/>
      <c r="Z1282"/>
      <c r="AA1282"/>
      <c r="AB1282"/>
      <c r="AC1282"/>
      <c r="AD1282"/>
      <c r="AE1282"/>
    </row>
    <row r="1283" spans="1:31">
      <c r="A1283" s="131" t="s">
        <v>113</v>
      </c>
      <c r="B1283" s="131" t="s">
        <v>131</v>
      </c>
      <c r="C1283" s="131" t="s">
        <v>140</v>
      </c>
      <c r="D1283" s="131" t="s">
        <v>226</v>
      </c>
      <c r="E1283" s="140" t="s">
        <v>1183</v>
      </c>
      <c r="F1283" s="140" t="s">
        <v>1184</v>
      </c>
      <c r="G1283" s="140" t="s">
        <v>1105</v>
      </c>
      <c r="H1283" s="128"/>
      <c r="I1283" s="129"/>
      <c r="J1283" s="129"/>
      <c r="K1283" s="129"/>
      <c r="L1283" s="129"/>
      <c r="M1283" s="129"/>
      <c r="N1283" s="129"/>
      <c r="O1283" s="129">
        <v>5</v>
      </c>
      <c r="P1283" s="129">
        <v>2</v>
      </c>
      <c r="Q1283" s="129">
        <v>11</v>
      </c>
      <c r="R1283" s="129">
        <v>4</v>
      </c>
      <c r="S1283" s="130">
        <v>2</v>
      </c>
      <c r="T1283"/>
      <c r="U1283"/>
      <c r="V1283"/>
      <c r="W1283"/>
      <c r="X1283"/>
      <c r="Y1283"/>
      <c r="Z1283"/>
      <c r="AA1283"/>
      <c r="AB1283"/>
      <c r="AC1283"/>
      <c r="AD1283"/>
      <c r="AE1283"/>
    </row>
    <row r="1284" spans="1:31">
      <c r="A1284" s="131" t="s">
        <v>113</v>
      </c>
      <c r="B1284" s="131" t="s">
        <v>131</v>
      </c>
      <c r="C1284" s="131" t="s">
        <v>140</v>
      </c>
      <c r="D1284" s="131" t="s">
        <v>226</v>
      </c>
      <c r="E1284" s="140" t="s">
        <v>968</v>
      </c>
      <c r="F1284" s="140" t="s">
        <v>969</v>
      </c>
      <c r="G1284" s="140" t="s">
        <v>1052</v>
      </c>
      <c r="H1284" s="128"/>
      <c r="I1284" s="129"/>
      <c r="J1284" s="129">
        <v>12</v>
      </c>
      <c r="K1284" s="129">
        <v>11</v>
      </c>
      <c r="L1284" s="129">
        <v>9</v>
      </c>
      <c r="M1284" s="129">
        <v>14</v>
      </c>
      <c r="N1284" s="129">
        <v>8</v>
      </c>
      <c r="O1284" s="129">
        <v>7</v>
      </c>
      <c r="P1284" s="129">
        <v>9</v>
      </c>
      <c r="Q1284" s="129">
        <v>8</v>
      </c>
      <c r="R1284" s="129">
        <v>4</v>
      </c>
      <c r="S1284" s="130">
        <v>8</v>
      </c>
      <c r="T1284"/>
      <c r="U1284"/>
      <c r="V1284"/>
      <c r="W1284"/>
      <c r="X1284"/>
      <c r="Y1284"/>
      <c r="Z1284"/>
      <c r="AA1284"/>
      <c r="AB1284"/>
      <c r="AC1284"/>
      <c r="AD1284"/>
      <c r="AE1284"/>
    </row>
    <row r="1285" spans="1:31">
      <c r="A1285" s="131" t="s">
        <v>113</v>
      </c>
      <c r="B1285" s="131" t="s">
        <v>131</v>
      </c>
      <c r="C1285" s="131" t="s">
        <v>140</v>
      </c>
      <c r="D1285" s="131" t="s">
        <v>226</v>
      </c>
      <c r="E1285" s="140" t="s">
        <v>1185</v>
      </c>
      <c r="F1285" s="140" t="s">
        <v>1186</v>
      </c>
      <c r="G1285" s="140" t="s">
        <v>1108</v>
      </c>
      <c r="H1285" s="128"/>
      <c r="I1285" s="129">
        <v>8</v>
      </c>
      <c r="J1285" s="129">
        <v>7</v>
      </c>
      <c r="K1285" s="129">
        <v>8</v>
      </c>
      <c r="L1285" s="129">
        <v>12</v>
      </c>
      <c r="M1285" s="129">
        <v>10</v>
      </c>
      <c r="N1285" s="129">
        <v>25</v>
      </c>
      <c r="O1285" s="129"/>
      <c r="P1285" s="129"/>
      <c r="Q1285" s="129"/>
      <c r="R1285" s="129"/>
      <c r="S1285" s="130"/>
      <c r="T1285"/>
      <c r="U1285"/>
      <c r="V1285"/>
      <c r="W1285"/>
      <c r="X1285"/>
      <c r="Y1285"/>
      <c r="Z1285"/>
      <c r="AA1285"/>
      <c r="AB1285"/>
      <c r="AC1285"/>
      <c r="AD1285"/>
      <c r="AE1285"/>
    </row>
    <row r="1286" spans="1:31">
      <c r="A1286" s="131" t="s">
        <v>113</v>
      </c>
      <c r="B1286" s="131" t="s">
        <v>131</v>
      </c>
      <c r="C1286" s="131" t="s">
        <v>140</v>
      </c>
      <c r="D1286" s="131" t="s">
        <v>226</v>
      </c>
      <c r="E1286" s="131" t="s">
        <v>1185</v>
      </c>
      <c r="F1286" s="131" t="s">
        <v>1186</v>
      </c>
      <c r="G1286" s="132" t="s">
        <v>1187</v>
      </c>
      <c r="H1286" s="133"/>
      <c r="I1286" s="103"/>
      <c r="J1286" s="103"/>
      <c r="K1286" s="103"/>
      <c r="L1286" s="103"/>
      <c r="M1286" s="103"/>
      <c r="N1286" s="103"/>
      <c r="O1286" s="103">
        <v>13</v>
      </c>
      <c r="P1286" s="103">
        <v>15</v>
      </c>
      <c r="Q1286" s="103">
        <v>1</v>
      </c>
      <c r="R1286" s="103"/>
      <c r="S1286" s="134"/>
      <c r="T1286"/>
      <c r="U1286"/>
      <c r="V1286"/>
      <c r="W1286"/>
      <c r="X1286"/>
      <c r="Y1286"/>
      <c r="Z1286"/>
      <c r="AA1286"/>
      <c r="AB1286"/>
      <c r="AC1286"/>
      <c r="AD1286"/>
      <c r="AE1286"/>
    </row>
    <row r="1287" spans="1:31">
      <c r="A1287" s="131" t="s">
        <v>113</v>
      </c>
      <c r="B1287" s="131" t="s">
        <v>131</v>
      </c>
      <c r="C1287" s="131" t="s">
        <v>140</v>
      </c>
      <c r="D1287" s="131" t="s">
        <v>226</v>
      </c>
      <c r="E1287" s="140" t="s">
        <v>1188</v>
      </c>
      <c r="F1287" s="140" t="s">
        <v>1189</v>
      </c>
      <c r="G1287" s="140" t="s">
        <v>1108</v>
      </c>
      <c r="H1287" s="128"/>
      <c r="I1287" s="129">
        <v>11</v>
      </c>
      <c r="J1287" s="129">
        <v>4</v>
      </c>
      <c r="K1287" s="129">
        <v>3</v>
      </c>
      <c r="L1287" s="129">
        <v>10</v>
      </c>
      <c r="M1287" s="129">
        <v>7</v>
      </c>
      <c r="N1287" s="129">
        <v>6</v>
      </c>
      <c r="O1287" s="129">
        <v>5</v>
      </c>
      <c r="P1287" s="129">
        <v>4</v>
      </c>
      <c r="Q1287" s="129">
        <v>0</v>
      </c>
      <c r="R1287" s="129"/>
      <c r="S1287" s="130"/>
      <c r="T1287"/>
      <c r="U1287"/>
      <c r="V1287"/>
      <c r="W1287"/>
      <c r="X1287"/>
      <c r="Y1287"/>
      <c r="Z1287"/>
      <c r="AA1287"/>
      <c r="AB1287"/>
      <c r="AC1287"/>
      <c r="AD1287"/>
      <c r="AE1287"/>
    </row>
    <row r="1288" spans="1:31">
      <c r="A1288" s="131" t="s">
        <v>113</v>
      </c>
      <c r="B1288" s="131" t="s">
        <v>131</v>
      </c>
      <c r="C1288" s="131" t="s">
        <v>140</v>
      </c>
      <c r="D1288" s="131" t="s">
        <v>226</v>
      </c>
      <c r="E1288" s="140" t="s">
        <v>1190</v>
      </c>
      <c r="F1288" s="140" t="s">
        <v>1191</v>
      </c>
      <c r="G1288" s="140" t="s">
        <v>1108</v>
      </c>
      <c r="H1288" s="128"/>
      <c r="I1288" s="129">
        <v>5</v>
      </c>
      <c r="J1288" s="129">
        <v>9</v>
      </c>
      <c r="K1288" s="129">
        <v>1</v>
      </c>
      <c r="L1288" s="129">
        <v>0</v>
      </c>
      <c r="M1288" s="129">
        <v>0</v>
      </c>
      <c r="N1288" s="129">
        <v>0</v>
      </c>
      <c r="O1288" s="129">
        <v>0</v>
      </c>
      <c r="P1288" s="129">
        <v>0</v>
      </c>
      <c r="Q1288" s="129">
        <v>0</v>
      </c>
      <c r="R1288" s="129"/>
      <c r="S1288" s="130"/>
      <c r="T1288"/>
      <c r="U1288"/>
      <c r="V1288"/>
      <c r="W1288"/>
      <c r="X1288"/>
      <c r="Y1288"/>
      <c r="Z1288"/>
      <c r="AA1288"/>
      <c r="AB1288"/>
      <c r="AC1288"/>
      <c r="AD1288"/>
      <c r="AE1288"/>
    </row>
    <row r="1289" spans="1:31">
      <c r="A1289" s="131" t="s">
        <v>113</v>
      </c>
      <c r="B1289" s="131" t="s">
        <v>131</v>
      </c>
      <c r="C1289" s="131" t="s">
        <v>140</v>
      </c>
      <c r="D1289" s="131" t="s">
        <v>226</v>
      </c>
      <c r="E1289" s="140" t="s">
        <v>1192</v>
      </c>
      <c r="F1289" s="140" t="s">
        <v>1193</v>
      </c>
      <c r="G1289" s="140" t="s">
        <v>1052</v>
      </c>
      <c r="H1289" s="128"/>
      <c r="I1289" s="129"/>
      <c r="J1289" s="129">
        <v>18</v>
      </c>
      <c r="K1289" s="129">
        <v>18</v>
      </c>
      <c r="L1289" s="129">
        <v>22</v>
      </c>
      <c r="M1289" s="129">
        <v>22</v>
      </c>
      <c r="N1289" s="129">
        <v>15</v>
      </c>
      <c r="O1289" s="129">
        <v>11</v>
      </c>
      <c r="P1289" s="129">
        <v>14</v>
      </c>
      <c r="Q1289" s="129">
        <v>14</v>
      </c>
      <c r="R1289" s="129">
        <v>10</v>
      </c>
      <c r="S1289" s="130">
        <v>16</v>
      </c>
      <c r="T1289"/>
      <c r="U1289"/>
      <c r="V1289"/>
      <c r="W1289"/>
      <c r="X1289"/>
      <c r="Y1289"/>
      <c r="Z1289"/>
      <c r="AA1289"/>
      <c r="AB1289"/>
      <c r="AC1289"/>
      <c r="AD1289"/>
      <c r="AE1289"/>
    </row>
    <row r="1290" spans="1:31">
      <c r="A1290" s="131" t="s">
        <v>113</v>
      </c>
      <c r="B1290" s="131" t="s">
        <v>131</v>
      </c>
      <c r="C1290" s="131" t="s">
        <v>140</v>
      </c>
      <c r="D1290" s="131" t="s">
        <v>226</v>
      </c>
      <c r="E1290" s="140" t="s">
        <v>972</v>
      </c>
      <c r="F1290" s="140" t="s">
        <v>973</v>
      </c>
      <c r="G1290" s="140" t="s">
        <v>666</v>
      </c>
      <c r="H1290" s="128"/>
      <c r="I1290" s="129"/>
      <c r="J1290" s="129"/>
      <c r="K1290" s="129"/>
      <c r="L1290" s="129"/>
      <c r="M1290" s="129"/>
      <c r="N1290" s="129">
        <v>14</v>
      </c>
      <c r="O1290" s="129">
        <v>6</v>
      </c>
      <c r="P1290" s="129">
        <v>0</v>
      </c>
      <c r="Q1290" s="129">
        <v>0</v>
      </c>
      <c r="R1290" s="129"/>
      <c r="S1290" s="130"/>
      <c r="T1290"/>
      <c r="U1290"/>
      <c r="V1290"/>
      <c r="W1290"/>
      <c r="X1290"/>
      <c r="Y1290"/>
      <c r="Z1290"/>
      <c r="AA1290"/>
      <c r="AB1290"/>
      <c r="AC1290"/>
      <c r="AD1290"/>
      <c r="AE1290"/>
    </row>
    <row r="1291" spans="1:31">
      <c r="A1291" s="131" t="s">
        <v>113</v>
      </c>
      <c r="B1291" s="131" t="s">
        <v>131</v>
      </c>
      <c r="C1291" s="131" t="s">
        <v>140</v>
      </c>
      <c r="D1291" s="131" t="s">
        <v>226</v>
      </c>
      <c r="E1291" s="140" t="s">
        <v>975</v>
      </c>
      <c r="F1291" s="140" t="s">
        <v>976</v>
      </c>
      <c r="G1291" s="140" t="s">
        <v>666</v>
      </c>
      <c r="H1291" s="128"/>
      <c r="I1291" s="129"/>
      <c r="J1291" s="129"/>
      <c r="K1291" s="129"/>
      <c r="L1291" s="129"/>
      <c r="M1291" s="129"/>
      <c r="N1291" s="129">
        <v>13</v>
      </c>
      <c r="O1291" s="129">
        <v>7</v>
      </c>
      <c r="P1291" s="129">
        <v>0</v>
      </c>
      <c r="Q1291" s="129">
        <v>0</v>
      </c>
      <c r="R1291" s="129">
        <v>3</v>
      </c>
      <c r="S1291" s="130">
        <v>10</v>
      </c>
      <c r="T1291"/>
      <c r="U1291"/>
      <c r="V1291"/>
      <c r="W1291"/>
      <c r="X1291"/>
      <c r="Y1291"/>
      <c r="Z1291"/>
      <c r="AA1291"/>
      <c r="AB1291"/>
      <c r="AC1291"/>
      <c r="AD1291"/>
      <c r="AE1291"/>
    </row>
    <row r="1292" spans="1:31">
      <c r="A1292" s="131" t="s">
        <v>113</v>
      </c>
      <c r="B1292" s="131" t="s">
        <v>131</v>
      </c>
      <c r="C1292" s="131" t="s">
        <v>140</v>
      </c>
      <c r="D1292" s="131" t="s">
        <v>226</v>
      </c>
      <c r="E1292" s="140" t="s">
        <v>977</v>
      </c>
      <c r="F1292" s="140" t="s">
        <v>978</v>
      </c>
      <c r="G1292" s="140" t="s">
        <v>666</v>
      </c>
      <c r="H1292" s="128"/>
      <c r="I1292" s="129"/>
      <c r="J1292" s="129"/>
      <c r="K1292" s="129"/>
      <c r="L1292" s="129"/>
      <c r="M1292" s="129"/>
      <c r="N1292" s="129">
        <v>7</v>
      </c>
      <c r="O1292" s="129">
        <v>3</v>
      </c>
      <c r="P1292" s="129">
        <v>0</v>
      </c>
      <c r="Q1292" s="129">
        <v>0</v>
      </c>
      <c r="R1292" s="129">
        <v>2</v>
      </c>
      <c r="S1292" s="130">
        <v>8</v>
      </c>
      <c r="T1292"/>
      <c r="U1292"/>
      <c r="V1292"/>
      <c r="W1292"/>
      <c r="X1292"/>
      <c r="Y1292"/>
      <c r="Z1292"/>
      <c r="AA1292"/>
      <c r="AB1292"/>
      <c r="AC1292"/>
      <c r="AD1292"/>
      <c r="AE1292"/>
    </row>
    <row r="1293" spans="1:31">
      <c r="A1293" s="131" t="s">
        <v>113</v>
      </c>
      <c r="B1293" s="131" t="s">
        <v>131</v>
      </c>
      <c r="C1293" s="131" t="s">
        <v>140</v>
      </c>
      <c r="D1293" s="131" t="s">
        <v>226</v>
      </c>
      <c r="E1293" s="140" t="s">
        <v>979</v>
      </c>
      <c r="F1293" s="140" t="s">
        <v>980</v>
      </c>
      <c r="G1293" s="140" t="s">
        <v>666</v>
      </c>
      <c r="H1293" s="128"/>
      <c r="I1293" s="129"/>
      <c r="J1293" s="129"/>
      <c r="K1293" s="129"/>
      <c r="L1293" s="129"/>
      <c r="M1293" s="129"/>
      <c r="N1293" s="129">
        <v>5</v>
      </c>
      <c r="O1293" s="129">
        <v>5</v>
      </c>
      <c r="P1293" s="129">
        <v>0</v>
      </c>
      <c r="Q1293" s="129">
        <v>0</v>
      </c>
      <c r="R1293" s="129">
        <v>3</v>
      </c>
      <c r="S1293" s="130">
        <v>9</v>
      </c>
      <c r="T1293"/>
      <c r="U1293"/>
      <c r="V1293"/>
      <c r="W1293"/>
      <c r="X1293"/>
      <c r="Y1293"/>
      <c r="Z1293"/>
      <c r="AA1293"/>
      <c r="AB1293"/>
      <c r="AC1293"/>
      <c r="AD1293"/>
      <c r="AE1293"/>
    </row>
    <row r="1294" spans="1:31">
      <c r="A1294" s="131" t="s">
        <v>113</v>
      </c>
      <c r="B1294" s="131" t="s">
        <v>131</v>
      </c>
      <c r="C1294" s="131" t="s">
        <v>140</v>
      </c>
      <c r="D1294" s="131" t="s">
        <v>226</v>
      </c>
      <c r="E1294" s="140" t="s">
        <v>983</v>
      </c>
      <c r="F1294" s="140" t="s">
        <v>984</v>
      </c>
      <c r="G1294" s="140" t="s">
        <v>1060</v>
      </c>
      <c r="H1294" s="128"/>
      <c r="I1294" s="129"/>
      <c r="J1294" s="129"/>
      <c r="K1294" s="129"/>
      <c r="L1294" s="129"/>
      <c r="M1294" s="129"/>
      <c r="N1294" s="129">
        <v>0</v>
      </c>
      <c r="O1294" s="129">
        <v>0</v>
      </c>
      <c r="P1294" s="129">
        <v>1</v>
      </c>
      <c r="Q1294" s="129">
        <v>3</v>
      </c>
      <c r="R1294" s="129">
        <v>1</v>
      </c>
      <c r="S1294" s="130">
        <v>0</v>
      </c>
      <c r="T1294"/>
      <c r="U1294"/>
      <c r="V1294"/>
      <c r="W1294"/>
      <c r="X1294"/>
      <c r="Y1294"/>
      <c r="Z1294"/>
      <c r="AA1294"/>
      <c r="AB1294"/>
      <c r="AC1294"/>
      <c r="AD1294"/>
      <c r="AE1294"/>
    </row>
    <row r="1295" spans="1:31">
      <c r="A1295" s="131" t="s">
        <v>113</v>
      </c>
      <c r="B1295" s="131" t="s">
        <v>131</v>
      </c>
      <c r="C1295" s="131" t="s">
        <v>140</v>
      </c>
      <c r="D1295" s="131" t="s">
        <v>226</v>
      </c>
      <c r="E1295" s="140" t="s">
        <v>985</v>
      </c>
      <c r="F1295" s="140" t="s">
        <v>986</v>
      </c>
      <c r="G1295" s="140" t="s">
        <v>1094</v>
      </c>
      <c r="H1295" s="128"/>
      <c r="I1295" s="129"/>
      <c r="J1295" s="129"/>
      <c r="K1295" s="129"/>
      <c r="L1295" s="129"/>
      <c r="M1295" s="129"/>
      <c r="N1295" s="129">
        <v>12</v>
      </c>
      <c r="O1295" s="129">
        <v>12</v>
      </c>
      <c r="P1295" s="129">
        <v>5</v>
      </c>
      <c r="Q1295" s="129">
        <v>19</v>
      </c>
      <c r="R1295" s="129">
        <v>8</v>
      </c>
      <c r="S1295" s="130">
        <v>16</v>
      </c>
      <c r="T1295"/>
      <c r="U1295"/>
      <c r="V1295"/>
      <c r="W1295"/>
      <c r="X1295"/>
      <c r="Y1295"/>
      <c r="Z1295"/>
      <c r="AA1295"/>
      <c r="AB1295"/>
      <c r="AC1295"/>
      <c r="AD1295"/>
      <c r="AE1295"/>
    </row>
    <row r="1296" spans="1:31">
      <c r="A1296" s="131" t="s">
        <v>113</v>
      </c>
      <c r="B1296" s="131" t="s">
        <v>131</v>
      </c>
      <c r="C1296" s="131" t="s">
        <v>140</v>
      </c>
      <c r="D1296" s="131" t="s">
        <v>226</v>
      </c>
      <c r="E1296" s="140" t="s">
        <v>1194</v>
      </c>
      <c r="F1296" s="140" t="s">
        <v>1195</v>
      </c>
      <c r="G1296" s="140" t="s">
        <v>1169</v>
      </c>
      <c r="H1296" s="128"/>
      <c r="I1296" s="129"/>
      <c r="J1296" s="129"/>
      <c r="K1296" s="129"/>
      <c r="L1296" s="129"/>
      <c r="M1296" s="129">
        <v>8</v>
      </c>
      <c r="N1296" s="129">
        <v>0</v>
      </c>
      <c r="O1296" s="129">
        <v>4</v>
      </c>
      <c r="P1296" s="129">
        <v>10</v>
      </c>
      <c r="Q1296" s="129">
        <v>5</v>
      </c>
      <c r="R1296" s="129">
        <v>3</v>
      </c>
      <c r="S1296" s="130">
        <v>6</v>
      </c>
      <c r="T1296"/>
      <c r="U1296"/>
      <c r="V1296"/>
      <c r="W1296"/>
      <c r="X1296"/>
      <c r="Y1296"/>
      <c r="Z1296"/>
      <c r="AA1296"/>
      <c r="AB1296"/>
      <c r="AC1296"/>
      <c r="AD1296"/>
      <c r="AE1296"/>
    </row>
    <row r="1297" spans="1:31">
      <c r="A1297" s="131" t="s">
        <v>113</v>
      </c>
      <c r="B1297" s="131" t="s">
        <v>131</v>
      </c>
      <c r="C1297" s="131" t="s">
        <v>140</v>
      </c>
      <c r="D1297" s="131" t="s">
        <v>226</v>
      </c>
      <c r="E1297" s="140" t="s">
        <v>1047</v>
      </c>
      <c r="F1297" s="140" t="s">
        <v>1011</v>
      </c>
      <c r="G1297" s="140" t="s">
        <v>1158</v>
      </c>
      <c r="H1297" s="128"/>
      <c r="I1297" s="129"/>
      <c r="J1297" s="129"/>
      <c r="K1297" s="129"/>
      <c r="L1297" s="129"/>
      <c r="M1297" s="129"/>
      <c r="N1297" s="129"/>
      <c r="O1297" s="129"/>
      <c r="P1297" s="129"/>
      <c r="Q1297" s="129">
        <v>11</v>
      </c>
      <c r="R1297" s="129">
        <v>5</v>
      </c>
      <c r="S1297" s="130">
        <v>17</v>
      </c>
      <c r="T1297"/>
      <c r="U1297"/>
      <c r="V1297"/>
      <c r="W1297"/>
      <c r="X1297"/>
      <c r="Y1297"/>
      <c r="Z1297"/>
      <c r="AA1297"/>
      <c r="AB1297"/>
      <c r="AC1297"/>
      <c r="AD1297"/>
      <c r="AE1297"/>
    </row>
    <row r="1298" spans="1:31">
      <c r="A1298" s="131" t="s">
        <v>113</v>
      </c>
      <c r="B1298" s="131" t="s">
        <v>131</v>
      </c>
      <c r="C1298" s="131" t="s">
        <v>140</v>
      </c>
      <c r="D1298" s="131" t="s">
        <v>226</v>
      </c>
      <c r="E1298" s="140" t="s">
        <v>1196</v>
      </c>
      <c r="F1298" s="140" t="s">
        <v>1197</v>
      </c>
      <c r="G1298" s="140" t="s">
        <v>1075</v>
      </c>
      <c r="H1298" s="128"/>
      <c r="I1298" s="129"/>
      <c r="J1298" s="129"/>
      <c r="K1298" s="129"/>
      <c r="L1298" s="129"/>
      <c r="M1298" s="129"/>
      <c r="N1298" s="129"/>
      <c r="O1298" s="129"/>
      <c r="P1298" s="129"/>
      <c r="Q1298" s="129">
        <v>3</v>
      </c>
      <c r="R1298" s="129">
        <v>8</v>
      </c>
      <c r="S1298" s="130">
        <v>17</v>
      </c>
      <c r="T1298"/>
      <c r="U1298"/>
      <c r="V1298"/>
      <c r="W1298"/>
      <c r="X1298"/>
      <c r="Y1298"/>
      <c r="Z1298"/>
      <c r="AA1298"/>
      <c r="AB1298"/>
      <c r="AC1298"/>
      <c r="AD1298"/>
      <c r="AE1298"/>
    </row>
    <row r="1299" spans="1:31">
      <c r="A1299" s="131" t="s">
        <v>113</v>
      </c>
      <c r="B1299" s="131" t="s">
        <v>131</v>
      </c>
      <c r="C1299" s="131" t="s">
        <v>140</v>
      </c>
      <c r="D1299" s="131" t="s">
        <v>226</v>
      </c>
      <c r="E1299" s="140" t="s">
        <v>1198</v>
      </c>
      <c r="F1299" s="140" t="s">
        <v>1199</v>
      </c>
      <c r="G1299" s="140" t="s">
        <v>1200</v>
      </c>
      <c r="H1299" s="128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30">
        <v>3</v>
      </c>
      <c r="T1299"/>
      <c r="U1299"/>
      <c r="V1299"/>
      <c r="W1299"/>
      <c r="X1299"/>
      <c r="Y1299"/>
      <c r="Z1299"/>
      <c r="AA1299"/>
      <c r="AB1299"/>
      <c r="AC1299"/>
      <c r="AD1299"/>
      <c r="AE1299"/>
    </row>
    <row r="1300" spans="1:31">
      <c r="A1300" s="131" t="s">
        <v>113</v>
      </c>
      <c r="B1300" s="131" t="s">
        <v>131</v>
      </c>
      <c r="C1300" s="131" t="s">
        <v>140</v>
      </c>
      <c r="D1300" s="131" t="s">
        <v>226</v>
      </c>
      <c r="E1300" s="131" t="s">
        <v>1198</v>
      </c>
      <c r="F1300" s="131" t="s">
        <v>1199</v>
      </c>
      <c r="G1300" s="132" t="s">
        <v>1075</v>
      </c>
      <c r="H1300" s="133"/>
      <c r="I1300" s="103"/>
      <c r="J1300" s="103"/>
      <c r="K1300" s="103"/>
      <c r="L1300" s="103"/>
      <c r="M1300" s="103"/>
      <c r="N1300" s="103"/>
      <c r="O1300" s="103"/>
      <c r="P1300" s="103"/>
      <c r="Q1300" s="103">
        <v>1</v>
      </c>
      <c r="R1300" s="103">
        <v>3</v>
      </c>
      <c r="S1300" s="134"/>
      <c r="T1300"/>
      <c r="U1300"/>
      <c r="V1300"/>
      <c r="W1300"/>
      <c r="X1300"/>
      <c r="Y1300"/>
      <c r="Z1300"/>
      <c r="AA1300"/>
      <c r="AB1300"/>
      <c r="AC1300"/>
      <c r="AD1300"/>
      <c r="AE1300"/>
    </row>
    <row r="1301" spans="1:31">
      <c r="A1301" s="131" t="s">
        <v>113</v>
      </c>
      <c r="B1301" s="131" t="s">
        <v>131</v>
      </c>
      <c r="C1301" s="131" t="s">
        <v>140</v>
      </c>
      <c r="D1301" s="131" t="s">
        <v>226</v>
      </c>
      <c r="E1301" s="140" t="s">
        <v>1201</v>
      </c>
      <c r="F1301" s="140" t="s">
        <v>1202</v>
      </c>
      <c r="G1301" s="140" t="s">
        <v>1075</v>
      </c>
      <c r="H1301" s="128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>
        <v>2</v>
      </c>
      <c r="S1301" s="130">
        <v>7</v>
      </c>
      <c r="T1301"/>
      <c r="U1301"/>
      <c r="V1301"/>
      <c r="W1301"/>
      <c r="X1301"/>
      <c r="Y1301"/>
      <c r="Z1301"/>
      <c r="AA1301"/>
      <c r="AB1301"/>
      <c r="AC1301"/>
      <c r="AD1301"/>
      <c r="AE1301"/>
    </row>
    <row r="1302" spans="1:31">
      <c r="A1302" s="131" t="s">
        <v>113</v>
      </c>
      <c r="B1302" s="131" t="s">
        <v>131</v>
      </c>
      <c r="C1302" s="131" t="s">
        <v>140</v>
      </c>
      <c r="D1302" s="131" t="s">
        <v>226</v>
      </c>
      <c r="E1302" s="140" t="s">
        <v>1008</v>
      </c>
      <c r="F1302" s="140" t="s">
        <v>1009</v>
      </c>
      <c r="G1302" s="140" t="s">
        <v>1105</v>
      </c>
      <c r="H1302" s="128"/>
      <c r="I1302" s="129"/>
      <c r="J1302" s="129"/>
      <c r="K1302" s="129"/>
      <c r="L1302" s="129"/>
      <c r="M1302" s="129"/>
      <c r="N1302" s="129"/>
      <c r="O1302" s="129"/>
      <c r="P1302" s="129"/>
      <c r="Q1302" s="129"/>
      <c r="R1302" s="129">
        <v>8</v>
      </c>
      <c r="S1302" s="130">
        <v>2</v>
      </c>
      <c r="T1302"/>
      <c r="U1302"/>
      <c r="V1302"/>
      <c r="W1302"/>
      <c r="X1302"/>
      <c r="Y1302"/>
      <c r="Z1302"/>
      <c r="AA1302"/>
      <c r="AB1302"/>
      <c r="AC1302"/>
      <c r="AD1302"/>
      <c r="AE1302"/>
    </row>
    <row r="1303" spans="1:31">
      <c r="A1303" s="131" t="s">
        <v>113</v>
      </c>
      <c r="B1303" s="131" t="s">
        <v>131</v>
      </c>
      <c r="C1303" s="131" t="s">
        <v>140</v>
      </c>
      <c r="D1303" s="131" t="s">
        <v>226</v>
      </c>
      <c r="E1303" s="140" t="s">
        <v>1203</v>
      </c>
      <c r="F1303" s="140" t="s">
        <v>1204</v>
      </c>
      <c r="G1303" s="140" t="s">
        <v>1205</v>
      </c>
      <c r="H1303" s="128"/>
      <c r="I1303" s="129"/>
      <c r="J1303" s="129"/>
      <c r="K1303" s="129"/>
      <c r="L1303" s="129"/>
      <c r="M1303" s="129"/>
      <c r="N1303" s="129"/>
      <c r="O1303" s="129"/>
      <c r="P1303" s="129"/>
      <c r="Q1303" s="129"/>
      <c r="R1303" s="129">
        <v>1</v>
      </c>
      <c r="S1303" s="130">
        <v>0</v>
      </c>
      <c r="T1303"/>
      <c r="U1303"/>
      <c r="V1303"/>
      <c r="W1303"/>
      <c r="X1303"/>
      <c r="Y1303"/>
      <c r="Z1303"/>
      <c r="AA1303"/>
      <c r="AB1303"/>
      <c r="AC1303"/>
      <c r="AD1303"/>
      <c r="AE1303"/>
    </row>
    <row r="1304" spans="1:31">
      <c r="A1304" s="131" t="s">
        <v>113</v>
      </c>
      <c r="B1304" s="131" t="s">
        <v>131</v>
      </c>
      <c r="C1304" s="131" t="s">
        <v>140</v>
      </c>
      <c r="D1304" s="131" t="s">
        <v>226</v>
      </c>
      <c r="E1304" s="131" t="s">
        <v>1203</v>
      </c>
      <c r="F1304" s="131" t="s">
        <v>1204</v>
      </c>
      <c r="G1304" s="132" t="s">
        <v>1206</v>
      </c>
      <c r="H1304" s="133"/>
      <c r="I1304" s="103"/>
      <c r="J1304" s="103"/>
      <c r="K1304" s="103"/>
      <c r="L1304" s="103"/>
      <c r="M1304" s="103"/>
      <c r="N1304" s="103"/>
      <c r="O1304" s="103">
        <v>2</v>
      </c>
      <c r="P1304" s="103">
        <v>0</v>
      </c>
      <c r="Q1304" s="103">
        <v>0</v>
      </c>
      <c r="R1304" s="103"/>
      <c r="S1304" s="134"/>
      <c r="T1304"/>
      <c r="U1304"/>
      <c r="V1304"/>
      <c r="W1304"/>
      <c r="X1304"/>
      <c r="Y1304"/>
      <c r="Z1304"/>
      <c r="AA1304"/>
      <c r="AB1304"/>
      <c r="AC1304"/>
      <c r="AD1304"/>
      <c r="AE1304"/>
    </row>
    <row r="1305" spans="1:31">
      <c r="A1305" s="131" t="s">
        <v>113</v>
      </c>
      <c r="B1305" s="131" t="s">
        <v>131</v>
      </c>
      <c r="C1305" s="131" t="s">
        <v>140</v>
      </c>
      <c r="D1305" s="131" t="s">
        <v>226</v>
      </c>
      <c r="E1305" s="140" t="s">
        <v>1207</v>
      </c>
      <c r="F1305" s="140" t="s">
        <v>1208</v>
      </c>
      <c r="G1305" s="140" t="s">
        <v>1209</v>
      </c>
      <c r="H1305" s="128"/>
      <c r="I1305" s="129"/>
      <c r="J1305" s="129"/>
      <c r="K1305" s="129"/>
      <c r="L1305" s="129"/>
      <c r="M1305" s="129"/>
      <c r="N1305" s="129"/>
      <c r="O1305" s="129">
        <v>0</v>
      </c>
      <c r="P1305" s="129">
        <v>0</v>
      </c>
      <c r="Q1305" s="129">
        <v>0</v>
      </c>
      <c r="R1305" s="129">
        <v>0</v>
      </c>
      <c r="S1305" s="130">
        <v>2</v>
      </c>
      <c r="T1305"/>
      <c r="U1305"/>
      <c r="V1305"/>
      <c r="W1305"/>
      <c r="X1305"/>
      <c r="Y1305"/>
      <c r="Z1305"/>
      <c r="AA1305"/>
      <c r="AB1305"/>
      <c r="AC1305"/>
      <c r="AD1305"/>
      <c r="AE1305"/>
    </row>
    <row r="1306" spans="1:31">
      <c r="A1306" s="131" t="s">
        <v>113</v>
      </c>
      <c r="B1306" s="131" t="s">
        <v>131</v>
      </c>
      <c r="C1306" s="131" t="s">
        <v>140</v>
      </c>
      <c r="D1306" s="131" t="s">
        <v>226</v>
      </c>
      <c r="E1306" s="140" t="s">
        <v>1210</v>
      </c>
      <c r="F1306" s="140" t="s">
        <v>1211</v>
      </c>
      <c r="G1306" s="140" t="s">
        <v>1212</v>
      </c>
      <c r="H1306" s="128"/>
      <c r="I1306" s="129"/>
      <c r="J1306" s="129"/>
      <c r="K1306" s="129"/>
      <c r="L1306" s="129"/>
      <c r="M1306" s="129"/>
      <c r="N1306" s="129"/>
      <c r="O1306" s="129">
        <v>1</v>
      </c>
      <c r="P1306" s="129">
        <v>2</v>
      </c>
      <c r="Q1306" s="129">
        <v>1</v>
      </c>
      <c r="R1306" s="129">
        <v>0</v>
      </c>
      <c r="S1306" s="130">
        <v>0</v>
      </c>
      <c r="T1306"/>
      <c r="U1306"/>
      <c r="V1306"/>
      <c r="W1306"/>
      <c r="X1306"/>
      <c r="Y1306"/>
      <c r="Z1306"/>
      <c r="AA1306"/>
      <c r="AB1306"/>
      <c r="AC1306"/>
      <c r="AD1306"/>
      <c r="AE1306"/>
    </row>
    <row r="1307" spans="1:31">
      <c r="A1307" s="131" t="s">
        <v>113</v>
      </c>
      <c r="B1307" s="131" t="s">
        <v>131</v>
      </c>
      <c r="C1307" s="131" t="s">
        <v>140</v>
      </c>
      <c r="D1307" s="131" t="s">
        <v>226</v>
      </c>
      <c r="E1307" s="140" t="s">
        <v>1213</v>
      </c>
      <c r="F1307" s="140" t="s">
        <v>1214</v>
      </c>
      <c r="G1307" s="140" t="s">
        <v>1215</v>
      </c>
      <c r="H1307" s="128"/>
      <c r="I1307" s="129"/>
      <c r="J1307" s="129"/>
      <c r="K1307" s="129"/>
      <c r="L1307" s="129"/>
      <c r="M1307" s="129"/>
      <c r="N1307" s="129"/>
      <c r="O1307" s="129">
        <v>1</v>
      </c>
      <c r="P1307" s="129">
        <v>1</v>
      </c>
      <c r="Q1307" s="129">
        <v>0</v>
      </c>
      <c r="R1307" s="129">
        <v>0</v>
      </c>
      <c r="S1307" s="130">
        <v>0</v>
      </c>
      <c r="T1307"/>
      <c r="U1307"/>
      <c r="V1307"/>
      <c r="W1307"/>
      <c r="X1307"/>
      <c r="Y1307"/>
      <c r="Z1307"/>
      <c r="AA1307"/>
      <c r="AB1307"/>
      <c r="AC1307"/>
      <c r="AD1307"/>
      <c r="AE1307"/>
    </row>
    <row r="1308" spans="1:31">
      <c r="A1308" s="131" t="s">
        <v>113</v>
      </c>
      <c r="B1308" s="131" t="s">
        <v>131</v>
      </c>
      <c r="C1308" s="131" t="s">
        <v>140</v>
      </c>
      <c r="D1308" s="131" t="s">
        <v>226</v>
      </c>
      <c r="E1308" s="140" t="s">
        <v>1216</v>
      </c>
      <c r="F1308" s="140" t="s">
        <v>1217</v>
      </c>
      <c r="G1308" s="140" t="s">
        <v>1215</v>
      </c>
      <c r="H1308" s="128"/>
      <c r="I1308" s="129"/>
      <c r="J1308" s="129"/>
      <c r="K1308" s="129"/>
      <c r="L1308" s="129"/>
      <c r="M1308" s="129"/>
      <c r="N1308" s="129"/>
      <c r="O1308" s="129">
        <v>1</v>
      </c>
      <c r="P1308" s="129">
        <v>0</v>
      </c>
      <c r="Q1308" s="129">
        <v>2</v>
      </c>
      <c r="R1308" s="129">
        <v>0</v>
      </c>
      <c r="S1308" s="130">
        <v>0</v>
      </c>
      <c r="T1308"/>
      <c r="U1308"/>
      <c r="V1308"/>
      <c r="W1308"/>
      <c r="X1308"/>
      <c r="Y1308"/>
      <c r="Z1308"/>
      <c r="AA1308"/>
      <c r="AB1308"/>
      <c r="AC1308"/>
      <c r="AD1308"/>
      <c r="AE1308"/>
    </row>
    <row r="1309" spans="1:31">
      <c r="A1309" s="131" t="s">
        <v>113</v>
      </c>
      <c r="B1309" s="131" t="s">
        <v>131</v>
      </c>
      <c r="C1309" s="131" t="s">
        <v>140</v>
      </c>
      <c r="D1309" s="131" t="s">
        <v>226</v>
      </c>
      <c r="E1309" s="140" t="s">
        <v>1218</v>
      </c>
      <c r="F1309" s="140" t="s">
        <v>1219</v>
      </c>
      <c r="G1309" s="140" t="s">
        <v>991</v>
      </c>
      <c r="H1309" s="128"/>
      <c r="I1309" s="129"/>
      <c r="J1309" s="129"/>
      <c r="K1309" s="129"/>
      <c r="L1309" s="129"/>
      <c r="M1309" s="129"/>
      <c r="N1309" s="129"/>
      <c r="O1309" s="129"/>
      <c r="P1309" s="129">
        <v>2</v>
      </c>
      <c r="Q1309" s="129">
        <v>2</v>
      </c>
      <c r="R1309" s="129">
        <v>0</v>
      </c>
      <c r="S1309" s="130">
        <v>1</v>
      </c>
      <c r="T1309"/>
      <c r="U1309"/>
      <c r="V1309"/>
      <c r="W1309"/>
      <c r="X1309"/>
      <c r="Y1309"/>
      <c r="Z1309"/>
      <c r="AA1309"/>
      <c r="AB1309"/>
      <c r="AC1309"/>
      <c r="AD1309"/>
      <c r="AE1309"/>
    </row>
    <row r="1310" spans="1:31">
      <c r="A1310" s="131" t="s">
        <v>113</v>
      </c>
      <c r="B1310" s="131" t="s">
        <v>131</v>
      </c>
      <c r="C1310" s="131" t="s">
        <v>140</v>
      </c>
      <c r="D1310" s="131" t="s">
        <v>226</v>
      </c>
      <c r="E1310" s="131" t="s">
        <v>1218</v>
      </c>
      <c r="F1310" s="131" t="s">
        <v>1219</v>
      </c>
      <c r="G1310" s="132" t="s">
        <v>1215</v>
      </c>
      <c r="H1310" s="133"/>
      <c r="I1310" s="103"/>
      <c r="J1310" s="103"/>
      <c r="K1310" s="103"/>
      <c r="L1310" s="103"/>
      <c r="M1310" s="103"/>
      <c r="N1310" s="103"/>
      <c r="O1310" s="103">
        <v>1</v>
      </c>
      <c r="P1310" s="103"/>
      <c r="Q1310" s="103"/>
      <c r="R1310" s="103"/>
      <c r="S1310" s="134"/>
      <c r="T1310"/>
      <c r="U1310"/>
      <c r="V1310"/>
      <c r="W1310"/>
      <c r="X1310"/>
      <c r="Y1310"/>
      <c r="Z1310"/>
      <c r="AA1310"/>
      <c r="AB1310"/>
      <c r="AC1310"/>
      <c r="AD1310"/>
      <c r="AE1310"/>
    </row>
    <row r="1311" spans="1:31">
      <c r="A1311" s="131" t="s">
        <v>113</v>
      </c>
      <c r="B1311" s="131" t="s">
        <v>131</v>
      </c>
      <c r="C1311" s="131" t="s">
        <v>140</v>
      </c>
      <c r="D1311" s="140" t="s">
        <v>358</v>
      </c>
      <c r="E1311" s="140" t="s">
        <v>1138</v>
      </c>
      <c r="F1311" s="140" t="s">
        <v>1139</v>
      </c>
      <c r="G1311" s="140" t="s">
        <v>1220</v>
      </c>
      <c r="H1311" s="128">
        <v>50</v>
      </c>
      <c r="I1311" s="129"/>
      <c r="J1311" s="129"/>
      <c r="K1311" s="129"/>
      <c r="L1311" s="129"/>
      <c r="M1311" s="129"/>
      <c r="N1311" s="129"/>
      <c r="O1311" s="129"/>
      <c r="P1311" s="129"/>
      <c r="Q1311" s="129"/>
      <c r="R1311" s="129"/>
      <c r="S1311" s="130"/>
      <c r="T1311"/>
      <c r="U1311"/>
      <c r="V1311"/>
      <c r="W1311"/>
      <c r="X1311"/>
      <c r="Y1311"/>
      <c r="Z1311"/>
      <c r="AA1311"/>
      <c r="AB1311"/>
      <c r="AC1311"/>
      <c r="AD1311"/>
      <c r="AE1311"/>
    </row>
    <row r="1312" spans="1:31">
      <c r="A1312" s="131" t="s">
        <v>113</v>
      </c>
      <c r="B1312" s="131" t="s">
        <v>131</v>
      </c>
      <c r="C1312" s="131" t="s">
        <v>140</v>
      </c>
      <c r="D1312" s="131" t="s">
        <v>358</v>
      </c>
      <c r="E1312" s="140" t="s">
        <v>1221</v>
      </c>
      <c r="F1312" s="140" t="s">
        <v>1222</v>
      </c>
      <c r="G1312" s="140" t="s">
        <v>703</v>
      </c>
      <c r="H1312" s="128"/>
      <c r="I1312" s="129"/>
      <c r="J1312" s="129">
        <v>80</v>
      </c>
      <c r="K1312" s="129"/>
      <c r="L1312" s="129"/>
      <c r="M1312" s="129"/>
      <c r="N1312" s="129"/>
      <c r="O1312" s="129"/>
      <c r="P1312" s="129"/>
      <c r="Q1312" s="129"/>
      <c r="R1312" s="129"/>
      <c r="S1312" s="130"/>
      <c r="T1312"/>
      <c r="U1312"/>
      <c r="V1312"/>
      <c r="W1312"/>
      <c r="X1312"/>
      <c r="Y1312"/>
      <c r="Z1312"/>
      <c r="AA1312"/>
      <c r="AB1312"/>
      <c r="AC1312"/>
      <c r="AD1312"/>
      <c r="AE1312"/>
    </row>
    <row r="1313" spans="1:31">
      <c r="A1313" s="131" t="s">
        <v>113</v>
      </c>
      <c r="B1313" s="131" t="s">
        <v>131</v>
      </c>
      <c r="C1313" s="131" t="s">
        <v>140</v>
      </c>
      <c r="D1313" s="140" t="s">
        <v>1223</v>
      </c>
      <c r="E1313" s="140" t="s">
        <v>915</v>
      </c>
      <c r="F1313" s="140" t="s">
        <v>916</v>
      </c>
      <c r="G1313" s="140" t="s">
        <v>1224</v>
      </c>
      <c r="H1313" s="128"/>
      <c r="I1313" s="129"/>
      <c r="J1313" s="129"/>
      <c r="K1313" s="129"/>
      <c r="L1313" s="129"/>
      <c r="M1313" s="129">
        <v>32</v>
      </c>
      <c r="N1313" s="129"/>
      <c r="O1313" s="129"/>
      <c r="P1313" s="129"/>
      <c r="Q1313" s="129"/>
      <c r="R1313" s="129"/>
      <c r="S1313" s="130"/>
      <c r="T1313"/>
      <c r="U1313"/>
      <c r="V1313"/>
      <c r="W1313"/>
      <c r="X1313"/>
      <c r="Y1313"/>
      <c r="Z1313"/>
      <c r="AA1313"/>
      <c r="AB1313"/>
      <c r="AC1313"/>
      <c r="AD1313"/>
      <c r="AE1313"/>
    </row>
    <row r="1314" spans="1:31">
      <c r="A1314" s="131" t="s">
        <v>113</v>
      </c>
      <c r="B1314" s="131" t="s">
        <v>131</v>
      </c>
      <c r="C1314" s="131" t="s">
        <v>140</v>
      </c>
      <c r="D1314" s="131" t="s">
        <v>1223</v>
      </c>
      <c r="E1314" s="140" t="s">
        <v>1118</v>
      </c>
      <c r="F1314" s="140" t="s">
        <v>1119</v>
      </c>
      <c r="G1314" s="140" t="s">
        <v>1225</v>
      </c>
      <c r="H1314" s="128"/>
      <c r="I1314" s="129"/>
      <c r="J1314" s="129"/>
      <c r="K1314" s="129"/>
      <c r="L1314" s="129"/>
      <c r="M1314" s="129">
        <v>192</v>
      </c>
      <c r="N1314" s="129"/>
      <c r="O1314" s="129"/>
      <c r="P1314" s="129"/>
      <c r="Q1314" s="129"/>
      <c r="R1314" s="129"/>
      <c r="S1314" s="130"/>
      <c r="T1314"/>
      <c r="U1314"/>
      <c r="V1314"/>
      <c r="W1314"/>
      <c r="X1314"/>
      <c r="Y1314"/>
      <c r="Z1314"/>
      <c r="AA1314"/>
      <c r="AB1314"/>
      <c r="AC1314"/>
      <c r="AD1314"/>
      <c r="AE1314"/>
    </row>
    <row r="1315" spans="1:31">
      <c r="A1315" s="131" t="s">
        <v>113</v>
      </c>
      <c r="B1315" s="131" t="s">
        <v>131</v>
      </c>
      <c r="C1315" s="131" t="s">
        <v>140</v>
      </c>
      <c r="D1315" s="131" t="s">
        <v>1223</v>
      </c>
      <c r="E1315" s="140" t="s">
        <v>921</v>
      </c>
      <c r="F1315" s="140" t="s">
        <v>922</v>
      </c>
      <c r="G1315" s="140" t="s">
        <v>1226</v>
      </c>
      <c r="H1315" s="128"/>
      <c r="I1315" s="129"/>
      <c r="J1315" s="129"/>
      <c r="K1315" s="129"/>
      <c r="L1315" s="129"/>
      <c r="M1315" s="129">
        <v>54</v>
      </c>
      <c r="N1315" s="129"/>
      <c r="O1315" s="129"/>
      <c r="P1315" s="129"/>
      <c r="Q1315" s="129">
        <v>24</v>
      </c>
      <c r="R1315" s="129"/>
      <c r="S1315" s="130"/>
      <c r="T1315"/>
      <c r="U1315"/>
      <c r="V1315"/>
      <c r="W1315"/>
      <c r="X1315"/>
      <c r="Y1315"/>
      <c r="Z1315"/>
      <c r="AA1315"/>
      <c r="AB1315"/>
      <c r="AC1315"/>
      <c r="AD1315"/>
      <c r="AE1315"/>
    </row>
    <row r="1316" spans="1:31">
      <c r="A1316" s="131" t="s">
        <v>113</v>
      </c>
      <c r="B1316" s="131" t="s">
        <v>131</v>
      </c>
      <c r="C1316" s="131" t="s">
        <v>140</v>
      </c>
      <c r="D1316" s="131" t="s">
        <v>1223</v>
      </c>
      <c r="E1316" s="140" t="s">
        <v>1129</v>
      </c>
      <c r="F1316" s="140" t="s">
        <v>1130</v>
      </c>
      <c r="G1316" s="140" t="s">
        <v>1227</v>
      </c>
      <c r="H1316" s="128"/>
      <c r="I1316" s="129"/>
      <c r="J1316" s="129"/>
      <c r="K1316" s="129"/>
      <c r="L1316" s="129"/>
      <c r="M1316" s="129">
        <v>36</v>
      </c>
      <c r="N1316" s="129">
        <v>36</v>
      </c>
      <c r="O1316" s="129"/>
      <c r="P1316" s="129">
        <v>48</v>
      </c>
      <c r="Q1316" s="129">
        <v>24</v>
      </c>
      <c r="R1316" s="129"/>
      <c r="S1316" s="130"/>
      <c r="T1316"/>
      <c r="U1316"/>
      <c r="V1316"/>
      <c r="W1316"/>
      <c r="X1316"/>
      <c r="Y1316"/>
      <c r="Z1316"/>
      <c r="AA1316"/>
      <c r="AB1316"/>
      <c r="AC1316"/>
      <c r="AD1316"/>
      <c r="AE1316"/>
    </row>
    <row r="1317" spans="1:31">
      <c r="A1317" s="131" t="s">
        <v>113</v>
      </c>
      <c r="B1317" s="131" t="s">
        <v>131</v>
      </c>
      <c r="C1317" s="131" t="s">
        <v>140</v>
      </c>
      <c r="D1317" s="131" t="s">
        <v>1223</v>
      </c>
      <c r="E1317" s="140" t="s">
        <v>925</v>
      </c>
      <c r="F1317" s="140" t="s">
        <v>926</v>
      </c>
      <c r="G1317" s="140" t="s">
        <v>1228</v>
      </c>
      <c r="H1317" s="128"/>
      <c r="I1317" s="129"/>
      <c r="J1317" s="129"/>
      <c r="K1317" s="129"/>
      <c r="L1317" s="129"/>
      <c r="M1317" s="129">
        <v>24</v>
      </c>
      <c r="N1317" s="129"/>
      <c r="O1317" s="129"/>
      <c r="P1317" s="129"/>
      <c r="Q1317" s="129"/>
      <c r="R1317" s="129"/>
      <c r="S1317" s="130"/>
      <c r="T1317"/>
      <c r="U1317"/>
      <c r="V1317"/>
      <c r="W1317"/>
      <c r="X1317"/>
      <c r="Y1317"/>
      <c r="Z1317"/>
      <c r="AA1317"/>
      <c r="AB1317"/>
      <c r="AC1317"/>
      <c r="AD1317"/>
      <c r="AE1317"/>
    </row>
    <row r="1318" spans="1:31">
      <c r="A1318" s="131" t="s">
        <v>113</v>
      </c>
      <c r="B1318" s="131" t="s">
        <v>131</v>
      </c>
      <c r="C1318" s="131" t="s">
        <v>140</v>
      </c>
      <c r="D1318" s="131" t="s">
        <v>1223</v>
      </c>
      <c r="E1318" s="131" t="s">
        <v>925</v>
      </c>
      <c r="F1318" s="131" t="s">
        <v>926</v>
      </c>
      <c r="G1318" s="132" t="s">
        <v>1229</v>
      </c>
      <c r="H1318" s="133"/>
      <c r="I1318" s="103"/>
      <c r="J1318" s="103"/>
      <c r="K1318" s="103"/>
      <c r="L1318" s="103"/>
      <c r="M1318" s="103"/>
      <c r="N1318" s="103">
        <v>36</v>
      </c>
      <c r="O1318" s="103"/>
      <c r="P1318" s="103">
        <v>24</v>
      </c>
      <c r="Q1318" s="103">
        <v>36</v>
      </c>
      <c r="R1318" s="103"/>
      <c r="S1318" s="134"/>
      <c r="T1318"/>
      <c r="U1318"/>
      <c r="V1318"/>
      <c r="W1318"/>
      <c r="X1318"/>
      <c r="Y1318"/>
      <c r="Z1318"/>
      <c r="AA1318"/>
      <c r="AB1318"/>
      <c r="AC1318"/>
      <c r="AD1318"/>
      <c r="AE1318"/>
    </row>
    <row r="1319" spans="1:31">
      <c r="A1319" s="131" t="s">
        <v>113</v>
      </c>
      <c r="B1319" s="131" t="s">
        <v>131</v>
      </c>
      <c r="C1319" s="131" t="s">
        <v>140</v>
      </c>
      <c r="D1319" s="131" t="s">
        <v>1223</v>
      </c>
      <c r="E1319" s="140" t="s">
        <v>947</v>
      </c>
      <c r="F1319" s="140" t="s">
        <v>948</v>
      </c>
      <c r="G1319" s="140" t="s">
        <v>1230</v>
      </c>
      <c r="H1319" s="128"/>
      <c r="I1319" s="129"/>
      <c r="J1319" s="129"/>
      <c r="K1319" s="129"/>
      <c r="L1319" s="129"/>
      <c r="M1319" s="129"/>
      <c r="N1319" s="129">
        <v>36</v>
      </c>
      <c r="O1319" s="129"/>
      <c r="P1319" s="129">
        <v>48</v>
      </c>
      <c r="Q1319" s="129">
        <v>30</v>
      </c>
      <c r="R1319" s="129"/>
      <c r="S1319" s="130"/>
      <c r="T1319"/>
      <c r="U1319"/>
      <c r="V1319"/>
      <c r="W1319"/>
      <c r="X1319"/>
      <c r="Y1319"/>
      <c r="Z1319"/>
      <c r="AA1319"/>
      <c r="AB1319"/>
      <c r="AC1319"/>
      <c r="AD1319"/>
      <c r="AE1319"/>
    </row>
    <row r="1320" spans="1:31">
      <c r="A1320" s="131" t="s">
        <v>113</v>
      </c>
      <c r="B1320" s="131" t="s">
        <v>131</v>
      </c>
      <c r="C1320" s="131" t="s">
        <v>140</v>
      </c>
      <c r="D1320" s="131" t="s">
        <v>1223</v>
      </c>
      <c r="E1320" s="140" t="s">
        <v>1031</v>
      </c>
      <c r="F1320" s="140" t="s">
        <v>1032</v>
      </c>
      <c r="G1320" s="140" t="s">
        <v>1231</v>
      </c>
      <c r="H1320" s="128"/>
      <c r="I1320" s="129"/>
      <c r="J1320" s="129"/>
      <c r="K1320" s="129"/>
      <c r="L1320" s="129"/>
      <c r="M1320" s="129">
        <v>96</v>
      </c>
      <c r="N1320" s="129">
        <v>96</v>
      </c>
      <c r="O1320" s="129"/>
      <c r="P1320" s="129">
        <v>48</v>
      </c>
      <c r="Q1320" s="129">
        <v>96</v>
      </c>
      <c r="R1320" s="129"/>
      <c r="S1320" s="130"/>
      <c r="T1320"/>
      <c r="U1320"/>
      <c r="V1320"/>
      <c r="W1320"/>
      <c r="X1320"/>
      <c r="Y1320"/>
      <c r="Z1320"/>
      <c r="AA1320"/>
      <c r="AB1320"/>
      <c r="AC1320"/>
      <c r="AD1320"/>
      <c r="AE1320"/>
    </row>
    <row r="1321" spans="1:31">
      <c r="A1321" s="131" t="s">
        <v>113</v>
      </c>
      <c r="B1321" s="131" t="s">
        <v>131</v>
      </c>
      <c r="C1321" s="131" t="s">
        <v>140</v>
      </c>
      <c r="D1321" s="131" t="s">
        <v>1223</v>
      </c>
      <c r="E1321" s="140" t="s">
        <v>954</v>
      </c>
      <c r="F1321" s="140" t="s">
        <v>955</v>
      </c>
      <c r="G1321" s="140" t="s">
        <v>1231</v>
      </c>
      <c r="H1321" s="128"/>
      <c r="I1321" s="129"/>
      <c r="J1321" s="129"/>
      <c r="K1321" s="129"/>
      <c r="L1321" s="129"/>
      <c r="M1321" s="129">
        <v>96</v>
      </c>
      <c r="N1321" s="129">
        <v>48</v>
      </c>
      <c r="O1321" s="129"/>
      <c r="P1321" s="129">
        <v>48</v>
      </c>
      <c r="Q1321" s="129">
        <v>48</v>
      </c>
      <c r="R1321" s="129"/>
      <c r="S1321" s="130"/>
      <c r="T1321"/>
      <c r="U1321"/>
      <c r="V1321"/>
      <c r="W1321"/>
      <c r="X1321"/>
      <c r="Y1321"/>
      <c r="Z1321"/>
      <c r="AA1321"/>
      <c r="AB1321"/>
      <c r="AC1321"/>
      <c r="AD1321"/>
      <c r="AE1321"/>
    </row>
    <row r="1322" spans="1:31">
      <c r="A1322" s="131" t="s">
        <v>113</v>
      </c>
      <c r="B1322" s="131" t="s">
        <v>131</v>
      </c>
      <c r="C1322" s="131" t="s">
        <v>140</v>
      </c>
      <c r="D1322" s="131" t="s">
        <v>1223</v>
      </c>
      <c r="E1322" s="140" t="s">
        <v>1033</v>
      </c>
      <c r="F1322" s="140" t="s">
        <v>1034</v>
      </c>
      <c r="G1322" s="140" t="s">
        <v>1231</v>
      </c>
      <c r="H1322" s="128"/>
      <c r="I1322" s="129"/>
      <c r="J1322" s="129"/>
      <c r="K1322" s="129"/>
      <c r="L1322" s="129"/>
      <c r="M1322" s="129">
        <v>48</v>
      </c>
      <c r="N1322" s="129"/>
      <c r="O1322" s="129"/>
      <c r="P1322" s="129">
        <v>48</v>
      </c>
      <c r="Q1322" s="129"/>
      <c r="R1322" s="129"/>
      <c r="S1322" s="130"/>
      <c r="T1322"/>
      <c r="U1322"/>
      <c r="V1322"/>
      <c r="W1322"/>
      <c r="X1322"/>
      <c r="Y1322"/>
      <c r="Z1322"/>
      <c r="AA1322"/>
      <c r="AB1322"/>
      <c r="AC1322"/>
      <c r="AD1322"/>
      <c r="AE1322"/>
    </row>
    <row r="1323" spans="1:31">
      <c r="A1323" s="131" t="s">
        <v>113</v>
      </c>
      <c r="B1323" s="131" t="s">
        <v>131</v>
      </c>
      <c r="C1323" s="131" t="s">
        <v>140</v>
      </c>
      <c r="D1323" s="131" t="s">
        <v>1223</v>
      </c>
      <c r="E1323" s="140" t="s">
        <v>1155</v>
      </c>
      <c r="F1323" s="140" t="s">
        <v>1156</v>
      </c>
      <c r="G1323" s="140" t="s">
        <v>1232</v>
      </c>
      <c r="H1323" s="128"/>
      <c r="I1323" s="129"/>
      <c r="J1323" s="129"/>
      <c r="K1323" s="129"/>
      <c r="L1323" s="129"/>
      <c r="M1323" s="129">
        <v>60</v>
      </c>
      <c r="N1323" s="129">
        <v>36</v>
      </c>
      <c r="O1323" s="129"/>
      <c r="P1323" s="129"/>
      <c r="Q1323" s="129">
        <v>30</v>
      </c>
      <c r="R1323" s="129"/>
      <c r="S1323" s="130"/>
      <c r="T1323"/>
      <c r="U1323"/>
      <c r="V1323"/>
      <c r="W1323"/>
      <c r="X1323"/>
      <c r="Y1323"/>
      <c r="Z1323"/>
      <c r="AA1323"/>
      <c r="AB1323"/>
      <c r="AC1323"/>
      <c r="AD1323"/>
      <c r="AE1323"/>
    </row>
    <row r="1324" spans="1:31">
      <c r="A1324" s="131" t="s">
        <v>113</v>
      </c>
      <c r="B1324" s="131" t="s">
        <v>131</v>
      </c>
      <c r="C1324" s="131" t="s">
        <v>140</v>
      </c>
      <c r="D1324" s="131" t="s">
        <v>1223</v>
      </c>
      <c r="E1324" s="140" t="s">
        <v>956</v>
      </c>
      <c r="F1324" s="140" t="s">
        <v>957</v>
      </c>
      <c r="G1324" s="140" t="s">
        <v>1233</v>
      </c>
      <c r="H1324" s="128"/>
      <c r="I1324" s="129"/>
      <c r="J1324" s="129"/>
      <c r="K1324" s="129"/>
      <c r="L1324" s="129"/>
      <c r="M1324" s="129">
        <v>24</v>
      </c>
      <c r="N1324" s="129">
        <v>64</v>
      </c>
      <c r="O1324" s="129"/>
      <c r="P1324" s="129">
        <v>40</v>
      </c>
      <c r="Q1324" s="129">
        <v>48</v>
      </c>
      <c r="R1324" s="129"/>
      <c r="S1324" s="130"/>
      <c r="T1324"/>
      <c r="U1324"/>
      <c r="V1324"/>
      <c r="W1324"/>
      <c r="X1324"/>
      <c r="Y1324"/>
      <c r="Z1324"/>
      <c r="AA1324"/>
      <c r="AB1324"/>
      <c r="AC1324"/>
      <c r="AD1324"/>
      <c r="AE1324"/>
    </row>
    <row r="1325" spans="1:31">
      <c r="A1325" s="131" t="s">
        <v>113</v>
      </c>
      <c r="B1325" s="131" t="s">
        <v>131</v>
      </c>
      <c r="C1325" s="131" t="s">
        <v>140</v>
      </c>
      <c r="D1325" s="131" t="s">
        <v>1223</v>
      </c>
      <c r="E1325" s="140" t="s">
        <v>983</v>
      </c>
      <c r="F1325" s="140" t="s">
        <v>984</v>
      </c>
      <c r="G1325" s="140" t="s">
        <v>1234</v>
      </c>
      <c r="H1325" s="128"/>
      <c r="I1325" s="129"/>
      <c r="J1325" s="129"/>
      <c r="K1325" s="129"/>
      <c r="L1325" s="129"/>
      <c r="M1325" s="129"/>
      <c r="N1325" s="129">
        <v>18</v>
      </c>
      <c r="O1325" s="129"/>
      <c r="P1325" s="129"/>
      <c r="Q1325" s="129"/>
      <c r="R1325" s="129"/>
      <c r="S1325" s="130"/>
      <c r="T1325"/>
      <c r="U1325"/>
      <c r="V1325"/>
      <c r="W1325"/>
      <c r="X1325"/>
      <c r="Y1325"/>
      <c r="Z1325"/>
      <c r="AA1325"/>
      <c r="AB1325"/>
      <c r="AC1325"/>
      <c r="AD1325"/>
      <c r="AE1325"/>
    </row>
    <row r="1326" spans="1:31">
      <c r="A1326" s="131" t="s">
        <v>113</v>
      </c>
      <c r="B1326" s="131" t="s">
        <v>131</v>
      </c>
      <c r="C1326" s="131" t="s">
        <v>140</v>
      </c>
      <c r="D1326" s="140" t="s">
        <v>1235</v>
      </c>
      <c r="E1326" s="140" t="s">
        <v>1031</v>
      </c>
      <c r="F1326" s="140" t="s">
        <v>1032</v>
      </c>
      <c r="G1326" s="140" t="s">
        <v>1236</v>
      </c>
      <c r="H1326" s="128"/>
      <c r="I1326" s="129"/>
      <c r="J1326" s="129"/>
      <c r="K1326" s="129">
        <v>48</v>
      </c>
      <c r="L1326" s="129"/>
      <c r="M1326" s="129"/>
      <c r="N1326" s="129"/>
      <c r="O1326" s="129"/>
      <c r="P1326" s="129"/>
      <c r="Q1326" s="129"/>
      <c r="R1326" s="129"/>
      <c r="S1326" s="130"/>
      <c r="T1326"/>
      <c r="U1326"/>
      <c r="V1326"/>
      <c r="W1326"/>
      <c r="X1326"/>
      <c r="Y1326"/>
      <c r="Z1326"/>
      <c r="AA1326"/>
      <c r="AB1326"/>
      <c r="AC1326"/>
      <c r="AD1326"/>
      <c r="AE1326"/>
    </row>
    <row r="1327" spans="1:31">
      <c r="A1327" s="131" t="s">
        <v>113</v>
      </c>
      <c r="B1327" s="131" t="s">
        <v>131</v>
      </c>
      <c r="C1327" s="140" t="s">
        <v>116</v>
      </c>
      <c r="D1327" s="140" t="s">
        <v>233</v>
      </c>
      <c r="E1327" s="140" t="s">
        <v>947</v>
      </c>
      <c r="F1327" s="140" t="s">
        <v>948</v>
      </c>
      <c r="G1327" s="140" t="s">
        <v>191</v>
      </c>
      <c r="H1327" s="128"/>
      <c r="I1327" s="129">
        <v>119</v>
      </c>
      <c r="J1327" s="129">
        <v>16</v>
      </c>
      <c r="K1327" s="129"/>
      <c r="L1327" s="129"/>
      <c r="M1327" s="129"/>
      <c r="N1327" s="129"/>
      <c r="O1327" s="129"/>
      <c r="P1327" s="129"/>
      <c r="Q1327" s="129"/>
      <c r="R1327" s="129"/>
      <c r="S1327" s="130"/>
      <c r="T1327"/>
      <c r="U1327"/>
      <c r="V1327"/>
      <c r="W1327"/>
      <c r="X1327"/>
      <c r="Y1327"/>
      <c r="Z1327"/>
      <c r="AA1327"/>
      <c r="AB1327"/>
      <c r="AC1327"/>
      <c r="AD1327"/>
      <c r="AE1327"/>
    </row>
    <row r="1328" spans="1:31">
      <c r="A1328" s="131" t="s">
        <v>113</v>
      </c>
      <c r="B1328" s="131" t="s">
        <v>131</v>
      </c>
      <c r="C1328" s="131" t="s">
        <v>116</v>
      </c>
      <c r="D1328" s="131" t="s">
        <v>233</v>
      </c>
      <c r="E1328" s="140" t="s">
        <v>949</v>
      </c>
      <c r="F1328" s="140" t="s">
        <v>950</v>
      </c>
      <c r="G1328" s="140" t="s">
        <v>951</v>
      </c>
      <c r="H1328" s="128"/>
      <c r="I1328" s="129">
        <v>282</v>
      </c>
      <c r="J1328" s="129">
        <v>32</v>
      </c>
      <c r="K1328" s="129"/>
      <c r="L1328" s="129"/>
      <c r="M1328" s="129"/>
      <c r="N1328" s="129"/>
      <c r="O1328" s="129"/>
      <c r="P1328" s="129"/>
      <c r="Q1328" s="129"/>
      <c r="R1328" s="129"/>
      <c r="S1328" s="130"/>
      <c r="T1328"/>
      <c r="U1328"/>
      <c r="V1328"/>
      <c r="W1328"/>
      <c r="X1328"/>
      <c r="Y1328"/>
      <c r="Z1328"/>
      <c r="AA1328"/>
      <c r="AB1328"/>
      <c r="AC1328"/>
      <c r="AD1328"/>
      <c r="AE1328"/>
    </row>
    <row r="1329" spans="1:31">
      <c r="A1329" s="131" t="s">
        <v>113</v>
      </c>
      <c r="B1329" s="131" t="s">
        <v>131</v>
      </c>
      <c r="C1329" s="131" t="s">
        <v>116</v>
      </c>
      <c r="D1329" s="131" t="s">
        <v>233</v>
      </c>
      <c r="E1329" s="140" t="s">
        <v>952</v>
      </c>
      <c r="F1329" s="140" t="s">
        <v>953</v>
      </c>
      <c r="G1329" s="140" t="s">
        <v>200</v>
      </c>
      <c r="H1329" s="128"/>
      <c r="I1329" s="129">
        <v>102</v>
      </c>
      <c r="J1329" s="129">
        <v>15</v>
      </c>
      <c r="K1329" s="129"/>
      <c r="L1329" s="129"/>
      <c r="M1329" s="129"/>
      <c r="N1329" s="129"/>
      <c r="O1329" s="129"/>
      <c r="P1329" s="129"/>
      <c r="Q1329" s="129"/>
      <c r="R1329" s="129"/>
      <c r="S1329" s="130"/>
      <c r="T1329"/>
      <c r="U1329"/>
      <c r="V1329"/>
      <c r="W1329"/>
      <c r="X1329"/>
      <c r="Y1329"/>
      <c r="Z1329"/>
      <c r="AA1329"/>
      <c r="AB1329"/>
      <c r="AC1329"/>
      <c r="AD1329"/>
      <c r="AE1329"/>
    </row>
    <row r="1330" spans="1:31">
      <c r="A1330" s="131" t="s">
        <v>113</v>
      </c>
      <c r="B1330" s="131" t="s">
        <v>131</v>
      </c>
      <c r="C1330" s="131" t="s">
        <v>116</v>
      </c>
      <c r="D1330" s="131" t="s">
        <v>233</v>
      </c>
      <c r="E1330" s="140" t="s">
        <v>1237</v>
      </c>
      <c r="F1330" s="140" t="s">
        <v>1238</v>
      </c>
      <c r="G1330" s="140" t="s">
        <v>1239</v>
      </c>
      <c r="H1330" s="128"/>
      <c r="I1330" s="129"/>
      <c r="J1330" s="129"/>
      <c r="K1330" s="129"/>
      <c r="L1330" s="129"/>
      <c r="M1330" s="129"/>
      <c r="N1330" s="129"/>
      <c r="O1330" s="129"/>
      <c r="P1330" s="129"/>
      <c r="Q1330" s="129"/>
      <c r="R1330" s="129">
        <v>109</v>
      </c>
      <c r="S1330" s="130">
        <v>4</v>
      </c>
      <c r="T1330"/>
      <c r="U1330"/>
      <c r="V1330"/>
      <c r="W1330"/>
      <c r="X1330"/>
      <c r="Y1330"/>
      <c r="Z1330"/>
      <c r="AA1330"/>
      <c r="AB1330"/>
      <c r="AC1330"/>
      <c r="AD1330"/>
      <c r="AE1330"/>
    </row>
    <row r="1331" spans="1:31">
      <c r="A1331" s="131" t="s">
        <v>113</v>
      </c>
      <c r="B1331" s="131" t="s">
        <v>131</v>
      </c>
      <c r="C1331" s="131" t="s">
        <v>116</v>
      </c>
      <c r="D1331" s="131" t="s">
        <v>233</v>
      </c>
      <c r="E1331" s="140" t="s">
        <v>1240</v>
      </c>
      <c r="F1331" s="140" t="s">
        <v>1241</v>
      </c>
      <c r="G1331" s="140" t="s">
        <v>1242</v>
      </c>
      <c r="H1331" s="128"/>
      <c r="I1331" s="129"/>
      <c r="J1331" s="129"/>
      <c r="K1331" s="129"/>
      <c r="L1331" s="129"/>
      <c r="M1331" s="129"/>
      <c r="N1331" s="129"/>
      <c r="O1331" s="129"/>
      <c r="P1331" s="129"/>
      <c r="Q1331" s="129"/>
      <c r="R1331" s="129">
        <v>109</v>
      </c>
      <c r="S1331" s="130">
        <v>4</v>
      </c>
      <c r="T1331"/>
      <c r="U1331"/>
      <c r="V1331"/>
      <c r="W1331"/>
      <c r="X1331"/>
      <c r="Y1331"/>
      <c r="Z1331"/>
      <c r="AA1331"/>
      <c r="AB1331"/>
      <c r="AC1331"/>
      <c r="AD1331"/>
      <c r="AE1331"/>
    </row>
    <row r="1332" spans="1:31">
      <c r="A1332" s="131" t="s">
        <v>113</v>
      </c>
      <c r="B1332" s="131" t="s">
        <v>131</v>
      </c>
      <c r="C1332" s="131" t="s">
        <v>116</v>
      </c>
      <c r="D1332" s="140" t="s">
        <v>1243</v>
      </c>
      <c r="E1332" s="140" t="s">
        <v>1244</v>
      </c>
      <c r="F1332" s="140" t="s">
        <v>1245</v>
      </c>
      <c r="G1332" s="140" t="s">
        <v>1246</v>
      </c>
      <c r="H1332" s="128"/>
      <c r="I1332" s="129"/>
      <c r="J1332" s="129"/>
      <c r="K1332" s="129"/>
      <c r="L1332" s="129"/>
      <c r="M1332" s="129"/>
      <c r="N1332" s="129"/>
      <c r="O1332" s="129"/>
      <c r="P1332" s="129"/>
      <c r="Q1332" s="129">
        <v>1000</v>
      </c>
      <c r="R1332" s="129"/>
      <c r="S1332" s="130"/>
      <c r="T1332"/>
      <c r="U1332"/>
      <c r="V1332"/>
      <c r="W1332"/>
      <c r="X1332"/>
      <c r="Y1332"/>
      <c r="Z1332"/>
      <c r="AA1332"/>
      <c r="AB1332"/>
      <c r="AC1332"/>
      <c r="AD1332"/>
      <c r="AE1332"/>
    </row>
    <row r="1333" spans="1:31">
      <c r="A1333" s="131" t="s">
        <v>113</v>
      </c>
      <c r="B1333" s="131" t="s">
        <v>131</v>
      </c>
      <c r="C1333" s="131" t="s">
        <v>116</v>
      </c>
      <c r="D1333" s="140" t="s">
        <v>1247</v>
      </c>
      <c r="E1333" s="140" t="s">
        <v>906</v>
      </c>
      <c r="F1333" s="140" t="s">
        <v>907</v>
      </c>
      <c r="G1333" s="140" t="s">
        <v>1248</v>
      </c>
      <c r="H1333" s="128">
        <v>1</v>
      </c>
      <c r="I1333" s="129"/>
      <c r="J1333" s="129"/>
      <c r="K1333" s="129"/>
      <c r="L1333" s="129"/>
      <c r="M1333" s="129"/>
      <c r="N1333" s="129"/>
      <c r="O1333" s="129"/>
      <c r="P1333" s="129"/>
      <c r="Q1333" s="129"/>
      <c r="R1333" s="129"/>
      <c r="S1333" s="130"/>
      <c r="T1333"/>
      <c r="U1333"/>
      <c r="V1333"/>
      <c r="W1333"/>
      <c r="X1333"/>
      <c r="Y1333"/>
      <c r="Z1333"/>
      <c r="AA1333"/>
      <c r="AB1333"/>
      <c r="AC1333"/>
      <c r="AD1333"/>
      <c r="AE1333"/>
    </row>
    <row r="1334" spans="1:31">
      <c r="A1334" s="131" t="s">
        <v>113</v>
      </c>
      <c r="B1334" s="131" t="s">
        <v>131</v>
      </c>
      <c r="C1334" s="131" t="s">
        <v>116</v>
      </c>
      <c r="D1334" s="131" t="s">
        <v>1247</v>
      </c>
      <c r="E1334" s="140" t="s">
        <v>910</v>
      </c>
      <c r="F1334" s="140" t="s">
        <v>911</v>
      </c>
      <c r="G1334" s="140" t="s">
        <v>1249</v>
      </c>
      <c r="H1334" s="128">
        <v>1</v>
      </c>
      <c r="I1334" s="129"/>
      <c r="J1334" s="129"/>
      <c r="K1334" s="129"/>
      <c r="L1334" s="129"/>
      <c r="M1334" s="129"/>
      <c r="N1334" s="129"/>
      <c r="O1334" s="129"/>
      <c r="P1334" s="129"/>
      <c r="Q1334" s="129"/>
      <c r="R1334" s="129"/>
      <c r="S1334" s="130"/>
      <c r="T1334"/>
      <c r="U1334"/>
      <c r="V1334"/>
      <c r="W1334"/>
      <c r="X1334"/>
      <c r="Y1334"/>
      <c r="Z1334"/>
      <c r="AA1334"/>
      <c r="AB1334"/>
      <c r="AC1334"/>
      <c r="AD1334"/>
      <c r="AE1334"/>
    </row>
    <row r="1335" spans="1:31">
      <c r="A1335" s="131" t="s">
        <v>113</v>
      </c>
      <c r="B1335" s="131" t="s">
        <v>131</v>
      </c>
      <c r="C1335" s="131" t="s">
        <v>116</v>
      </c>
      <c r="D1335" s="131" t="s">
        <v>1247</v>
      </c>
      <c r="E1335" s="140" t="s">
        <v>917</v>
      </c>
      <c r="F1335" s="140" t="s">
        <v>918</v>
      </c>
      <c r="G1335" s="140" t="s">
        <v>1249</v>
      </c>
      <c r="H1335" s="128">
        <v>1</v>
      </c>
      <c r="I1335" s="129"/>
      <c r="J1335" s="129"/>
      <c r="K1335" s="129"/>
      <c r="L1335" s="129"/>
      <c r="M1335" s="129"/>
      <c r="N1335" s="129"/>
      <c r="O1335" s="129"/>
      <c r="P1335" s="129"/>
      <c r="Q1335" s="129"/>
      <c r="R1335" s="129"/>
      <c r="S1335" s="130"/>
      <c r="T1335"/>
      <c r="U1335"/>
      <c r="V1335"/>
      <c r="W1335"/>
      <c r="X1335"/>
      <c r="Y1335"/>
      <c r="Z1335"/>
      <c r="AA1335"/>
      <c r="AB1335"/>
      <c r="AC1335"/>
      <c r="AD1335"/>
      <c r="AE1335"/>
    </row>
    <row r="1336" spans="1:31">
      <c r="A1336" s="131" t="s">
        <v>113</v>
      </c>
      <c r="B1336" s="131" t="s">
        <v>131</v>
      </c>
      <c r="C1336" s="131" t="s">
        <v>116</v>
      </c>
      <c r="D1336" s="131" t="s">
        <v>1247</v>
      </c>
      <c r="E1336" s="140" t="s">
        <v>947</v>
      </c>
      <c r="F1336" s="140" t="s">
        <v>948</v>
      </c>
      <c r="G1336" s="140" t="s">
        <v>590</v>
      </c>
      <c r="H1336" s="128">
        <v>1</v>
      </c>
      <c r="I1336" s="129"/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30"/>
      <c r="T1336"/>
      <c r="U1336"/>
      <c r="V1336"/>
      <c r="W1336"/>
      <c r="X1336"/>
      <c r="Y1336"/>
      <c r="Z1336"/>
      <c r="AA1336"/>
      <c r="AB1336"/>
      <c r="AC1336"/>
      <c r="AD1336"/>
      <c r="AE1336"/>
    </row>
    <row r="1337" spans="1:31">
      <c r="A1337" s="131" t="s">
        <v>113</v>
      </c>
      <c r="B1337" s="131" t="s">
        <v>131</v>
      </c>
      <c r="C1337" s="131" t="s">
        <v>116</v>
      </c>
      <c r="D1337" s="131" t="s">
        <v>1247</v>
      </c>
      <c r="E1337" s="140" t="s">
        <v>1031</v>
      </c>
      <c r="F1337" s="140" t="s">
        <v>1032</v>
      </c>
      <c r="G1337" s="140" t="s">
        <v>1250</v>
      </c>
      <c r="H1337" s="128">
        <v>1</v>
      </c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30"/>
      <c r="T1337"/>
      <c r="U1337"/>
      <c r="V1337"/>
      <c r="W1337"/>
      <c r="X1337"/>
      <c r="Y1337"/>
      <c r="Z1337"/>
      <c r="AA1337"/>
      <c r="AB1337"/>
      <c r="AC1337"/>
      <c r="AD1337"/>
      <c r="AE1337"/>
    </row>
    <row r="1338" spans="1:31">
      <c r="A1338" s="131" t="s">
        <v>113</v>
      </c>
      <c r="B1338" s="131" t="s">
        <v>131</v>
      </c>
      <c r="C1338" s="131" t="s">
        <v>116</v>
      </c>
      <c r="D1338" s="131" t="s">
        <v>1247</v>
      </c>
      <c r="E1338" s="140" t="s">
        <v>1033</v>
      </c>
      <c r="F1338" s="140" t="s">
        <v>1034</v>
      </c>
      <c r="G1338" s="140" t="s">
        <v>1251</v>
      </c>
      <c r="H1338" s="128">
        <v>1</v>
      </c>
      <c r="I1338" s="129"/>
      <c r="J1338" s="129"/>
      <c r="K1338" s="129"/>
      <c r="L1338" s="129"/>
      <c r="M1338" s="129"/>
      <c r="N1338" s="129"/>
      <c r="O1338" s="129"/>
      <c r="P1338" s="129"/>
      <c r="Q1338" s="129"/>
      <c r="R1338" s="129"/>
      <c r="S1338" s="130"/>
      <c r="T1338"/>
      <c r="U1338"/>
      <c r="V1338"/>
      <c r="W1338"/>
      <c r="X1338"/>
      <c r="Y1338"/>
      <c r="Z1338"/>
      <c r="AA1338"/>
      <c r="AB1338"/>
      <c r="AC1338"/>
      <c r="AD1338"/>
      <c r="AE1338"/>
    </row>
    <row r="1339" spans="1:31">
      <c r="A1339" s="131" t="s">
        <v>113</v>
      </c>
      <c r="B1339" s="131" t="s">
        <v>131</v>
      </c>
      <c r="C1339" s="131" t="s">
        <v>116</v>
      </c>
      <c r="D1339" s="131" t="s">
        <v>1247</v>
      </c>
      <c r="E1339" s="140" t="s">
        <v>956</v>
      </c>
      <c r="F1339" s="140" t="s">
        <v>957</v>
      </c>
      <c r="G1339" s="140" t="s">
        <v>1252</v>
      </c>
      <c r="H1339" s="128">
        <v>1</v>
      </c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30"/>
      <c r="T1339"/>
      <c r="U1339"/>
      <c r="V1339"/>
      <c r="W1339"/>
      <c r="X1339"/>
      <c r="Y1339"/>
      <c r="Z1339"/>
      <c r="AA1339"/>
      <c r="AB1339"/>
      <c r="AC1339"/>
      <c r="AD1339"/>
      <c r="AE1339"/>
    </row>
    <row r="1340" spans="1:31">
      <c r="A1340" s="131" t="s">
        <v>113</v>
      </c>
      <c r="B1340" s="131" t="s">
        <v>131</v>
      </c>
      <c r="C1340" s="131" t="s">
        <v>116</v>
      </c>
      <c r="D1340" s="131" t="s">
        <v>1247</v>
      </c>
      <c r="E1340" s="140" t="s">
        <v>958</v>
      </c>
      <c r="F1340" s="140" t="s">
        <v>959</v>
      </c>
      <c r="G1340" s="140" t="s">
        <v>1253</v>
      </c>
      <c r="H1340" s="128">
        <v>1</v>
      </c>
      <c r="I1340" s="129"/>
      <c r="J1340" s="129"/>
      <c r="K1340" s="129"/>
      <c r="L1340" s="129"/>
      <c r="M1340" s="129"/>
      <c r="N1340" s="129"/>
      <c r="O1340" s="129"/>
      <c r="P1340" s="129"/>
      <c r="Q1340" s="129"/>
      <c r="R1340" s="129"/>
      <c r="S1340" s="130"/>
      <c r="T1340"/>
      <c r="U1340"/>
      <c r="V1340"/>
      <c r="W1340"/>
      <c r="X1340"/>
      <c r="Y1340"/>
      <c r="Z1340"/>
      <c r="AA1340"/>
      <c r="AB1340"/>
      <c r="AC1340"/>
      <c r="AD1340"/>
      <c r="AE1340"/>
    </row>
    <row r="1341" spans="1:31">
      <c r="A1341" s="131" t="s">
        <v>113</v>
      </c>
      <c r="B1341" s="131" t="s">
        <v>131</v>
      </c>
      <c r="C1341" s="131" t="s">
        <v>116</v>
      </c>
      <c r="D1341" s="131" t="s">
        <v>1247</v>
      </c>
      <c r="E1341" s="140" t="s">
        <v>960</v>
      </c>
      <c r="F1341" s="140" t="s">
        <v>961</v>
      </c>
      <c r="G1341" s="140" t="s">
        <v>1254</v>
      </c>
      <c r="H1341" s="128">
        <v>1</v>
      </c>
      <c r="I1341" s="129"/>
      <c r="J1341" s="129"/>
      <c r="K1341" s="129"/>
      <c r="L1341" s="129"/>
      <c r="M1341" s="129"/>
      <c r="N1341" s="129"/>
      <c r="O1341" s="129"/>
      <c r="P1341" s="129"/>
      <c r="Q1341" s="129"/>
      <c r="R1341" s="129"/>
      <c r="S1341" s="130"/>
      <c r="T1341"/>
      <c r="U1341"/>
      <c r="V1341"/>
      <c r="W1341"/>
      <c r="X1341"/>
      <c r="Y1341"/>
      <c r="Z1341"/>
      <c r="AA1341"/>
      <c r="AB1341"/>
      <c r="AC1341"/>
      <c r="AD1341"/>
      <c r="AE1341"/>
    </row>
    <row r="1342" spans="1:31">
      <c r="A1342" s="131" t="s">
        <v>113</v>
      </c>
      <c r="B1342" s="131" t="s">
        <v>131</v>
      </c>
      <c r="C1342" s="131" t="s">
        <v>116</v>
      </c>
      <c r="D1342" s="131" t="s">
        <v>1247</v>
      </c>
      <c r="E1342" s="140" t="s">
        <v>962</v>
      </c>
      <c r="F1342" s="140" t="s">
        <v>963</v>
      </c>
      <c r="G1342" s="140" t="s">
        <v>1255</v>
      </c>
      <c r="H1342" s="128">
        <v>1</v>
      </c>
      <c r="I1342" s="129"/>
      <c r="J1342" s="129"/>
      <c r="K1342" s="129"/>
      <c r="L1342" s="129"/>
      <c r="M1342" s="129"/>
      <c r="N1342" s="129"/>
      <c r="O1342" s="129"/>
      <c r="P1342" s="129"/>
      <c r="Q1342" s="129"/>
      <c r="R1342" s="129"/>
      <c r="S1342" s="130"/>
      <c r="T1342"/>
      <c r="U1342"/>
      <c r="V1342"/>
      <c r="W1342"/>
      <c r="X1342"/>
      <c r="Y1342"/>
      <c r="Z1342"/>
      <c r="AA1342"/>
      <c r="AB1342"/>
      <c r="AC1342"/>
      <c r="AD1342"/>
      <c r="AE1342"/>
    </row>
    <row r="1343" spans="1:31">
      <c r="A1343" s="131" t="s">
        <v>113</v>
      </c>
      <c r="B1343" s="140" t="s">
        <v>142</v>
      </c>
      <c r="C1343" s="140" t="s">
        <v>234</v>
      </c>
      <c r="D1343" s="140" t="s">
        <v>235</v>
      </c>
      <c r="E1343" s="140" t="s">
        <v>1050</v>
      </c>
      <c r="F1343" s="140" t="s">
        <v>1051</v>
      </c>
      <c r="G1343" s="140" t="s">
        <v>287</v>
      </c>
      <c r="H1343" s="128"/>
      <c r="I1343" s="129">
        <v>1</v>
      </c>
      <c r="J1343" s="129">
        <v>1</v>
      </c>
      <c r="K1343" s="129">
        <v>2</v>
      </c>
      <c r="L1343" s="129"/>
      <c r="M1343" s="129"/>
      <c r="N1343" s="129"/>
      <c r="O1343" s="129"/>
      <c r="P1343" s="129"/>
      <c r="Q1343" s="129"/>
      <c r="R1343" s="129"/>
      <c r="S1343" s="130"/>
      <c r="T1343"/>
      <c r="U1343"/>
      <c r="V1343"/>
      <c r="W1343"/>
      <c r="X1343"/>
      <c r="Y1343"/>
      <c r="Z1343"/>
      <c r="AA1343"/>
      <c r="AB1343"/>
      <c r="AC1343"/>
      <c r="AD1343"/>
      <c r="AE1343"/>
    </row>
    <row r="1344" spans="1:31">
      <c r="A1344" s="131" t="s">
        <v>113</v>
      </c>
      <c r="B1344" s="131" t="s">
        <v>142</v>
      </c>
      <c r="C1344" s="131" t="s">
        <v>234</v>
      </c>
      <c r="D1344" s="131" t="s">
        <v>235</v>
      </c>
      <c r="E1344" s="140" t="s">
        <v>906</v>
      </c>
      <c r="F1344" s="140" t="s">
        <v>907</v>
      </c>
      <c r="G1344" s="140" t="s">
        <v>448</v>
      </c>
      <c r="H1344" s="128">
        <v>1</v>
      </c>
      <c r="I1344" s="129"/>
      <c r="J1344" s="129"/>
      <c r="K1344" s="129"/>
      <c r="L1344" s="129"/>
      <c r="M1344" s="129"/>
      <c r="N1344" s="129"/>
      <c r="O1344" s="129"/>
      <c r="P1344" s="129"/>
      <c r="Q1344" s="129"/>
      <c r="R1344" s="129"/>
      <c r="S1344" s="130"/>
      <c r="T1344"/>
      <c r="U1344"/>
      <c r="V1344"/>
      <c r="W1344"/>
      <c r="X1344"/>
      <c r="Y1344"/>
      <c r="Z1344"/>
      <c r="AA1344"/>
      <c r="AB1344"/>
      <c r="AC1344"/>
      <c r="AD1344"/>
      <c r="AE1344"/>
    </row>
    <row r="1345" spans="1:31">
      <c r="A1345" s="131" t="s">
        <v>113</v>
      </c>
      <c r="B1345" s="131" t="s">
        <v>142</v>
      </c>
      <c r="C1345" s="131" t="s">
        <v>234</v>
      </c>
      <c r="D1345" s="131" t="s">
        <v>235</v>
      </c>
      <c r="E1345" s="140" t="s">
        <v>1256</v>
      </c>
      <c r="F1345" s="140" t="s">
        <v>1257</v>
      </c>
      <c r="G1345" s="140" t="s">
        <v>200</v>
      </c>
      <c r="H1345" s="128">
        <v>1</v>
      </c>
      <c r="I1345" s="129"/>
      <c r="J1345" s="129">
        <v>1</v>
      </c>
      <c r="K1345" s="129"/>
      <c r="L1345" s="129"/>
      <c r="M1345" s="129"/>
      <c r="N1345" s="129">
        <v>2</v>
      </c>
      <c r="O1345" s="129">
        <v>4</v>
      </c>
      <c r="P1345" s="129">
        <v>4</v>
      </c>
      <c r="Q1345" s="129"/>
      <c r="R1345" s="129"/>
      <c r="S1345" s="130"/>
      <c r="T1345"/>
      <c r="U1345"/>
      <c r="V1345"/>
      <c r="W1345"/>
      <c r="X1345"/>
      <c r="Y1345"/>
      <c r="Z1345"/>
      <c r="AA1345"/>
      <c r="AB1345"/>
      <c r="AC1345"/>
      <c r="AD1345"/>
      <c r="AE1345"/>
    </row>
    <row r="1346" spans="1:31">
      <c r="A1346" s="131" t="s">
        <v>113</v>
      </c>
      <c r="B1346" s="131" t="s">
        <v>142</v>
      </c>
      <c r="C1346" s="131" t="s">
        <v>234</v>
      </c>
      <c r="D1346" s="131" t="s">
        <v>235</v>
      </c>
      <c r="E1346" s="140" t="s">
        <v>1258</v>
      </c>
      <c r="F1346" s="140" t="s">
        <v>1259</v>
      </c>
      <c r="G1346" s="140" t="s">
        <v>200</v>
      </c>
      <c r="H1346" s="128">
        <v>1</v>
      </c>
      <c r="I1346" s="129"/>
      <c r="J1346" s="129"/>
      <c r="K1346" s="129">
        <v>1</v>
      </c>
      <c r="L1346" s="129"/>
      <c r="M1346" s="129"/>
      <c r="N1346" s="129">
        <v>1</v>
      </c>
      <c r="O1346" s="129"/>
      <c r="P1346" s="129">
        <v>1</v>
      </c>
      <c r="Q1346" s="129"/>
      <c r="R1346" s="129"/>
      <c r="S1346" s="130"/>
      <c r="T1346"/>
      <c r="U1346"/>
      <c r="V1346"/>
      <c r="W1346"/>
      <c r="X1346"/>
      <c r="Y1346"/>
      <c r="Z1346"/>
      <c r="AA1346"/>
      <c r="AB1346"/>
      <c r="AC1346"/>
      <c r="AD1346"/>
      <c r="AE1346"/>
    </row>
    <row r="1347" spans="1:31">
      <c r="A1347" s="131" t="s">
        <v>113</v>
      </c>
      <c r="B1347" s="131" t="s">
        <v>142</v>
      </c>
      <c r="C1347" s="131" t="s">
        <v>234</v>
      </c>
      <c r="D1347" s="131" t="s">
        <v>235</v>
      </c>
      <c r="E1347" s="140" t="s">
        <v>908</v>
      </c>
      <c r="F1347" s="140" t="s">
        <v>909</v>
      </c>
      <c r="G1347" s="140" t="s">
        <v>439</v>
      </c>
      <c r="H1347" s="128">
        <v>1</v>
      </c>
      <c r="I1347" s="129">
        <v>3</v>
      </c>
      <c r="J1347" s="129"/>
      <c r="K1347" s="129"/>
      <c r="L1347" s="129"/>
      <c r="M1347" s="129">
        <v>2</v>
      </c>
      <c r="N1347" s="129"/>
      <c r="O1347" s="129">
        <v>2</v>
      </c>
      <c r="P1347" s="129">
        <v>2</v>
      </c>
      <c r="Q1347" s="129">
        <v>3</v>
      </c>
      <c r="R1347" s="129">
        <v>3</v>
      </c>
      <c r="S1347" s="130">
        <v>1</v>
      </c>
      <c r="T1347"/>
      <c r="U1347"/>
      <c r="V1347"/>
      <c r="W1347"/>
      <c r="X1347"/>
      <c r="Y1347"/>
      <c r="Z1347"/>
      <c r="AA1347"/>
      <c r="AB1347"/>
      <c r="AC1347"/>
      <c r="AD1347"/>
      <c r="AE1347"/>
    </row>
    <row r="1348" spans="1:31">
      <c r="A1348" s="131" t="s">
        <v>113</v>
      </c>
      <c r="B1348" s="131" t="s">
        <v>142</v>
      </c>
      <c r="C1348" s="131" t="s">
        <v>234</v>
      </c>
      <c r="D1348" s="131" t="s">
        <v>235</v>
      </c>
      <c r="E1348" s="140" t="s">
        <v>910</v>
      </c>
      <c r="F1348" s="140" t="s">
        <v>911</v>
      </c>
      <c r="G1348" s="140" t="s">
        <v>182</v>
      </c>
      <c r="H1348" s="128">
        <v>3</v>
      </c>
      <c r="I1348" s="129"/>
      <c r="J1348" s="129">
        <v>1</v>
      </c>
      <c r="K1348" s="129">
        <v>6</v>
      </c>
      <c r="L1348" s="129">
        <v>7</v>
      </c>
      <c r="M1348" s="129">
        <v>6</v>
      </c>
      <c r="N1348" s="129"/>
      <c r="O1348" s="129"/>
      <c r="P1348" s="129"/>
      <c r="Q1348" s="129"/>
      <c r="R1348" s="129"/>
      <c r="S1348" s="130"/>
      <c r="T1348"/>
      <c r="U1348"/>
      <c r="V1348"/>
      <c r="W1348"/>
      <c r="X1348"/>
      <c r="Y1348"/>
      <c r="Z1348"/>
      <c r="AA1348"/>
      <c r="AB1348"/>
      <c r="AC1348"/>
      <c r="AD1348"/>
      <c r="AE1348"/>
    </row>
    <row r="1349" spans="1:31">
      <c r="A1349" s="131" t="s">
        <v>113</v>
      </c>
      <c r="B1349" s="131" t="s">
        <v>142</v>
      </c>
      <c r="C1349" s="131" t="s">
        <v>234</v>
      </c>
      <c r="D1349" s="131" t="s">
        <v>235</v>
      </c>
      <c r="E1349" s="140" t="s">
        <v>1260</v>
      </c>
      <c r="F1349" s="140" t="s">
        <v>1261</v>
      </c>
      <c r="G1349" s="140" t="s">
        <v>914</v>
      </c>
      <c r="H1349" s="128">
        <v>15</v>
      </c>
      <c r="I1349" s="129">
        <v>2</v>
      </c>
      <c r="J1349" s="129">
        <v>7</v>
      </c>
      <c r="K1349" s="129">
        <v>1</v>
      </c>
      <c r="L1349" s="129">
        <v>1</v>
      </c>
      <c r="M1349" s="129">
        <v>4</v>
      </c>
      <c r="N1349" s="129">
        <v>14</v>
      </c>
      <c r="O1349" s="129">
        <v>3</v>
      </c>
      <c r="P1349" s="129">
        <v>11</v>
      </c>
      <c r="Q1349" s="129">
        <v>6</v>
      </c>
      <c r="R1349" s="129">
        <v>6</v>
      </c>
      <c r="S1349" s="130">
        <v>4</v>
      </c>
      <c r="T1349"/>
      <c r="U1349"/>
      <c r="V1349"/>
      <c r="W1349"/>
      <c r="X1349"/>
      <c r="Y1349"/>
      <c r="Z1349"/>
      <c r="AA1349"/>
      <c r="AB1349"/>
      <c r="AC1349"/>
      <c r="AD1349"/>
      <c r="AE1349"/>
    </row>
    <row r="1350" spans="1:31">
      <c r="A1350" s="131" t="s">
        <v>113</v>
      </c>
      <c r="B1350" s="131" t="s">
        <v>142</v>
      </c>
      <c r="C1350" s="131" t="s">
        <v>234</v>
      </c>
      <c r="D1350" s="131" t="s">
        <v>235</v>
      </c>
      <c r="E1350" s="140" t="s">
        <v>912</v>
      </c>
      <c r="F1350" s="140" t="s">
        <v>913</v>
      </c>
      <c r="G1350" s="140" t="s">
        <v>914</v>
      </c>
      <c r="H1350" s="128">
        <v>8</v>
      </c>
      <c r="I1350" s="129">
        <v>3</v>
      </c>
      <c r="J1350" s="129">
        <v>6</v>
      </c>
      <c r="K1350" s="129">
        <v>1</v>
      </c>
      <c r="L1350" s="129">
        <v>4</v>
      </c>
      <c r="M1350" s="129">
        <v>3</v>
      </c>
      <c r="N1350" s="129">
        <v>11</v>
      </c>
      <c r="O1350" s="129">
        <v>8</v>
      </c>
      <c r="P1350" s="129">
        <v>7</v>
      </c>
      <c r="Q1350" s="129">
        <v>9</v>
      </c>
      <c r="R1350" s="129">
        <v>2</v>
      </c>
      <c r="S1350" s="130">
        <v>3</v>
      </c>
      <c r="T1350"/>
      <c r="U1350"/>
      <c r="V1350"/>
      <c r="W1350"/>
      <c r="X1350"/>
      <c r="Y1350"/>
      <c r="Z1350"/>
      <c r="AA1350"/>
      <c r="AB1350"/>
      <c r="AC1350"/>
      <c r="AD1350"/>
      <c r="AE1350"/>
    </row>
    <row r="1351" spans="1:31">
      <c r="A1351" s="131" t="s">
        <v>113</v>
      </c>
      <c r="B1351" s="131" t="s">
        <v>142</v>
      </c>
      <c r="C1351" s="131" t="s">
        <v>234</v>
      </c>
      <c r="D1351" s="131" t="s">
        <v>235</v>
      </c>
      <c r="E1351" s="140" t="s">
        <v>1012</v>
      </c>
      <c r="F1351" s="140" t="s">
        <v>1013</v>
      </c>
      <c r="G1351" s="140" t="s">
        <v>590</v>
      </c>
      <c r="H1351" s="128">
        <v>2</v>
      </c>
      <c r="I1351" s="129">
        <v>1</v>
      </c>
      <c r="J1351" s="129">
        <v>1</v>
      </c>
      <c r="K1351" s="129">
        <v>1</v>
      </c>
      <c r="L1351" s="129">
        <v>2</v>
      </c>
      <c r="M1351" s="129">
        <v>4</v>
      </c>
      <c r="N1351" s="129">
        <v>1</v>
      </c>
      <c r="O1351" s="129">
        <v>3</v>
      </c>
      <c r="P1351" s="129">
        <v>1</v>
      </c>
      <c r="Q1351" s="129">
        <v>2</v>
      </c>
      <c r="R1351" s="129">
        <v>1</v>
      </c>
      <c r="S1351" s="130">
        <v>4</v>
      </c>
      <c r="T1351"/>
      <c r="U1351"/>
      <c r="V1351"/>
      <c r="W1351"/>
      <c r="X1351"/>
      <c r="Y1351"/>
      <c r="Z1351"/>
      <c r="AA1351"/>
      <c r="AB1351"/>
      <c r="AC1351"/>
      <c r="AD1351"/>
      <c r="AE1351"/>
    </row>
    <row r="1352" spans="1:31">
      <c r="A1352" s="131" t="s">
        <v>113</v>
      </c>
      <c r="B1352" s="131" t="s">
        <v>142</v>
      </c>
      <c r="C1352" s="131" t="s">
        <v>234</v>
      </c>
      <c r="D1352" s="131" t="s">
        <v>235</v>
      </c>
      <c r="E1352" s="140" t="s">
        <v>915</v>
      </c>
      <c r="F1352" s="140" t="s">
        <v>916</v>
      </c>
      <c r="G1352" s="140" t="s">
        <v>469</v>
      </c>
      <c r="H1352" s="128"/>
      <c r="I1352" s="129"/>
      <c r="J1352" s="129">
        <v>6</v>
      </c>
      <c r="K1352" s="129">
        <v>19</v>
      </c>
      <c r="L1352" s="129">
        <v>5</v>
      </c>
      <c r="M1352" s="129">
        <v>16</v>
      </c>
      <c r="N1352" s="129">
        <v>13</v>
      </c>
      <c r="O1352" s="129">
        <v>10</v>
      </c>
      <c r="P1352" s="129">
        <v>2</v>
      </c>
      <c r="Q1352" s="129"/>
      <c r="R1352" s="129"/>
      <c r="S1352" s="130"/>
      <c r="T1352"/>
      <c r="U1352"/>
      <c r="V1352"/>
      <c r="W1352"/>
      <c r="X1352"/>
      <c r="Y1352"/>
      <c r="Z1352"/>
      <c r="AA1352"/>
      <c r="AB1352"/>
      <c r="AC1352"/>
      <c r="AD1352"/>
      <c r="AE1352"/>
    </row>
    <row r="1353" spans="1:31">
      <c r="A1353" s="131" t="s">
        <v>113</v>
      </c>
      <c r="B1353" s="131" t="s">
        <v>142</v>
      </c>
      <c r="C1353" s="131" t="s">
        <v>234</v>
      </c>
      <c r="D1353" s="131" t="s">
        <v>235</v>
      </c>
      <c r="E1353" s="131" t="s">
        <v>915</v>
      </c>
      <c r="F1353" s="131" t="s">
        <v>916</v>
      </c>
      <c r="G1353" s="132" t="s">
        <v>590</v>
      </c>
      <c r="H1353" s="133">
        <v>3</v>
      </c>
      <c r="I1353" s="103">
        <v>4</v>
      </c>
      <c r="J1353" s="103"/>
      <c r="K1353" s="103"/>
      <c r="L1353" s="103"/>
      <c r="M1353" s="103"/>
      <c r="N1353" s="103"/>
      <c r="O1353" s="103"/>
      <c r="P1353" s="103"/>
      <c r="Q1353" s="103"/>
      <c r="R1353" s="103"/>
      <c r="S1353" s="134"/>
      <c r="T1353"/>
      <c r="U1353"/>
      <c r="V1353"/>
      <c r="W1353"/>
      <c r="X1353"/>
      <c r="Y1353"/>
      <c r="Z1353"/>
      <c r="AA1353"/>
      <c r="AB1353"/>
      <c r="AC1353"/>
      <c r="AD1353"/>
      <c r="AE1353"/>
    </row>
    <row r="1354" spans="1:31">
      <c r="A1354" s="131" t="s">
        <v>113</v>
      </c>
      <c r="B1354" s="131" t="s">
        <v>142</v>
      </c>
      <c r="C1354" s="131" t="s">
        <v>234</v>
      </c>
      <c r="D1354" s="131" t="s">
        <v>235</v>
      </c>
      <c r="E1354" s="140" t="s">
        <v>1096</v>
      </c>
      <c r="F1354" s="140" t="s">
        <v>1097</v>
      </c>
      <c r="G1354" s="140" t="s">
        <v>469</v>
      </c>
      <c r="H1354" s="128"/>
      <c r="I1354" s="129"/>
      <c r="J1354" s="129">
        <v>2</v>
      </c>
      <c r="K1354" s="129">
        <v>4</v>
      </c>
      <c r="L1354" s="129">
        <v>1</v>
      </c>
      <c r="M1354" s="129">
        <v>3</v>
      </c>
      <c r="N1354" s="129">
        <v>1</v>
      </c>
      <c r="O1354" s="129">
        <v>3</v>
      </c>
      <c r="P1354" s="129"/>
      <c r="Q1354" s="129"/>
      <c r="R1354" s="129"/>
      <c r="S1354" s="130"/>
      <c r="T1354"/>
      <c r="U1354"/>
      <c r="V1354"/>
      <c r="W1354"/>
      <c r="X1354"/>
      <c r="Y1354"/>
      <c r="Z1354"/>
      <c r="AA1354"/>
      <c r="AB1354"/>
      <c r="AC1354"/>
      <c r="AD1354"/>
      <c r="AE1354"/>
    </row>
    <row r="1355" spans="1:31">
      <c r="A1355" s="131" t="s">
        <v>113</v>
      </c>
      <c r="B1355" s="131" t="s">
        <v>142</v>
      </c>
      <c r="C1355" s="131" t="s">
        <v>234</v>
      </c>
      <c r="D1355" s="131" t="s">
        <v>235</v>
      </c>
      <c r="E1355" s="131" t="s">
        <v>1096</v>
      </c>
      <c r="F1355" s="131" t="s">
        <v>1097</v>
      </c>
      <c r="G1355" s="132" t="s">
        <v>590</v>
      </c>
      <c r="H1355" s="133">
        <v>2</v>
      </c>
      <c r="I1355" s="103">
        <v>1</v>
      </c>
      <c r="J1355" s="103"/>
      <c r="K1355" s="103"/>
      <c r="L1355" s="103"/>
      <c r="M1355" s="103"/>
      <c r="N1355" s="103"/>
      <c r="O1355" s="103"/>
      <c r="P1355" s="103"/>
      <c r="Q1355" s="103"/>
      <c r="R1355" s="103"/>
      <c r="S1355" s="134"/>
      <c r="T1355"/>
      <c r="U1355"/>
      <c r="V1355"/>
      <c r="W1355"/>
      <c r="X1355"/>
      <c r="Y1355"/>
      <c r="Z1355"/>
      <c r="AA1355"/>
      <c r="AB1355"/>
      <c r="AC1355"/>
      <c r="AD1355"/>
      <c r="AE1355"/>
    </row>
    <row r="1356" spans="1:31">
      <c r="A1356" s="131" t="s">
        <v>113</v>
      </c>
      <c r="B1356" s="131" t="s">
        <v>142</v>
      </c>
      <c r="C1356" s="131" t="s">
        <v>234</v>
      </c>
      <c r="D1356" s="131" t="s">
        <v>235</v>
      </c>
      <c r="E1356" s="140" t="s">
        <v>1014</v>
      </c>
      <c r="F1356" s="140" t="s">
        <v>1015</v>
      </c>
      <c r="G1356" s="140" t="s">
        <v>372</v>
      </c>
      <c r="H1356" s="128">
        <v>1</v>
      </c>
      <c r="I1356" s="129">
        <v>1</v>
      </c>
      <c r="J1356" s="129">
        <v>2</v>
      </c>
      <c r="K1356" s="129">
        <v>1</v>
      </c>
      <c r="L1356" s="129"/>
      <c r="M1356" s="129">
        <v>2</v>
      </c>
      <c r="N1356" s="129">
        <v>2</v>
      </c>
      <c r="O1356" s="129"/>
      <c r="P1356" s="129"/>
      <c r="Q1356" s="129">
        <v>1</v>
      </c>
      <c r="R1356" s="129">
        <v>1</v>
      </c>
      <c r="S1356" s="130"/>
      <c r="T1356"/>
      <c r="U1356"/>
      <c r="V1356"/>
      <c r="W1356"/>
      <c r="X1356"/>
      <c r="Y1356"/>
      <c r="Z1356"/>
      <c r="AA1356"/>
      <c r="AB1356"/>
      <c r="AC1356"/>
      <c r="AD1356"/>
      <c r="AE1356"/>
    </row>
    <row r="1357" spans="1:31">
      <c r="A1357" s="131" t="s">
        <v>113</v>
      </c>
      <c r="B1357" s="131" t="s">
        <v>142</v>
      </c>
      <c r="C1357" s="131" t="s">
        <v>234</v>
      </c>
      <c r="D1357" s="131" t="s">
        <v>235</v>
      </c>
      <c r="E1357" s="140" t="s">
        <v>1016</v>
      </c>
      <c r="F1357" s="140" t="s">
        <v>1017</v>
      </c>
      <c r="G1357" s="140" t="s">
        <v>372</v>
      </c>
      <c r="H1357" s="128"/>
      <c r="I1357" s="129">
        <v>2</v>
      </c>
      <c r="J1357" s="129">
        <v>2</v>
      </c>
      <c r="K1357" s="129">
        <v>2</v>
      </c>
      <c r="L1357" s="129">
        <v>1</v>
      </c>
      <c r="M1357" s="129"/>
      <c r="N1357" s="129">
        <v>4</v>
      </c>
      <c r="O1357" s="129">
        <v>1</v>
      </c>
      <c r="P1357" s="129">
        <v>2</v>
      </c>
      <c r="Q1357" s="129">
        <v>1</v>
      </c>
      <c r="R1357" s="129"/>
      <c r="S1357" s="130"/>
      <c r="T1357"/>
      <c r="U1357"/>
      <c r="V1357"/>
      <c r="W1357"/>
      <c r="X1357"/>
      <c r="Y1357"/>
      <c r="Z1357"/>
      <c r="AA1357"/>
      <c r="AB1357"/>
      <c r="AC1357"/>
      <c r="AD1357"/>
      <c r="AE1357"/>
    </row>
    <row r="1358" spans="1:31">
      <c r="A1358" s="131" t="s">
        <v>113</v>
      </c>
      <c r="B1358" s="131" t="s">
        <v>142</v>
      </c>
      <c r="C1358" s="131" t="s">
        <v>234</v>
      </c>
      <c r="D1358" s="131" t="s">
        <v>235</v>
      </c>
      <c r="E1358" s="140" t="s">
        <v>1020</v>
      </c>
      <c r="F1358" s="140" t="s">
        <v>1021</v>
      </c>
      <c r="G1358" s="140" t="s">
        <v>1022</v>
      </c>
      <c r="H1358" s="128"/>
      <c r="I1358" s="129"/>
      <c r="J1358" s="129"/>
      <c r="K1358" s="129">
        <v>4</v>
      </c>
      <c r="L1358" s="129">
        <v>6</v>
      </c>
      <c r="M1358" s="129">
        <v>2</v>
      </c>
      <c r="N1358" s="129">
        <v>6</v>
      </c>
      <c r="O1358" s="129">
        <v>7</v>
      </c>
      <c r="P1358" s="129">
        <v>5</v>
      </c>
      <c r="Q1358" s="129"/>
      <c r="R1358" s="129"/>
      <c r="S1358" s="130"/>
      <c r="T1358"/>
      <c r="U1358"/>
      <c r="V1358"/>
      <c r="W1358"/>
      <c r="X1358"/>
      <c r="Y1358"/>
      <c r="Z1358"/>
      <c r="AA1358"/>
      <c r="AB1358"/>
      <c r="AC1358"/>
      <c r="AD1358"/>
      <c r="AE1358"/>
    </row>
    <row r="1359" spans="1:31">
      <c r="A1359" s="131" t="s">
        <v>113</v>
      </c>
      <c r="B1359" s="131" t="s">
        <v>142</v>
      </c>
      <c r="C1359" s="131" t="s">
        <v>234</v>
      </c>
      <c r="D1359" s="131" t="s">
        <v>235</v>
      </c>
      <c r="E1359" s="140" t="s">
        <v>1023</v>
      </c>
      <c r="F1359" s="140" t="s">
        <v>1024</v>
      </c>
      <c r="G1359" s="140" t="s">
        <v>1022</v>
      </c>
      <c r="H1359" s="128">
        <v>1</v>
      </c>
      <c r="I1359" s="129"/>
      <c r="J1359" s="129">
        <v>3</v>
      </c>
      <c r="K1359" s="129">
        <v>3</v>
      </c>
      <c r="L1359" s="129"/>
      <c r="M1359" s="129"/>
      <c r="N1359" s="129">
        <v>3</v>
      </c>
      <c r="O1359" s="129">
        <v>1</v>
      </c>
      <c r="P1359" s="129">
        <v>4</v>
      </c>
      <c r="Q1359" s="129">
        <v>2</v>
      </c>
      <c r="R1359" s="129">
        <v>1</v>
      </c>
      <c r="S1359" s="130">
        <v>3</v>
      </c>
      <c r="T1359"/>
      <c r="U1359"/>
      <c r="V1359"/>
      <c r="W1359"/>
      <c r="X1359"/>
      <c r="Y1359"/>
      <c r="Z1359"/>
      <c r="AA1359"/>
      <c r="AB1359"/>
      <c r="AC1359"/>
      <c r="AD1359"/>
      <c r="AE1359"/>
    </row>
    <row r="1360" spans="1:31">
      <c r="A1360" s="131" t="s">
        <v>113</v>
      </c>
      <c r="B1360" s="131" t="s">
        <v>142</v>
      </c>
      <c r="C1360" s="131" t="s">
        <v>234</v>
      </c>
      <c r="D1360" s="131" t="s">
        <v>235</v>
      </c>
      <c r="E1360" s="140" t="s">
        <v>1115</v>
      </c>
      <c r="F1360" s="140" t="s">
        <v>1116</v>
      </c>
      <c r="G1360" s="140" t="s">
        <v>200</v>
      </c>
      <c r="H1360" s="128"/>
      <c r="I1360" s="129"/>
      <c r="J1360" s="129"/>
      <c r="K1360" s="129"/>
      <c r="L1360" s="129"/>
      <c r="M1360" s="129"/>
      <c r="N1360" s="129"/>
      <c r="O1360" s="129">
        <v>3</v>
      </c>
      <c r="P1360" s="129">
        <v>2</v>
      </c>
      <c r="Q1360" s="129"/>
      <c r="R1360" s="129"/>
      <c r="S1360" s="130"/>
      <c r="T1360"/>
      <c r="U1360"/>
      <c r="V1360"/>
      <c r="W1360"/>
      <c r="X1360"/>
      <c r="Y1360"/>
      <c r="Z1360"/>
      <c r="AA1360"/>
      <c r="AB1360"/>
      <c r="AC1360"/>
      <c r="AD1360"/>
      <c r="AE1360"/>
    </row>
    <row r="1361" spans="1:31">
      <c r="A1361" s="131" t="s">
        <v>113</v>
      </c>
      <c r="B1361" s="131" t="s">
        <v>142</v>
      </c>
      <c r="C1361" s="131" t="s">
        <v>234</v>
      </c>
      <c r="D1361" s="131" t="s">
        <v>235</v>
      </c>
      <c r="E1361" s="131" t="s">
        <v>1115</v>
      </c>
      <c r="F1361" s="131" t="s">
        <v>1116</v>
      </c>
      <c r="G1361" s="132" t="s">
        <v>439</v>
      </c>
      <c r="H1361" s="133"/>
      <c r="I1361" s="103"/>
      <c r="J1361" s="103"/>
      <c r="K1361" s="103"/>
      <c r="L1361" s="103"/>
      <c r="M1361" s="103"/>
      <c r="N1361" s="103">
        <v>1</v>
      </c>
      <c r="O1361" s="103"/>
      <c r="P1361" s="103"/>
      <c r="Q1361" s="103"/>
      <c r="R1361" s="103"/>
      <c r="S1361" s="134"/>
      <c r="T1361"/>
      <c r="U1361"/>
      <c r="V1361"/>
      <c r="W1361"/>
      <c r="X1361"/>
      <c r="Y1361"/>
      <c r="Z1361"/>
      <c r="AA1361"/>
      <c r="AB1361"/>
      <c r="AC1361"/>
      <c r="AD1361"/>
      <c r="AE1361"/>
    </row>
    <row r="1362" spans="1:31">
      <c r="A1362" s="131" t="s">
        <v>113</v>
      </c>
      <c r="B1362" s="131" t="s">
        <v>142</v>
      </c>
      <c r="C1362" s="131" t="s">
        <v>234</v>
      </c>
      <c r="D1362" s="131" t="s">
        <v>235</v>
      </c>
      <c r="E1362" s="140" t="s">
        <v>919</v>
      </c>
      <c r="F1362" s="140" t="s">
        <v>920</v>
      </c>
      <c r="G1362" s="140" t="s">
        <v>200</v>
      </c>
      <c r="H1362" s="128">
        <v>3</v>
      </c>
      <c r="I1362" s="129"/>
      <c r="J1362" s="129">
        <v>2</v>
      </c>
      <c r="K1362" s="129"/>
      <c r="L1362" s="129">
        <v>1</v>
      </c>
      <c r="M1362" s="129">
        <v>2</v>
      </c>
      <c r="N1362" s="129">
        <v>2</v>
      </c>
      <c r="O1362" s="129">
        <v>1</v>
      </c>
      <c r="P1362" s="129">
        <v>3</v>
      </c>
      <c r="Q1362" s="129">
        <v>1</v>
      </c>
      <c r="R1362" s="129">
        <v>3</v>
      </c>
      <c r="S1362" s="130"/>
      <c r="T1362"/>
      <c r="U1362"/>
      <c r="V1362"/>
      <c r="W1362"/>
      <c r="X1362"/>
      <c r="Y1362"/>
      <c r="Z1362"/>
      <c r="AA1362"/>
      <c r="AB1362"/>
      <c r="AC1362"/>
      <c r="AD1362"/>
      <c r="AE1362"/>
    </row>
    <row r="1363" spans="1:31">
      <c r="A1363" s="131" t="s">
        <v>113</v>
      </c>
      <c r="B1363" s="131" t="s">
        <v>142</v>
      </c>
      <c r="C1363" s="131" t="s">
        <v>234</v>
      </c>
      <c r="D1363" s="131" t="s">
        <v>235</v>
      </c>
      <c r="E1363" s="140" t="s">
        <v>1118</v>
      </c>
      <c r="F1363" s="140" t="s">
        <v>1119</v>
      </c>
      <c r="G1363" s="140" t="s">
        <v>349</v>
      </c>
      <c r="H1363" s="128"/>
      <c r="I1363" s="129"/>
      <c r="J1363" s="129">
        <v>7</v>
      </c>
      <c r="K1363" s="129">
        <v>2</v>
      </c>
      <c r="L1363" s="129">
        <v>16</v>
      </c>
      <c r="M1363" s="129">
        <v>11</v>
      </c>
      <c r="N1363" s="129">
        <v>24</v>
      </c>
      <c r="O1363" s="129">
        <v>31</v>
      </c>
      <c r="P1363" s="129">
        <v>26</v>
      </c>
      <c r="Q1363" s="129">
        <v>2</v>
      </c>
      <c r="R1363" s="129">
        <v>14</v>
      </c>
      <c r="S1363" s="130">
        <v>18</v>
      </c>
      <c r="T1363"/>
      <c r="U1363"/>
      <c r="V1363"/>
      <c r="W1363"/>
      <c r="X1363"/>
      <c r="Y1363"/>
      <c r="Z1363"/>
      <c r="AA1363"/>
      <c r="AB1363"/>
      <c r="AC1363"/>
      <c r="AD1363"/>
      <c r="AE1363"/>
    </row>
    <row r="1364" spans="1:31">
      <c r="A1364" s="131" t="s">
        <v>113</v>
      </c>
      <c r="B1364" s="131" t="s">
        <v>142</v>
      </c>
      <c r="C1364" s="131" t="s">
        <v>234</v>
      </c>
      <c r="D1364" s="131" t="s">
        <v>235</v>
      </c>
      <c r="E1364" s="131" t="s">
        <v>1118</v>
      </c>
      <c r="F1364" s="131" t="s">
        <v>1119</v>
      </c>
      <c r="G1364" s="132" t="s">
        <v>200</v>
      </c>
      <c r="H1364" s="133"/>
      <c r="I1364" s="103">
        <v>3</v>
      </c>
      <c r="J1364" s="103"/>
      <c r="K1364" s="103"/>
      <c r="L1364" s="103"/>
      <c r="M1364" s="103"/>
      <c r="N1364" s="103"/>
      <c r="O1364" s="103"/>
      <c r="P1364" s="103"/>
      <c r="Q1364" s="103"/>
      <c r="R1364" s="103"/>
      <c r="S1364" s="134"/>
      <c r="T1364"/>
      <c r="U1364"/>
      <c r="V1364"/>
      <c r="W1364"/>
      <c r="X1364"/>
      <c r="Y1364"/>
      <c r="Z1364"/>
      <c r="AA1364"/>
      <c r="AB1364"/>
      <c r="AC1364"/>
      <c r="AD1364"/>
      <c r="AE1364"/>
    </row>
    <row r="1365" spans="1:31">
      <c r="A1365" s="131" t="s">
        <v>113</v>
      </c>
      <c r="B1365" s="131" t="s">
        <v>142</v>
      </c>
      <c r="C1365" s="131" t="s">
        <v>234</v>
      </c>
      <c r="D1365" s="131" t="s">
        <v>235</v>
      </c>
      <c r="E1365" s="140" t="s">
        <v>921</v>
      </c>
      <c r="F1365" s="140" t="s">
        <v>922</v>
      </c>
      <c r="G1365" s="140" t="s">
        <v>416</v>
      </c>
      <c r="H1365" s="128"/>
      <c r="I1365" s="129"/>
      <c r="J1365" s="129">
        <v>2</v>
      </c>
      <c r="K1365" s="129">
        <v>4</v>
      </c>
      <c r="L1365" s="129">
        <v>2</v>
      </c>
      <c r="M1365" s="129">
        <v>5</v>
      </c>
      <c r="N1365" s="129">
        <v>6</v>
      </c>
      <c r="O1365" s="129"/>
      <c r="P1365" s="129">
        <v>5</v>
      </c>
      <c r="Q1365" s="129">
        <v>1</v>
      </c>
      <c r="R1365" s="129">
        <v>4</v>
      </c>
      <c r="S1365" s="130">
        <v>6</v>
      </c>
      <c r="T1365"/>
      <c r="U1365"/>
      <c r="V1365"/>
      <c r="W1365"/>
      <c r="X1365"/>
      <c r="Y1365"/>
      <c r="Z1365"/>
      <c r="AA1365"/>
      <c r="AB1365"/>
      <c r="AC1365"/>
      <c r="AD1365"/>
      <c r="AE1365"/>
    </row>
    <row r="1366" spans="1:31">
      <c r="A1366" s="131" t="s">
        <v>113</v>
      </c>
      <c r="B1366" s="131" t="s">
        <v>142</v>
      </c>
      <c r="C1366" s="131" t="s">
        <v>234</v>
      </c>
      <c r="D1366" s="131" t="s">
        <v>235</v>
      </c>
      <c r="E1366" s="131" t="s">
        <v>921</v>
      </c>
      <c r="F1366" s="131" t="s">
        <v>922</v>
      </c>
      <c r="G1366" s="132" t="s">
        <v>402</v>
      </c>
      <c r="H1366" s="133">
        <v>1</v>
      </c>
      <c r="I1366" s="103">
        <v>1</v>
      </c>
      <c r="J1366" s="103">
        <v>1</v>
      </c>
      <c r="K1366" s="103"/>
      <c r="L1366" s="103"/>
      <c r="M1366" s="103"/>
      <c r="N1366" s="103"/>
      <c r="O1366" s="103"/>
      <c r="P1366" s="103"/>
      <c r="Q1366" s="103"/>
      <c r="R1366" s="103"/>
      <c r="S1366" s="134"/>
      <c r="T1366"/>
      <c r="U1366"/>
      <c r="V1366"/>
      <c r="W1366"/>
      <c r="X1366"/>
      <c r="Y1366"/>
      <c r="Z1366"/>
      <c r="AA1366"/>
      <c r="AB1366"/>
      <c r="AC1366"/>
      <c r="AD1366"/>
      <c r="AE1366"/>
    </row>
    <row r="1367" spans="1:31">
      <c r="A1367" s="131" t="s">
        <v>113</v>
      </c>
      <c r="B1367" s="131" t="s">
        <v>142</v>
      </c>
      <c r="C1367" s="131" t="s">
        <v>234</v>
      </c>
      <c r="D1367" s="131" t="s">
        <v>235</v>
      </c>
      <c r="E1367" s="140" t="s">
        <v>923</v>
      </c>
      <c r="F1367" s="140" t="s">
        <v>924</v>
      </c>
      <c r="G1367" s="140" t="s">
        <v>402</v>
      </c>
      <c r="H1367" s="128">
        <v>3</v>
      </c>
      <c r="I1367" s="129"/>
      <c r="J1367" s="129">
        <v>2</v>
      </c>
      <c r="K1367" s="129">
        <v>1</v>
      </c>
      <c r="L1367" s="129">
        <v>3</v>
      </c>
      <c r="M1367" s="129">
        <v>3</v>
      </c>
      <c r="N1367" s="129">
        <v>3</v>
      </c>
      <c r="O1367" s="129">
        <v>5</v>
      </c>
      <c r="P1367" s="129">
        <v>4</v>
      </c>
      <c r="Q1367" s="129"/>
      <c r="R1367" s="129">
        <v>1</v>
      </c>
      <c r="S1367" s="130">
        <v>1</v>
      </c>
      <c r="T1367"/>
      <c r="U1367"/>
      <c r="V1367"/>
      <c r="W1367"/>
      <c r="X1367"/>
      <c r="Y1367"/>
      <c r="Z1367"/>
      <c r="AA1367"/>
      <c r="AB1367"/>
      <c r="AC1367"/>
      <c r="AD1367"/>
      <c r="AE1367"/>
    </row>
    <row r="1368" spans="1:31">
      <c r="A1368" s="131" t="s">
        <v>113</v>
      </c>
      <c r="B1368" s="131" t="s">
        <v>142</v>
      </c>
      <c r="C1368" s="131" t="s">
        <v>234</v>
      </c>
      <c r="D1368" s="131" t="s">
        <v>235</v>
      </c>
      <c r="E1368" s="140" t="s">
        <v>1129</v>
      </c>
      <c r="F1368" s="140" t="s">
        <v>1130</v>
      </c>
      <c r="G1368" s="140" t="s">
        <v>416</v>
      </c>
      <c r="H1368" s="128"/>
      <c r="I1368" s="129"/>
      <c r="J1368" s="129">
        <v>1</v>
      </c>
      <c r="K1368" s="129">
        <v>3</v>
      </c>
      <c r="L1368" s="129">
        <v>2</v>
      </c>
      <c r="M1368" s="129"/>
      <c r="N1368" s="129">
        <v>2</v>
      </c>
      <c r="O1368" s="129">
        <v>1</v>
      </c>
      <c r="P1368" s="129">
        <v>2</v>
      </c>
      <c r="Q1368" s="129">
        <v>1</v>
      </c>
      <c r="R1368" s="129">
        <v>1</v>
      </c>
      <c r="S1368" s="130">
        <v>1</v>
      </c>
      <c r="T1368"/>
      <c r="U1368"/>
      <c r="V1368"/>
      <c r="W1368"/>
      <c r="X1368"/>
      <c r="Y1368"/>
      <c r="Z1368"/>
      <c r="AA1368"/>
      <c r="AB1368"/>
      <c r="AC1368"/>
      <c r="AD1368"/>
      <c r="AE1368"/>
    </row>
    <row r="1369" spans="1:31">
      <c r="A1369" s="131" t="s">
        <v>113</v>
      </c>
      <c r="B1369" s="131" t="s">
        <v>142</v>
      </c>
      <c r="C1369" s="131" t="s">
        <v>234</v>
      </c>
      <c r="D1369" s="131" t="s">
        <v>235</v>
      </c>
      <c r="E1369" s="131" t="s">
        <v>1129</v>
      </c>
      <c r="F1369" s="131" t="s">
        <v>1130</v>
      </c>
      <c r="G1369" s="132" t="s">
        <v>402</v>
      </c>
      <c r="H1369" s="133">
        <v>2</v>
      </c>
      <c r="I1369" s="103"/>
      <c r="J1369" s="103"/>
      <c r="K1369" s="103"/>
      <c r="L1369" s="103"/>
      <c r="M1369" s="103"/>
      <c r="N1369" s="103"/>
      <c r="O1369" s="103"/>
      <c r="P1369" s="103"/>
      <c r="Q1369" s="103"/>
      <c r="R1369" s="103"/>
      <c r="S1369" s="134"/>
      <c r="T1369"/>
      <c r="U1369"/>
      <c r="V1369"/>
      <c r="W1369"/>
      <c r="X1369"/>
      <c r="Y1369"/>
      <c r="Z1369"/>
      <c r="AA1369"/>
      <c r="AB1369"/>
      <c r="AC1369"/>
      <c r="AD1369"/>
      <c r="AE1369"/>
    </row>
    <row r="1370" spans="1:31">
      <c r="A1370" s="131" t="s">
        <v>113</v>
      </c>
      <c r="B1370" s="131" t="s">
        <v>142</v>
      </c>
      <c r="C1370" s="131" t="s">
        <v>234</v>
      </c>
      <c r="D1370" s="131" t="s">
        <v>235</v>
      </c>
      <c r="E1370" s="140" t="s">
        <v>925</v>
      </c>
      <c r="F1370" s="140" t="s">
        <v>926</v>
      </c>
      <c r="G1370" s="140" t="s">
        <v>927</v>
      </c>
      <c r="H1370" s="128"/>
      <c r="I1370" s="129"/>
      <c r="J1370" s="129"/>
      <c r="K1370" s="129"/>
      <c r="L1370" s="129"/>
      <c r="M1370" s="129">
        <v>1</v>
      </c>
      <c r="N1370" s="129">
        <v>3</v>
      </c>
      <c r="O1370" s="129">
        <v>1</v>
      </c>
      <c r="P1370" s="129">
        <v>2</v>
      </c>
      <c r="Q1370" s="129">
        <v>2</v>
      </c>
      <c r="R1370" s="129"/>
      <c r="S1370" s="130"/>
      <c r="T1370"/>
      <c r="U1370"/>
      <c r="V1370"/>
      <c r="W1370"/>
      <c r="X1370"/>
      <c r="Y1370"/>
      <c r="Z1370"/>
      <c r="AA1370"/>
      <c r="AB1370"/>
      <c r="AC1370"/>
      <c r="AD1370"/>
      <c r="AE1370"/>
    </row>
    <row r="1371" spans="1:31">
      <c r="A1371" s="131" t="s">
        <v>113</v>
      </c>
      <c r="B1371" s="131" t="s">
        <v>142</v>
      </c>
      <c r="C1371" s="131" t="s">
        <v>234</v>
      </c>
      <c r="D1371" s="131" t="s">
        <v>235</v>
      </c>
      <c r="E1371" s="140" t="s">
        <v>1138</v>
      </c>
      <c r="F1371" s="140" t="s">
        <v>1139</v>
      </c>
      <c r="G1371" s="140" t="s">
        <v>185</v>
      </c>
      <c r="H1371" s="128"/>
      <c r="I1371" s="129"/>
      <c r="J1371" s="129"/>
      <c r="K1371" s="129"/>
      <c r="L1371" s="129">
        <v>1</v>
      </c>
      <c r="M1371" s="129">
        <v>1</v>
      </c>
      <c r="N1371" s="129"/>
      <c r="O1371" s="129"/>
      <c r="P1371" s="129"/>
      <c r="Q1371" s="129"/>
      <c r="R1371" s="129"/>
      <c r="S1371" s="130"/>
      <c r="T1371"/>
      <c r="U1371"/>
      <c r="V1371"/>
      <c r="W1371"/>
      <c r="X1371"/>
      <c r="Y1371"/>
      <c r="Z1371"/>
      <c r="AA1371"/>
      <c r="AB1371"/>
      <c r="AC1371"/>
      <c r="AD1371"/>
      <c r="AE1371"/>
    </row>
    <row r="1372" spans="1:31">
      <c r="A1372" s="131" t="s">
        <v>113</v>
      </c>
      <c r="B1372" s="131" t="s">
        <v>142</v>
      </c>
      <c r="C1372" s="131" t="s">
        <v>234</v>
      </c>
      <c r="D1372" s="131" t="s">
        <v>235</v>
      </c>
      <c r="E1372" s="140" t="s">
        <v>930</v>
      </c>
      <c r="F1372" s="140" t="s">
        <v>931</v>
      </c>
      <c r="G1372" s="140" t="s">
        <v>372</v>
      </c>
      <c r="H1372" s="128"/>
      <c r="I1372" s="129"/>
      <c r="J1372" s="129">
        <v>10</v>
      </c>
      <c r="K1372" s="129">
        <v>15</v>
      </c>
      <c r="L1372" s="129"/>
      <c r="M1372" s="129"/>
      <c r="N1372" s="129"/>
      <c r="O1372" s="129"/>
      <c r="P1372" s="129"/>
      <c r="Q1372" s="129"/>
      <c r="R1372" s="129"/>
      <c r="S1372" s="130"/>
      <c r="T1372"/>
      <c r="U1372"/>
      <c r="V1372"/>
      <c r="W1372"/>
      <c r="X1372"/>
      <c r="Y1372"/>
      <c r="Z1372"/>
      <c r="AA1372"/>
      <c r="AB1372"/>
      <c r="AC1372"/>
      <c r="AD1372"/>
      <c r="AE1372"/>
    </row>
    <row r="1373" spans="1:31">
      <c r="A1373" s="131" t="s">
        <v>113</v>
      </c>
      <c r="B1373" s="131" t="s">
        <v>142</v>
      </c>
      <c r="C1373" s="131" t="s">
        <v>234</v>
      </c>
      <c r="D1373" s="131" t="s">
        <v>235</v>
      </c>
      <c r="E1373" s="140" t="s">
        <v>947</v>
      </c>
      <c r="F1373" s="140" t="s">
        <v>948</v>
      </c>
      <c r="G1373" s="140" t="s">
        <v>191</v>
      </c>
      <c r="H1373" s="128">
        <v>33</v>
      </c>
      <c r="I1373" s="129">
        <v>18</v>
      </c>
      <c r="J1373" s="129">
        <v>20</v>
      </c>
      <c r="K1373" s="129">
        <v>31</v>
      </c>
      <c r="L1373" s="129">
        <v>14</v>
      </c>
      <c r="M1373" s="129">
        <v>20</v>
      </c>
      <c r="N1373" s="129">
        <v>21</v>
      </c>
      <c r="O1373" s="129">
        <v>56</v>
      </c>
      <c r="P1373" s="129">
        <v>38</v>
      </c>
      <c r="Q1373" s="129">
        <v>25</v>
      </c>
      <c r="R1373" s="129">
        <v>15</v>
      </c>
      <c r="S1373" s="130">
        <v>12</v>
      </c>
      <c r="T1373"/>
      <c r="U1373"/>
      <c r="V1373"/>
      <c r="W1373"/>
      <c r="X1373"/>
      <c r="Y1373"/>
      <c r="Z1373"/>
      <c r="AA1373"/>
      <c r="AB1373"/>
      <c r="AC1373"/>
      <c r="AD1373"/>
      <c r="AE1373"/>
    </row>
    <row r="1374" spans="1:31">
      <c r="A1374" s="131" t="s">
        <v>113</v>
      </c>
      <c r="B1374" s="131" t="s">
        <v>142</v>
      </c>
      <c r="C1374" s="131" t="s">
        <v>234</v>
      </c>
      <c r="D1374" s="131" t="s">
        <v>235</v>
      </c>
      <c r="E1374" s="140" t="s">
        <v>949</v>
      </c>
      <c r="F1374" s="140" t="s">
        <v>950</v>
      </c>
      <c r="G1374" s="140" t="s">
        <v>951</v>
      </c>
      <c r="H1374" s="128">
        <v>15</v>
      </c>
      <c r="I1374" s="129">
        <v>15</v>
      </c>
      <c r="J1374" s="129">
        <v>10</v>
      </c>
      <c r="K1374" s="129">
        <v>10</v>
      </c>
      <c r="L1374" s="129">
        <v>8</v>
      </c>
      <c r="M1374" s="129">
        <v>7</v>
      </c>
      <c r="N1374" s="129">
        <v>8</v>
      </c>
      <c r="O1374" s="129">
        <v>3</v>
      </c>
      <c r="P1374" s="129"/>
      <c r="Q1374" s="129"/>
      <c r="R1374" s="129"/>
      <c r="S1374" s="130"/>
      <c r="T1374"/>
      <c r="U1374"/>
      <c r="V1374"/>
      <c r="W1374"/>
      <c r="X1374"/>
      <c r="Y1374"/>
      <c r="Z1374"/>
      <c r="AA1374"/>
      <c r="AB1374"/>
      <c r="AC1374"/>
      <c r="AD1374"/>
      <c r="AE1374"/>
    </row>
    <row r="1375" spans="1:31">
      <c r="A1375" s="131" t="s">
        <v>113</v>
      </c>
      <c r="B1375" s="131" t="s">
        <v>142</v>
      </c>
      <c r="C1375" s="131" t="s">
        <v>234</v>
      </c>
      <c r="D1375" s="131" t="s">
        <v>235</v>
      </c>
      <c r="E1375" s="140" t="s">
        <v>952</v>
      </c>
      <c r="F1375" s="140" t="s">
        <v>953</v>
      </c>
      <c r="G1375" s="140" t="s">
        <v>200</v>
      </c>
      <c r="H1375" s="128"/>
      <c r="I1375" s="129"/>
      <c r="J1375" s="129"/>
      <c r="K1375" s="129"/>
      <c r="L1375" s="129">
        <v>1</v>
      </c>
      <c r="M1375" s="129">
        <v>3</v>
      </c>
      <c r="N1375" s="129">
        <v>1</v>
      </c>
      <c r="O1375" s="129"/>
      <c r="P1375" s="129">
        <v>1</v>
      </c>
      <c r="Q1375" s="129"/>
      <c r="R1375" s="129">
        <v>1</v>
      </c>
      <c r="S1375" s="130"/>
      <c r="T1375"/>
      <c r="U1375"/>
      <c r="V1375"/>
      <c r="W1375"/>
      <c r="X1375"/>
      <c r="Y1375"/>
      <c r="Z1375"/>
      <c r="AA1375"/>
      <c r="AB1375"/>
      <c r="AC1375"/>
      <c r="AD1375"/>
      <c r="AE1375"/>
    </row>
    <row r="1376" spans="1:31">
      <c r="A1376" s="131" t="s">
        <v>113</v>
      </c>
      <c r="B1376" s="131" t="s">
        <v>142</v>
      </c>
      <c r="C1376" s="131" t="s">
        <v>234</v>
      </c>
      <c r="D1376" s="131" t="s">
        <v>235</v>
      </c>
      <c r="E1376" s="131" t="s">
        <v>952</v>
      </c>
      <c r="F1376" s="131" t="s">
        <v>953</v>
      </c>
      <c r="G1376" s="132" t="s">
        <v>372</v>
      </c>
      <c r="H1376" s="133">
        <v>103</v>
      </c>
      <c r="I1376" s="103">
        <v>110</v>
      </c>
      <c r="J1376" s="103">
        <v>95</v>
      </c>
      <c r="K1376" s="103">
        <v>114</v>
      </c>
      <c r="L1376" s="103">
        <v>97</v>
      </c>
      <c r="M1376" s="103">
        <v>119</v>
      </c>
      <c r="N1376" s="103">
        <v>42</v>
      </c>
      <c r="O1376" s="103"/>
      <c r="P1376" s="103"/>
      <c r="Q1376" s="103"/>
      <c r="R1376" s="103"/>
      <c r="S1376" s="134"/>
      <c r="T1376"/>
      <c r="U1376"/>
      <c r="V1376"/>
      <c r="W1376"/>
      <c r="X1376"/>
      <c r="Y1376"/>
      <c r="Z1376"/>
      <c r="AA1376"/>
      <c r="AB1376"/>
      <c r="AC1376"/>
      <c r="AD1376"/>
      <c r="AE1376"/>
    </row>
    <row r="1377" spans="1:31">
      <c r="A1377" s="131" t="s">
        <v>113</v>
      </c>
      <c r="B1377" s="131" t="s">
        <v>142</v>
      </c>
      <c r="C1377" s="131" t="s">
        <v>234</v>
      </c>
      <c r="D1377" s="131" t="s">
        <v>235</v>
      </c>
      <c r="E1377" s="131" t="s">
        <v>952</v>
      </c>
      <c r="F1377" s="131" t="s">
        <v>953</v>
      </c>
      <c r="G1377" s="132" t="s">
        <v>439</v>
      </c>
      <c r="H1377" s="133"/>
      <c r="I1377" s="103"/>
      <c r="J1377" s="103">
        <v>7</v>
      </c>
      <c r="K1377" s="103"/>
      <c r="L1377" s="103"/>
      <c r="M1377" s="103"/>
      <c r="N1377" s="103"/>
      <c r="O1377" s="103"/>
      <c r="P1377" s="103"/>
      <c r="Q1377" s="103"/>
      <c r="R1377" s="103"/>
      <c r="S1377" s="134"/>
      <c r="T1377"/>
      <c r="U1377"/>
      <c r="V1377"/>
      <c r="W1377"/>
      <c r="X1377"/>
      <c r="Y1377"/>
      <c r="Z1377"/>
      <c r="AA1377"/>
      <c r="AB1377"/>
      <c r="AC1377"/>
      <c r="AD1377"/>
      <c r="AE1377"/>
    </row>
    <row r="1378" spans="1:31">
      <c r="A1378" s="131" t="s">
        <v>113</v>
      </c>
      <c r="B1378" s="131" t="s">
        <v>142</v>
      </c>
      <c r="C1378" s="131" t="s">
        <v>234</v>
      </c>
      <c r="D1378" s="131" t="s">
        <v>235</v>
      </c>
      <c r="E1378" s="131" t="s">
        <v>952</v>
      </c>
      <c r="F1378" s="131" t="s">
        <v>953</v>
      </c>
      <c r="G1378" s="132" t="s">
        <v>237</v>
      </c>
      <c r="H1378" s="133"/>
      <c r="I1378" s="103"/>
      <c r="J1378" s="103"/>
      <c r="K1378" s="103"/>
      <c r="L1378" s="103">
        <v>2</v>
      </c>
      <c r="M1378" s="103"/>
      <c r="N1378" s="103"/>
      <c r="O1378" s="103"/>
      <c r="P1378" s="103"/>
      <c r="Q1378" s="103"/>
      <c r="R1378" s="103"/>
      <c r="S1378" s="134"/>
      <c r="T1378"/>
      <c r="U1378"/>
      <c r="V1378"/>
      <c r="W1378"/>
      <c r="X1378"/>
      <c r="Y1378"/>
      <c r="Z1378"/>
      <c r="AA1378"/>
      <c r="AB1378"/>
      <c r="AC1378"/>
      <c r="AD1378"/>
      <c r="AE1378"/>
    </row>
    <row r="1379" spans="1:31">
      <c r="A1379" s="131" t="s">
        <v>113</v>
      </c>
      <c r="B1379" s="131" t="s">
        <v>142</v>
      </c>
      <c r="C1379" s="131" t="s">
        <v>234</v>
      </c>
      <c r="D1379" s="131" t="s">
        <v>235</v>
      </c>
      <c r="E1379" s="140" t="s">
        <v>1155</v>
      </c>
      <c r="F1379" s="140" t="s">
        <v>1156</v>
      </c>
      <c r="G1379" s="140" t="s">
        <v>251</v>
      </c>
      <c r="H1379" s="128"/>
      <c r="I1379" s="129"/>
      <c r="J1379" s="129"/>
      <c r="K1379" s="129"/>
      <c r="L1379" s="129"/>
      <c r="M1379" s="129">
        <v>2</v>
      </c>
      <c r="N1379" s="129">
        <v>1</v>
      </c>
      <c r="O1379" s="129"/>
      <c r="P1379" s="129">
        <v>3</v>
      </c>
      <c r="Q1379" s="129">
        <v>1</v>
      </c>
      <c r="R1379" s="129">
        <v>1</v>
      </c>
      <c r="S1379" s="130">
        <v>1</v>
      </c>
      <c r="T1379"/>
      <c r="U1379"/>
      <c r="V1379"/>
      <c r="W1379"/>
      <c r="X1379"/>
      <c r="Y1379"/>
      <c r="Z1379"/>
      <c r="AA1379"/>
      <c r="AB1379"/>
      <c r="AC1379"/>
      <c r="AD1379"/>
      <c r="AE1379"/>
    </row>
    <row r="1380" spans="1:31">
      <c r="A1380" s="131" t="s">
        <v>113</v>
      </c>
      <c r="B1380" s="131" t="s">
        <v>142</v>
      </c>
      <c r="C1380" s="131" t="s">
        <v>234</v>
      </c>
      <c r="D1380" s="131" t="s">
        <v>235</v>
      </c>
      <c r="E1380" s="140" t="s">
        <v>1262</v>
      </c>
      <c r="F1380" s="140" t="s">
        <v>1263</v>
      </c>
      <c r="G1380" s="140" t="s">
        <v>372</v>
      </c>
      <c r="H1380" s="128">
        <v>41</v>
      </c>
      <c r="I1380" s="129"/>
      <c r="J1380" s="129"/>
      <c r="K1380" s="129"/>
      <c r="L1380" s="129"/>
      <c r="M1380" s="129"/>
      <c r="N1380" s="129"/>
      <c r="O1380" s="129"/>
      <c r="P1380" s="129"/>
      <c r="Q1380" s="129"/>
      <c r="R1380" s="129"/>
      <c r="S1380" s="130"/>
      <c r="T1380"/>
      <c r="U1380"/>
      <c r="V1380"/>
      <c r="W1380"/>
      <c r="X1380"/>
      <c r="Y1380"/>
      <c r="Z1380"/>
      <c r="AA1380"/>
      <c r="AB1380"/>
      <c r="AC1380"/>
      <c r="AD1380"/>
      <c r="AE1380"/>
    </row>
    <row r="1381" spans="1:31">
      <c r="A1381" s="131" t="s">
        <v>113</v>
      </c>
      <c r="B1381" s="131" t="s">
        <v>142</v>
      </c>
      <c r="C1381" s="131" t="s">
        <v>234</v>
      </c>
      <c r="D1381" s="131" t="s">
        <v>235</v>
      </c>
      <c r="E1381" s="131" t="s">
        <v>1262</v>
      </c>
      <c r="F1381" s="131" t="s">
        <v>1263</v>
      </c>
      <c r="G1381" s="132" t="s">
        <v>439</v>
      </c>
      <c r="H1381" s="133">
        <v>1</v>
      </c>
      <c r="I1381" s="103"/>
      <c r="J1381" s="103"/>
      <c r="K1381" s="103"/>
      <c r="L1381" s="103"/>
      <c r="M1381" s="103"/>
      <c r="N1381" s="103"/>
      <c r="O1381" s="103"/>
      <c r="P1381" s="103"/>
      <c r="Q1381" s="103"/>
      <c r="R1381" s="103"/>
      <c r="S1381" s="134"/>
      <c r="T1381"/>
      <c r="U1381"/>
      <c r="V1381"/>
      <c r="W1381"/>
      <c r="X1381"/>
      <c r="Y1381"/>
      <c r="Z1381"/>
      <c r="AA1381"/>
      <c r="AB1381"/>
      <c r="AC1381"/>
      <c r="AD1381"/>
      <c r="AE1381"/>
    </row>
    <row r="1382" spans="1:31">
      <c r="A1382" s="131" t="s">
        <v>113</v>
      </c>
      <c r="B1382" s="131" t="s">
        <v>142</v>
      </c>
      <c r="C1382" s="131" t="s">
        <v>234</v>
      </c>
      <c r="D1382" s="131" t="s">
        <v>235</v>
      </c>
      <c r="E1382" s="140" t="s">
        <v>1164</v>
      </c>
      <c r="F1382" s="140" t="s">
        <v>1165</v>
      </c>
      <c r="G1382" s="140" t="s">
        <v>372</v>
      </c>
      <c r="H1382" s="128">
        <v>5</v>
      </c>
      <c r="I1382" s="129">
        <v>4</v>
      </c>
      <c r="J1382" s="129">
        <v>1</v>
      </c>
      <c r="K1382" s="129">
        <v>1</v>
      </c>
      <c r="L1382" s="129">
        <v>2</v>
      </c>
      <c r="M1382" s="129">
        <v>2</v>
      </c>
      <c r="N1382" s="129">
        <v>1</v>
      </c>
      <c r="O1382" s="129">
        <v>2</v>
      </c>
      <c r="P1382" s="129">
        <v>1</v>
      </c>
      <c r="Q1382" s="129">
        <v>1</v>
      </c>
      <c r="R1382" s="129">
        <v>4</v>
      </c>
      <c r="S1382" s="130">
        <v>4</v>
      </c>
      <c r="T1382"/>
      <c r="U1382"/>
      <c r="V1382"/>
      <c r="W1382"/>
      <c r="X1382"/>
      <c r="Y1382"/>
      <c r="Z1382"/>
      <c r="AA1382"/>
      <c r="AB1382"/>
      <c r="AC1382"/>
      <c r="AD1382"/>
      <c r="AE1382"/>
    </row>
    <row r="1383" spans="1:31">
      <c r="A1383" s="131" t="s">
        <v>113</v>
      </c>
      <c r="B1383" s="131" t="s">
        <v>142</v>
      </c>
      <c r="C1383" s="131" t="s">
        <v>234</v>
      </c>
      <c r="D1383" s="131" t="s">
        <v>235</v>
      </c>
      <c r="E1383" s="140" t="s">
        <v>960</v>
      </c>
      <c r="F1383" s="140" t="s">
        <v>961</v>
      </c>
      <c r="G1383" s="140" t="s">
        <v>496</v>
      </c>
      <c r="H1383" s="128"/>
      <c r="I1383" s="129"/>
      <c r="J1383" s="129"/>
      <c r="K1383" s="129"/>
      <c r="L1383" s="129"/>
      <c r="M1383" s="129"/>
      <c r="N1383" s="129"/>
      <c r="O1383" s="129">
        <v>1</v>
      </c>
      <c r="P1383" s="129"/>
      <c r="Q1383" s="129"/>
      <c r="R1383" s="129"/>
      <c r="S1383" s="130"/>
      <c r="T1383"/>
      <c r="U1383"/>
      <c r="V1383"/>
      <c r="W1383"/>
      <c r="X1383"/>
      <c r="Y1383"/>
      <c r="Z1383"/>
      <c r="AA1383"/>
      <c r="AB1383"/>
      <c r="AC1383"/>
      <c r="AD1383"/>
      <c r="AE1383"/>
    </row>
    <row r="1384" spans="1:31">
      <c r="A1384" s="131" t="s">
        <v>113</v>
      </c>
      <c r="B1384" s="131" t="s">
        <v>142</v>
      </c>
      <c r="C1384" s="131" t="s">
        <v>234</v>
      </c>
      <c r="D1384" s="131" t="s">
        <v>235</v>
      </c>
      <c r="E1384" s="131" t="s">
        <v>960</v>
      </c>
      <c r="F1384" s="131" t="s">
        <v>961</v>
      </c>
      <c r="G1384" s="132" t="s">
        <v>469</v>
      </c>
      <c r="H1384" s="133">
        <v>21</v>
      </c>
      <c r="I1384" s="103">
        <v>15</v>
      </c>
      <c r="J1384" s="103">
        <v>9</v>
      </c>
      <c r="K1384" s="103">
        <v>28</v>
      </c>
      <c r="L1384" s="103">
        <v>23</v>
      </c>
      <c r="M1384" s="103">
        <v>22</v>
      </c>
      <c r="N1384" s="103">
        <v>18</v>
      </c>
      <c r="O1384" s="103">
        <v>18</v>
      </c>
      <c r="P1384" s="103">
        <v>33</v>
      </c>
      <c r="Q1384" s="103">
        <v>25</v>
      </c>
      <c r="R1384" s="103">
        <v>17</v>
      </c>
      <c r="S1384" s="134">
        <v>27</v>
      </c>
      <c r="T1384"/>
      <c r="U1384"/>
      <c r="V1384"/>
      <c r="W1384"/>
      <c r="X1384"/>
      <c r="Y1384"/>
      <c r="Z1384"/>
      <c r="AA1384"/>
      <c r="AB1384"/>
      <c r="AC1384"/>
      <c r="AD1384"/>
      <c r="AE1384"/>
    </row>
    <row r="1385" spans="1:31">
      <c r="A1385" s="131" t="s">
        <v>113</v>
      </c>
      <c r="B1385" s="131" t="s">
        <v>142</v>
      </c>
      <c r="C1385" s="131" t="s">
        <v>234</v>
      </c>
      <c r="D1385" s="131" t="s">
        <v>235</v>
      </c>
      <c r="E1385" s="140" t="s">
        <v>962</v>
      </c>
      <c r="F1385" s="140" t="s">
        <v>963</v>
      </c>
      <c r="G1385" s="140" t="s">
        <v>481</v>
      </c>
      <c r="H1385" s="128">
        <v>5</v>
      </c>
      <c r="I1385" s="129">
        <v>7</v>
      </c>
      <c r="J1385" s="129">
        <v>3</v>
      </c>
      <c r="K1385" s="129">
        <v>6</v>
      </c>
      <c r="L1385" s="129">
        <v>7</v>
      </c>
      <c r="M1385" s="129">
        <v>5</v>
      </c>
      <c r="N1385" s="129">
        <v>9</v>
      </c>
      <c r="O1385" s="129">
        <v>4</v>
      </c>
      <c r="P1385" s="129">
        <v>6</v>
      </c>
      <c r="Q1385" s="129"/>
      <c r="R1385" s="129">
        <v>3</v>
      </c>
      <c r="S1385" s="130">
        <v>3</v>
      </c>
      <c r="T1385"/>
      <c r="U1385"/>
      <c r="V1385"/>
      <c r="W1385"/>
      <c r="X1385"/>
      <c r="Y1385"/>
      <c r="Z1385"/>
      <c r="AA1385"/>
      <c r="AB1385"/>
      <c r="AC1385"/>
      <c r="AD1385"/>
      <c r="AE1385"/>
    </row>
    <row r="1386" spans="1:31">
      <c r="A1386" s="131" t="s">
        <v>113</v>
      </c>
      <c r="B1386" s="131" t="s">
        <v>142</v>
      </c>
      <c r="C1386" s="131" t="s">
        <v>234</v>
      </c>
      <c r="D1386" s="131" t="s">
        <v>235</v>
      </c>
      <c r="E1386" s="140" t="s">
        <v>1047</v>
      </c>
      <c r="F1386" s="140" t="s">
        <v>1011</v>
      </c>
      <c r="G1386" s="140" t="s">
        <v>251</v>
      </c>
      <c r="H1386" s="128"/>
      <c r="I1386" s="129"/>
      <c r="J1386" s="129"/>
      <c r="K1386" s="129"/>
      <c r="L1386" s="129"/>
      <c r="M1386" s="129"/>
      <c r="N1386" s="129"/>
      <c r="O1386" s="129">
        <v>1</v>
      </c>
      <c r="P1386" s="129">
        <v>17</v>
      </c>
      <c r="Q1386" s="129">
        <v>13</v>
      </c>
      <c r="R1386" s="129">
        <v>9</v>
      </c>
      <c r="S1386" s="130"/>
      <c r="T1386"/>
      <c r="U1386"/>
      <c r="V1386"/>
      <c r="W1386"/>
      <c r="X1386"/>
      <c r="Y1386"/>
      <c r="Z1386"/>
      <c r="AA1386"/>
      <c r="AB1386"/>
      <c r="AC1386"/>
      <c r="AD1386"/>
      <c r="AE1386"/>
    </row>
    <row r="1387" spans="1:31">
      <c r="A1387" s="131" t="s">
        <v>113</v>
      </c>
      <c r="B1387" s="131" t="s">
        <v>142</v>
      </c>
      <c r="C1387" s="131" t="s">
        <v>234</v>
      </c>
      <c r="D1387" s="131" t="s">
        <v>235</v>
      </c>
      <c r="E1387" s="140" t="s">
        <v>1198</v>
      </c>
      <c r="F1387" s="140" t="s">
        <v>1199</v>
      </c>
      <c r="G1387" s="140" t="s">
        <v>439</v>
      </c>
      <c r="H1387" s="128"/>
      <c r="I1387" s="129"/>
      <c r="J1387" s="129"/>
      <c r="K1387" s="129"/>
      <c r="L1387" s="129"/>
      <c r="M1387" s="129"/>
      <c r="N1387" s="129"/>
      <c r="O1387" s="129"/>
      <c r="P1387" s="129"/>
      <c r="Q1387" s="129"/>
      <c r="R1387" s="129"/>
      <c r="S1387" s="130">
        <v>1</v>
      </c>
      <c r="T1387"/>
      <c r="U1387"/>
      <c r="V1387"/>
      <c r="W1387"/>
      <c r="X1387"/>
      <c r="Y1387"/>
      <c r="Z1387"/>
      <c r="AA1387"/>
      <c r="AB1387"/>
      <c r="AC1387"/>
      <c r="AD1387"/>
      <c r="AE1387"/>
    </row>
    <row r="1388" spans="1:31">
      <c r="A1388" s="131" t="s">
        <v>113</v>
      </c>
      <c r="B1388" s="131" t="s">
        <v>142</v>
      </c>
      <c r="C1388" s="131" t="s">
        <v>234</v>
      </c>
      <c r="D1388" s="131" t="s">
        <v>235</v>
      </c>
      <c r="E1388" s="140" t="s">
        <v>989</v>
      </c>
      <c r="F1388" s="140" t="s">
        <v>990</v>
      </c>
      <c r="G1388" s="140" t="s">
        <v>372</v>
      </c>
      <c r="H1388" s="128"/>
      <c r="I1388" s="129"/>
      <c r="J1388" s="129"/>
      <c r="K1388" s="129"/>
      <c r="L1388" s="129"/>
      <c r="M1388" s="129"/>
      <c r="N1388" s="129">
        <v>2</v>
      </c>
      <c r="O1388" s="129">
        <v>3</v>
      </c>
      <c r="P1388" s="129">
        <v>1</v>
      </c>
      <c r="Q1388" s="129"/>
      <c r="R1388" s="129"/>
      <c r="S1388" s="130">
        <v>3</v>
      </c>
      <c r="T1388"/>
      <c r="U1388"/>
      <c r="V1388"/>
      <c r="W1388"/>
      <c r="X1388"/>
      <c r="Y1388"/>
      <c r="Z1388"/>
      <c r="AA1388"/>
      <c r="AB1388"/>
      <c r="AC1388"/>
      <c r="AD1388"/>
      <c r="AE1388"/>
    </row>
    <row r="1389" spans="1:31">
      <c r="A1389" s="131" t="s">
        <v>113</v>
      </c>
      <c r="B1389" s="131" t="s">
        <v>142</v>
      </c>
      <c r="C1389" s="131" t="s">
        <v>234</v>
      </c>
      <c r="D1389" s="131" t="s">
        <v>235</v>
      </c>
      <c r="E1389" s="131" t="s">
        <v>989</v>
      </c>
      <c r="F1389" s="131" t="s">
        <v>990</v>
      </c>
      <c r="G1389" s="132" t="s">
        <v>991</v>
      </c>
      <c r="H1389" s="133"/>
      <c r="I1389" s="103"/>
      <c r="J1389" s="103"/>
      <c r="K1389" s="103"/>
      <c r="L1389" s="103"/>
      <c r="M1389" s="103"/>
      <c r="N1389" s="103">
        <v>9</v>
      </c>
      <c r="O1389" s="103">
        <v>3</v>
      </c>
      <c r="P1389" s="103">
        <v>2</v>
      </c>
      <c r="Q1389" s="103">
        <v>5</v>
      </c>
      <c r="R1389" s="103"/>
      <c r="S1389" s="134">
        <v>1</v>
      </c>
      <c r="T1389"/>
      <c r="U1389"/>
      <c r="V1389"/>
      <c r="W1389"/>
      <c r="X1389"/>
      <c r="Y1389"/>
      <c r="Z1389"/>
      <c r="AA1389"/>
      <c r="AB1389"/>
      <c r="AC1389"/>
      <c r="AD1389"/>
      <c r="AE1389"/>
    </row>
    <row r="1390" spans="1:31">
      <c r="A1390" s="131" t="s">
        <v>113</v>
      </c>
      <c r="B1390" s="140" t="s">
        <v>137</v>
      </c>
      <c r="C1390" s="140" t="s">
        <v>138</v>
      </c>
      <c r="D1390" s="140" t="s">
        <v>254</v>
      </c>
      <c r="E1390" s="140" t="s">
        <v>947</v>
      </c>
      <c r="F1390" s="140" t="s">
        <v>948</v>
      </c>
      <c r="G1390" s="140" t="s">
        <v>191</v>
      </c>
      <c r="H1390" s="128"/>
      <c r="I1390" s="129"/>
      <c r="J1390" s="129"/>
      <c r="K1390" s="129"/>
      <c r="L1390" s="129"/>
      <c r="M1390" s="129">
        <v>1</v>
      </c>
      <c r="N1390" s="129"/>
      <c r="O1390" s="129"/>
      <c r="P1390" s="129"/>
      <c r="Q1390" s="129"/>
      <c r="R1390" s="129"/>
      <c r="S1390" s="130"/>
      <c r="T1390"/>
      <c r="U1390"/>
      <c r="V1390"/>
      <c r="W1390"/>
      <c r="X1390"/>
      <c r="Y1390"/>
      <c r="Z1390"/>
      <c r="AA1390"/>
      <c r="AB1390"/>
      <c r="AC1390"/>
      <c r="AD1390"/>
      <c r="AE1390"/>
    </row>
    <row r="1391" spans="1:31">
      <c r="A1391" s="131" t="s">
        <v>113</v>
      </c>
      <c r="B1391" s="131" t="s">
        <v>137</v>
      </c>
      <c r="C1391" s="131" t="s">
        <v>138</v>
      </c>
      <c r="D1391" s="131" t="s">
        <v>254</v>
      </c>
      <c r="E1391" s="140" t="s">
        <v>952</v>
      </c>
      <c r="F1391" s="140" t="s">
        <v>953</v>
      </c>
      <c r="G1391" s="140" t="s">
        <v>200</v>
      </c>
      <c r="H1391" s="128"/>
      <c r="I1391" s="129"/>
      <c r="J1391" s="129"/>
      <c r="K1391" s="129"/>
      <c r="L1391" s="129"/>
      <c r="M1391" s="129">
        <v>2</v>
      </c>
      <c r="N1391" s="129"/>
      <c r="O1391" s="129"/>
      <c r="P1391" s="129"/>
      <c r="Q1391" s="129"/>
      <c r="R1391" s="129"/>
      <c r="S1391" s="130"/>
      <c r="T1391"/>
      <c r="U1391"/>
      <c r="V1391"/>
      <c r="W1391"/>
      <c r="X1391"/>
      <c r="Y1391"/>
      <c r="Z1391"/>
      <c r="AA1391"/>
      <c r="AB1391"/>
      <c r="AC1391"/>
      <c r="AD1391"/>
      <c r="AE1391"/>
    </row>
    <row r="1392" spans="1:31">
      <c r="A1392" s="131" t="s">
        <v>113</v>
      </c>
      <c r="B1392" s="131" t="s">
        <v>137</v>
      </c>
      <c r="C1392" s="131" t="s">
        <v>138</v>
      </c>
      <c r="D1392" s="131" t="s">
        <v>254</v>
      </c>
      <c r="E1392" s="140" t="s">
        <v>960</v>
      </c>
      <c r="F1392" s="140" t="s">
        <v>961</v>
      </c>
      <c r="G1392" s="140" t="s">
        <v>469</v>
      </c>
      <c r="H1392" s="128"/>
      <c r="I1392" s="129"/>
      <c r="J1392" s="129"/>
      <c r="K1392" s="129"/>
      <c r="L1392" s="129"/>
      <c r="M1392" s="129">
        <v>1</v>
      </c>
      <c r="N1392" s="129"/>
      <c r="O1392" s="129"/>
      <c r="P1392" s="129"/>
      <c r="Q1392" s="129"/>
      <c r="R1392" s="129"/>
      <c r="S1392" s="130"/>
      <c r="T1392"/>
      <c r="U1392"/>
      <c r="V1392"/>
      <c r="W1392"/>
      <c r="X1392"/>
      <c r="Y1392"/>
      <c r="Z1392"/>
      <c r="AA1392"/>
      <c r="AB1392"/>
      <c r="AC1392"/>
      <c r="AD1392"/>
      <c r="AE1392"/>
    </row>
    <row r="1393" spans="1:31">
      <c r="A1393" s="131" t="s">
        <v>113</v>
      </c>
      <c r="B1393" s="131" t="s">
        <v>137</v>
      </c>
      <c r="C1393" s="131" t="s">
        <v>138</v>
      </c>
      <c r="D1393" s="140" t="s">
        <v>255</v>
      </c>
      <c r="E1393" s="140" t="s">
        <v>947</v>
      </c>
      <c r="F1393" s="140" t="s">
        <v>948</v>
      </c>
      <c r="G1393" s="140" t="s">
        <v>191</v>
      </c>
      <c r="H1393" s="128"/>
      <c r="I1393" s="129"/>
      <c r="J1393" s="129"/>
      <c r="K1393" s="129"/>
      <c r="L1393" s="129"/>
      <c r="M1393" s="129"/>
      <c r="N1393" s="129"/>
      <c r="O1393" s="129">
        <v>1</v>
      </c>
      <c r="P1393" s="129"/>
      <c r="Q1393" s="129"/>
      <c r="R1393" s="129"/>
      <c r="S1393" s="130"/>
      <c r="T1393"/>
      <c r="U1393"/>
      <c r="V1393"/>
      <c r="W1393"/>
      <c r="X1393"/>
      <c r="Y1393"/>
      <c r="Z1393"/>
      <c r="AA1393"/>
      <c r="AB1393"/>
      <c r="AC1393"/>
      <c r="AD1393"/>
      <c r="AE1393"/>
    </row>
    <row r="1394" spans="1:31">
      <c r="A1394" s="131" t="s">
        <v>113</v>
      </c>
      <c r="B1394" s="131" t="s">
        <v>137</v>
      </c>
      <c r="C1394" s="131" t="s">
        <v>138</v>
      </c>
      <c r="D1394" s="131" t="s">
        <v>255</v>
      </c>
      <c r="E1394" s="140" t="s">
        <v>981</v>
      </c>
      <c r="F1394" s="140" t="s">
        <v>982</v>
      </c>
      <c r="G1394" s="140" t="s">
        <v>349</v>
      </c>
      <c r="H1394" s="128"/>
      <c r="I1394" s="129"/>
      <c r="J1394" s="129"/>
      <c r="K1394" s="129"/>
      <c r="L1394" s="129"/>
      <c r="M1394" s="129"/>
      <c r="N1394" s="129"/>
      <c r="O1394" s="129">
        <v>5</v>
      </c>
      <c r="P1394" s="129"/>
      <c r="Q1394" s="129"/>
      <c r="R1394" s="129"/>
      <c r="S1394" s="130"/>
      <c r="T1394"/>
      <c r="U1394"/>
      <c r="V1394"/>
      <c r="W1394"/>
      <c r="X1394"/>
      <c r="Y1394"/>
      <c r="Z1394"/>
      <c r="AA1394"/>
      <c r="AB1394"/>
      <c r="AC1394"/>
      <c r="AD1394"/>
      <c r="AE1394"/>
    </row>
    <row r="1395" spans="1:31">
      <c r="A1395" s="131" t="s">
        <v>113</v>
      </c>
      <c r="B1395" s="131" t="s">
        <v>137</v>
      </c>
      <c r="C1395" s="131" t="s">
        <v>138</v>
      </c>
      <c r="D1395" s="131" t="s">
        <v>255</v>
      </c>
      <c r="E1395" s="140" t="s">
        <v>989</v>
      </c>
      <c r="F1395" s="140" t="s">
        <v>990</v>
      </c>
      <c r="G1395" s="140" t="s">
        <v>372</v>
      </c>
      <c r="H1395" s="128"/>
      <c r="I1395" s="129"/>
      <c r="J1395" s="129"/>
      <c r="K1395" s="129"/>
      <c r="L1395" s="129"/>
      <c r="M1395" s="129"/>
      <c r="N1395" s="129"/>
      <c r="O1395" s="129">
        <v>3</v>
      </c>
      <c r="P1395" s="129"/>
      <c r="Q1395" s="129"/>
      <c r="R1395" s="129"/>
      <c r="S1395" s="130"/>
      <c r="T1395"/>
      <c r="U1395"/>
      <c r="V1395"/>
      <c r="W1395"/>
      <c r="X1395"/>
      <c r="Y1395"/>
      <c r="Z1395"/>
      <c r="AA1395"/>
      <c r="AB1395"/>
      <c r="AC1395"/>
      <c r="AD1395"/>
      <c r="AE1395"/>
    </row>
    <row r="1396" spans="1:31">
      <c r="A1396" s="131" t="s">
        <v>113</v>
      </c>
      <c r="B1396" s="131" t="s">
        <v>137</v>
      </c>
      <c r="C1396" s="131" t="s">
        <v>138</v>
      </c>
      <c r="D1396" s="140" t="s">
        <v>256</v>
      </c>
      <c r="E1396" s="140" t="s">
        <v>947</v>
      </c>
      <c r="F1396" s="140" t="s">
        <v>948</v>
      </c>
      <c r="G1396" s="140" t="s">
        <v>191</v>
      </c>
      <c r="H1396" s="128">
        <v>4</v>
      </c>
      <c r="I1396" s="129"/>
      <c r="J1396" s="129"/>
      <c r="K1396" s="129"/>
      <c r="L1396" s="129"/>
      <c r="M1396" s="129"/>
      <c r="N1396" s="129"/>
      <c r="O1396" s="129"/>
      <c r="P1396" s="129"/>
      <c r="Q1396" s="129"/>
      <c r="R1396" s="129"/>
      <c r="S1396" s="130"/>
      <c r="T1396"/>
      <c r="U1396"/>
      <c r="V1396"/>
      <c r="W1396"/>
      <c r="X1396"/>
      <c r="Y1396"/>
      <c r="Z1396"/>
      <c r="AA1396"/>
      <c r="AB1396"/>
      <c r="AC1396"/>
      <c r="AD1396"/>
      <c r="AE1396"/>
    </row>
    <row r="1397" spans="1:31">
      <c r="A1397" s="131" t="s">
        <v>113</v>
      </c>
      <c r="B1397" s="131" t="s">
        <v>137</v>
      </c>
      <c r="C1397" s="131" t="s">
        <v>138</v>
      </c>
      <c r="D1397" s="131" t="s">
        <v>256</v>
      </c>
      <c r="E1397" s="140" t="s">
        <v>949</v>
      </c>
      <c r="F1397" s="140" t="s">
        <v>950</v>
      </c>
      <c r="G1397" s="140" t="s">
        <v>951</v>
      </c>
      <c r="H1397" s="128">
        <v>1</v>
      </c>
      <c r="I1397" s="129"/>
      <c r="J1397" s="129"/>
      <c r="K1397" s="129"/>
      <c r="L1397" s="129"/>
      <c r="M1397" s="129"/>
      <c r="N1397" s="129"/>
      <c r="O1397" s="129"/>
      <c r="P1397" s="129"/>
      <c r="Q1397" s="129"/>
      <c r="R1397" s="129"/>
      <c r="S1397" s="130"/>
      <c r="T1397"/>
      <c r="U1397"/>
      <c r="V1397"/>
      <c r="W1397"/>
      <c r="X1397"/>
      <c r="Y1397"/>
      <c r="Z1397"/>
      <c r="AA1397"/>
      <c r="AB1397"/>
      <c r="AC1397"/>
      <c r="AD1397"/>
      <c r="AE1397"/>
    </row>
    <row r="1398" spans="1:31">
      <c r="A1398" s="131" t="s">
        <v>113</v>
      </c>
      <c r="B1398" s="131" t="s">
        <v>137</v>
      </c>
      <c r="C1398" s="131" t="s">
        <v>138</v>
      </c>
      <c r="D1398" s="131" t="s">
        <v>256</v>
      </c>
      <c r="E1398" s="140" t="s">
        <v>952</v>
      </c>
      <c r="F1398" s="140" t="s">
        <v>953</v>
      </c>
      <c r="G1398" s="140" t="s">
        <v>200</v>
      </c>
      <c r="H1398" s="128">
        <v>3</v>
      </c>
      <c r="I1398" s="129"/>
      <c r="J1398" s="129"/>
      <c r="K1398" s="129"/>
      <c r="L1398" s="129"/>
      <c r="M1398" s="129"/>
      <c r="N1398" s="129"/>
      <c r="O1398" s="129"/>
      <c r="P1398" s="129"/>
      <c r="Q1398" s="129"/>
      <c r="R1398" s="129"/>
      <c r="S1398" s="130"/>
      <c r="T1398"/>
      <c r="U1398"/>
      <c r="V1398"/>
      <c r="W1398"/>
      <c r="X1398"/>
      <c r="Y1398"/>
      <c r="Z1398"/>
      <c r="AA1398"/>
      <c r="AB1398"/>
      <c r="AC1398"/>
      <c r="AD1398"/>
      <c r="AE1398"/>
    </row>
    <row r="1399" spans="1:31">
      <c r="A1399" s="131" t="s">
        <v>113</v>
      </c>
      <c r="B1399" s="131" t="s">
        <v>137</v>
      </c>
      <c r="C1399" s="131" t="s">
        <v>138</v>
      </c>
      <c r="D1399" s="131" t="s">
        <v>256</v>
      </c>
      <c r="E1399" s="140" t="s">
        <v>960</v>
      </c>
      <c r="F1399" s="140" t="s">
        <v>961</v>
      </c>
      <c r="G1399" s="140" t="s">
        <v>469</v>
      </c>
      <c r="H1399" s="128">
        <v>1</v>
      </c>
      <c r="I1399" s="129"/>
      <c r="J1399" s="129"/>
      <c r="K1399" s="129"/>
      <c r="L1399" s="129"/>
      <c r="M1399" s="129"/>
      <c r="N1399" s="129"/>
      <c r="O1399" s="129"/>
      <c r="P1399" s="129"/>
      <c r="Q1399" s="129"/>
      <c r="R1399" s="129"/>
      <c r="S1399" s="130"/>
      <c r="T1399"/>
      <c r="U1399"/>
      <c r="V1399"/>
      <c r="W1399"/>
      <c r="X1399"/>
      <c r="Y1399"/>
      <c r="Z1399"/>
      <c r="AA1399"/>
      <c r="AB1399"/>
      <c r="AC1399"/>
      <c r="AD1399"/>
      <c r="AE1399"/>
    </row>
    <row r="1400" spans="1:31">
      <c r="A1400" s="131" t="s">
        <v>113</v>
      </c>
      <c r="B1400" s="131" t="s">
        <v>137</v>
      </c>
      <c r="C1400" s="131" t="s">
        <v>138</v>
      </c>
      <c r="D1400" s="131" t="s">
        <v>256</v>
      </c>
      <c r="E1400" s="140" t="s">
        <v>962</v>
      </c>
      <c r="F1400" s="140" t="s">
        <v>963</v>
      </c>
      <c r="G1400" s="140" t="s">
        <v>481</v>
      </c>
      <c r="H1400" s="128">
        <v>1</v>
      </c>
      <c r="I1400" s="129"/>
      <c r="J1400" s="129"/>
      <c r="K1400" s="129"/>
      <c r="L1400" s="129"/>
      <c r="M1400" s="129"/>
      <c r="N1400" s="129"/>
      <c r="O1400" s="129"/>
      <c r="P1400" s="129"/>
      <c r="Q1400" s="129"/>
      <c r="R1400" s="129"/>
      <c r="S1400" s="130"/>
      <c r="T1400"/>
      <c r="U1400"/>
      <c r="V1400"/>
      <c r="W1400"/>
      <c r="X1400"/>
      <c r="Y1400"/>
      <c r="Z1400"/>
      <c r="AA1400"/>
      <c r="AB1400"/>
      <c r="AC1400"/>
      <c r="AD1400"/>
      <c r="AE1400"/>
    </row>
    <row r="1401" spans="1:31">
      <c r="A1401" s="131" t="s">
        <v>113</v>
      </c>
      <c r="B1401" s="131" t="s">
        <v>137</v>
      </c>
      <c r="C1401" s="131" t="s">
        <v>138</v>
      </c>
      <c r="D1401" s="140" t="s">
        <v>257</v>
      </c>
      <c r="E1401" s="140" t="s">
        <v>947</v>
      </c>
      <c r="F1401" s="140" t="s">
        <v>948</v>
      </c>
      <c r="G1401" s="140" t="s">
        <v>191</v>
      </c>
      <c r="H1401" s="128"/>
      <c r="I1401" s="129">
        <v>19</v>
      </c>
      <c r="J1401" s="129"/>
      <c r="K1401" s="129"/>
      <c r="L1401" s="129"/>
      <c r="M1401" s="129"/>
      <c r="N1401" s="129"/>
      <c r="O1401" s="129"/>
      <c r="P1401" s="129"/>
      <c r="Q1401" s="129"/>
      <c r="R1401" s="129"/>
      <c r="S1401" s="130"/>
      <c r="T1401"/>
      <c r="U1401"/>
      <c r="V1401"/>
      <c r="W1401"/>
      <c r="X1401"/>
      <c r="Y1401"/>
      <c r="Z1401"/>
      <c r="AA1401"/>
      <c r="AB1401"/>
      <c r="AC1401"/>
      <c r="AD1401"/>
      <c r="AE1401"/>
    </row>
    <row r="1402" spans="1:31">
      <c r="A1402" s="131" t="s">
        <v>113</v>
      </c>
      <c r="B1402" s="131" t="s">
        <v>137</v>
      </c>
      <c r="C1402" s="131" t="s">
        <v>138</v>
      </c>
      <c r="D1402" s="131" t="s">
        <v>257</v>
      </c>
      <c r="E1402" s="140" t="s">
        <v>949</v>
      </c>
      <c r="F1402" s="140" t="s">
        <v>950</v>
      </c>
      <c r="G1402" s="140" t="s">
        <v>951</v>
      </c>
      <c r="H1402" s="128"/>
      <c r="I1402" s="129">
        <v>27</v>
      </c>
      <c r="J1402" s="129"/>
      <c r="K1402" s="129"/>
      <c r="L1402" s="129"/>
      <c r="M1402" s="129"/>
      <c r="N1402" s="129"/>
      <c r="O1402" s="129"/>
      <c r="P1402" s="129"/>
      <c r="Q1402" s="129"/>
      <c r="R1402" s="129"/>
      <c r="S1402" s="130"/>
      <c r="T1402"/>
      <c r="U1402"/>
      <c r="V1402"/>
      <c r="W1402"/>
      <c r="X1402"/>
      <c r="Y1402"/>
      <c r="Z1402"/>
      <c r="AA1402"/>
      <c r="AB1402"/>
      <c r="AC1402"/>
      <c r="AD1402"/>
      <c r="AE1402"/>
    </row>
    <row r="1403" spans="1:31">
      <c r="A1403" s="131" t="s">
        <v>113</v>
      </c>
      <c r="B1403" s="131" t="s">
        <v>137</v>
      </c>
      <c r="C1403" s="131" t="s">
        <v>138</v>
      </c>
      <c r="D1403" s="131" t="s">
        <v>257</v>
      </c>
      <c r="E1403" s="140" t="s">
        <v>952</v>
      </c>
      <c r="F1403" s="140" t="s">
        <v>953</v>
      </c>
      <c r="G1403" s="140" t="s">
        <v>200</v>
      </c>
      <c r="H1403" s="128"/>
      <c r="I1403" s="129">
        <v>54</v>
      </c>
      <c r="J1403" s="129"/>
      <c r="K1403" s="129"/>
      <c r="L1403" s="129"/>
      <c r="M1403" s="129"/>
      <c r="N1403" s="129"/>
      <c r="O1403" s="129"/>
      <c r="P1403" s="129"/>
      <c r="Q1403" s="129"/>
      <c r="R1403" s="129"/>
      <c r="S1403" s="130"/>
      <c r="T1403"/>
      <c r="U1403"/>
      <c r="V1403"/>
      <c r="W1403"/>
      <c r="X1403"/>
      <c r="Y1403"/>
      <c r="Z1403"/>
      <c r="AA1403"/>
      <c r="AB1403"/>
      <c r="AC1403"/>
      <c r="AD1403"/>
      <c r="AE1403"/>
    </row>
    <row r="1404" spans="1:31">
      <c r="A1404" s="131" t="s">
        <v>113</v>
      </c>
      <c r="B1404" s="131" t="s">
        <v>137</v>
      </c>
      <c r="C1404" s="131" t="s">
        <v>138</v>
      </c>
      <c r="D1404" s="131" t="s">
        <v>257</v>
      </c>
      <c r="E1404" s="140" t="s">
        <v>960</v>
      </c>
      <c r="F1404" s="140" t="s">
        <v>961</v>
      </c>
      <c r="G1404" s="140" t="s">
        <v>469</v>
      </c>
      <c r="H1404" s="128"/>
      <c r="I1404" s="129">
        <v>23</v>
      </c>
      <c r="J1404" s="129"/>
      <c r="K1404" s="129"/>
      <c r="L1404" s="129"/>
      <c r="M1404" s="129"/>
      <c r="N1404" s="129"/>
      <c r="O1404" s="129"/>
      <c r="P1404" s="129"/>
      <c r="Q1404" s="129"/>
      <c r="R1404" s="129"/>
      <c r="S1404" s="130"/>
      <c r="T1404"/>
      <c r="U1404"/>
      <c r="V1404"/>
      <c r="W1404"/>
      <c r="X1404"/>
      <c r="Y1404"/>
      <c r="Z1404"/>
      <c r="AA1404"/>
      <c r="AB1404"/>
      <c r="AC1404"/>
      <c r="AD1404"/>
      <c r="AE1404"/>
    </row>
    <row r="1405" spans="1:31">
      <c r="A1405" s="131" t="s">
        <v>113</v>
      </c>
      <c r="B1405" s="131" t="s">
        <v>137</v>
      </c>
      <c r="C1405" s="131" t="s">
        <v>138</v>
      </c>
      <c r="D1405" s="131" t="s">
        <v>257</v>
      </c>
      <c r="E1405" s="140" t="s">
        <v>962</v>
      </c>
      <c r="F1405" s="140" t="s">
        <v>963</v>
      </c>
      <c r="G1405" s="140" t="s">
        <v>481</v>
      </c>
      <c r="H1405" s="128"/>
      <c r="I1405" s="129">
        <v>12</v>
      </c>
      <c r="J1405" s="129"/>
      <c r="K1405" s="129"/>
      <c r="L1405" s="129"/>
      <c r="M1405" s="129"/>
      <c r="N1405" s="129"/>
      <c r="O1405" s="129"/>
      <c r="P1405" s="129"/>
      <c r="Q1405" s="129"/>
      <c r="R1405" s="129"/>
      <c r="S1405" s="130"/>
      <c r="T1405"/>
      <c r="U1405"/>
      <c r="V1405"/>
      <c r="W1405"/>
      <c r="X1405"/>
      <c r="Y1405"/>
      <c r="Z1405"/>
      <c r="AA1405"/>
      <c r="AB1405"/>
      <c r="AC1405"/>
      <c r="AD1405"/>
      <c r="AE1405"/>
    </row>
    <row r="1406" spans="1:31">
      <c r="A1406" s="131" t="s">
        <v>113</v>
      </c>
      <c r="B1406" s="131" t="s">
        <v>137</v>
      </c>
      <c r="C1406" s="131" t="s">
        <v>138</v>
      </c>
      <c r="D1406" s="140" t="s">
        <v>258</v>
      </c>
      <c r="E1406" s="140" t="s">
        <v>947</v>
      </c>
      <c r="F1406" s="140" t="s">
        <v>948</v>
      </c>
      <c r="G1406" s="140" t="s">
        <v>191</v>
      </c>
      <c r="H1406" s="128"/>
      <c r="I1406" s="129"/>
      <c r="J1406" s="129"/>
      <c r="K1406" s="129"/>
      <c r="L1406" s="129"/>
      <c r="M1406" s="129"/>
      <c r="N1406" s="129">
        <v>7</v>
      </c>
      <c r="O1406" s="129">
        <v>1</v>
      </c>
      <c r="P1406" s="129"/>
      <c r="Q1406" s="129">
        <v>9</v>
      </c>
      <c r="R1406" s="129"/>
      <c r="S1406" s="130"/>
      <c r="T1406"/>
      <c r="U1406"/>
      <c r="V1406"/>
      <c r="W1406"/>
      <c r="X1406"/>
      <c r="Y1406"/>
      <c r="Z1406"/>
      <c r="AA1406"/>
      <c r="AB1406"/>
      <c r="AC1406"/>
      <c r="AD1406"/>
      <c r="AE1406"/>
    </row>
    <row r="1407" spans="1:31">
      <c r="A1407" s="131" t="s">
        <v>113</v>
      </c>
      <c r="B1407" s="131" t="s">
        <v>137</v>
      </c>
      <c r="C1407" s="131" t="s">
        <v>138</v>
      </c>
      <c r="D1407" s="131" t="s">
        <v>258</v>
      </c>
      <c r="E1407" s="140" t="s">
        <v>949</v>
      </c>
      <c r="F1407" s="140" t="s">
        <v>950</v>
      </c>
      <c r="G1407" s="140" t="s">
        <v>951</v>
      </c>
      <c r="H1407" s="128"/>
      <c r="I1407" s="129"/>
      <c r="J1407" s="129"/>
      <c r="K1407" s="129"/>
      <c r="L1407" s="129"/>
      <c r="M1407" s="129"/>
      <c r="N1407" s="129">
        <v>4</v>
      </c>
      <c r="O1407" s="129"/>
      <c r="P1407" s="129"/>
      <c r="Q1407" s="129"/>
      <c r="R1407" s="129"/>
      <c r="S1407" s="130"/>
      <c r="T1407"/>
      <c r="U1407"/>
      <c r="V1407"/>
      <c r="W1407"/>
      <c r="X1407"/>
      <c r="Y1407"/>
      <c r="Z1407"/>
      <c r="AA1407"/>
      <c r="AB1407"/>
      <c r="AC1407"/>
      <c r="AD1407"/>
      <c r="AE1407"/>
    </row>
    <row r="1408" spans="1:31">
      <c r="A1408" s="131" t="s">
        <v>113</v>
      </c>
      <c r="B1408" s="131" t="s">
        <v>137</v>
      </c>
      <c r="C1408" s="131" t="s">
        <v>138</v>
      </c>
      <c r="D1408" s="131" t="s">
        <v>258</v>
      </c>
      <c r="E1408" s="140" t="s">
        <v>960</v>
      </c>
      <c r="F1408" s="140" t="s">
        <v>961</v>
      </c>
      <c r="G1408" s="140" t="s">
        <v>469</v>
      </c>
      <c r="H1408" s="128"/>
      <c r="I1408" s="129"/>
      <c r="J1408" s="129"/>
      <c r="K1408" s="129"/>
      <c r="L1408" s="129"/>
      <c r="M1408" s="129"/>
      <c r="N1408" s="129">
        <v>2</v>
      </c>
      <c r="O1408" s="129"/>
      <c r="P1408" s="129"/>
      <c r="Q1408" s="129">
        <v>2</v>
      </c>
      <c r="R1408" s="129"/>
      <c r="S1408" s="130"/>
      <c r="T1408"/>
      <c r="U1408"/>
      <c r="V1408"/>
      <c r="W1408"/>
      <c r="X1408"/>
      <c r="Y1408"/>
      <c r="Z1408"/>
      <c r="AA1408"/>
      <c r="AB1408"/>
      <c r="AC1408"/>
      <c r="AD1408"/>
      <c r="AE1408"/>
    </row>
    <row r="1409" spans="1:31">
      <c r="A1409" s="131" t="s">
        <v>113</v>
      </c>
      <c r="B1409" s="131" t="s">
        <v>137</v>
      </c>
      <c r="C1409" s="131" t="s">
        <v>138</v>
      </c>
      <c r="D1409" s="131" t="s">
        <v>258</v>
      </c>
      <c r="E1409" s="140" t="s">
        <v>962</v>
      </c>
      <c r="F1409" s="140" t="s">
        <v>963</v>
      </c>
      <c r="G1409" s="140" t="s">
        <v>481</v>
      </c>
      <c r="H1409" s="128"/>
      <c r="I1409" s="129"/>
      <c r="J1409" s="129"/>
      <c r="K1409" s="129"/>
      <c r="L1409" s="129"/>
      <c r="M1409" s="129"/>
      <c r="N1409" s="129">
        <v>2</v>
      </c>
      <c r="O1409" s="129"/>
      <c r="P1409" s="129"/>
      <c r="Q1409" s="129">
        <v>6</v>
      </c>
      <c r="R1409" s="129"/>
      <c r="S1409" s="130"/>
      <c r="T1409"/>
      <c r="U1409"/>
      <c r="V1409"/>
      <c r="W1409"/>
      <c r="X1409"/>
      <c r="Y1409"/>
      <c r="Z1409"/>
      <c r="AA1409"/>
      <c r="AB1409"/>
      <c r="AC1409"/>
      <c r="AD1409"/>
      <c r="AE1409"/>
    </row>
    <row r="1410" spans="1:31">
      <c r="A1410" s="131" t="s">
        <v>113</v>
      </c>
      <c r="B1410" s="131" t="s">
        <v>137</v>
      </c>
      <c r="C1410" s="131" t="s">
        <v>138</v>
      </c>
      <c r="D1410" s="131" t="s">
        <v>258</v>
      </c>
      <c r="E1410" s="140" t="s">
        <v>981</v>
      </c>
      <c r="F1410" s="140" t="s">
        <v>982</v>
      </c>
      <c r="G1410" s="140" t="s">
        <v>349</v>
      </c>
      <c r="H1410" s="128"/>
      <c r="I1410" s="129"/>
      <c r="J1410" s="129"/>
      <c r="K1410" s="129"/>
      <c r="L1410" s="129"/>
      <c r="M1410" s="129"/>
      <c r="N1410" s="129">
        <v>7</v>
      </c>
      <c r="O1410" s="129">
        <v>2</v>
      </c>
      <c r="P1410" s="129"/>
      <c r="Q1410" s="129">
        <v>31</v>
      </c>
      <c r="R1410" s="129"/>
      <c r="S1410" s="130"/>
      <c r="T1410"/>
      <c r="U1410"/>
      <c r="V1410"/>
      <c r="W1410"/>
      <c r="X1410"/>
      <c r="Y1410"/>
      <c r="Z1410"/>
      <c r="AA1410"/>
      <c r="AB1410"/>
      <c r="AC1410"/>
      <c r="AD1410"/>
      <c r="AE1410"/>
    </row>
    <row r="1411" spans="1:31">
      <c r="A1411" s="131" t="s">
        <v>113</v>
      </c>
      <c r="B1411" s="131" t="s">
        <v>137</v>
      </c>
      <c r="C1411" s="131" t="s">
        <v>138</v>
      </c>
      <c r="D1411" s="131" t="s">
        <v>258</v>
      </c>
      <c r="E1411" s="140" t="s">
        <v>989</v>
      </c>
      <c r="F1411" s="140" t="s">
        <v>990</v>
      </c>
      <c r="G1411" s="140" t="s">
        <v>372</v>
      </c>
      <c r="H1411" s="128"/>
      <c r="I1411" s="129"/>
      <c r="J1411" s="129"/>
      <c r="K1411" s="129"/>
      <c r="L1411" s="129"/>
      <c r="M1411" s="129"/>
      <c r="N1411" s="129">
        <v>5</v>
      </c>
      <c r="O1411" s="129"/>
      <c r="P1411" s="129"/>
      <c r="Q1411" s="129">
        <v>6</v>
      </c>
      <c r="R1411" s="129"/>
      <c r="S1411" s="130"/>
      <c r="T1411"/>
      <c r="U1411"/>
      <c r="V1411"/>
      <c r="W1411"/>
      <c r="X1411"/>
      <c r="Y1411"/>
      <c r="Z1411"/>
      <c r="AA1411"/>
      <c r="AB1411"/>
      <c r="AC1411"/>
      <c r="AD1411"/>
      <c r="AE1411"/>
    </row>
    <row r="1412" spans="1:31">
      <c r="A1412" s="131" t="s">
        <v>113</v>
      </c>
      <c r="B1412" s="131" t="s">
        <v>137</v>
      </c>
      <c r="C1412" s="131" t="s">
        <v>138</v>
      </c>
      <c r="D1412" s="131" t="s">
        <v>258</v>
      </c>
      <c r="E1412" s="131" t="s">
        <v>989</v>
      </c>
      <c r="F1412" s="131" t="s">
        <v>990</v>
      </c>
      <c r="G1412" s="132" t="s">
        <v>991</v>
      </c>
      <c r="H1412" s="133"/>
      <c r="I1412" s="103"/>
      <c r="J1412" s="103"/>
      <c r="K1412" s="103"/>
      <c r="L1412" s="103"/>
      <c r="M1412" s="103"/>
      <c r="N1412" s="103">
        <v>4</v>
      </c>
      <c r="O1412" s="103">
        <v>1</v>
      </c>
      <c r="P1412" s="103"/>
      <c r="Q1412" s="103">
        <v>1</v>
      </c>
      <c r="R1412" s="103"/>
      <c r="S1412" s="134"/>
      <c r="T1412"/>
      <c r="U1412"/>
      <c r="V1412"/>
      <c r="W1412"/>
      <c r="X1412"/>
      <c r="Y1412"/>
      <c r="Z1412"/>
      <c r="AA1412"/>
      <c r="AB1412"/>
      <c r="AC1412"/>
      <c r="AD1412"/>
      <c r="AE1412"/>
    </row>
    <row r="1413" spans="1:31">
      <c r="A1413" s="131" t="s">
        <v>113</v>
      </c>
      <c r="B1413" s="131" t="s">
        <v>137</v>
      </c>
      <c r="C1413" s="131" t="s">
        <v>138</v>
      </c>
      <c r="D1413" s="140" t="s">
        <v>259</v>
      </c>
      <c r="E1413" s="140" t="s">
        <v>947</v>
      </c>
      <c r="F1413" s="140" t="s">
        <v>948</v>
      </c>
      <c r="G1413" s="140" t="s">
        <v>191</v>
      </c>
      <c r="H1413" s="128"/>
      <c r="I1413" s="129"/>
      <c r="J1413" s="129"/>
      <c r="K1413" s="129"/>
      <c r="L1413" s="129">
        <v>1</v>
      </c>
      <c r="M1413" s="129"/>
      <c r="N1413" s="129"/>
      <c r="O1413" s="129"/>
      <c r="P1413" s="129"/>
      <c r="Q1413" s="129"/>
      <c r="R1413" s="129"/>
      <c r="S1413" s="130"/>
      <c r="T1413"/>
      <c r="U1413"/>
      <c r="V1413"/>
      <c r="W1413"/>
      <c r="X1413"/>
      <c r="Y1413"/>
      <c r="Z1413"/>
      <c r="AA1413"/>
      <c r="AB1413"/>
      <c r="AC1413"/>
      <c r="AD1413"/>
      <c r="AE1413"/>
    </row>
    <row r="1414" spans="1:31">
      <c r="A1414" s="131" t="s">
        <v>113</v>
      </c>
      <c r="B1414" s="131" t="s">
        <v>137</v>
      </c>
      <c r="C1414" s="131" t="s">
        <v>138</v>
      </c>
      <c r="D1414" s="131" t="s">
        <v>259</v>
      </c>
      <c r="E1414" s="140" t="s">
        <v>949</v>
      </c>
      <c r="F1414" s="140" t="s">
        <v>950</v>
      </c>
      <c r="G1414" s="140" t="s">
        <v>951</v>
      </c>
      <c r="H1414" s="128"/>
      <c r="I1414" s="129"/>
      <c r="J1414" s="129"/>
      <c r="K1414" s="129"/>
      <c r="L1414" s="129">
        <v>1</v>
      </c>
      <c r="M1414" s="129"/>
      <c r="N1414" s="129"/>
      <c r="O1414" s="129"/>
      <c r="P1414" s="129"/>
      <c r="Q1414" s="129"/>
      <c r="R1414" s="129"/>
      <c r="S1414" s="130"/>
      <c r="T1414"/>
      <c r="U1414"/>
      <c r="V1414"/>
      <c r="W1414"/>
      <c r="X1414"/>
      <c r="Y1414"/>
      <c r="Z1414"/>
      <c r="AA1414"/>
      <c r="AB1414"/>
      <c r="AC1414"/>
      <c r="AD1414"/>
      <c r="AE1414"/>
    </row>
    <row r="1415" spans="1:31">
      <c r="A1415" s="131" t="s">
        <v>113</v>
      </c>
      <c r="B1415" s="131" t="s">
        <v>137</v>
      </c>
      <c r="C1415" s="131" t="s">
        <v>138</v>
      </c>
      <c r="D1415" s="131" t="s">
        <v>259</v>
      </c>
      <c r="E1415" s="140" t="s">
        <v>952</v>
      </c>
      <c r="F1415" s="140" t="s">
        <v>953</v>
      </c>
      <c r="G1415" s="140" t="s">
        <v>200</v>
      </c>
      <c r="H1415" s="128"/>
      <c r="I1415" s="129"/>
      <c r="J1415" s="129"/>
      <c r="K1415" s="129"/>
      <c r="L1415" s="129">
        <v>1</v>
      </c>
      <c r="M1415" s="129"/>
      <c r="N1415" s="129"/>
      <c r="O1415" s="129"/>
      <c r="P1415" s="129"/>
      <c r="Q1415" s="129"/>
      <c r="R1415" s="129"/>
      <c r="S1415" s="130"/>
      <c r="T1415"/>
      <c r="U1415"/>
      <c r="V1415"/>
      <c r="W1415"/>
      <c r="X1415"/>
      <c r="Y1415"/>
      <c r="Z1415"/>
      <c r="AA1415"/>
      <c r="AB1415"/>
      <c r="AC1415"/>
      <c r="AD1415"/>
      <c r="AE1415"/>
    </row>
    <row r="1416" spans="1:31">
      <c r="A1416" s="131" t="s">
        <v>113</v>
      </c>
      <c r="B1416" s="131" t="s">
        <v>137</v>
      </c>
      <c r="C1416" s="131" t="s">
        <v>138</v>
      </c>
      <c r="D1416" s="131" t="s">
        <v>259</v>
      </c>
      <c r="E1416" s="140" t="s">
        <v>962</v>
      </c>
      <c r="F1416" s="140" t="s">
        <v>963</v>
      </c>
      <c r="G1416" s="140" t="s">
        <v>481</v>
      </c>
      <c r="H1416" s="128"/>
      <c r="I1416" s="129"/>
      <c r="J1416" s="129"/>
      <c r="K1416" s="129"/>
      <c r="L1416" s="129">
        <v>1</v>
      </c>
      <c r="M1416" s="129"/>
      <c r="N1416" s="129"/>
      <c r="O1416" s="129"/>
      <c r="P1416" s="129"/>
      <c r="Q1416" s="129"/>
      <c r="R1416" s="129"/>
      <c r="S1416" s="130"/>
      <c r="T1416"/>
      <c r="U1416"/>
      <c r="V1416"/>
      <c r="W1416"/>
      <c r="X1416"/>
      <c r="Y1416"/>
      <c r="Z1416"/>
      <c r="AA1416"/>
      <c r="AB1416"/>
      <c r="AC1416"/>
      <c r="AD1416"/>
      <c r="AE1416"/>
    </row>
    <row r="1417" spans="1:31">
      <c r="A1417" s="131" t="s">
        <v>113</v>
      </c>
      <c r="B1417" s="131" t="s">
        <v>137</v>
      </c>
      <c r="C1417" s="131" t="s">
        <v>138</v>
      </c>
      <c r="D1417" s="140" t="s">
        <v>260</v>
      </c>
      <c r="E1417" s="140" t="s">
        <v>947</v>
      </c>
      <c r="F1417" s="140" t="s">
        <v>948</v>
      </c>
      <c r="G1417" s="140" t="s">
        <v>191</v>
      </c>
      <c r="H1417" s="128">
        <v>3</v>
      </c>
      <c r="I1417" s="129"/>
      <c r="J1417" s="129"/>
      <c r="K1417" s="129"/>
      <c r="L1417" s="129"/>
      <c r="M1417" s="129"/>
      <c r="N1417" s="129"/>
      <c r="O1417" s="129"/>
      <c r="P1417" s="129"/>
      <c r="Q1417" s="129"/>
      <c r="R1417" s="129"/>
      <c r="S1417" s="130"/>
      <c r="T1417"/>
      <c r="U1417"/>
      <c r="V1417"/>
      <c r="W1417"/>
      <c r="X1417"/>
      <c r="Y1417"/>
      <c r="Z1417"/>
      <c r="AA1417"/>
      <c r="AB1417"/>
      <c r="AC1417"/>
      <c r="AD1417"/>
      <c r="AE1417"/>
    </row>
    <row r="1418" spans="1:31">
      <c r="A1418" s="131" t="s">
        <v>113</v>
      </c>
      <c r="B1418" s="131" t="s">
        <v>137</v>
      </c>
      <c r="C1418" s="131" t="s">
        <v>138</v>
      </c>
      <c r="D1418" s="131" t="s">
        <v>260</v>
      </c>
      <c r="E1418" s="140" t="s">
        <v>949</v>
      </c>
      <c r="F1418" s="140" t="s">
        <v>950</v>
      </c>
      <c r="G1418" s="140" t="s">
        <v>951</v>
      </c>
      <c r="H1418" s="128">
        <v>1</v>
      </c>
      <c r="I1418" s="129"/>
      <c r="J1418" s="129"/>
      <c r="K1418" s="129"/>
      <c r="L1418" s="129"/>
      <c r="M1418" s="129"/>
      <c r="N1418" s="129"/>
      <c r="O1418" s="129"/>
      <c r="P1418" s="129"/>
      <c r="Q1418" s="129"/>
      <c r="R1418" s="129"/>
      <c r="S1418" s="130"/>
      <c r="T1418"/>
      <c r="U1418"/>
      <c r="V1418"/>
      <c r="W1418"/>
      <c r="X1418"/>
      <c r="Y1418"/>
      <c r="Z1418"/>
      <c r="AA1418"/>
      <c r="AB1418"/>
      <c r="AC1418"/>
      <c r="AD1418"/>
      <c r="AE1418"/>
    </row>
    <row r="1419" spans="1:31">
      <c r="A1419" s="131" t="s">
        <v>113</v>
      </c>
      <c r="B1419" s="131" t="s">
        <v>137</v>
      </c>
      <c r="C1419" s="131" t="s">
        <v>138</v>
      </c>
      <c r="D1419" s="131" t="s">
        <v>260</v>
      </c>
      <c r="E1419" s="140" t="s">
        <v>952</v>
      </c>
      <c r="F1419" s="140" t="s">
        <v>953</v>
      </c>
      <c r="G1419" s="140" t="s">
        <v>200</v>
      </c>
      <c r="H1419" s="128">
        <v>3</v>
      </c>
      <c r="I1419" s="129"/>
      <c r="J1419" s="129"/>
      <c r="K1419" s="129"/>
      <c r="L1419" s="129"/>
      <c r="M1419" s="129"/>
      <c r="N1419" s="129"/>
      <c r="O1419" s="129"/>
      <c r="P1419" s="129"/>
      <c r="Q1419" s="129"/>
      <c r="R1419" s="129"/>
      <c r="S1419" s="130"/>
      <c r="T1419"/>
      <c r="U1419"/>
      <c r="V1419"/>
      <c r="W1419"/>
      <c r="X1419"/>
      <c r="Y1419"/>
      <c r="Z1419"/>
      <c r="AA1419"/>
      <c r="AB1419"/>
      <c r="AC1419"/>
      <c r="AD1419"/>
      <c r="AE1419"/>
    </row>
    <row r="1420" spans="1:31">
      <c r="A1420" s="131" t="s">
        <v>113</v>
      </c>
      <c r="B1420" s="131" t="s">
        <v>137</v>
      </c>
      <c r="C1420" s="131" t="s">
        <v>138</v>
      </c>
      <c r="D1420" s="131" t="s">
        <v>260</v>
      </c>
      <c r="E1420" s="140" t="s">
        <v>960</v>
      </c>
      <c r="F1420" s="140" t="s">
        <v>961</v>
      </c>
      <c r="G1420" s="140" t="s">
        <v>469</v>
      </c>
      <c r="H1420" s="128">
        <v>2</v>
      </c>
      <c r="I1420" s="129"/>
      <c r="J1420" s="129"/>
      <c r="K1420" s="129"/>
      <c r="L1420" s="129"/>
      <c r="M1420" s="129"/>
      <c r="N1420" s="129"/>
      <c r="O1420" s="129"/>
      <c r="P1420" s="129"/>
      <c r="Q1420" s="129"/>
      <c r="R1420" s="129"/>
      <c r="S1420" s="130"/>
      <c r="T1420"/>
      <c r="U1420"/>
      <c r="V1420"/>
      <c r="W1420"/>
      <c r="X1420"/>
      <c r="Y1420"/>
      <c r="Z1420"/>
      <c r="AA1420"/>
      <c r="AB1420"/>
      <c r="AC1420"/>
      <c r="AD1420"/>
      <c r="AE1420"/>
    </row>
    <row r="1421" spans="1:31">
      <c r="A1421" s="131" t="s">
        <v>113</v>
      </c>
      <c r="B1421" s="131" t="s">
        <v>137</v>
      </c>
      <c r="C1421" s="131" t="s">
        <v>138</v>
      </c>
      <c r="D1421" s="140" t="s">
        <v>261</v>
      </c>
      <c r="E1421" s="140" t="s">
        <v>947</v>
      </c>
      <c r="F1421" s="140" t="s">
        <v>948</v>
      </c>
      <c r="G1421" s="140" t="s">
        <v>191</v>
      </c>
      <c r="H1421" s="128"/>
      <c r="I1421" s="129"/>
      <c r="J1421" s="129"/>
      <c r="K1421" s="129"/>
      <c r="L1421" s="129">
        <v>5</v>
      </c>
      <c r="M1421" s="129">
        <v>6</v>
      </c>
      <c r="N1421" s="129"/>
      <c r="O1421" s="129"/>
      <c r="P1421" s="129"/>
      <c r="Q1421" s="129"/>
      <c r="R1421" s="129"/>
      <c r="S1421" s="130"/>
      <c r="T1421"/>
      <c r="U1421"/>
      <c r="V1421"/>
      <c r="W1421"/>
      <c r="X1421"/>
      <c r="Y1421"/>
      <c r="Z1421"/>
      <c r="AA1421"/>
      <c r="AB1421"/>
      <c r="AC1421"/>
      <c r="AD1421"/>
      <c r="AE1421"/>
    </row>
    <row r="1422" spans="1:31">
      <c r="A1422" s="131" t="s">
        <v>113</v>
      </c>
      <c r="B1422" s="131" t="s">
        <v>137</v>
      </c>
      <c r="C1422" s="131" t="s">
        <v>138</v>
      </c>
      <c r="D1422" s="131" t="s">
        <v>261</v>
      </c>
      <c r="E1422" s="140" t="s">
        <v>949</v>
      </c>
      <c r="F1422" s="140" t="s">
        <v>950</v>
      </c>
      <c r="G1422" s="140" t="s">
        <v>951</v>
      </c>
      <c r="H1422" s="128"/>
      <c r="I1422" s="129"/>
      <c r="J1422" s="129"/>
      <c r="K1422" s="129"/>
      <c r="L1422" s="129">
        <v>3</v>
      </c>
      <c r="M1422" s="129">
        <v>2</v>
      </c>
      <c r="N1422" s="129"/>
      <c r="O1422" s="129"/>
      <c r="P1422" s="129"/>
      <c r="Q1422" s="129"/>
      <c r="R1422" s="129"/>
      <c r="S1422" s="130"/>
      <c r="T1422"/>
      <c r="U1422"/>
      <c r="V1422"/>
      <c r="W1422"/>
      <c r="X1422"/>
      <c r="Y1422"/>
      <c r="Z1422"/>
      <c r="AA1422"/>
      <c r="AB1422"/>
      <c r="AC1422"/>
      <c r="AD1422"/>
      <c r="AE1422"/>
    </row>
    <row r="1423" spans="1:31">
      <c r="A1423" s="131" t="s">
        <v>113</v>
      </c>
      <c r="B1423" s="131" t="s">
        <v>137</v>
      </c>
      <c r="C1423" s="131" t="s">
        <v>138</v>
      </c>
      <c r="D1423" s="131" t="s">
        <v>261</v>
      </c>
      <c r="E1423" s="140" t="s">
        <v>952</v>
      </c>
      <c r="F1423" s="140" t="s">
        <v>953</v>
      </c>
      <c r="G1423" s="140" t="s">
        <v>200</v>
      </c>
      <c r="H1423" s="128"/>
      <c r="I1423" s="129"/>
      <c r="J1423" s="129"/>
      <c r="K1423" s="129"/>
      <c r="L1423" s="129">
        <v>19</v>
      </c>
      <c r="M1423" s="129">
        <v>24</v>
      </c>
      <c r="N1423" s="129"/>
      <c r="O1423" s="129"/>
      <c r="P1423" s="129"/>
      <c r="Q1423" s="129"/>
      <c r="R1423" s="129"/>
      <c r="S1423" s="130"/>
      <c r="T1423"/>
      <c r="U1423"/>
      <c r="V1423"/>
      <c r="W1423"/>
      <c r="X1423"/>
      <c r="Y1423"/>
      <c r="Z1423"/>
      <c r="AA1423"/>
      <c r="AB1423"/>
      <c r="AC1423"/>
      <c r="AD1423"/>
      <c r="AE1423"/>
    </row>
    <row r="1424" spans="1:31">
      <c r="A1424" s="131" t="s">
        <v>113</v>
      </c>
      <c r="B1424" s="131" t="s">
        <v>137</v>
      </c>
      <c r="C1424" s="131" t="s">
        <v>138</v>
      </c>
      <c r="D1424" s="131" t="s">
        <v>261</v>
      </c>
      <c r="E1424" s="140" t="s">
        <v>960</v>
      </c>
      <c r="F1424" s="140" t="s">
        <v>961</v>
      </c>
      <c r="G1424" s="140" t="s">
        <v>469</v>
      </c>
      <c r="H1424" s="128"/>
      <c r="I1424" s="129"/>
      <c r="J1424" s="129"/>
      <c r="K1424" s="129"/>
      <c r="L1424" s="129">
        <v>3</v>
      </c>
      <c r="M1424" s="129">
        <v>3</v>
      </c>
      <c r="N1424" s="129"/>
      <c r="O1424" s="129"/>
      <c r="P1424" s="129"/>
      <c r="Q1424" s="129"/>
      <c r="R1424" s="129"/>
      <c r="S1424" s="130"/>
      <c r="T1424"/>
      <c r="U1424"/>
      <c r="V1424"/>
      <c r="W1424"/>
      <c r="X1424"/>
      <c r="Y1424"/>
      <c r="Z1424"/>
      <c r="AA1424"/>
      <c r="AB1424"/>
      <c r="AC1424"/>
      <c r="AD1424"/>
      <c r="AE1424"/>
    </row>
    <row r="1425" spans="1:31">
      <c r="A1425" s="131" t="s">
        <v>113</v>
      </c>
      <c r="B1425" s="131" t="s">
        <v>137</v>
      </c>
      <c r="C1425" s="131" t="s">
        <v>138</v>
      </c>
      <c r="D1425" s="131" t="s">
        <v>261</v>
      </c>
      <c r="E1425" s="140" t="s">
        <v>962</v>
      </c>
      <c r="F1425" s="140" t="s">
        <v>963</v>
      </c>
      <c r="G1425" s="140" t="s">
        <v>481</v>
      </c>
      <c r="H1425" s="128"/>
      <c r="I1425" s="129"/>
      <c r="J1425" s="129"/>
      <c r="K1425" s="129"/>
      <c r="L1425" s="129">
        <v>3</v>
      </c>
      <c r="M1425" s="129">
        <v>3</v>
      </c>
      <c r="N1425" s="129"/>
      <c r="O1425" s="129"/>
      <c r="P1425" s="129"/>
      <c r="Q1425" s="129"/>
      <c r="R1425" s="129"/>
      <c r="S1425" s="130"/>
      <c r="T1425"/>
      <c r="U1425"/>
      <c r="V1425"/>
      <c r="W1425"/>
      <c r="X1425"/>
      <c r="Y1425"/>
      <c r="Z1425"/>
      <c r="AA1425"/>
      <c r="AB1425"/>
      <c r="AC1425"/>
      <c r="AD1425"/>
      <c r="AE1425"/>
    </row>
    <row r="1426" spans="1:31">
      <c r="A1426" s="131" t="s">
        <v>113</v>
      </c>
      <c r="B1426" s="131" t="s">
        <v>137</v>
      </c>
      <c r="C1426" s="131" t="s">
        <v>138</v>
      </c>
      <c r="D1426" s="140" t="s">
        <v>262</v>
      </c>
      <c r="E1426" s="140" t="s">
        <v>947</v>
      </c>
      <c r="F1426" s="140" t="s">
        <v>948</v>
      </c>
      <c r="G1426" s="140" t="s">
        <v>191</v>
      </c>
      <c r="H1426" s="128"/>
      <c r="I1426" s="129"/>
      <c r="J1426" s="129">
        <v>2</v>
      </c>
      <c r="K1426" s="129"/>
      <c r="L1426" s="129"/>
      <c r="M1426" s="129"/>
      <c r="N1426" s="129"/>
      <c r="O1426" s="129"/>
      <c r="P1426" s="129"/>
      <c r="Q1426" s="129"/>
      <c r="R1426" s="129"/>
      <c r="S1426" s="130"/>
      <c r="T1426"/>
      <c r="U1426"/>
      <c r="V1426"/>
      <c r="W1426"/>
      <c r="X1426"/>
      <c r="Y1426"/>
      <c r="Z1426"/>
      <c r="AA1426"/>
      <c r="AB1426"/>
      <c r="AC1426"/>
      <c r="AD1426"/>
      <c r="AE1426"/>
    </row>
    <row r="1427" spans="1:31">
      <c r="A1427" s="131" t="s">
        <v>113</v>
      </c>
      <c r="B1427" s="131" t="s">
        <v>137</v>
      </c>
      <c r="C1427" s="131" t="s">
        <v>138</v>
      </c>
      <c r="D1427" s="131" t="s">
        <v>262</v>
      </c>
      <c r="E1427" s="140" t="s">
        <v>949</v>
      </c>
      <c r="F1427" s="140" t="s">
        <v>950</v>
      </c>
      <c r="G1427" s="140" t="s">
        <v>951</v>
      </c>
      <c r="H1427" s="128"/>
      <c r="I1427" s="129"/>
      <c r="J1427" s="129">
        <v>1</v>
      </c>
      <c r="K1427" s="129"/>
      <c r="L1427" s="129"/>
      <c r="M1427" s="129"/>
      <c r="N1427" s="129"/>
      <c r="O1427" s="129"/>
      <c r="P1427" s="129"/>
      <c r="Q1427" s="129"/>
      <c r="R1427" s="129"/>
      <c r="S1427" s="130"/>
      <c r="T1427"/>
      <c r="U1427"/>
      <c r="V1427"/>
      <c r="W1427"/>
      <c r="X1427"/>
      <c r="Y1427"/>
      <c r="Z1427"/>
      <c r="AA1427"/>
      <c r="AB1427"/>
      <c r="AC1427"/>
      <c r="AD1427"/>
      <c r="AE1427"/>
    </row>
    <row r="1428" spans="1:31">
      <c r="A1428" s="131" t="s">
        <v>113</v>
      </c>
      <c r="B1428" s="131" t="s">
        <v>137</v>
      </c>
      <c r="C1428" s="131" t="s">
        <v>138</v>
      </c>
      <c r="D1428" s="131" t="s">
        <v>262</v>
      </c>
      <c r="E1428" s="140" t="s">
        <v>952</v>
      </c>
      <c r="F1428" s="140" t="s">
        <v>953</v>
      </c>
      <c r="G1428" s="140" t="s">
        <v>200</v>
      </c>
      <c r="H1428" s="128"/>
      <c r="I1428" s="129"/>
      <c r="J1428" s="129">
        <v>5</v>
      </c>
      <c r="K1428" s="129"/>
      <c r="L1428" s="129"/>
      <c r="M1428" s="129"/>
      <c r="N1428" s="129"/>
      <c r="O1428" s="129"/>
      <c r="P1428" s="129"/>
      <c r="Q1428" s="129"/>
      <c r="R1428" s="129"/>
      <c r="S1428" s="130"/>
      <c r="T1428"/>
      <c r="U1428"/>
      <c r="V1428"/>
      <c r="W1428"/>
      <c r="X1428"/>
      <c r="Y1428"/>
      <c r="Z1428"/>
      <c r="AA1428"/>
      <c r="AB1428"/>
      <c r="AC1428"/>
      <c r="AD1428"/>
      <c r="AE1428"/>
    </row>
    <row r="1429" spans="1:31">
      <c r="A1429" s="131" t="s">
        <v>113</v>
      </c>
      <c r="B1429" s="131" t="s">
        <v>137</v>
      </c>
      <c r="C1429" s="131" t="s">
        <v>138</v>
      </c>
      <c r="D1429" s="131" t="s">
        <v>262</v>
      </c>
      <c r="E1429" s="140" t="s">
        <v>960</v>
      </c>
      <c r="F1429" s="140" t="s">
        <v>961</v>
      </c>
      <c r="G1429" s="140" t="s">
        <v>469</v>
      </c>
      <c r="H1429" s="128"/>
      <c r="I1429" s="129"/>
      <c r="J1429" s="129">
        <v>2</v>
      </c>
      <c r="K1429" s="129"/>
      <c r="L1429" s="129"/>
      <c r="M1429" s="129"/>
      <c r="N1429" s="129"/>
      <c r="O1429" s="129"/>
      <c r="P1429" s="129"/>
      <c r="Q1429" s="129"/>
      <c r="R1429" s="129"/>
      <c r="S1429" s="130"/>
      <c r="T1429"/>
      <c r="U1429"/>
      <c r="V1429"/>
      <c r="W1429"/>
      <c r="X1429"/>
      <c r="Y1429"/>
      <c r="Z1429"/>
      <c r="AA1429"/>
      <c r="AB1429"/>
      <c r="AC1429"/>
      <c r="AD1429"/>
      <c r="AE1429"/>
    </row>
    <row r="1430" spans="1:31">
      <c r="A1430" s="131" t="s">
        <v>113</v>
      </c>
      <c r="B1430" s="131" t="s">
        <v>137</v>
      </c>
      <c r="C1430" s="131" t="s">
        <v>138</v>
      </c>
      <c r="D1430" s="131" t="s">
        <v>262</v>
      </c>
      <c r="E1430" s="140" t="s">
        <v>962</v>
      </c>
      <c r="F1430" s="140" t="s">
        <v>963</v>
      </c>
      <c r="G1430" s="140" t="s">
        <v>481</v>
      </c>
      <c r="H1430" s="128"/>
      <c r="I1430" s="129"/>
      <c r="J1430" s="129">
        <v>1</v>
      </c>
      <c r="K1430" s="129"/>
      <c r="L1430" s="129"/>
      <c r="M1430" s="129"/>
      <c r="N1430" s="129"/>
      <c r="O1430" s="129"/>
      <c r="P1430" s="129"/>
      <c r="Q1430" s="129"/>
      <c r="R1430" s="129"/>
      <c r="S1430" s="130"/>
      <c r="T1430"/>
      <c r="U1430"/>
      <c r="V1430"/>
      <c r="W1430"/>
      <c r="X1430"/>
      <c r="Y1430"/>
      <c r="Z1430"/>
      <c r="AA1430"/>
      <c r="AB1430"/>
      <c r="AC1430"/>
      <c r="AD1430"/>
      <c r="AE1430"/>
    </row>
    <row r="1431" spans="1:31">
      <c r="A1431" s="131" t="s">
        <v>113</v>
      </c>
      <c r="B1431" s="131" t="s">
        <v>137</v>
      </c>
      <c r="C1431" s="131" t="s">
        <v>138</v>
      </c>
      <c r="D1431" s="140" t="s">
        <v>263</v>
      </c>
      <c r="E1431" s="140" t="s">
        <v>960</v>
      </c>
      <c r="F1431" s="140" t="s">
        <v>961</v>
      </c>
      <c r="G1431" s="140" t="s">
        <v>469</v>
      </c>
      <c r="H1431" s="128"/>
      <c r="I1431" s="129"/>
      <c r="J1431" s="129"/>
      <c r="K1431" s="129"/>
      <c r="L1431" s="129"/>
      <c r="M1431" s="129"/>
      <c r="N1431" s="129"/>
      <c r="O1431" s="129"/>
      <c r="P1431" s="129"/>
      <c r="Q1431" s="129">
        <v>3</v>
      </c>
      <c r="R1431" s="129"/>
      <c r="S1431" s="130"/>
      <c r="T1431"/>
      <c r="U1431"/>
      <c r="V1431"/>
      <c r="W1431"/>
      <c r="X1431"/>
      <c r="Y1431"/>
      <c r="Z1431"/>
      <c r="AA1431"/>
      <c r="AB1431"/>
      <c r="AC1431"/>
      <c r="AD1431"/>
      <c r="AE1431"/>
    </row>
    <row r="1432" spans="1:31">
      <c r="A1432" s="131" t="s">
        <v>113</v>
      </c>
      <c r="B1432" s="131" t="s">
        <v>137</v>
      </c>
      <c r="C1432" s="131" t="s">
        <v>138</v>
      </c>
      <c r="D1432" s="131" t="s">
        <v>263</v>
      </c>
      <c r="E1432" s="140" t="s">
        <v>981</v>
      </c>
      <c r="F1432" s="140" t="s">
        <v>982</v>
      </c>
      <c r="G1432" s="140" t="s">
        <v>349</v>
      </c>
      <c r="H1432" s="128"/>
      <c r="I1432" s="129"/>
      <c r="J1432" s="129"/>
      <c r="K1432" s="129"/>
      <c r="L1432" s="129"/>
      <c r="M1432" s="129"/>
      <c r="N1432" s="129"/>
      <c r="O1432" s="129"/>
      <c r="P1432" s="129"/>
      <c r="Q1432" s="129">
        <v>2</v>
      </c>
      <c r="R1432" s="129"/>
      <c r="S1432" s="130"/>
      <c r="T1432"/>
      <c r="U1432"/>
      <c r="V1432"/>
      <c r="W1432"/>
      <c r="X1432"/>
      <c r="Y1432"/>
      <c r="Z1432"/>
      <c r="AA1432"/>
      <c r="AB1432"/>
      <c r="AC1432"/>
      <c r="AD1432"/>
      <c r="AE1432"/>
    </row>
    <row r="1433" spans="1:31">
      <c r="A1433" s="131" t="s">
        <v>113</v>
      </c>
      <c r="B1433" s="131" t="s">
        <v>137</v>
      </c>
      <c r="C1433" s="131" t="s">
        <v>138</v>
      </c>
      <c r="D1433" s="131" t="s">
        <v>263</v>
      </c>
      <c r="E1433" s="140" t="s">
        <v>989</v>
      </c>
      <c r="F1433" s="140" t="s">
        <v>990</v>
      </c>
      <c r="G1433" s="140" t="s">
        <v>991</v>
      </c>
      <c r="H1433" s="128"/>
      <c r="I1433" s="129"/>
      <c r="J1433" s="129"/>
      <c r="K1433" s="129"/>
      <c r="L1433" s="129"/>
      <c r="M1433" s="129"/>
      <c r="N1433" s="129"/>
      <c r="O1433" s="129"/>
      <c r="P1433" s="129"/>
      <c r="Q1433" s="129">
        <v>3</v>
      </c>
      <c r="R1433" s="129"/>
      <c r="S1433" s="130"/>
      <c r="T1433"/>
      <c r="U1433"/>
      <c r="V1433"/>
      <c r="W1433"/>
      <c r="X1433"/>
      <c r="Y1433"/>
      <c r="Z1433"/>
      <c r="AA1433"/>
      <c r="AB1433"/>
      <c r="AC1433"/>
      <c r="AD1433"/>
      <c r="AE1433"/>
    </row>
    <row r="1434" spans="1:31">
      <c r="A1434" s="131" t="s">
        <v>113</v>
      </c>
      <c r="B1434" s="131" t="s">
        <v>137</v>
      </c>
      <c r="C1434" s="131" t="s">
        <v>138</v>
      </c>
      <c r="D1434" s="140" t="s">
        <v>264</v>
      </c>
      <c r="E1434" s="140" t="s">
        <v>947</v>
      </c>
      <c r="F1434" s="140" t="s">
        <v>948</v>
      </c>
      <c r="G1434" s="140" t="s">
        <v>191</v>
      </c>
      <c r="H1434" s="128"/>
      <c r="I1434" s="129"/>
      <c r="J1434" s="129">
        <v>5</v>
      </c>
      <c r="K1434" s="129"/>
      <c r="L1434" s="129"/>
      <c r="M1434" s="129"/>
      <c r="N1434" s="129"/>
      <c r="O1434" s="129"/>
      <c r="P1434" s="129"/>
      <c r="Q1434" s="129"/>
      <c r="R1434" s="129"/>
      <c r="S1434" s="130"/>
      <c r="T1434"/>
      <c r="U1434"/>
      <c r="V1434"/>
      <c r="W1434"/>
      <c r="X1434"/>
      <c r="Y1434"/>
      <c r="Z1434"/>
      <c r="AA1434"/>
      <c r="AB1434"/>
      <c r="AC1434"/>
      <c r="AD1434"/>
      <c r="AE1434"/>
    </row>
    <row r="1435" spans="1:31">
      <c r="A1435" s="131" t="s">
        <v>113</v>
      </c>
      <c r="B1435" s="131" t="s">
        <v>137</v>
      </c>
      <c r="C1435" s="131" t="s">
        <v>138</v>
      </c>
      <c r="D1435" s="131" t="s">
        <v>264</v>
      </c>
      <c r="E1435" s="140" t="s">
        <v>949</v>
      </c>
      <c r="F1435" s="140" t="s">
        <v>950</v>
      </c>
      <c r="G1435" s="140" t="s">
        <v>951</v>
      </c>
      <c r="H1435" s="128"/>
      <c r="I1435" s="129"/>
      <c r="J1435" s="129">
        <v>1</v>
      </c>
      <c r="K1435" s="129"/>
      <c r="L1435" s="129"/>
      <c r="M1435" s="129"/>
      <c r="N1435" s="129"/>
      <c r="O1435" s="129"/>
      <c r="P1435" s="129"/>
      <c r="Q1435" s="129"/>
      <c r="R1435" s="129"/>
      <c r="S1435" s="130"/>
      <c r="T1435"/>
      <c r="U1435"/>
      <c r="V1435"/>
      <c r="W1435"/>
      <c r="X1435"/>
      <c r="Y1435"/>
      <c r="Z1435"/>
      <c r="AA1435"/>
      <c r="AB1435"/>
      <c r="AC1435"/>
      <c r="AD1435"/>
      <c r="AE1435"/>
    </row>
    <row r="1436" spans="1:31">
      <c r="A1436" s="131" t="s">
        <v>113</v>
      </c>
      <c r="B1436" s="131" t="s">
        <v>137</v>
      </c>
      <c r="C1436" s="131" t="s">
        <v>138</v>
      </c>
      <c r="D1436" s="131" t="s">
        <v>264</v>
      </c>
      <c r="E1436" s="140" t="s">
        <v>952</v>
      </c>
      <c r="F1436" s="140" t="s">
        <v>953</v>
      </c>
      <c r="G1436" s="140" t="s">
        <v>200</v>
      </c>
      <c r="H1436" s="128"/>
      <c r="I1436" s="129"/>
      <c r="J1436" s="129">
        <v>4</v>
      </c>
      <c r="K1436" s="129"/>
      <c r="L1436" s="129"/>
      <c r="M1436" s="129"/>
      <c r="N1436" s="129"/>
      <c r="O1436" s="129"/>
      <c r="P1436" s="129"/>
      <c r="Q1436" s="129"/>
      <c r="R1436" s="129"/>
      <c r="S1436" s="130"/>
      <c r="T1436"/>
      <c r="U1436"/>
      <c r="V1436"/>
      <c r="W1436"/>
      <c r="X1436"/>
      <c r="Y1436"/>
      <c r="Z1436"/>
      <c r="AA1436"/>
      <c r="AB1436"/>
      <c r="AC1436"/>
      <c r="AD1436"/>
      <c r="AE1436"/>
    </row>
    <row r="1437" spans="1:31">
      <c r="A1437" s="131" t="s">
        <v>113</v>
      </c>
      <c r="B1437" s="131" t="s">
        <v>137</v>
      </c>
      <c r="C1437" s="131" t="s">
        <v>138</v>
      </c>
      <c r="D1437" s="131" t="s">
        <v>264</v>
      </c>
      <c r="E1437" s="140" t="s">
        <v>960</v>
      </c>
      <c r="F1437" s="140" t="s">
        <v>961</v>
      </c>
      <c r="G1437" s="140" t="s">
        <v>469</v>
      </c>
      <c r="H1437" s="128"/>
      <c r="I1437" s="129"/>
      <c r="J1437" s="129">
        <v>1</v>
      </c>
      <c r="K1437" s="129"/>
      <c r="L1437" s="129"/>
      <c r="M1437" s="129"/>
      <c r="N1437" s="129"/>
      <c r="O1437" s="129"/>
      <c r="P1437" s="129"/>
      <c r="Q1437" s="129"/>
      <c r="R1437" s="129"/>
      <c r="S1437" s="130"/>
      <c r="T1437"/>
      <c r="U1437"/>
      <c r="V1437"/>
      <c r="W1437"/>
      <c r="X1437"/>
      <c r="Y1437"/>
      <c r="Z1437"/>
      <c r="AA1437"/>
      <c r="AB1437"/>
      <c r="AC1437"/>
      <c r="AD1437"/>
      <c r="AE1437"/>
    </row>
    <row r="1438" spans="1:31">
      <c r="A1438" s="131" t="s">
        <v>113</v>
      </c>
      <c r="B1438" s="131" t="s">
        <v>137</v>
      </c>
      <c r="C1438" s="131" t="s">
        <v>138</v>
      </c>
      <c r="D1438" s="131" t="s">
        <v>264</v>
      </c>
      <c r="E1438" s="140" t="s">
        <v>962</v>
      </c>
      <c r="F1438" s="140" t="s">
        <v>963</v>
      </c>
      <c r="G1438" s="140" t="s">
        <v>481</v>
      </c>
      <c r="H1438" s="128"/>
      <c r="I1438" s="129"/>
      <c r="J1438" s="129">
        <v>1</v>
      </c>
      <c r="K1438" s="129"/>
      <c r="L1438" s="129"/>
      <c r="M1438" s="129"/>
      <c r="N1438" s="129"/>
      <c r="O1438" s="129"/>
      <c r="P1438" s="129"/>
      <c r="Q1438" s="129"/>
      <c r="R1438" s="129"/>
      <c r="S1438" s="130"/>
      <c r="T1438"/>
      <c r="U1438"/>
      <c r="V1438"/>
      <c r="W1438"/>
      <c r="X1438"/>
      <c r="Y1438"/>
      <c r="Z1438"/>
      <c r="AA1438"/>
      <c r="AB1438"/>
      <c r="AC1438"/>
      <c r="AD1438"/>
      <c r="AE1438"/>
    </row>
    <row r="1439" spans="1:31">
      <c r="A1439" s="131" t="s">
        <v>113</v>
      </c>
      <c r="B1439" s="131" t="s">
        <v>137</v>
      </c>
      <c r="C1439" s="131" t="s">
        <v>138</v>
      </c>
      <c r="D1439" s="140" t="s">
        <v>265</v>
      </c>
      <c r="E1439" s="140" t="s">
        <v>981</v>
      </c>
      <c r="F1439" s="140" t="s">
        <v>982</v>
      </c>
      <c r="G1439" s="140" t="s">
        <v>349</v>
      </c>
      <c r="H1439" s="128"/>
      <c r="I1439" s="129"/>
      <c r="J1439" s="129"/>
      <c r="K1439" s="129"/>
      <c r="L1439" s="129"/>
      <c r="M1439" s="129"/>
      <c r="N1439" s="129"/>
      <c r="O1439" s="129"/>
      <c r="P1439" s="129">
        <v>3</v>
      </c>
      <c r="Q1439" s="129"/>
      <c r="R1439" s="129"/>
      <c r="S1439" s="130"/>
      <c r="T1439"/>
      <c r="U1439"/>
      <c r="V1439"/>
      <c r="W1439"/>
      <c r="X1439"/>
      <c r="Y1439"/>
      <c r="Z1439"/>
      <c r="AA1439"/>
      <c r="AB1439"/>
      <c r="AC1439"/>
      <c r="AD1439"/>
      <c r="AE1439"/>
    </row>
    <row r="1440" spans="1:31">
      <c r="A1440" s="131" t="s">
        <v>113</v>
      </c>
      <c r="B1440" s="131" t="s">
        <v>137</v>
      </c>
      <c r="C1440" s="131" t="s">
        <v>138</v>
      </c>
      <c r="D1440" s="140" t="s">
        <v>266</v>
      </c>
      <c r="E1440" s="140" t="s">
        <v>981</v>
      </c>
      <c r="F1440" s="140" t="s">
        <v>982</v>
      </c>
      <c r="G1440" s="140" t="s">
        <v>349</v>
      </c>
      <c r="H1440" s="128"/>
      <c r="I1440" s="129"/>
      <c r="J1440" s="129"/>
      <c r="K1440" s="129"/>
      <c r="L1440" s="129"/>
      <c r="M1440" s="129"/>
      <c r="N1440" s="129">
        <v>1</v>
      </c>
      <c r="O1440" s="129"/>
      <c r="P1440" s="129"/>
      <c r="Q1440" s="129"/>
      <c r="R1440" s="129"/>
      <c r="S1440" s="130"/>
      <c r="T1440"/>
      <c r="U1440"/>
      <c r="V1440"/>
      <c r="W1440"/>
      <c r="X1440"/>
      <c r="Y1440"/>
      <c r="Z1440"/>
      <c r="AA1440"/>
      <c r="AB1440"/>
      <c r="AC1440"/>
      <c r="AD1440"/>
      <c r="AE1440"/>
    </row>
    <row r="1441" spans="1:31">
      <c r="A1441" s="131" t="s">
        <v>113</v>
      </c>
      <c r="B1441" s="131" t="s">
        <v>137</v>
      </c>
      <c r="C1441" s="131" t="s">
        <v>138</v>
      </c>
      <c r="D1441" s="140" t="s">
        <v>267</v>
      </c>
      <c r="E1441" s="140" t="s">
        <v>947</v>
      </c>
      <c r="F1441" s="140" t="s">
        <v>948</v>
      </c>
      <c r="G1441" s="140" t="s">
        <v>191</v>
      </c>
      <c r="H1441" s="128"/>
      <c r="I1441" s="129"/>
      <c r="J1441" s="129"/>
      <c r="K1441" s="129">
        <v>1</v>
      </c>
      <c r="L1441" s="129"/>
      <c r="M1441" s="129"/>
      <c r="N1441" s="129"/>
      <c r="O1441" s="129"/>
      <c r="P1441" s="129"/>
      <c r="Q1441" s="129"/>
      <c r="R1441" s="129"/>
      <c r="S1441" s="130"/>
      <c r="T1441"/>
      <c r="U1441"/>
      <c r="V1441"/>
      <c r="W1441"/>
      <c r="X1441"/>
      <c r="Y1441"/>
      <c r="Z1441"/>
      <c r="AA1441"/>
      <c r="AB1441"/>
      <c r="AC1441"/>
      <c r="AD1441"/>
      <c r="AE1441"/>
    </row>
    <row r="1442" spans="1:31">
      <c r="A1442" s="131" t="s">
        <v>113</v>
      </c>
      <c r="B1442" s="131" t="s">
        <v>137</v>
      </c>
      <c r="C1442" s="131" t="s">
        <v>138</v>
      </c>
      <c r="D1442" s="131" t="s">
        <v>267</v>
      </c>
      <c r="E1442" s="140" t="s">
        <v>949</v>
      </c>
      <c r="F1442" s="140" t="s">
        <v>950</v>
      </c>
      <c r="G1442" s="140" t="s">
        <v>951</v>
      </c>
      <c r="H1442" s="128"/>
      <c r="I1442" s="129"/>
      <c r="J1442" s="129"/>
      <c r="K1442" s="129">
        <v>4</v>
      </c>
      <c r="L1442" s="129"/>
      <c r="M1442" s="129"/>
      <c r="N1442" s="129"/>
      <c r="O1442" s="129"/>
      <c r="P1442" s="129"/>
      <c r="Q1442" s="129"/>
      <c r="R1442" s="129"/>
      <c r="S1442" s="130"/>
      <c r="T1442"/>
      <c r="U1442"/>
      <c r="V1442"/>
      <c r="W1442"/>
      <c r="X1442"/>
      <c r="Y1442"/>
      <c r="Z1442"/>
      <c r="AA1442"/>
      <c r="AB1442"/>
      <c r="AC1442"/>
      <c r="AD1442"/>
      <c r="AE1442"/>
    </row>
    <row r="1443" spans="1:31">
      <c r="A1443" s="131" t="s">
        <v>113</v>
      </c>
      <c r="B1443" s="131" t="s">
        <v>137</v>
      </c>
      <c r="C1443" s="131" t="s">
        <v>138</v>
      </c>
      <c r="D1443" s="131" t="s">
        <v>267</v>
      </c>
      <c r="E1443" s="140" t="s">
        <v>962</v>
      </c>
      <c r="F1443" s="140" t="s">
        <v>963</v>
      </c>
      <c r="G1443" s="140" t="s">
        <v>481</v>
      </c>
      <c r="H1443" s="128"/>
      <c r="I1443" s="129"/>
      <c r="J1443" s="129"/>
      <c r="K1443" s="129">
        <v>1</v>
      </c>
      <c r="L1443" s="129"/>
      <c r="M1443" s="129"/>
      <c r="N1443" s="129"/>
      <c r="O1443" s="129"/>
      <c r="P1443" s="129"/>
      <c r="Q1443" s="129"/>
      <c r="R1443" s="129"/>
      <c r="S1443" s="130"/>
      <c r="T1443"/>
      <c r="U1443"/>
      <c r="V1443"/>
      <c r="W1443"/>
      <c r="X1443"/>
      <c r="Y1443"/>
      <c r="Z1443"/>
      <c r="AA1443"/>
      <c r="AB1443"/>
      <c r="AC1443"/>
      <c r="AD1443"/>
      <c r="AE1443"/>
    </row>
    <row r="1444" spans="1:31">
      <c r="A1444" s="131" t="s">
        <v>113</v>
      </c>
      <c r="B1444" s="131" t="s">
        <v>137</v>
      </c>
      <c r="C1444" s="131" t="s">
        <v>138</v>
      </c>
      <c r="D1444" s="140" t="s">
        <v>268</v>
      </c>
      <c r="E1444" s="140" t="s">
        <v>949</v>
      </c>
      <c r="F1444" s="140" t="s">
        <v>950</v>
      </c>
      <c r="G1444" s="140" t="s">
        <v>951</v>
      </c>
      <c r="H1444" s="128"/>
      <c r="I1444" s="129"/>
      <c r="J1444" s="129"/>
      <c r="K1444" s="129">
        <v>4</v>
      </c>
      <c r="L1444" s="129"/>
      <c r="M1444" s="129"/>
      <c r="N1444" s="129"/>
      <c r="O1444" s="129"/>
      <c r="P1444" s="129"/>
      <c r="Q1444" s="129"/>
      <c r="R1444" s="129"/>
      <c r="S1444" s="130"/>
      <c r="T1444"/>
      <c r="U1444"/>
      <c r="V1444"/>
      <c r="W1444"/>
      <c r="X1444"/>
      <c r="Y1444"/>
      <c r="Z1444"/>
      <c r="AA1444"/>
      <c r="AB1444"/>
      <c r="AC1444"/>
      <c r="AD1444"/>
      <c r="AE1444"/>
    </row>
    <row r="1445" spans="1:31">
      <c r="A1445" s="131" t="s">
        <v>113</v>
      </c>
      <c r="B1445" s="131" t="s">
        <v>137</v>
      </c>
      <c r="C1445" s="131" t="s">
        <v>138</v>
      </c>
      <c r="D1445" s="140" t="s">
        <v>270</v>
      </c>
      <c r="E1445" s="140" t="s">
        <v>981</v>
      </c>
      <c r="F1445" s="140" t="s">
        <v>982</v>
      </c>
      <c r="G1445" s="140" t="s">
        <v>349</v>
      </c>
      <c r="H1445" s="128"/>
      <c r="I1445" s="129"/>
      <c r="J1445" s="129"/>
      <c r="K1445" s="129"/>
      <c r="L1445" s="129"/>
      <c r="M1445" s="129"/>
      <c r="N1445" s="129"/>
      <c r="O1445" s="129">
        <v>1</v>
      </c>
      <c r="P1445" s="129"/>
      <c r="Q1445" s="129"/>
      <c r="R1445" s="129"/>
      <c r="S1445" s="130"/>
      <c r="T1445"/>
      <c r="U1445"/>
      <c r="V1445"/>
      <c r="W1445"/>
      <c r="X1445"/>
      <c r="Y1445"/>
      <c r="Z1445"/>
      <c r="AA1445"/>
      <c r="AB1445"/>
      <c r="AC1445"/>
      <c r="AD1445"/>
      <c r="AE1445"/>
    </row>
    <row r="1446" spans="1:31">
      <c r="A1446" s="131" t="s">
        <v>113</v>
      </c>
      <c r="B1446" s="131" t="s">
        <v>137</v>
      </c>
      <c r="C1446" s="131" t="s">
        <v>138</v>
      </c>
      <c r="D1446" s="140" t="s">
        <v>271</v>
      </c>
      <c r="E1446" s="140" t="s">
        <v>947</v>
      </c>
      <c r="F1446" s="140" t="s">
        <v>948</v>
      </c>
      <c r="G1446" s="140" t="s">
        <v>191</v>
      </c>
      <c r="H1446" s="128"/>
      <c r="I1446" s="129"/>
      <c r="J1446" s="129"/>
      <c r="K1446" s="129"/>
      <c r="L1446" s="129"/>
      <c r="M1446" s="129"/>
      <c r="N1446" s="129"/>
      <c r="O1446" s="129">
        <v>1</v>
      </c>
      <c r="P1446" s="129">
        <v>1</v>
      </c>
      <c r="Q1446" s="129"/>
      <c r="R1446" s="129"/>
      <c r="S1446" s="130"/>
      <c r="T1446"/>
      <c r="U1446"/>
      <c r="V1446"/>
      <c r="W1446"/>
      <c r="X1446"/>
      <c r="Y1446"/>
      <c r="Z1446"/>
      <c r="AA1446"/>
      <c r="AB1446"/>
      <c r="AC1446"/>
      <c r="AD1446"/>
      <c r="AE1446"/>
    </row>
    <row r="1447" spans="1:31">
      <c r="A1447" s="131" t="s">
        <v>113</v>
      </c>
      <c r="B1447" s="131" t="s">
        <v>137</v>
      </c>
      <c r="C1447" s="131" t="s">
        <v>138</v>
      </c>
      <c r="D1447" s="131" t="s">
        <v>271</v>
      </c>
      <c r="E1447" s="140" t="s">
        <v>962</v>
      </c>
      <c r="F1447" s="140" t="s">
        <v>963</v>
      </c>
      <c r="G1447" s="140" t="s">
        <v>481</v>
      </c>
      <c r="H1447" s="128"/>
      <c r="I1447" s="129"/>
      <c r="J1447" s="129"/>
      <c r="K1447" s="129"/>
      <c r="L1447" s="129"/>
      <c r="M1447" s="129"/>
      <c r="N1447" s="129"/>
      <c r="O1447" s="129">
        <v>2</v>
      </c>
      <c r="P1447" s="129">
        <v>1</v>
      </c>
      <c r="Q1447" s="129"/>
      <c r="R1447" s="129"/>
      <c r="S1447" s="130"/>
      <c r="T1447"/>
      <c r="U1447"/>
      <c r="V1447"/>
      <c r="W1447"/>
      <c r="X1447"/>
      <c r="Y1447"/>
      <c r="Z1447"/>
      <c r="AA1447"/>
      <c r="AB1447"/>
      <c r="AC1447"/>
      <c r="AD1447"/>
      <c r="AE1447"/>
    </row>
    <row r="1448" spans="1:31">
      <c r="A1448" s="131" t="s">
        <v>113</v>
      </c>
      <c r="B1448" s="131" t="s">
        <v>137</v>
      </c>
      <c r="C1448" s="131" t="s">
        <v>138</v>
      </c>
      <c r="D1448" s="131" t="s">
        <v>271</v>
      </c>
      <c r="E1448" s="140" t="s">
        <v>981</v>
      </c>
      <c r="F1448" s="140" t="s">
        <v>982</v>
      </c>
      <c r="G1448" s="140" t="s">
        <v>349</v>
      </c>
      <c r="H1448" s="128"/>
      <c r="I1448" s="129"/>
      <c r="J1448" s="129"/>
      <c r="K1448" s="129"/>
      <c r="L1448" s="129"/>
      <c r="M1448" s="129"/>
      <c r="N1448" s="129"/>
      <c r="O1448" s="129">
        <v>3</v>
      </c>
      <c r="P1448" s="129"/>
      <c r="Q1448" s="129"/>
      <c r="R1448" s="129"/>
      <c r="S1448" s="130"/>
      <c r="T1448"/>
      <c r="U1448"/>
      <c r="V1448"/>
      <c r="W1448"/>
      <c r="X1448"/>
      <c r="Y1448"/>
      <c r="Z1448"/>
      <c r="AA1448"/>
      <c r="AB1448"/>
      <c r="AC1448"/>
      <c r="AD1448"/>
      <c r="AE1448"/>
    </row>
    <row r="1449" spans="1:31">
      <c r="A1449" s="131" t="s">
        <v>113</v>
      </c>
      <c r="B1449" s="131" t="s">
        <v>137</v>
      </c>
      <c r="C1449" s="131" t="s">
        <v>138</v>
      </c>
      <c r="D1449" s="140" t="s">
        <v>272</v>
      </c>
      <c r="E1449" s="140" t="s">
        <v>981</v>
      </c>
      <c r="F1449" s="140" t="s">
        <v>982</v>
      </c>
      <c r="G1449" s="140" t="s">
        <v>349</v>
      </c>
      <c r="H1449" s="128"/>
      <c r="I1449" s="129"/>
      <c r="J1449" s="129"/>
      <c r="K1449" s="129"/>
      <c r="L1449" s="129"/>
      <c r="M1449" s="129"/>
      <c r="N1449" s="129"/>
      <c r="O1449" s="129"/>
      <c r="P1449" s="129">
        <v>1</v>
      </c>
      <c r="Q1449" s="129"/>
      <c r="R1449" s="129"/>
      <c r="S1449" s="130"/>
      <c r="T1449"/>
      <c r="U1449"/>
      <c r="V1449"/>
      <c r="W1449"/>
      <c r="X1449"/>
      <c r="Y1449"/>
      <c r="Z1449"/>
      <c r="AA1449"/>
      <c r="AB1449"/>
      <c r="AC1449"/>
      <c r="AD1449"/>
      <c r="AE1449"/>
    </row>
    <row r="1450" spans="1:31">
      <c r="A1450" s="131" t="s">
        <v>113</v>
      </c>
      <c r="B1450" s="131" t="s">
        <v>137</v>
      </c>
      <c r="C1450" s="131" t="s">
        <v>138</v>
      </c>
      <c r="D1450" s="131" t="s">
        <v>272</v>
      </c>
      <c r="E1450" s="140" t="s">
        <v>989</v>
      </c>
      <c r="F1450" s="140" t="s">
        <v>990</v>
      </c>
      <c r="G1450" s="140" t="s">
        <v>372</v>
      </c>
      <c r="H1450" s="128"/>
      <c r="I1450" s="129"/>
      <c r="J1450" s="129"/>
      <c r="K1450" s="129"/>
      <c r="L1450" s="129"/>
      <c r="M1450" s="129"/>
      <c r="N1450" s="129"/>
      <c r="O1450" s="129"/>
      <c r="P1450" s="129">
        <v>1</v>
      </c>
      <c r="Q1450" s="129"/>
      <c r="R1450" s="129"/>
      <c r="S1450" s="130"/>
      <c r="T1450"/>
      <c r="U1450"/>
      <c r="V1450"/>
      <c r="W1450"/>
      <c r="X1450"/>
      <c r="Y1450"/>
      <c r="Z1450"/>
      <c r="AA1450"/>
      <c r="AB1450"/>
      <c r="AC1450"/>
      <c r="AD1450"/>
      <c r="AE1450"/>
    </row>
    <row r="1451" spans="1:31">
      <c r="A1451" s="131" t="s">
        <v>113</v>
      </c>
      <c r="B1451" s="131" t="s">
        <v>137</v>
      </c>
      <c r="C1451" s="131" t="s">
        <v>138</v>
      </c>
      <c r="D1451" s="140" t="s">
        <v>273</v>
      </c>
      <c r="E1451" s="140" t="s">
        <v>947</v>
      </c>
      <c r="F1451" s="140" t="s">
        <v>948</v>
      </c>
      <c r="G1451" s="140" t="s">
        <v>191</v>
      </c>
      <c r="H1451" s="128"/>
      <c r="I1451" s="129"/>
      <c r="J1451" s="129"/>
      <c r="K1451" s="129"/>
      <c r="L1451" s="129"/>
      <c r="M1451" s="129">
        <v>2</v>
      </c>
      <c r="N1451" s="129"/>
      <c r="O1451" s="129"/>
      <c r="P1451" s="129"/>
      <c r="Q1451" s="129"/>
      <c r="R1451" s="129"/>
      <c r="S1451" s="130"/>
      <c r="T1451"/>
      <c r="U1451"/>
      <c r="V1451"/>
      <c r="W1451"/>
      <c r="X1451"/>
      <c r="Y1451"/>
      <c r="Z1451"/>
      <c r="AA1451"/>
      <c r="AB1451"/>
      <c r="AC1451"/>
      <c r="AD1451"/>
      <c r="AE1451"/>
    </row>
    <row r="1452" spans="1:31">
      <c r="A1452" s="131" t="s">
        <v>113</v>
      </c>
      <c r="B1452" s="131" t="s">
        <v>137</v>
      </c>
      <c r="C1452" s="131" t="s">
        <v>138</v>
      </c>
      <c r="D1452" s="131" t="s">
        <v>273</v>
      </c>
      <c r="E1452" s="140" t="s">
        <v>949</v>
      </c>
      <c r="F1452" s="140" t="s">
        <v>950</v>
      </c>
      <c r="G1452" s="140" t="s">
        <v>951</v>
      </c>
      <c r="H1452" s="128"/>
      <c r="I1452" s="129"/>
      <c r="J1452" s="129"/>
      <c r="K1452" s="129"/>
      <c r="L1452" s="129"/>
      <c r="M1452" s="129">
        <v>1</v>
      </c>
      <c r="N1452" s="129"/>
      <c r="O1452" s="129"/>
      <c r="P1452" s="129"/>
      <c r="Q1452" s="129"/>
      <c r="R1452" s="129"/>
      <c r="S1452" s="130"/>
      <c r="T1452"/>
      <c r="U1452"/>
      <c r="V1452"/>
      <c r="W1452"/>
      <c r="X1452"/>
      <c r="Y1452"/>
      <c r="Z1452"/>
      <c r="AA1452"/>
      <c r="AB1452"/>
      <c r="AC1452"/>
      <c r="AD1452"/>
      <c r="AE1452"/>
    </row>
    <row r="1453" spans="1:31">
      <c r="A1453" s="131" t="s">
        <v>113</v>
      </c>
      <c r="B1453" s="131" t="s">
        <v>137</v>
      </c>
      <c r="C1453" s="131" t="s">
        <v>138</v>
      </c>
      <c r="D1453" s="131" t="s">
        <v>273</v>
      </c>
      <c r="E1453" s="140" t="s">
        <v>952</v>
      </c>
      <c r="F1453" s="140" t="s">
        <v>953</v>
      </c>
      <c r="G1453" s="140" t="s">
        <v>200</v>
      </c>
      <c r="H1453" s="128"/>
      <c r="I1453" s="129"/>
      <c r="J1453" s="129"/>
      <c r="K1453" s="129"/>
      <c r="L1453" s="129"/>
      <c r="M1453" s="129">
        <v>2</v>
      </c>
      <c r="N1453" s="129"/>
      <c r="O1453" s="129"/>
      <c r="P1453" s="129"/>
      <c r="Q1453" s="129"/>
      <c r="R1453" s="129"/>
      <c r="S1453" s="130"/>
      <c r="T1453"/>
      <c r="U1453"/>
      <c r="V1453"/>
      <c r="W1453"/>
      <c r="X1453"/>
      <c r="Y1453"/>
      <c r="Z1453"/>
      <c r="AA1453"/>
      <c r="AB1453"/>
      <c r="AC1453"/>
      <c r="AD1453"/>
      <c r="AE1453"/>
    </row>
    <row r="1454" spans="1:31">
      <c r="A1454" s="131" t="s">
        <v>113</v>
      </c>
      <c r="B1454" s="131" t="s">
        <v>137</v>
      </c>
      <c r="C1454" s="131" t="s">
        <v>138</v>
      </c>
      <c r="D1454" s="140" t="s">
        <v>274</v>
      </c>
      <c r="E1454" s="140" t="s">
        <v>947</v>
      </c>
      <c r="F1454" s="140" t="s">
        <v>948</v>
      </c>
      <c r="G1454" s="140" t="s">
        <v>191</v>
      </c>
      <c r="H1454" s="128"/>
      <c r="I1454" s="129"/>
      <c r="J1454" s="129"/>
      <c r="K1454" s="129"/>
      <c r="L1454" s="129"/>
      <c r="M1454" s="129"/>
      <c r="N1454" s="129">
        <v>3</v>
      </c>
      <c r="O1454" s="129"/>
      <c r="P1454" s="129"/>
      <c r="Q1454" s="129"/>
      <c r="R1454" s="129"/>
      <c r="S1454" s="130"/>
      <c r="T1454"/>
      <c r="U1454"/>
      <c r="V1454"/>
      <c r="W1454"/>
      <c r="X1454"/>
      <c r="Y1454"/>
      <c r="Z1454"/>
      <c r="AA1454"/>
      <c r="AB1454"/>
      <c r="AC1454"/>
      <c r="AD1454"/>
      <c r="AE1454"/>
    </row>
    <row r="1455" spans="1:31">
      <c r="A1455" s="131" t="s">
        <v>113</v>
      </c>
      <c r="B1455" s="131" t="s">
        <v>137</v>
      </c>
      <c r="C1455" s="131" t="s">
        <v>138</v>
      </c>
      <c r="D1455" s="131" t="s">
        <v>274</v>
      </c>
      <c r="E1455" s="140" t="s">
        <v>949</v>
      </c>
      <c r="F1455" s="140" t="s">
        <v>950</v>
      </c>
      <c r="G1455" s="140" t="s">
        <v>951</v>
      </c>
      <c r="H1455" s="128"/>
      <c r="I1455" s="129"/>
      <c r="J1455" s="129"/>
      <c r="K1455" s="129"/>
      <c r="L1455" s="129"/>
      <c r="M1455" s="129"/>
      <c r="N1455" s="129">
        <v>11</v>
      </c>
      <c r="O1455" s="129"/>
      <c r="P1455" s="129"/>
      <c r="Q1455" s="129"/>
      <c r="R1455" s="129"/>
      <c r="S1455" s="130"/>
      <c r="T1455"/>
      <c r="U1455"/>
      <c r="V1455"/>
      <c r="W1455"/>
      <c r="X1455"/>
      <c r="Y1455"/>
      <c r="Z1455"/>
      <c r="AA1455"/>
      <c r="AB1455"/>
      <c r="AC1455"/>
      <c r="AD1455"/>
      <c r="AE1455"/>
    </row>
    <row r="1456" spans="1:31">
      <c r="A1456" s="131" t="s">
        <v>113</v>
      </c>
      <c r="B1456" s="131" t="s">
        <v>137</v>
      </c>
      <c r="C1456" s="131" t="s">
        <v>138</v>
      </c>
      <c r="D1456" s="131" t="s">
        <v>274</v>
      </c>
      <c r="E1456" s="140" t="s">
        <v>960</v>
      </c>
      <c r="F1456" s="140" t="s">
        <v>961</v>
      </c>
      <c r="G1456" s="140" t="s">
        <v>469</v>
      </c>
      <c r="H1456" s="128"/>
      <c r="I1456" s="129"/>
      <c r="J1456" s="129"/>
      <c r="K1456" s="129"/>
      <c r="L1456" s="129"/>
      <c r="M1456" s="129"/>
      <c r="N1456" s="129">
        <v>4</v>
      </c>
      <c r="O1456" s="129"/>
      <c r="P1456" s="129"/>
      <c r="Q1456" s="129"/>
      <c r="R1456" s="129"/>
      <c r="S1456" s="130"/>
      <c r="T1456"/>
      <c r="U1456"/>
      <c r="V1456"/>
      <c r="W1456"/>
      <c r="X1456"/>
      <c r="Y1456"/>
      <c r="Z1456"/>
      <c r="AA1456"/>
      <c r="AB1456"/>
      <c r="AC1456"/>
      <c r="AD1456"/>
      <c r="AE1456"/>
    </row>
    <row r="1457" spans="1:31">
      <c r="A1457" s="131" t="s">
        <v>113</v>
      </c>
      <c r="B1457" s="131" t="s">
        <v>137</v>
      </c>
      <c r="C1457" s="131" t="s">
        <v>138</v>
      </c>
      <c r="D1457" s="131" t="s">
        <v>274</v>
      </c>
      <c r="E1457" s="140" t="s">
        <v>962</v>
      </c>
      <c r="F1457" s="140" t="s">
        <v>963</v>
      </c>
      <c r="G1457" s="140" t="s">
        <v>481</v>
      </c>
      <c r="H1457" s="128"/>
      <c r="I1457" s="129"/>
      <c r="J1457" s="129"/>
      <c r="K1457" s="129"/>
      <c r="L1457" s="129"/>
      <c r="M1457" s="129"/>
      <c r="N1457" s="129">
        <v>4</v>
      </c>
      <c r="O1457" s="129"/>
      <c r="P1457" s="129"/>
      <c r="Q1457" s="129"/>
      <c r="R1457" s="129"/>
      <c r="S1457" s="130"/>
      <c r="T1457"/>
      <c r="U1457"/>
      <c r="V1457"/>
      <c r="W1457"/>
      <c r="X1457"/>
      <c r="Y1457"/>
      <c r="Z1457"/>
      <c r="AA1457"/>
      <c r="AB1457"/>
      <c r="AC1457"/>
      <c r="AD1457"/>
      <c r="AE1457"/>
    </row>
    <row r="1458" spans="1:31">
      <c r="A1458" s="131" t="s">
        <v>113</v>
      </c>
      <c r="B1458" s="131" t="s">
        <v>137</v>
      </c>
      <c r="C1458" s="131" t="s">
        <v>138</v>
      </c>
      <c r="D1458" s="131" t="s">
        <v>274</v>
      </c>
      <c r="E1458" s="140" t="s">
        <v>981</v>
      </c>
      <c r="F1458" s="140" t="s">
        <v>982</v>
      </c>
      <c r="G1458" s="140" t="s">
        <v>349</v>
      </c>
      <c r="H1458" s="128"/>
      <c r="I1458" s="129"/>
      <c r="J1458" s="129"/>
      <c r="K1458" s="129"/>
      <c r="L1458" s="129"/>
      <c r="M1458" s="129"/>
      <c r="N1458" s="129">
        <v>14</v>
      </c>
      <c r="O1458" s="129"/>
      <c r="P1458" s="129"/>
      <c r="Q1458" s="129"/>
      <c r="R1458" s="129"/>
      <c r="S1458" s="130"/>
      <c r="T1458"/>
      <c r="U1458"/>
      <c r="V1458"/>
      <c r="W1458"/>
      <c r="X1458"/>
      <c r="Y1458"/>
      <c r="Z1458"/>
      <c r="AA1458"/>
      <c r="AB1458"/>
      <c r="AC1458"/>
      <c r="AD1458"/>
      <c r="AE1458"/>
    </row>
    <row r="1459" spans="1:31">
      <c r="A1459" s="131" t="s">
        <v>113</v>
      </c>
      <c r="B1459" s="131" t="s">
        <v>137</v>
      </c>
      <c r="C1459" s="131" t="s">
        <v>138</v>
      </c>
      <c r="D1459" s="131" t="s">
        <v>274</v>
      </c>
      <c r="E1459" s="140" t="s">
        <v>989</v>
      </c>
      <c r="F1459" s="140" t="s">
        <v>990</v>
      </c>
      <c r="G1459" s="140" t="s">
        <v>372</v>
      </c>
      <c r="H1459" s="128"/>
      <c r="I1459" s="129"/>
      <c r="J1459" s="129"/>
      <c r="K1459" s="129"/>
      <c r="L1459" s="129"/>
      <c r="M1459" s="129"/>
      <c r="N1459" s="129">
        <v>9</v>
      </c>
      <c r="O1459" s="129"/>
      <c r="P1459" s="129"/>
      <c r="Q1459" s="129"/>
      <c r="R1459" s="129"/>
      <c r="S1459" s="130"/>
      <c r="T1459"/>
      <c r="U1459"/>
      <c r="V1459"/>
      <c r="W1459"/>
      <c r="X1459"/>
      <c r="Y1459"/>
      <c r="Z1459"/>
      <c r="AA1459"/>
      <c r="AB1459"/>
      <c r="AC1459"/>
      <c r="AD1459"/>
      <c r="AE1459"/>
    </row>
    <row r="1460" spans="1:31">
      <c r="A1460" s="131" t="s">
        <v>113</v>
      </c>
      <c r="B1460" s="131" t="s">
        <v>137</v>
      </c>
      <c r="C1460" s="131" t="s">
        <v>138</v>
      </c>
      <c r="D1460" s="131" t="s">
        <v>274</v>
      </c>
      <c r="E1460" s="131" t="s">
        <v>989</v>
      </c>
      <c r="F1460" s="131" t="s">
        <v>990</v>
      </c>
      <c r="G1460" s="132" t="s">
        <v>991</v>
      </c>
      <c r="H1460" s="133"/>
      <c r="I1460" s="103"/>
      <c r="J1460" s="103"/>
      <c r="K1460" s="103"/>
      <c r="L1460" s="103"/>
      <c r="M1460" s="103"/>
      <c r="N1460" s="103">
        <v>4</v>
      </c>
      <c r="O1460" s="103"/>
      <c r="P1460" s="103"/>
      <c r="Q1460" s="103"/>
      <c r="R1460" s="103"/>
      <c r="S1460" s="134"/>
      <c r="T1460"/>
      <c r="U1460"/>
      <c r="V1460"/>
      <c r="W1460"/>
      <c r="X1460"/>
      <c r="Y1460"/>
      <c r="Z1460"/>
      <c r="AA1460"/>
      <c r="AB1460"/>
      <c r="AC1460"/>
      <c r="AD1460"/>
      <c r="AE1460"/>
    </row>
    <row r="1461" spans="1:31">
      <c r="A1461" s="131" t="s">
        <v>113</v>
      </c>
      <c r="B1461" s="131" t="s">
        <v>137</v>
      </c>
      <c r="C1461" s="131" t="s">
        <v>138</v>
      </c>
      <c r="D1461" s="140" t="s">
        <v>275</v>
      </c>
      <c r="E1461" s="140" t="s">
        <v>947</v>
      </c>
      <c r="F1461" s="140" t="s">
        <v>948</v>
      </c>
      <c r="G1461" s="140" t="s">
        <v>191</v>
      </c>
      <c r="H1461" s="128"/>
      <c r="I1461" s="129"/>
      <c r="J1461" s="129"/>
      <c r="K1461" s="129"/>
      <c r="L1461" s="129"/>
      <c r="M1461" s="129"/>
      <c r="N1461" s="129"/>
      <c r="O1461" s="129">
        <v>4</v>
      </c>
      <c r="P1461" s="129"/>
      <c r="Q1461" s="129"/>
      <c r="R1461" s="129"/>
      <c r="S1461" s="130"/>
      <c r="T1461"/>
      <c r="U1461"/>
      <c r="V1461"/>
      <c r="W1461"/>
      <c r="X1461"/>
      <c r="Y1461"/>
      <c r="Z1461"/>
      <c r="AA1461"/>
      <c r="AB1461"/>
      <c r="AC1461"/>
      <c r="AD1461"/>
      <c r="AE1461"/>
    </row>
    <row r="1462" spans="1:31">
      <c r="A1462" s="131" t="s">
        <v>113</v>
      </c>
      <c r="B1462" s="131" t="s">
        <v>137</v>
      </c>
      <c r="C1462" s="131" t="s">
        <v>138</v>
      </c>
      <c r="D1462" s="131" t="s">
        <v>275</v>
      </c>
      <c r="E1462" s="140" t="s">
        <v>949</v>
      </c>
      <c r="F1462" s="140" t="s">
        <v>950</v>
      </c>
      <c r="G1462" s="140" t="s">
        <v>951</v>
      </c>
      <c r="H1462" s="128"/>
      <c r="I1462" s="129"/>
      <c r="J1462" s="129"/>
      <c r="K1462" s="129"/>
      <c r="L1462" s="129"/>
      <c r="M1462" s="129"/>
      <c r="N1462" s="129"/>
      <c r="O1462" s="129">
        <v>2</v>
      </c>
      <c r="P1462" s="129"/>
      <c r="Q1462" s="129"/>
      <c r="R1462" s="129"/>
      <c r="S1462" s="130"/>
      <c r="T1462"/>
      <c r="U1462"/>
      <c r="V1462"/>
      <c r="W1462"/>
      <c r="X1462"/>
      <c r="Y1462"/>
      <c r="Z1462"/>
      <c r="AA1462"/>
      <c r="AB1462"/>
      <c r="AC1462"/>
      <c r="AD1462"/>
      <c r="AE1462"/>
    </row>
    <row r="1463" spans="1:31">
      <c r="A1463" s="131" t="s">
        <v>113</v>
      </c>
      <c r="B1463" s="131" t="s">
        <v>137</v>
      </c>
      <c r="C1463" s="131" t="s">
        <v>138</v>
      </c>
      <c r="D1463" s="131" t="s">
        <v>275</v>
      </c>
      <c r="E1463" s="140" t="s">
        <v>960</v>
      </c>
      <c r="F1463" s="140" t="s">
        <v>961</v>
      </c>
      <c r="G1463" s="140" t="s">
        <v>469</v>
      </c>
      <c r="H1463" s="128"/>
      <c r="I1463" s="129"/>
      <c r="J1463" s="129"/>
      <c r="K1463" s="129"/>
      <c r="L1463" s="129"/>
      <c r="M1463" s="129"/>
      <c r="N1463" s="129"/>
      <c r="O1463" s="129">
        <v>5</v>
      </c>
      <c r="P1463" s="129"/>
      <c r="Q1463" s="129"/>
      <c r="R1463" s="129"/>
      <c r="S1463" s="130"/>
      <c r="T1463"/>
      <c r="U1463"/>
      <c r="V1463"/>
      <c r="W1463"/>
      <c r="X1463"/>
      <c r="Y1463"/>
      <c r="Z1463"/>
      <c r="AA1463"/>
      <c r="AB1463"/>
      <c r="AC1463"/>
      <c r="AD1463"/>
      <c r="AE1463"/>
    </row>
    <row r="1464" spans="1:31">
      <c r="A1464" s="131" t="s">
        <v>113</v>
      </c>
      <c r="B1464" s="131" t="s">
        <v>137</v>
      </c>
      <c r="C1464" s="131" t="s">
        <v>138</v>
      </c>
      <c r="D1464" s="131" t="s">
        <v>275</v>
      </c>
      <c r="E1464" s="140" t="s">
        <v>962</v>
      </c>
      <c r="F1464" s="140" t="s">
        <v>963</v>
      </c>
      <c r="G1464" s="140" t="s">
        <v>481</v>
      </c>
      <c r="H1464" s="128"/>
      <c r="I1464" s="129"/>
      <c r="J1464" s="129"/>
      <c r="K1464" s="129"/>
      <c r="L1464" s="129"/>
      <c r="M1464" s="129"/>
      <c r="N1464" s="129"/>
      <c r="O1464" s="129">
        <v>1</v>
      </c>
      <c r="P1464" s="129"/>
      <c r="Q1464" s="129"/>
      <c r="R1464" s="129"/>
      <c r="S1464" s="130"/>
      <c r="T1464"/>
      <c r="U1464"/>
      <c r="V1464"/>
      <c r="W1464"/>
      <c r="X1464"/>
      <c r="Y1464"/>
      <c r="Z1464"/>
      <c r="AA1464"/>
      <c r="AB1464"/>
      <c r="AC1464"/>
      <c r="AD1464"/>
      <c r="AE1464"/>
    </row>
    <row r="1465" spans="1:31">
      <c r="A1465" s="131" t="s">
        <v>113</v>
      </c>
      <c r="B1465" s="131" t="s">
        <v>137</v>
      </c>
      <c r="C1465" s="131" t="s">
        <v>138</v>
      </c>
      <c r="D1465" s="131" t="s">
        <v>275</v>
      </c>
      <c r="E1465" s="140" t="s">
        <v>981</v>
      </c>
      <c r="F1465" s="140" t="s">
        <v>982</v>
      </c>
      <c r="G1465" s="140" t="s">
        <v>349</v>
      </c>
      <c r="H1465" s="128"/>
      <c r="I1465" s="129"/>
      <c r="J1465" s="129"/>
      <c r="K1465" s="129"/>
      <c r="L1465" s="129"/>
      <c r="M1465" s="129"/>
      <c r="N1465" s="129"/>
      <c r="O1465" s="129">
        <v>21</v>
      </c>
      <c r="P1465" s="129"/>
      <c r="Q1465" s="129"/>
      <c r="R1465" s="129"/>
      <c r="S1465" s="130"/>
      <c r="T1465"/>
      <c r="U1465"/>
      <c r="V1465"/>
      <c r="W1465"/>
      <c r="X1465"/>
      <c r="Y1465"/>
      <c r="Z1465"/>
      <c r="AA1465"/>
      <c r="AB1465"/>
      <c r="AC1465"/>
      <c r="AD1465"/>
      <c r="AE1465"/>
    </row>
    <row r="1466" spans="1:31">
      <c r="A1466" s="131" t="s">
        <v>113</v>
      </c>
      <c r="B1466" s="131" t="s">
        <v>137</v>
      </c>
      <c r="C1466" s="131" t="s">
        <v>138</v>
      </c>
      <c r="D1466" s="131" t="s">
        <v>275</v>
      </c>
      <c r="E1466" s="140" t="s">
        <v>989</v>
      </c>
      <c r="F1466" s="140" t="s">
        <v>990</v>
      </c>
      <c r="G1466" s="140" t="s">
        <v>372</v>
      </c>
      <c r="H1466" s="128"/>
      <c r="I1466" s="129"/>
      <c r="J1466" s="129"/>
      <c r="K1466" s="129"/>
      <c r="L1466" s="129"/>
      <c r="M1466" s="129"/>
      <c r="N1466" s="129"/>
      <c r="O1466" s="129">
        <v>1</v>
      </c>
      <c r="P1466" s="129"/>
      <c r="Q1466" s="129"/>
      <c r="R1466" s="129"/>
      <c r="S1466" s="130"/>
      <c r="T1466"/>
      <c r="U1466"/>
      <c r="V1466"/>
      <c r="W1466"/>
      <c r="X1466"/>
      <c r="Y1466"/>
      <c r="Z1466"/>
      <c r="AA1466"/>
      <c r="AB1466"/>
      <c r="AC1466"/>
      <c r="AD1466"/>
      <c r="AE1466"/>
    </row>
    <row r="1467" spans="1:31">
      <c r="A1467" s="131" t="s">
        <v>113</v>
      </c>
      <c r="B1467" s="131" t="s">
        <v>137</v>
      </c>
      <c r="C1467" s="131" t="s">
        <v>138</v>
      </c>
      <c r="D1467" s="140" t="s">
        <v>276</v>
      </c>
      <c r="E1467" s="140" t="s">
        <v>947</v>
      </c>
      <c r="F1467" s="140" t="s">
        <v>948</v>
      </c>
      <c r="G1467" s="140" t="s">
        <v>191</v>
      </c>
      <c r="H1467" s="128"/>
      <c r="I1467" s="129"/>
      <c r="J1467" s="129"/>
      <c r="K1467" s="129"/>
      <c r="L1467" s="129"/>
      <c r="M1467" s="129">
        <v>1</v>
      </c>
      <c r="N1467" s="129"/>
      <c r="O1467" s="129"/>
      <c r="P1467" s="129"/>
      <c r="Q1467" s="129"/>
      <c r="R1467" s="129"/>
      <c r="S1467" s="130"/>
      <c r="T1467"/>
      <c r="U1467"/>
      <c r="V1467"/>
      <c r="W1467"/>
      <c r="X1467"/>
      <c r="Y1467"/>
      <c r="Z1467"/>
      <c r="AA1467"/>
      <c r="AB1467"/>
      <c r="AC1467"/>
      <c r="AD1467"/>
      <c r="AE1467"/>
    </row>
    <row r="1468" spans="1:31">
      <c r="A1468" s="131" t="s">
        <v>113</v>
      </c>
      <c r="B1468" s="131" t="s">
        <v>137</v>
      </c>
      <c r="C1468" s="131" t="s">
        <v>138</v>
      </c>
      <c r="D1468" s="131" t="s">
        <v>276</v>
      </c>
      <c r="E1468" s="140" t="s">
        <v>960</v>
      </c>
      <c r="F1468" s="140" t="s">
        <v>961</v>
      </c>
      <c r="G1468" s="140" t="s">
        <v>469</v>
      </c>
      <c r="H1468" s="128"/>
      <c r="I1468" s="129"/>
      <c r="J1468" s="129"/>
      <c r="K1468" s="129"/>
      <c r="L1468" s="129"/>
      <c r="M1468" s="129">
        <v>1</v>
      </c>
      <c r="N1468" s="129"/>
      <c r="O1468" s="129"/>
      <c r="P1468" s="129"/>
      <c r="Q1468" s="129"/>
      <c r="R1468" s="129"/>
      <c r="S1468" s="130"/>
      <c r="T1468"/>
      <c r="U1468"/>
      <c r="V1468"/>
      <c r="W1468"/>
      <c r="X1468"/>
      <c r="Y1468"/>
      <c r="Z1468"/>
      <c r="AA1468"/>
      <c r="AB1468"/>
      <c r="AC1468"/>
      <c r="AD1468"/>
      <c r="AE1468"/>
    </row>
    <row r="1469" spans="1:31">
      <c r="A1469" s="131" t="s">
        <v>113</v>
      </c>
      <c r="B1469" s="131" t="s">
        <v>137</v>
      </c>
      <c r="C1469" s="131" t="s">
        <v>138</v>
      </c>
      <c r="D1469" s="131" t="s">
        <v>276</v>
      </c>
      <c r="E1469" s="140" t="s">
        <v>962</v>
      </c>
      <c r="F1469" s="140" t="s">
        <v>963</v>
      </c>
      <c r="G1469" s="140" t="s">
        <v>481</v>
      </c>
      <c r="H1469" s="128"/>
      <c r="I1469" s="129"/>
      <c r="J1469" s="129"/>
      <c r="K1469" s="129"/>
      <c r="L1469" s="129"/>
      <c r="M1469" s="129">
        <v>1</v>
      </c>
      <c r="N1469" s="129"/>
      <c r="O1469" s="129"/>
      <c r="P1469" s="129"/>
      <c r="Q1469" s="129"/>
      <c r="R1469" s="129"/>
      <c r="S1469" s="130"/>
      <c r="T1469"/>
      <c r="U1469"/>
      <c r="V1469"/>
      <c r="W1469"/>
      <c r="X1469"/>
      <c r="Y1469"/>
      <c r="Z1469"/>
      <c r="AA1469"/>
      <c r="AB1469"/>
      <c r="AC1469"/>
      <c r="AD1469"/>
      <c r="AE1469"/>
    </row>
    <row r="1470" spans="1:31">
      <c r="A1470" s="131" t="s">
        <v>113</v>
      </c>
      <c r="B1470" s="131" t="s">
        <v>137</v>
      </c>
      <c r="C1470" s="131" t="s">
        <v>138</v>
      </c>
      <c r="D1470" s="140" t="s">
        <v>277</v>
      </c>
      <c r="E1470" s="140" t="s">
        <v>947</v>
      </c>
      <c r="F1470" s="140" t="s">
        <v>948</v>
      </c>
      <c r="G1470" s="140" t="s">
        <v>191</v>
      </c>
      <c r="H1470" s="128"/>
      <c r="I1470" s="129"/>
      <c r="J1470" s="129"/>
      <c r="K1470" s="129"/>
      <c r="L1470" s="129"/>
      <c r="M1470" s="129"/>
      <c r="N1470" s="129"/>
      <c r="O1470" s="129"/>
      <c r="P1470" s="129"/>
      <c r="Q1470" s="129">
        <v>3</v>
      </c>
      <c r="R1470" s="129"/>
      <c r="S1470" s="130"/>
      <c r="T1470"/>
      <c r="U1470"/>
      <c r="V1470"/>
      <c r="W1470"/>
      <c r="X1470"/>
      <c r="Y1470"/>
      <c r="Z1470"/>
      <c r="AA1470"/>
      <c r="AB1470"/>
      <c r="AC1470"/>
      <c r="AD1470"/>
      <c r="AE1470"/>
    </row>
    <row r="1471" spans="1:31">
      <c r="A1471" s="131" t="s">
        <v>113</v>
      </c>
      <c r="B1471" s="131" t="s">
        <v>137</v>
      </c>
      <c r="C1471" s="131" t="s">
        <v>138</v>
      </c>
      <c r="D1471" s="131" t="s">
        <v>277</v>
      </c>
      <c r="E1471" s="140" t="s">
        <v>960</v>
      </c>
      <c r="F1471" s="140" t="s">
        <v>961</v>
      </c>
      <c r="G1471" s="140" t="s">
        <v>469</v>
      </c>
      <c r="H1471" s="128"/>
      <c r="I1471" s="129"/>
      <c r="J1471" s="129"/>
      <c r="K1471" s="129"/>
      <c r="L1471" s="129"/>
      <c r="M1471" s="129"/>
      <c r="N1471" s="129"/>
      <c r="O1471" s="129"/>
      <c r="P1471" s="129"/>
      <c r="Q1471" s="129">
        <v>5</v>
      </c>
      <c r="R1471" s="129"/>
      <c r="S1471" s="130"/>
      <c r="T1471"/>
      <c r="U1471"/>
      <c r="V1471"/>
      <c r="W1471"/>
      <c r="X1471"/>
      <c r="Y1471"/>
      <c r="Z1471"/>
      <c r="AA1471"/>
      <c r="AB1471"/>
      <c r="AC1471"/>
      <c r="AD1471"/>
      <c r="AE1471"/>
    </row>
    <row r="1472" spans="1:31">
      <c r="A1472" s="131" t="s">
        <v>113</v>
      </c>
      <c r="B1472" s="131" t="s">
        <v>137</v>
      </c>
      <c r="C1472" s="131" t="s">
        <v>138</v>
      </c>
      <c r="D1472" s="131" t="s">
        <v>277</v>
      </c>
      <c r="E1472" s="140" t="s">
        <v>962</v>
      </c>
      <c r="F1472" s="140" t="s">
        <v>963</v>
      </c>
      <c r="G1472" s="140" t="s">
        <v>481</v>
      </c>
      <c r="H1472" s="128"/>
      <c r="I1472" s="129"/>
      <c r="J1472" s="129"/>
      <c r="K1472" s="129"/>
      <c r="L1472" s="129"/>
      <c r="M1472" s="129"/>
      <c r="N1472" s="129"/>
      <c r="O1472" s="129"/>
      <c r="P1472" s="129"/>
      <c r="Q1472" s="129">
        <v>5</v>
      </c>
      <c r="R1472" s="129"/>
      <c r="S1472" s="130"/>
      <c r="T1472"/>
      <c r="U1472"/>
      <c r="V1472"/>
      <c r="W1472"/>
      <c r="X1472"/>
      <c r="Y1472"/>
      <c r="Z1472"/>
      <c r="AA1472"/>
      <c r="AB1472"/>
      <c r="AC1472"/>
      <c r="AD1472"/>
      <c r="AE1472"/>
    </row>
    <row r="1473" spans="1:31">
      <c r="A1473" s="131" t="s">
        <v>113</v>
      </c>
      <c r="B1473" s="131" t="s">
        <v>137</v>
      </c>
      <c r="C1473" s="131" t="s">
        <v>138</v>
      </c>
      <c r="D1473" s="131" t="s">
        <v>277</v>
      </c>
      <c r="E1473" s="140" t="s">
        <v>981</v>
      </c>
      <c r="F1473" s="140" t="s">
        <v>982</v>
      </c>
      <c r="G1473" s="140" t="s">
        <v>349</v>
      </c>
      <c r="H1473" s="128"/>
      <c r="I1473" s="129"/>
      <c r="J1473" s="129"/>
      <c r="K1473" s="129"/>
      <c r="L1473" s="129"/>
      <c r="M1473" s="129"/>
      <c r="N1473" s="129"/>
      <c r="O1473" s="129"/>
      <c r="P1473" s="129"/>
      <c r="Q1473" s="129">
        <v>25</v>
      </c>
      <c r="R1473" s="129"/>
      <c r="S1473" s="130"/>
      <c r="T1473"/>
      <c r="U1473"/>
      <c r="V1473"/>
      <c r="W1473"/>
      <c r="X1473"/>
      <c r="Y1473"/>
      <c r="Z1473"/>
      <c r="AA1473"/>
      <c r="AB1473"/>
      <c r="AC1473"/>
      <c r="AD1473"/>
      <c r="AE1473"/>
    </row>
    <row r="1474" spans="1:31">
      <c r="A1474" s="131" t="s">
        <v>113</v>
      </c>
      <c r="B1474" s="131" t="s">
        <v>137</v>
      </c>
      <c r="C1474" s="131" t="s">
        <v>138</v>
      </c>
      <c r="D1474" s="131" t="s">
        <v>277</v>
      </c>
      <c r="E1474" s="140" t="s">
        <v>989</v>
      </c>
      <c r="F1474" s="140" t="s">
        <v>990</v>
      </c>
      <c r="G1474" s="140" t="s">
        <v>372</v>
      </c>
      <c r="H1474" s="128"/>
      <c r="I1474" s="129"/>
      <c r="J1474" s="129"/>
      <c r="K1474" s="129"/>
      <c r="L1474" s="129"/>
      <c r="M1474" s="129"/>
      <c r="N1474" s="129"/>
      <c r="O1474" s="129"/>
      <c r="P1474" s="129"/>
      <c r="Q1474" s="129">
        <v>5</v>
      </c>
      <c r="R1474" s="129"/>
      <c r="S1474" s="130"/>
      <c r="T1474"/>
      <c r="U1474"/>
      <c r="V1474"/>
      <c r="W1474"/>
      <c r="X1474"/>
      <c r="Y1474"/>
      <c r="Z1474"/>
      <c r="AA1474"/>
      <c r="AB1474"/>
      <c r="AC1474"/>
      <c r="AD1474"/>
      <c r="AE1474"/>
    </row>
    <row r="1475" spans="1:31">
      <c r="A1475" s="131" t="s">
        <v>113</v>
      </c>
      <c r="B1475" s="131" t="s">
        <v>137</v>
      </c>
      <c r="C1475" s="131" t="s">
        <v>138</v>
      </c>
      <c r="D1475" s="131" t="s">
        <v>277</v>
      </c>
      <c r="E1475" s="131" t="s">
        <v>989</v>
      </c>
      <c r="F1475" s="131" t="s">
        <v>990</v>
      </c>
      <c r="G1475" s="132" t="s">
        <v>991</v>
      </c>
      <c r="H1475" s="133"/>
      <c r="I1475" s="103"/>
      <c r="J1475" s="103"/>
      <c r="K1475" s="103"/>
      <c r="L1475" s="103"/>
      <c r="M1475" s="103"/>
      <c r="N1475" s="103"/>
      <c r="O1475" s="103"/>
      <c r="P1475" s="103"/>
      <c r="Q1475" s="103">
        <v>1</v>
      </c>
      <c r="R1475" s="103"/>
      <c r="S1475" s="134"/>
      <c r="T1475"/>
      <c r="U1475"/>
      <c r="V1475"/>
      <c r="W1475"/>
      <c r="X1475"/>
      <c r="Y1475"/>
      <c r="Z1475"/>
      <c r="AA1475"/>
      <c r="AB1475"/>
      <c r="AC1475"/>
      <c r="AD1475"/>
      <c r="AE1475"/>
    </row>
    <row r="1476" spans="1:31">
      <c r="A1476" s="131" t="s">
        <v>113</v>
      </c>
      <c r="B1476" s="131" t="s">
        <v>137</v>
      </c>
      <c r="C1476" s="131" t="s">
        <v>138</v>
      </c>
      <c r="D1476" s="140" t="s">
        <v>278</v>
      </c>
      <c r="E1476" s="140" t="s">
        <v>960</v>
      </c>
      <c r="F1476" s="140" t="s">
        <v>961</v>
      </c>
      <c r="G1476" s="140" t="s">
        <v>469</v>
      </c>
      <c r="H1476" s="128"/>
      <c r="I1476" s="129"/>
      <c r="J1476" s="129"/>
      <c r="K1476" s="129"/>
      <c r="L1476" s="129"/>
      <c r="M1476" s="129"/>
      <c r="N1476" s="129"/>
      <c r="O1476" s="129"/>
      <c r="P1476" s="129">
        <v>1</v>
      </c>
      <c r="Q1476" s="129"/>
      <c r="R1476" s="129"/>
      <c r="S1476" s="130"/>
      <c r="T1476"/>
      <c r="U1476"/>
      <c r="V1476"/>
      <c r="W1476"/>
      <c r="X1476"/>
      <c r="Y1476"/>
      <c r="Z1476"/>
      <c r="AA1476"/>
      <c r="AB1476"/>
      <c r="AC1476"/>
      <c r="AD1476"/>
      <c r="AE1476"/>
    </row>
    <row r="1477" spans="1:31">
      <c r="A1477" s="131" t="s">
        <v>113</v>
      </c>
      <c r="B1477" s="131" t="s">
        <v>137</v>
      </c>
      <c r="C1477" s="131" t="s">
        <v>138</v>
      </c>
      <c r="D1477" s="131" t="s">
        <v>278</v>
      </c>
      <c r="E1477" s="140" t="s">
        <v>981</v>
      </c>
      <c r="F1477" s="140" t="s">
        <v>982</v>
      </c>
      <c r="G1477" s="140" t="s">
        <v>349</v>
      </c>
      <c r="H1477" s="128"/>
      <c r="I1477" s="129"/>
      <c r="J1477" s="129"/>
      <c r="K1477" s="129"/>
      <c r="L1477" s="129"/>
      <c r="M1477" s="129"/>
      <c r="N1477" s="129"/>
      <c r="O1477" s="129"/>
      <c r="P1477" s="129">
        <v>1</v>
      </c>
      <c r="Q1477" s="129"/>
      <c r="R1477" s="129"/>
      <c r="S1477" s="130"/>
      <c r="T1477"/>
      <c r="U1477"/>
      <c r="V1477"/>
      <c r="W1477"/>
      <c r="X1477"/>
      <c r="Y1477"/>
      <c r="Z1477"/>
      <c r="AA1477"/>
      <c r="AB1477"/>
      <c r="AC1477"/>
      <c r="AD1477"/>
      <c r="AE1477"/>
    </row>
    <row r="1478" spans="1:31">
      <c r="A1478" s="131" t="s">
        <v>113</v>
      </c>
      <c r="B1478" s="131" t="s">
        <v>137</v>
      </c>
      <c r="C1478" s="131" t="s">
        <v>138</v>
      </c>
      <c r="D1478" s="140" t="s">
        <v>279</v>
      </c>
      <c r="E1478" s="140" t="s">
        <v>949</v>
      </c>
      <c r="F1478" s="140" t="s">
        <v>950</v>
      </c>
      <c r="G1478" s="140" t="s">
        <v>951</v>
      </c>
      <c r="H1478" s="128">
        <v>1</v>
      </c>
      <c r="I1478" s="129"/>
      <c r="J1478" s="129"/>
      <c r="K1478" s="129"/>
      <c r="L1478" s="129"/>
      <c r="M1478" s="129"/>
      <c r="N1478" s="129"/>
      <c r="O1478" s="129"/>
      <c r="P1478" s="129"/>
      <c r="Q1478" s="129"/>
      <c r="R1478" s="129"/>
      <c r="S1478" s="130"/>
      <c r="T1478"/>
      <c r="U1478"/>
      <c r="V1478"/>
      <c r="W1478"/>
      <c r="X1478"/>
      <c r="Y1478"/>
      <c r="Z1478"/>
      <c r="AA1478"/>
      <c r="AB1478"/>
      <c r="AC1478"/>
      <c r="AD1478"/>
      <c r="AE1478"/>
    </row>
    <row r="1479" spans="1:31">
      <c r="A1479" s="131" t="s">
        <v>113</v>
      </c>
      <c r="B1479" s="131" t="s">
        <v>137</v>
      </c>
      <c r="C1479" s="131" t="s">
        <v>138</v>
      </c>
      <c r="D1479" s="140" t="s">
        <v>138</v>
      </c>
      <c r="E1479" s="140" t="s">
        <v>947</v>
      </c>
      <c r="F1479" s="140" t="s">
        <v>948</v>
      </c>
      <c r="G1479" s="140" t="s">
        <v>191</v>
      </c>
      <c r="H1479" s="128"/>
      <c r="I1479" s="129"/>
      <c r="J1479" s="129"/>
      <c r="K1479" s="129"/>
      <c r="L1479" s="129"/>
      <c r="M1479" s="129"/>
      <c r="N1479" s="129"/>
      <c r="O1479" s="129"/>
      <c r="P1479" s="129"/>
      <c r="Q1479" s="129"/>
      <c r="R1479" s="129">
        <v>2</v>
      </c>
      <c r="S1479" s="130">
        <v>16</v>
      </c>
      <c r="T1479"/>
      <c r="U1479"/>
      <c r="V1479"/>
      <c r="W1479"/>
      <c r="X1479"/>
      <c r="Y1479"/>
      <c r="Z1479"/>
      <c r="AA1479"/>
      <c r="AB1479"/>
      <c r="AC1479"/>
      <c r="AD1479"/>
      <c r="AE1479"/>
    </row>
    <row r="1480" spans="1:31">
      <c r="A1480" s="131" t="s">
        <v>113</v>
      </c>
      <c r="B1480" s="131" t="s">
        <v>137</v>
      </c>
      <c r="C1480" s="131" t="s">
        <v>138</v>
      </c>
      <c r="D1480" s="131" t="s">
        <v>138</v>
      </c>
      <c r="E1480" s="140" t="s">
        <v>960</v>
      </c>
      <c r="F1480" s="140" t="s">
        <v>961</v>
      </c>
      <c r="G1480" s="140" t="s">
        <v>469</v>
      </c>
      <c r="H1480" s="128"/>
      <c r="I1480" s="129"/>
      <c r="J1480" s="129"/>
      <c r="K1480" s="129"/>
      <c r="L1480" s="129"/>
      <c r="M1480" s="129"/>
      <c r="N1480" s="129"/>
      <c r="O1480" s="129"/>
      <c r="P1480" s="129"/>
      <c r="Q1480" s="129"/>
      <c r="R1480" s="129">
        <v>3</v>
      </c>
      <c r="S1480" s="130">
        <v>13</v>
      </c>
      <c r="T1480"/>
      <c r="U1480"/>
      <c r="V1480"/>
      <c r="W1480"/>
      <c r="X1480"/>
      <c r="Y1480"/>
      <c r="Z1480"/>
      <c r="AA1480"/>
      <c r="AB1480"/>
      <c r="AC1480"/>
      <c r="AD1480"/>
      <c r="AE1480"/>
    </row>
    <row r="1481" spans="1:31">
      <c r="A1481" s="131" t="s">
        <v>113</v>
      </c>
      <c r="B1481" s="131" t="s">
        <v>137</v>
      </c>
      <c r="C1481" s="131" t="s">
        <v>138</v>
      </c>
      <c r="D1481" s="131" t="s">
        <v>138</v>
      </c>
      <c r="E1481" s="140" t="s">
        <v>962</v>
      </c>
      <c r="F1481" s="140" t="s">
        <v>963</v>
      </c>
      <c r="G1481" s="140" t="s">
        <v>481</v>
      </c>
      <c r="H1481" s="128"/>
      <c r="I1481" s="129"/>
      <c r="J1481" s="129"/>
      <c r="K1481" s="129"/>
      <c r="L1481" s="129"/>
      <c r="M1481" s="129"/>
      <c r="N1481" s="129"/>
      <c r="O1481" s="129"/>
      <c r="P1481" s="129"/>
      <c r="Q1481" s="129"/>
      <c r="R1481" s="129">
        <v>2</v>
      </c>
      <c r="S1481" s="130">
        <v>6</v>
      </c>
      <c r="T1481"/>
      <c r="U1481"/>
      <c r="V1481"/>
      <c r="W1481"/>
      <c r="X1481"/>
      <c r="Y1481"/>
      <c r="Z1481"/>
      <c r="AA1481"/>
      <c r="AB1481"/>
      <c r="AC1481"/>
      <c r="AD1481"/>
      <c r="AE1481"/>
    </row>
    <row r="1482" spans="1:31">
      <c r="A1482" s="131" t="s">
        <v>113</v>
      </c>
      <c r="B1482" s="131" t="s">
        <v>137</v>
      </c>
      <c r="C1482" s="131" t="s">
        <v>138</v>
      </c>
      <c r="D1482" s="131" t="s">
        <v>138</v>
      </c>
      <c r="E1482" s="140" t="s">
        <v>1006</v>
      </c>
      <c r="F1482" s="140" t="s">
        <v>1007</v>
      </c>
      <c r="G1482" s="140" t="s">
        <v>1264</v>
      </c>
      <c r="H1482" s="128"/>
      <c r="I1482" s="129"/>
      <c r="J1482" s="129"/>
      <c r="K1482" s="129"/>
      <c r="L1482" s="129"/>
      <c r="M1482" s="129"/>
      <c r="N1482" s="129"/>
      <c r="O1482" s="129"/>
      <c r="P1482" s="129"/>
      <c r="Q1482" s="129"/>
      <c r="R1482" s="129"/>
      <c r="S1482" s="130">
        <v>1</v>
      </c>
      <c r="T1482"/>
      <c r="U1482"/>
      <c r="V1482"/>
      <c r="W1482"/>
      <c r="X1482"/>
      <c r="Y1482"/>
      <c r="Z1482"/>
      <c r="AA1482"/>
      <c r="AB1482"/>
      <c r="AC1482"/>
      <c r="AD1482"/>
      <c r="AE1482"/>
    </row>
    <row r="1483" spans="1:31">
      <c r="A1483" s="131" t="s">
        <v>113</v>
      </c>
      <c r="B1483" s="131" t="s">
        <v>137</v>
      </c>
      <c r="C1483" s="131" t="s">
        <v>138</v>
      </c>
      <c r="D1483" s="131" t="s">
        <v>138</v>
      </c>
      <c r="E1483" s="140" t="s">
        <v>981</v>
      </c>
      <c r="F1483" s="140" t="s">
        <v>982</v>
      </c>
      <c r="G1483" s="140" t="s">
        <v>349</v>
      </c>
      <c r="H1483" s="128"/>
      <c r="I1483" s="129"/>
      <c r="J1483" s="129"/>
      <c r="K1483" s="129"/>
      <c r="L1483" s="129"/>
      <c r="M1483" s="129"/>
      <c r="N1483" s="129"/>
      <c r="O1483" s="129"/>
      <c r="P1483" s="129"/>
      <c r="Q1483" s="129"/>
      <c r="R1483" s="129">
        <v>14</v>
      </c>
      <c r="S1483" s="130">
        <v>55</v>
      </c>
      <c r="T1483"/>
      <c r="U1483"/>
      <c r="V1483"/>
      <c r="W1483"/>
      <c r="X1483"/>
      <c r="Y1483"/>
      <c r="Z1483"/>
      <c r="AA1483"/>
      <c r="AB1483"/>
      <c r="AC1483"/>
      <c r="AD1483"/>
      <c r="AE1483"/>
    </row>
    <row r="1484" spans="1:31">
      <c r="A1484" s="131" t="s">
        <v>113</v>
      </c>
      <c r="B1484" s="131" t="s">
        <v>137</v>
      </c>
      <c r="C1484" s="131" t="s">
        <v>138</v>
      </c>
      <c r="D1484" s="131" t="s">
        <v>138</v>
      </c>
      <c r="E1484" s="140" t="s">
        <v>989</v>
      </c>
      <c r="F1484" s="140" t="s">
        <v>990</v>
      </c>
      <c r="G1484" s="140" t="s">
        <v>372</v>
      </c>
      <c r="H1484" s="128"/>
      <c r="I1484" s="129"/>
      <c r="J1484" s="129"/>
      <c r="K1484" s="129"/>
      <c r="L1484" s="129"/>
      <c r="M1484" s="129"/>
      <c r="N1484" s="129"/>
      <c r="O1484" s="129"/>
      <c r="P1484" s="129"/>
      <c r="Q1484" s="129"/>
      <c r="R1484" s="129">
        <v>3</v>
      </c>
      <c r="S1484" s="130">
        <v>8</v>
      </c>
      <c r="T1484"/>
      <c r="U1484"/>
      <c r="V1484"/>
      <c r="W1484"/>
      <c r="X1484"/>
      <c r="Y1484"/>
      <c r="Z1484"/>
      <c r="AA1484"/>
      <c r="AB1484"/>
      <c r="AC1484"/>
      <c r="AD1484"/>
      <c r="AE1484"/>
    </row>
    <row r="1485" spans="1:31">
      <c r="A1485" s="131" t="s">
        <v>113</v>
      </c>
      <c r="B1485" s="131" t="s">
        <v>137</v>
      </c>
      <c r="C1485" s="131" t="s">
        <v>138</v>
      </c>
      <c r="D1485" s="131" t="s">
        <v>138</v>
      </c>
      <c r="E1485" s="131" t="s">
        <v>989</v>
      </c>
      <c r="F1485" s="131" t="s">
        <v>990</v>
      </c>
      <c r="G1485" s="132" t="s">
        <v>991</v>
      </c>
      <c r="H1485" s="133"/>
      <c r="I1485" s="103"/>
      <c r="J1485" s="103"/>
      <c r="K1485" s="103"/>
      <c r="L1485" s="103"/>
      <c r="M1485" s="103"/>
      <c r="N1485" s="103"/>
      <c r="O1485" s="103"/>
      <c r="P1485" s="103"/>
      <c r="Q1485" s="103"/>
      <c r="R1485" s="103"/>
      <c r="S1485" s="134">
        <v>5</v>
      </c>
      <c r="T1485"/>
      <c r="U1485"/>
      <c r="V1485"/>
      <c r="W1485"/>
      <c r="X1485"/>
      <c r="Y1485"/>
      <c r="Z1485"/>
      <c r="AA1485"/>
      <c r="AB1485"/>
      <c r="AC1485"/>
      <c r="AD1485"/>
      <c r="AE1485"/>
    </row>
    <row r="1486" spans="1:31">
      <c r="A1486" s="131" t="s">
        <v>113</v>
      </c>
      <c r="B1486" s="131" t="s">
        <v>137</v>
      </c>
      <c r="C1486" s="140" t="s">
        <v>135</v>
      </c>
      <c r="D1486" s="140" t="s">
        <v>282</v>
      </c>
      <c r="E1486" s="140" t="s">
        <v>1050</v>
      </c>
      <c r="F1486" s="140" t="s">
        <v>1051</v>
      </c>
      <c r="G1486" s="140" t="s">
        <v>287</v>
      </c>
      <c r="H1486" s="128">
        <v>2</v>
      </c>
      <c r="I1486" s="129"/>
      <c r="J1486" s="129">
        <v>1</v>
      </c>
      <c r="K1486" s="129">
        <v>4</v>
      </c>
      <c r="L1486" s="129">
        <v>5</v>
      </c>
      <c r="M1486" s="129">
        <v>3</v>
      </c>
      <c r="N1486" s="129">
        <v>2</v>
      </c>
      <c r="O1486" s="129">
        <v>4</v>
      </c>
      <c r="P1486" s="129">
        <v>2</v>
      </c>
      <c r="Q1486" s="129"/>
      <c r="R1486" s="129">
        <v>3</v>
      </c>
      <c r="S1486" s="130">
        <v>2</v>
      </c>
      <c r="T1486"/>
      <c r="U1486"/>
      <c r="V1486"/>
      <c r="W1486"/>
      <c r="X1486"/>
      <c r="Y1486"/>
      <c r="Z1486"/>
      <c r="AA1486"/>
      <c r="AB1486"/>
      <c r="AC1486"/>
      <c r="AD1486"/>
      <c r="AE1486"/>
    </row>
    <row r="1487" spans="1:31">
      <c r="A1487" s="131" t="s">
        <v>113</v>
      </c>
      <c r="B1487" s="131" t="s">
        <v>137</v>
      </c>
      <c r="C1487" s="131" t="s">
        <v>135</v>
      </c>
      <c r="D1487" s="131" t="s">
        <v>282</v>
      </c>
      <c r="E1487" s="140" t="s">
        <v>1265</v>
      </c>
      <c r="F1487" s="140" t="s">
        <v>1266</v>
      </c>
      <c r="G1487" s="140" t="s">
        <v>372</v>
      </c>
      <c r="H1487" s="128"/>
      <c r="I1487" s="129"/>
      <c r="J1487" s="129"/>
      <c r="K1487" s="129"/>
      <c r="L1487" s="129"/>
      <c r="M1487" s="129"/>
      <c r="N1487" s="129"/>
      <c r="O1487" s="129">
        <v>4</v>
      </c>
      <c r="P1487" s="129"/>
      <c r="Q1487" s="129"/>
      <c r="R1487" s="129"/>
      <c r="S1487" s="130"/>
      <c r="T1487"/>
      <c r="U1487"/>
      <c r="V1487"/>
      <c r="W1487"/>
      <c r="X1487"/>
      <c r="Y1487"/>
      <c r="Z1487"/>
      <c r="AA1487"/>
      <c r="AB1487"/>
      <c r="AC1487"/>
      <c r="AD1487"/>
      <c r="AE1487"/>
    </row>
    <row r="1488" spans="1:31">
      <c r="A1488" s="131" t="s">
        <v>113</v>
      </c>
      <c r="B1488" s="131" t="s">
        <v>137</v>
      </c>
      <c r="C1488" s="131" t="s">
        <v>135</v>
      </c>
      <c r="D1488" s="131" t="s">
        <v>282</v>
      </c>
      <c r="E1488" s="140" t="s">
        <v>1267</v>
      </c>
      <c r="F1488" s="140" t="s">
        <v>1268</v>
      </c>
      <c r="G1488" s="140" t="s">
        <v>372</v>
      </c>
      <c r="H1488" s="128"/>
      <c r="I1488" s="129"/>
      <c r="J1488" s="129"/>
      <c r="K1488" s="129"/>
      <c r="L1488" s="129"/>
      <c r="M1488" s="129"/>
      <c r="N1488" s="129"/>
      <c r="O1488" s="129">
        <v>2</v>
      </c>
      <c r="P1488" s="129"/>
      <c r="Q1488" s="129"/>
      <c r="R1488" s="129"/>
      <c r="S1488" s="130"/>
      <c r="T1488"/>
      <c r="U1488"/>
      <c r="V1488"/>
      <c r="W1488"/>
      <c r="X1488"/>
      <c r="Y1488"/>
      <c r="Z1488"/>
      <c r="AA1488"/>
      <c r="AB1488"/>
      <c r="AC1488"/>
      <c r="AD1488"/>
      <c r="AE1488"/>
    </row>
    <row r="1489" spans="1:31">
      <c r="A1489" s="131" t="s">
        <v>113</v>
      </c>
      <c r="B1489" s="131" t="s">
        <v>137</v>
      </c>
      <c r="C1489" s="131" t="s">
        <v>135</v>
      </c>
      <c r="D1489" s="131" t="s">
        <v>282</v>
      </c>
      <c r="E1489" s="140" t="s">
        <v>1269</v>
      </c>
      <c r="F1489" s="140" t="s">
        <v>1270</v>
      </c>
      <c r="G1489" s="140" t="s">
        <v>1271</v>
      </c>
      <c r="H1489" s="128">
        <v>3</v>
      </c>
      <c r="I1489" s="129">
        <v>5</v>
      </c>
      <c r="J1489" s="129">
        <v>1</v>
      </c>
      <c r="K1489" s="129">
        <v>3</v>
      </c>
      <c r="L1489" s="129">
        <v>2</v>
      </c>
      <c r="M1489" s="129">
        <v>2</v>
      </c>
      <c r="N1489" s="129">
        <v>6</v>
      </c>
      <c r="O1489" s="129">
        <v>4</v>
      </c>
      <c r="P1489" s="129">
        <v>2</v>
      </c>
      <c r="Q1489" s="129">
        <v>2</v>
      </c>
      <c r="R1489" s="129">
        <v>4</v>
      </c>
      <c r="S1489" s="130">
        <v>3</v>
      </c>
      <c r="T1489"/>
      <c r="U1489"/>
      <c r="V1489"/>
      <c r="W1489"/>
      <c r="X1489"/>
      <c r="Y1489"/>
      <c r="Z1489"/>
      <c r="AA1489"/>
      <c r="AB1489"/>
      <c r="AC1489"/>
      <c r="AD1489"/>
      <c r="AE1489"/>
    </row>
    <row r="1490" spans="1:31">
      <c r="A1490" s="131" t="s">
        <v>113</v>
      </c>
      <c r="B1490" s="131" t="s">
        <v>137</v>
      </c>
      <c r="C1490" s="131" t="s">
        <v>135</v>
      </c>
      <c r="D1490" s="131" t="s">
        <v>282</v>
      </c>
      <c r="E1490" s="140" t="s">
        <v>1272</v>
      </c>
      <c r="F1490" s="140" t="s">
        <v>1273</v>
      </c>
      <c r="G1490" s="140" t="s">
        <v>1274</v>
      </c>
      <c r="H1490" s="128">
        <v>2</v>
      </c>
      <c r="I1490" s="129">
        <v>1</v>
      </c>
      <c r="J1490" s="129"/>
      <c r="K1490" s="129"/>
      <c r="L1490" s="129"/>
      <c r="M1490" s="129"/>
      <c r="N1490" s="129"/>
      <c r="O1490" s="129">
        <v>2</v>
      </c>
      <c r="P1490" s="129">
        <v>1</v>
      </c>
      <c r="Q1490" s="129"/>
      <c r="R1490" s="129"/>
      <c r="S1490" s="130"/>
      <c r="T1490"/>
      <c r="U1490"/>
      <c r="V1490"/>
      <c r="W1490"/>
      <c r="X1490"/>
      <c r="Y1490"/>
      <c r="Z1490"/>
      <c r="AA1490"/>
      <c r="AB1490"/>
      <c r="AC1490"/>
      <c r="AD1490"/>
      <c r="AE1490"/>
    </row>
    <row r="1491" spans="1:31">
      <c r="A1491" s="131" t="s">
        <v>113</v>
      </c>
      <c r="B1491" s="131" t="s">
        <v>137</v>
      </c>
      <c r="C1491" s="131" t="s">
        <v>135</v>
      </c>
      <c r="D1491" s="131" t="s">
        <v>282</v>
      </c>
      <c r="E1491" s="140" t="s">
        <v>1275</v>
      </c>
      <c r="F1491" s="140" t="s">
        <v>1276</v>
      </c>
      <c r="G1491" s="140" t="s">
        <v>1277</v>
      </c>
      <c r="H1491" s="128"/>
      <c r="I1491" s="129">
        <v>1</v>
      </c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30"/>
      <c r="T1491"/>
      <c r="U1491"/>
      <c r="V1491"/>
      <c r="W1491"/>
      <c r="X1491"/>
      <c r="Y1491"/>
      <c r="Z1491"/>
      <c r="AA1491"/>
      <c r="AB1491"/>
      <c r="AC1491"/>
      <c r="AD1491"/>
      <c r="AE1491"/>
    </row>
    <row r="1492" spans="1:31">
      <c r="A1492" s="131" t="s">
        <v>113</v>
      </c>
      <c r="B1492" s="131" t="s">
        <v>137</v>
      </c>
      <c r="C1492" s="131" t="s">
        <v>135</v>
      </c>
      <c r="D1492" s="131" t="s">
        <v>282</v>
      </c>
      <c r="E1492" s="140" t="s">
        <v>899</v>
      </c>
      <c r="F1492" s="140" t="s">
        <v>900</v>
      </c>
      <c r="G1492" s="140" t="s">
        <v>491</v>
      </c>
      <c r="H1492" s="128"/>
      <c r="I1492" s="129"/>
      <c r="J1492" s="129">
        <v>2</v>
      </c>
      <c r="K1492" s="129"/>
      <c r="L1492" s="129"/>
      <c r="M1492" s="129"/>
      <c r="N1492" s="129"/>
      <c r="O1492" s="129"/>
      <c r="P1492" s="129"/>
      <c r="Q1492" s="129"/>
      <c r="R1492" s="129"/>
      <c r="S1492" s="130"/>
      <c r="T1492"/>
      <c r="U1492"/>
      <c r="V1492"/>
      <c r="W1492"/>
      <c r="X1492"/>
      <c r="Y1492"/>
      <c r="Z1492"/>
      <c r="AA1492"/>
      <c r="AB1492"/>
      <c r="AC1492"/>
      <c r="AD1492"/>
      <c r="AE1492"/>
    </row>
    <row r="1493" spans="1:31">
      <c r="A1493" s="131" t="s">
        <v>113</v>
      </c>
      <c r="B1493" s="131" t="s">
        <v>137</v>
      </c>
      <c r="C1493" s="131" t="s">
        <v>135</v>
      </c>
      <c r="D1493" s="131" t="s">
        <v>282</v>
      </c>
      <c r="E1493" s="131" t="s">
        <v>899</v>
      </c>
      <c r="F1493" s="131" t="s">
        <v>900</v>
      </c>
      <c r="G1493" s="132" t="s">
        <v>200</v>
      </c>
      <c r="H1493" s="133"/>
      <c r="I1493" s="103"/>
      <c r="J1493" s="103">
        <v>8</v>
      </c>
      <c r="K1493" s="103">
        <v>1</v>
      </c>
      <c r="L1493" s="103">
        <v>2</v>
      </c>
      <c r="M1493" s="103"/>
      <c r="N1493" s="103"/>
      <c r="O1493" s="103"/>
      <c r="P1493" s="103"/>
      <c r="Q1493" s="103"/>
      <c r="R1493" s="103"/>
      <c r="S1493" s="134"/>
      <c r="T1493"/>
      <c r="U1493"/>
      <c r="V1493"/>
      <c r="W1493"/>
      <c r="X1493"/>
      <c r="Y1493"/>
      <c r="Z1493"/>
      <c r="AA1493"/>
      <c r="AB1493"/>
      <c r="AC1493"/>
      <c r="AD1493"/>
      <c r="AE1493"/>
    </row>
    <row r="1494" spans="1:31">
      <c r="A1494" s="131" t="s">
        <v>113</v>
      </c>
      <c r="B1494" s="131" t="s">
        <v>137</v>
      </c>
      <c r="C1494" s="131" t="s">
        <v>135</v>
      </c>
      <c r="D1494" s="131" t="s">
        <v>282</v>
      </c>
      <c r="E1494" s="131" t="s">
        <v>899</v>
      </c>
      <c r="F1494" s="131" t="s">
        <v>900</v>
      </c>
      <c r="G1494" s="132" t="s">
        <v>469</v>
      </c>
      <c r="H1494" s="133">
        <v>2</v>
      </c>
      <c r="I1494" s="103"/>
      <c r="J1494" s="103"/>
      <c r="K1494" s="103"/>
      <c r="L1494" s="103"/>
      <c r="M1494" s="103"/>
      <c r="N1494" s="103"/>
      <c r="O1494" s="103"/>
      <c r="P1494" s="103"/>
      <c r="Q1494" s="103"/>
      <c r="R1494" s="103"/>
      <c r="S1494" s="134"/>
      <c r="T1494"/>
      <c r="U1494"/>
      <c r="V1494"/>
      <c r="W1494"/>
      <c r="X1494"/>
      <c r="Y1494"/>
      <c r="Z1494"/>
      <c r="AA1494"/>
      <c r="AB1494"/>
      <c r="AC1494"/>
      <c r="AD1494"/>
      <c r="AE1494"/>
    </row>
    <row r="1495" spans="1:31">
      <c r="A1495" s="131" t="s">
        <v>113</v>
      </c>
      <c r="B1495" s="131" t="s">
        <v>137</v>
      </c>
      <c r="C1495" s="131" t="s">
        <v>135</v>
      </c>
      <c r="D1495" s="131" t="s">
        <v>282</v>
      </c>
      <c r="E1495" s="140" t="s">
        <v>1278</v>
      </c>
      <c r="F1495" s="140" t="s">
        <v>1279</v>
      </c>
      <c r="G1495" s="140" t="s">
        <v>491</v>
      </c>
      <c r="H1495" s="128"/>
      <c r="I1495" s="129"/>
      <c r="J1495" s="129">
        <v>1</v>
      </c>
      <c r="K1495" s="129"/>
      <c r="L1495" s="129"/>
      <c r="M1495" s="129"/>
      <c r="N1495" s="129"/>
      <c r="O1495" s="129"/>
      <c r="P1495" s="129"/>
      <c r="Q1495" s="129"/>
      <c r="R1495" s="129"/>
      <c r="S1495" s="130"/>
      <c r="T1495"/>
      <c r="U1495"/>
      <c r="V1495"/>
      <c r="W1495"/>
      <c r="X1495"/>
      <c r="Y1495"/>
      <c r="Z1495"/>
      <c r="AA1495"/>
      <c r="AB1495"/>
      <c r="AC1495"/>
      <c r="AD1495"/>
      <c r="AE1495"/>
    </row>
    <row r="1496" spans="1:31">
      <c r="A1496" s="131" t="s">
        <v>113</v>
      </c>
      <c r="B1496" s="131" t="s">
        <v>137</v>
      </c>
      <c r="C1496" s="131" t="s">
        <v>135</v>
      </c>
      <c r="D1496" s="131" t="s">
        <v>282</v>
      </c>
      <c r="E1496" s="131" t="s">
        <v>1278</v>
      </c>
      <c r="F1496" s="131" t="s">
        <v>1279</v>
      </c>
      <c r="G1496" s="132" t="s">
        <v>200</v>
      </c>
      <c r="H1496" s="133"/>
      <c r="I1496" s="103"/>
      <c r="J1496" s="103">
        <v>2</v>
      </c>
      <c r="K1496" s="103"/>
      <c r="L1496" s="103"/>
      <c r="M1496" s="103"/>
      <c r="N1496" s="103"/>
      <c r="O1496" s="103"/>
      <c r="P1496" s="103"/>
      <c r="Q1496" s="103"/>
      <c r="R1496" s="103"/>
      <c r="S1496" s="134"/>
      <c r="T1496"/>
      <c r="U1496"/>
      <c r="V1496"/>
      <c r="W1496"/>
      <c r="X1496"/>
      <c r="Y1496"/>
      <c r="Z1496"/>
      <c r="AA1496"/>
      <c r="AB1496"/>
      <c r="AC1496"/>
      <c r="AD1496"/>
      <c r="AE1496"/>
    </row>
    <row r="1497" spans="1:31">
      <c r="A1497" s="131" t="s">
        <v>113</v>
      </c>
      <c r="B1497" s="131" t="s">
        <v>137</v>
      </c>
      <c r="C1497" s="131" t="s">
        <v>135</v>
      </c>
      <c r="D1497" s="131" t="s">
        <v>282</v>
      </c>
      <c r="E1497" s="140" t="s">
        <v>1280</v>
      </c>
      <c r="F1497" s="140" t="s">
        <v>1281</v>
      </c>
      <c r="G1497" s="140" t="s">
        <v>491</v>
      </c>
      <c r="H1497" s="128"/>
      <c r="I1497" s="129"/>
      <c r="J1497" s="129">
        <v>1</v>
      </c>
      <c r="K1497" s="129"/>
      <c r="L1497" s="129"/>
      <c r="M1497" s="129"/>
      <c r="N1497" s="129"/>
      <c r="O1497" s="129"/>
      <c r="P1497" s="129"/>
      <c r="Q1497" s="129"/>
      <c r="R1497" s="129"/>
      <c r="S1497" s="130"/>
      <c r="T1497"/>
      <c r="U1497"/>
      <c r="V1497"/>
      <c r="W1497"/>
      <c r="X1497"/>
      <c r="Y1497"/>
      <c r="Z1497"/>
      <c r="AA1497"/>
      <c r="AB1497"/>
      <c r="AC1497"/>
      <c r="AD1497"/>
      <c r="AE1497"/>
    </row>
    <row r="1498" spans="1:31">
      <c r="A1498" s="131" t="s">
        <v>113</v>
      </c>
      <c r="B1498" s="131" t="s">
        <v>137</v>
      </c>
      <c r="C1498" s="131" t="s">
        <v>135</v>
      </c>
      <c r="D1498" s="131" t="s">
        <v>282</v>
      </c>
      <c r="E1498" s="140" t="s">
        <v>1282</v>
      </c>
      <c r="F1498" s="140" t="s">
        <v>1283</v>
      </c>
      <c r="G1498" s="140" t="s">
        <v>200</v>
      </c>
      <c r="H1498" s="128"/>
      <c r="I1498" s="129"/>
      <c r="J1498" s="129">
        <v>6</v>
      </c>
      <c r="K1498" s="129">
        <v>2</v>
      </c>
      <c r="L1498" s="129"/>
      <c r="M1498" s="129"/>
      <c r="N1498" s="129"/>
      <c r="O1498" s="129"/>
      <c r="P1498" s="129"/>
      <c r="Q1498" s="129"/>
      <c r="R1498" s="129"/>
      <c r="S1498" s="130"/>
      <c r="T1498"/>
      <c r="U1498"/>
      <c r="V1498"/>
      <c r="W1498"/>
      <c r="X1498"/>
      <c r="Y1498"/>
      <c r="Z1498"/>
      <c r="AA1498"/>
      <c r="AB1498"/>
      <c r="AC1498"/>
      <c r="AD1498"/>
      <c r="AE1498"/>
    </row>
    <row r="1499" spans="1:31">
      <c r="A1499" s="131" t="s">
        <v>113</v>
      </c>
      <c r="B1499" s="131" t="s">
        <v>137</v>
      </c>
      <c r="C1499" s="131" t="s">
        <v>135</v>
      </c>
      <c r="D1499" s="131" t="s">
        <v>282</v>
      </c>
      <c r="E1499" s="131" t="s">
        <v>1282</v>
      </c>
      <c r="F1499" s="131" t="s">
        <v>1283</v>
      </c>
      <c r="G1499" s="132" t="s">
        <v>469</v>
      </c>
      <c r="H1499" s="133">
        <v>2</v>
      </c>
      <c r="I1499" s="103">
        <v>3</v>
      </c>
      <c r="J1499" s="103"/>
      <c r="K1499" s="103"/>
      <c r="L1499" s="103"/>
      <c r="M1499" s="103"/>
      <c r="N1499" s="103"/>
      <c r="O1499" s="103"/>
      <c r="P1499" s="103"/>
      <c r="Q1499" s="103"/>
      <c r="R1499" s="103"/>
      <c r="S1499" s="134"/>
      <c r="T1499"/>
      <c r="U1499"/>
      <c r="V1499"/>
      <c r="W1499"/>
      <c r="X1499"/>
      <c r="Y1499"/>
      <c r="Z1499"/>
      <c r="AA1499"/>
      <c r="AB1499"/>
      <c r="AC1499"/>
      <c r="AD1499"/>
      <c r="AE1499"/>
    </row>
    <row r="1500" spans="1:31">
      <c r="A1500" s="131" t="s">
        <v>113</v>
      </c>
      <c r="B1500" s="131" t="s">
        <v>137</v>
      </c>
      <c r="C1500" s="131" t="s">
        <v>135</v>
      </c>
      <c r="D1500" s="131" t="s">
        <v>282</v>
      </c>
      <c r="E1500" s="140" t="s">
        <v>1284</v>
      </c>
      <c r="F1500" s="140" t="s">
        <v>1285</v>
      </c>
      <c r="G1500" s="140" t="s">
        <v>491</v>
      </c>
      <c r="H1500" s="128"/>
      <c r="I1500" s="129"/>
      <c r="J1500" s="129">
        <v>1</v>
      </c>
      <c r="K1500" s="129"/>
      <c r="L1500" s="129"/>
      <c r="M1500" s="129"/>
      <c r="N1500" s="129"/>
      <c r="O1500" s="129"/>
      <c r="P1500" s="129"/>
      <c r="Q1500" s="129"/>
      <c r="R1500" s="129"/>
      <c r="S1500" s="130"/>
      <c r="T1500"/>
      <c r="U1500"/>
      <c r="V1500"/>
      <c r="W1500"/>
      <c r="X1500"/>
      <c r="Y1500"/>
      <c r="Z1500"/>
      <c r="AA1500"/>
      <c r="AB1500"/>
      <c r="AC1500"/>
      <c r="AD1500"/>
      <c r="AE1500"/>
    </row>
    <row r="1501" spans="1:31">
      <c r="A1501" s="131" t="s">
        <v>113</v>
      </c>
      <c r="B1501" s="131" t="s">
        <v>137</v>
      </c>
      <c r="C1501" s="131" t="s">
        <v>135</v>
      </c>
      <c r="D1501" s="131" t="s">
        <v>282</v>
      </c>
      <c r="E1501" s="131" t="s">
        <v>1284</v>
      </c>
      <c r="F1501" s="131" t="s">
        <v>1285</v>
      </c>
      <c r="G1501" s="132" t="s">
        <v>200</v>
      </c>
      <c r="H1501" s="133"/>
      <c r="I1501" s="103"/>
      <c r="J1501" s="103">
        <v>9</v>
      </c>
      <c r="K1501" s="103">
        <v>2</v>
      </c>
      <c r="L1501" s="103">
        <v>1</v>
      </c>
      <c r="M1501" s="103"/>
      <c r="N1501" s="103"/>
      <c r="O1501" s="103"/>
      <c r="P1501" s="103"/>
      <c r="Q1501" s="103"/>
      <c r="R1501" s="103"/>
      <c r="S1501" s="134"/>
      <c r="T1501"/>
      <c r="U1501"/>
      <c r="V1501"/>
      <c r="W1501"/>
      <c r="X1501"/>
      <c r="Y1501"/>
      <c r="Z1501"/>
      <c r="AA1501"/>
      <c r="AB1501"/>
      <c r="AC1501"/>
      <c r="AD1501"/>
      <c r="AE1501"/>
    </row>
    <row r="1502" spans="1:31">
      <c r="A1502" s="131" t="s">
        <v>113</v>
      </c>
      <c r="B1502" s="131" t="s">
        <v>137</v>
      </c>
      <c r="C1502" s="131" t="s">
        <v>135</v>
      </c>
      <c r="D1502" s="131" t="s">
        <v>282</v>
      </c>
      <c r="E1502" s="131" t="s">
        <v>1284</v>
      </c>
      <c r="F1502" s="131" t="s">
        <v>1285</v>
      </c>
      <c r="G1502" s="132" t="s">
        <v>469</v>
      </c>
      <c r="H1502" s="133">
        <v>1</v>
      </c>
      <c r="I1502" s="103">
        <v>3</v>
      </c>
      <c r="J1502" s="103"/>
      <c r="K1502" s="103"/>
      <c r="L1502" s="103"/>
      <c r="M1502" s="103"/>
      <c r="N1502" s="103"/>
      <c r="O1502" s="103"/>
      <c r="P1502" s="103"/>
      <c r="Q1502" s="103"/>
      <c r="R1502" s="103"/>
      <c r="S1502" s="134"/>
      <c r="T1502"/>
      <c r="U1502"/>
      <c r="V1502"/>
      <c r="W1502"/>
      <c r="X1502"/>
      <c r="Y1502"/>
      <c r="Z1502"/>
      <c r="AA1502"/>
      <c r="AB1502"/>
      <c r="AC1502"/>
      <c r="AD1502"/>
      <c r="AE1502"/>
    </row>
    <row r="1503" spans="1:31">
      <c r="A1503" s="131" t="s">
        <v>113</v>
      </c>
      <c r="B1503" s="131" t="s">
        <v>137</v>
      </c>
      <c r="C1503" s="131" t="s">
        <v>135</v>
      </c>
      <c r="D1503" s="131" t="s">
        <v>282</v>
      </c>
      <c r="E1503" s="140" t="s">
        <v>901</v>
      </c>
      <c r="F1503" s="140" t="s">
        <v>902</v>
      </c>
      <c r="G1503" s="140" t="s">
        <v>491</v>
      </c>
      <c r="H1503" s="128"/>
      <c r="I1503" s="129"/>
      <c r="J1503" s="129">
        <v>1</v>
      </c>
      <c r="K1503" s="129"/>
      <c r="L1503" s="129"/>
      <c r="M1503" s="129"/>
      <c r="N1503" s="129"/>
      <c r="O1503" s="129"/>
      <c r="P1503" s="129"/>
      <c r="Q1503" s="129"/>
      <c r="R1503" s="129"/>
      <c r="S1503" s="130"/>
      <c r="T1503"/>
      <c r="U1503"/>
      <c r="V1503"/>
      <c r="W1503"/>
      <c r="X1503"/>
      <c r="Y1503"/>
      <c r="Z1503"/>
      <c r="AA1503"/>
      <c r="AB1503"/>
      <c r="AC1503"/>
      <c r="AD1503"/>
      <c r="AE1503"/>
    </row>
    <row r="1504" spans="1:31">
      <c r="A1504" s="131" t="s">
        <v>113</v>
      </c>
      <c r="B1504" s="131" t="s">
        <v>137</v>
      </c>
      <c r="C1504" s="131" t="s">
        <v>135</v>
      </c>
      <c r="D1504" s="131" t="s">
        <v>282</v>
      </c>
      <c r="E1504" s="131" t="s">
        <v>901</v>
      </c>
      <c r="F1504" s="131" t="s">
        <v>902</v>
      </c>
      <c r="G1504" s="132" t="s">
        <v>200</v>
      </c>
      <c r="H1504" s="133"/>
      <c r="I1504" s="103"/>
      <c r="J1504" s="103">
        <v>3</v>
      </c>
      <c r="K1504" s="103">
        <v>3</v>
      </c>
      <c r="L1504" s="103">
        <v>5</v>
      </c>
      <c r="M1504" s="103">
        <v>2</v>
      </c>
      <c r="N1504" s="103">
        <v>7</v>
      </c>
      <c r="O1504" s="103">
        <v>4</v>
      </c>
      <c r="P1504" s="103">
        <v>1</v>
      </c>
      <c r="Q1504" s="103"/>
      <c r="R1504" s="103"/>
      <c r="S1504" s="134"/>
      <c r="T1504"/>
      <c r="U1504"/>
      <c r="V1504"/>
      <c r="W1504"/>
      <c r="X1504"/>
      <c r="Y1504"/>
      <c r="Z1504"/>
      <c r="AA1504"/>
      <c r="AB1504"/>
      <c r="AC1504"/>
      <c r="AD1504"/>
      <c r="AE1504"/>
    </row>
    <row r="1505" spans="1:31">
      <c r="A1505" s="131" t="s">
        <v>113</v>
      </c>
      <c r="B1505" s="131" t="s">
        <v>137</v>
      </c>
      <c r="C1505" s="131" t="s">
        <v>135</v>
      </c>
      <c r="D1505" s="131" t="s">
        <v>282</v>
      </c>
      <c r="E1505" s="140" t="s">
        <v>1286</v>
      </c>
      <c r="F1505" s="140" t="s">
        <v>1287</v>
      </c>
      <c r="G1505" s="140" t="s">
        <v>200</v>
      </c>
      <c r="H1505" s="128"/>
      <c r="I1505" s="129"/>
      <c r="J1505" s="129">
        <v>7</v>
      </c>
      <c r="K1505" s="129">
        <v>4</v>
      </c>
      <c r="L1505" s="129">
        <v>1</v>
      </c>
      <c r="M1505" s="129"/>
      <c r="N1505" s="129"/>
      <c r="O1505" s="129">
        <v>1</v>
      </c>
      <c r="P1505" s="129"/>
      <c r="Q1505" s="129">
        <v>1</v>
      </c>
      <c r="R1505" s="129"/>
      <c r="S1505" s="130"/>
      <c r="T1505"/>
      <c r="U1505"/>
      <c r="V1505"/>
      <c r="W1505"/>
      <c r="X1505"/>
      <c r="Y1505"/>
      <c r="Z1505"/>
      <c r="AA1505"/>
      <c r="AB1505"/>
      <c r="AC1505"/>
      <c r="AD1505"/>
      <c r="AE1505"/>
    </row>
    <row r="1506" spans="1:31">
      <c r="A1506" s="131" t="s">
        <v>113</v>
      </c>
      <c r="B1506" s="131" t="s">
        <v>137</v>
      </c>
      <c r="C1506" s="131" t="s">
        <v>135</v>
      </c>
      <c r="D1506" s="131" t="s">
        <v>282</v>
      </c>
      <c r="E1506" s="131" t="s">
        <v>1286</v>
      </c>
      <c r="F1506" s="131" t="s">
        <v>1287</v>
      </c>
      <c r="G1506" s="132" t="s">
        <v>469</v>
      </c>
      <c r="H1506" s="133"/>
      <c r="I1506" s="103">
        <v>1</v>
      </c>
      <c r="J1506" s="103"/>
      <c r="K1506" s="103"/>
      <c r="L1506" s="103"/>
      <c r="M1506" s="103"/>
      <c r="N1506" s="103"/>
      <c r="O1506" s="103"/>
      <c r="P1506" s="103"/>
      <c r="Q1506" s="103"/>
      <c r="R1506" s="103"/>
      <c r="S1506" s="134"/>
      <c r="T1506"/>
      <c r="U1506"/>
      <c r="V1506"/>
      <c r="W1506"/>
      <c r="X1506"/>
      <c r="Y1506"/>
      <c r="Z1506"/>
      <c r="AA1506"/>
      <c r="AB1506"/>
      <c r="AC1506"/>
      <c r="AD1506"/>
      <c r="AE1506"/>
    </row>
    <row r="1507" spans="1:31">
      <c r="A1507" s="131" t="s">
        <v>113</v>
      </c>
      <c r="B1507" s="131" t="s">
        <v>137</v>
      </c>
      <c r="C1507" s="131" t="s">
        <v>135</v>
      </c>
      <c r="D1507" s="131" t="s">
        <v>282</v>
      </c>
      <c r="E1507" s="140" t="s">
        <v>1288</v>
      </c>
      <c r="F1507" s="140" t="s">
        <v>1289</v>
      </c>
      <c r="G1507" s="140" t="s">
        <v>200</v>
      </c>
      <c r="H1507" s="128"/>
      <c r="I1507" s="129"/>
      <c r="J1507" s="129">
        <v>7</v>
      </c>
      <c r="K1507" s="129">
        <v>1</v>
      </c>
      <c r="L1507" s="129"/>
      <c r="M1507" s="129"/>
      <c r="N1507" s="129"/>
      <c r="O1507" s="129"/>
      <c r="P1507" s="129"/>
      <c r="Q1507" s="129"/>
      <c r="R1507" s="129"/>
      <c r="S1507" s="130"/>
      <c r="T1507"/>
      <c r="U1507"/>
      <c r="V1507"/>
      <c r="W1507"/>
      <c r="X1507"/>
      <c r="Y1507"/>
      <c r="Z1507"/>
      <c r="AA1507"/>
      <c r="AB1507"/>
      <c r="AC1507"/>
      <c r="AD1507"/>
      <c r="AE1507"/>
    </row>
    <row r="1508" spans="1:31">
      <c r="A1508" s="131" t="s">
        <v>113</v>
      </c>
      <c r="B1508" s="131" t="s">
        <v>137</v>
      </c>
      <c r="C1508" s="131" t="s">
        <v>135</v>
      </c>
      <c r="D1508" s="131" t="s">
        <v>282</v>
      </c>
      <c r="E1508" s="140" t="s">
        <v>1290</v>
      </c>
      <c r="F1508" s="140" t="s">
        <v>1291</v>
      </c>
      <c r="G1508" s="140" t="s">
        <v>491</v>
      </c>
      <c r="H1508" s="128"/>
      <c r="I1508" s="129"/>
      <c r="J1508" s="129">
        <v>2</v>
      </c>
      <c r="K1508" s="129"/>
      <c r="L1508" s="129"/>
      <c r="M1508" s="129"/>
      <c r="N1508" s="129"/>
      <c r="O1508" s="129"/>
      <c r="P1508" s="129"/>
      <c r="Q1508" s="129"/>
      <c r="R1508" s="129"/>
      <c r="S1508" s="130"/>
      <c r="T1508"/>
      <c r="U1508"/>
      <c r="V1508"/>
      <c r="W1508"/>
      <c r="X1508"/>
      <c r="Y1508"/>
      <c r="Z1508"/>
      <c r="AA1508"/>
      <c r="AB1508"/>
      <c r="AC1508"/>
      <c r="AD1508"/>
      <c r="AE1508"/>
    </row>
    <row r="1509" spans="1:31">
      <c r="A1509" s="131" t="s">
        <v>113</v>
      </c>
      <c r="B1509" s="131" t="s">
        <v>137</v>
      </c>
      <c r="C1509" s="131" t="s">
        <v>135</v>
      </c>
      <c r="D1509" s="131" t="s">
        <v>282</v>
      </c>
      <c r="E1509" s="131" t="s">
        <v>1290</v>
      </c>
      <c r="F1509" s="131" t="s">
        <v>1291</v>
      </c>
      <c r="G1509" s="132" t="s">
        <v>200</v>
      </c>
      <c r="H1509" s="133"/>
      <c r="I1509" s="103"/>
      <c r="J1509" s="103">
        <v>6</v>
      </c>
      <c r="K1509" s="103">
        <v>3</v>
      </c>
      <c r="L1509" s="103"/>
      <c r="M1509" s="103"/>
      <c r="N1509" s="103"/>
      <c r="O1509" s="103"/>
      <c r="P1509" s="103"/>
      <c r="Q1509" s="103"/>
      <c r="R1509" s="103"/>
      <c r="S1509" s="134"/>
      <c r="T1509"/>
      <c r="U1509"/>
      <c r="V1509"/>
      <c r="W1509"/>
      <c r="X1509"/>
      <c r="Y1509"/>
      <c r="Z1509"/>
      <c r="AA1509"/>
      <c r="AB1509"/>
      <c r="AC1509"/>
      <c r="AD1509"/>
      <c r="AE1509"/>
    </row>
    <row r="1510" spans="1:31">
      <c r="A1510" s="131" t="s">
        <v>113</v>
      </c>
      <c r="B1510" s="131" t="s">
        <v>137</v>
      </c>
      <c r="C1510" s="131" t="s">
        <v>135</v>
      </c>
      <c r="D1510" s="131" t="s">
        <v>282</v>
      </c>
      <c r="E1510" s="140" t="s">
        <v>1292</v>
      </c>
      <c r="F1510" s="140" t="s">
        <v>1293</v>
      </c>
      <c r="G1510" s="140" t="s">
        <v>200</v>
      </c>
      <c r="H1510" s="128"/>
      <c r="I1510" s="129"/>
      <c r="J1510" s="129">
        <v>5</v>
      </c>
      <c r="K1510" s="129">
        <v>8</v>
      </c>
      <c r="L1510" s="129"/>
      <c r="M1510" s="129"/>
      <c r="N1510" s="129"/>
      <c r="O1510" s="129">
        <v>1</v>
      </c>
      <c r="P1510" s="129"/>
      <c r="Q1510" s="129"/>
      <c r="R1510" s="129"/>
      <c r="S1510" s="130"/>
      <c r="T1510"/>
      <c r="U1510"/>
      <c r="V1510"/>
      <c r="W1510"/>
      <c r="X1510"/>
      <c r="Y1510"/>
      <c r="Z1510"/>
      <c r="AA1510"/>
      <c r="AB1510"/>
      <c r="AC1510"/>
      <c r="AD1510"/>
      <c r="AE1510"/>
    </row>
    <row r="1511" spans="1:31">
      <c r="A1511" s="131" t="s">
        <v>113</v>
      </c>
      <c r="B1511" s="131" t="s">
        <v>137</v>
      </c>
      <c r="C1511" s="131" t="s">
        <v>135</v>
      </c>
      <c r="D1511" s="131" t="s">
        <v>282</v>
      </c>
      <c r="E1511" s="131" t="s">
        <v>1292</v>
      </c>
      <c r="F1511" s="131" t="s">
        <v>1293</v>
      </c>
      <c r="G1511" s="132" t="s">
        <v>469</v>
      </c>
      <c r="H1511" s="133"/>
      <c r="I1511" s="103">
        <v>1</v>
      </c>
      <c r="J1511" s="103"/>
      <c r="K1511" s="103"/>
      <c r="L1511" s="103"/>
      <c r="M1511" s="103"/>
      <c r="N1511" s="103"/>
      <c r="O1511" s="103"/>
      <c r="P1511" s="103"/>
      <c r="Q1511" s="103"/>
      <c r="R1511" s="103"/>
      <c r="S1511" s="134"/>
      <c r="T1511"/>
      <c r="U1511"/>
      <c r="V1511"/>
      <c r="W1511"/>
      <c r="X1511"/>
      <c r="Y1511"/>
      <c r="Z1511"/>
      <c r="AA1511"/>
      <c r="AB1511"/>
      <c r="AC1511"/>
      <c r="AD1511"/>
      <c r="AE1511"/>
    </row>
    <row r="1512" spans="1:31">
      <c r="A1512" s="131" t="s">
        <v>113</v>
      </c>
      <c r="B1512" s="131" t="s">
        <v>137</v>
      </c>
      <c r="C1512" s="131" t="s">
        <v>135</v>
      </c>
      <c r="D1512" s="131" t="s">
        <v>282</v>
      </c>
      <c r="E1512" s="140" t="s">
        <v>1064</v>
      </c>
      <c r="F1512" s="140" t="s">
        <v>1065</v>
      </c>
      <c r="G1512" s="140" t="s">
        <v>367</v>
      </c>
      <c r="H1512" s="128">
        <v>2</v>
      </c>
      <c r="I1512" s="129">
        <v>6</v>
      </c>
      <c r="J1512" s="129">
        <v>3</v>
      </c>
      <c r="K1512" s="129">
        <v>3</v>
      </c>
      <c r="L1512" s="129">
        <v>6</v>
      </c>
      <c r="M1512" s="129">
        <v>1</v>
      </c>
      <c r="N1512" s="129">
        <v>3</v>
      </c>
      <c r="O1512" s="129">
        <v>1</v>
      </c>
      <c r="P1512" s="129">
        <v>6</v>
      </c>
      <c r="Q1512" s="129">
        <v>4</v>
      </c>
      <c r="R1512" s="129">
        <v>2</v>
      </c>
      <c r="S1512" s="130">
        <v>1</v>
      </c>
      <c r="T1512"/>
      <c r="U1512"/>
      <c r="V1512"/>
      <c r="W1512"/>
      <c r="X1512"/>
      <c r="Y1512"/>
      <c r="Z1512"/>
      <c r="AA1512"/>
      <c r="AB1512"/>
      <c r="AC1512"/>
      <c r="AD1512"/>
      <c r="AE1512"/>
    </row>
    <row r="1513" spans="1:31">
      <c r="A1513" s="131" t="s">
        <v>113</v>
      </c>
      <c r="B1513" s="131" t="s">
        <v>137</v>
      </c>
      <c r="C1513" s="131" t="s">
        <v>135</v>
      </c>
      <c r="D1513" s="131" t="s">
        <v>282</v>
      </c>
      <c r="E1513" s="140" t="s">
        <v>1294</v>
      </c>
      <c r="F1513" s="140" t="s">
        <v>1295</v>
      </c>
      <c r="G1513" s="140" t="s">
        <v>1296</v>
      </c>
      <c r="H1513" s="128">
        <v>3</v>
      </c>
      <c r="I1513" s="129">
        <v>9</v>
      </c>
      <c r="J1513" s="129">
        <v>3</v>
      </c>
      <c r="K1513" s="129">
        <v>2</v>
      </c>
      <c r="L1513" s="129">
        <v>3</v>
      </c>
      <c r="M1513" s="129">
        <v>7</v>
      </c>
      <c r="N1513" s="129">
        <v>6</v>
      </c>
      <c r="O1513" s="129">
        <v>3</v>
      </c>
      <c r="P1513" s="129">
        <v>1</v>
      </c>
      <c r="Q1513" s="129">
        <v>2</v>
      </c>
      <c r="R1513" s="129">
        <v>1</v>
      </c>
      <c r="S1513" s="130">
        <v>5</v>
      </c>
      <c r="T1513"/>
      <c r="U1513"/>
      <c r="V1513"/>
      <c r="W1513"/>
      <c r="X1513"/>
      <c r="Y1513"/>
      <c r="Z1513"/>
      <c r="AA1513"/>
      <c r="AB1513"/>
      <c r="AC1513"/>
      <c r="AD1513"/>
      <c r="AE1513"/>
    </row>
    <row r="1514" spans="1:31">
      <c r="A1514" s="131" t="s">
        <v>113</v>
      </c>
      <c r="B1514" s="131" t="s">
        <v>137</v>
      </c>
      <c r="C1514" s="131" t="s">
        <v>135</v>
      </c>
      <c r="D1514" s="131" t="s">
        <v>282</v>
      </c>
      <c r="E1514" s="140" t="s">
        <v>903</v>
      </c>
      <c r="F1514" s="140" t="s">
        <v>904</v>
      </c>
      <c r="G1514" s="140" t="s">
        <v>905</v>
      </c>
      <c r="H1514" s="128">
        <v>4</v>
      </c>
      <c r="I1514" s="129">
        <v>3</v>
      </c>
      <c r="J1514" s="129">
        <v>2</v>
      </c>
      <c r="K1514" s="129">
        <v>7</v>
      </c>
      <c r="L1514" s="129">
        <v>7</v>
      </c>
      <c r="M1514" s="129">
        <v>5</v>
      </c>
      <c r="N1514" s="129">
        <v>3</v>
      </c>
      <c r="O1514" s="129">
        <v>6</v>
      </c>
      <c r="P1514" s="129">
        <v>7</v>
      </c>
      <c r="Q1514" s="129">
        <v>5</v>
      </c>
      <c r="R1514" s="129">
        <v>4</v>
      </c>
      <c r="S1514" s="130">
        <v>4</v>
      </c>
      <c r="T1514"/>
      <c r="U1514"/>
      <c r="V1514"/>
      <c r="W1514"/>
      <c r="X1514"/>
      <c r="Y1514"/>
      <c r="Z1514"/>
      <c r="AA1514"/>
      <c r="AB1514"/>
      <c r="AC1514"/>
      <c r="AD1514"/>
      <c r="AE1514"/>
    </row>
    <row r="1515" spans="1:31">
      <c r="A1515" s="131" t="s">
        <v>113</v>
      </c>
      <c r="B1515" s="131" t="s">
        <v>137</v>
      </c>
      <c r="C1515" s="131" t="s">
        <v>135</v>
      </c>
      <c r="D1515" s="131" t="s">
        <v>282</v>
      </c>
      <c r="E1515" s="140" t="s">
        <v>906</v>
      </c>
      <c r="F1515" s="140" t="s">
        <v>907</v>
      </c>
      <c r="G1515" s="140" t="s">
        <v>1022</v>
      </c>
      <c r="H1515" s="128"/>
      <c r="I1515" s="129"/>
      <c r="J1515" s="129"/>
      <c r="K1515" s="129"/>
      <c r="L1515" s="129"/>
      <c r="M1515" s="129"/>
      <c r="N1515" s="129">
        <v>6</v>
      </c>
      <c r="O1515" s="129">
        <v>13</v>
      </c>
      <c r="P1515" s="129">
        <v>6</v>
      </c>
      <c r="Q1515" s="129"/>
      <c r="R1515" s="129"/>
      <c r="S1515" s="130"/>
      <c r="T1515"/>
      <c r="U1515"/>
      <c r="V1515"/>
      <c r="W1515"/>
      <c r="X1515"/>
      <c r="Y1515"/>
      <c r="Z1515"/>
      <c r="AA1515"/>
      <c r="AB1515"/>
      <c r="AC1515"/>
      <c r="AD1515"/>
      <c r="AE1515"/>
    </row>
    <row r="1516" spans="1:31">
      <c r="A1516" s="131" t="s">
        <v>113</v>
      </c>
      <c r="B1516" s="131" t="s">
        <v>137</v>
      </c>
      <c r="C1516" s="131" t="s">
        <v>135</v>
      </c>
      <c r="D1516" s="131" t="s">
        <v>282</v>
      </c>
      <c r="E1516" s="131" t="s">
        <v>906</v>
      </c>
      <c r="F1516" s="131" t="s">
        <v>907</v>
      </c>
      <c r="G1516" s="132" t="s">
        <v>448</v>
      </c>
      <c r="H1516" s="133">
        <v>1</v>
      </c>
      <c r="I1516" s="103"/>
      <c r="J1516" s="103">
        <v>4</v>
      </c>
      <c r="K1516" s="103">
        <v>1</v>
      </c>
      <c r="L1516" s="103"/>
      <c r="M1516" s="103"/>
      <c r="N1516" s="103"/>
      <c r="O1516" s="103"/>
      <c r="P1516" s="103"/>
      <c r="Q1516" s="103"/>
      <c r="R1516" s="103"/>
      <c r="S1516" s="134"/>
      <c r="T1516"/>
      <c r="U1516"/>
      <c r="V1516"/>
      <c r="W1516"/>
      <c r="X1516"/>
      <c r="Y1516"/>
      <c r="Z1516"/>
      <c r="AA1516"/>
      <c r="AB1516"/>
      <c r="AC1516"/>
      <c r="AD1516"/>
      <c r="AE1516"/>
    </row>
    <row r="1517" spans="1:31">
      <c r="A1517" s="131" t="s">
        <v>113</v>
      </c>
      <c r="B1517" s="131" t="s">
        <v>137</v>
      </c>
      <c r="C1517" s="131" t="s">
        <v>135</v>
      </c>
      <c r="D1517" s="131" t="s">
        <v>282</v>
      </c>
      <c r="E1517" s="140" t="s">
        <v>1297</v>
      </c>
      <c r="F1517" s="140" t="s">
        <v>1298</v>
      </c>
      <c r="G1517" s="140" t="s">
        <v>349</v>
      </c>
      <c r="H1517" s="128"/>
      <c r="I1517" s="129"/>
      <c r="J1517" s="129"/>
      <c r="K1517" s="129"/>
      <c r="L1517" s="129"/>
      <c r="M1517" s="129"/>
      <c r="N1517" s="129"/>
      <c r="O1517" s="129"/>
      <c r="P1517" s="129">
        <v>4</v>
      </c>
      <c r="Q1517" s="129">
        <v>2</v>
      </c>
      <c r="R1517" s="129"/>
      <c r="S1517" s="130">
        <v>7</v>
      </c>
      <c r="T1517"/>
      <c r="U1517"/>
      <c r="V1517"/>
      <c r="W1517"/>
      <c r="X1517"/>
      <c r="Y1517"/>
      <c r="Z1517"/>
      <c r="AA1517"/>
      <c r="AB1517"/>
      <c r="AC1517"/>
      <c r="AD1517"/>
      <c r="AE1517"/>
    </row>
    <row r="1518" spans="1:31">
      <c r="A1518" s="131" t="s">
        <v>113</v>
      </c>
      <c r="B1518" s="131" t="s">
        <v>137</v>
      </c>
      <c r="C1518" s="131" t="s">
        <v>135</v>
      </c>
      <c r="D1518" s="131" t="s">
        <v>282</v>
      </c>
      <c r="E1518" s="140" t="s">
        <v>1256</v>
      </c>
      <c r="F1518" s="140" t="s">
        <v>1257</v>
      </c>
      <c r="G1518" s="140" t="s">
        <v>349</v>
      </c>
      <c r="H1518" s="128"/>
      <c r="I1518" s="129"/>
      <c r="J1518" s="129"/>
      <c r="K1518" s="129"/>
      <c r="L1518" s="129"/>
      <c r="M1518" s="129"/>
      <c r="N1518" s="129"/>
      <c r="O1518" s="129"/>
      <c r="P1518" s="129">
        <v>6</v>
      </c>
      <c r="Q1518" s="129">
        <v>2</v>
      </c>
      <c r="R1518" s="129"/>
      <c r="S1518" s="130"/>
      <c r="T1518"/>
      <c r="U1518"/>
      <c r="V1518"/>
      <c r="W1518"/>
      <c r="X1518"/>
      <c r="Y1518"/>
      <c r="Z1518"/>
      <c r="AA1518"/>
      <c r="AB1518"/>
      <c r="AC1518"/>
      <c r="AD1518"/>
      <c r="AE1518"/>
    </row>
    <row r="1519" spans="1:31">
      <c r="A1519" s="131" t="s">
        <v>113</v>
      </c>
      <c r="B1519" s="131" t="s">
        <v>137</v>
      </c>
      <c r="C1519" s="131" t="s">
        <v>135</v>
      </c>
      <c r="D1519" s="131" t="s">
        <v>282</v>
      </c>
      <c r="E1519" s="131" t="s">
        <v>1256</v>
      </c>
      <c r="F1519" s="131" t="s">
        <v>1257</v>
      </c>
      <c r="G1519" s="132" t="s">
        <v>727</v>
      </c>
      <c r="H1519" s="133">
        <v>1</v>
      </c>
      <c r="I1519" s="103"/>
      <c r="J1519" s="103"/>
      <c r="K1519" s="103"/>
      <c r="L1519" s="103"/>
      <c r="M1519" s="103"/>
      <c r="N1519" s="103"/>
      <c r="O1519" s="103"/>
      <c r="P1519" s="103"/>
      <c r="Q1519" s="103"/>
      <c r="R1519" s="103"/>
      <c r="S1519" s="134"/>
      <c r="T1519"/>
      <c r="U1519"/>
      <c r="V1519"/>
      <c r="W1519"/>
      <c r="X1519"/>
      <c r="Y1519"/>
      <c r="Z1519"/>
      <c r="AA1519"/>
      <c r="AB1519"/>
      <c r="AC1519"/>
      <c r="AD1519"/>
      <c r="AE1519"/>
    </row>
    <row r="1520" spans="1:31">
      <c r="A1520" s="131" t="s">
        <v>113</v>
      </c>
      <c r="B1520" s="131" t="s">
        <v>137</v>
      </c>
      <c r="C1520" s="131" t="s">
        <v>135</v>
      </c>
      <c r="D1520" s="131" t="s">
        <v>282</v>
      </c>
      <c r="E1520" s="131" t="s">
        <v>1256</v>
      </c>
      <c r="F1520" s="131" t="s">
        <v>1257</v>
      </c>
      <c r="G1520" s="132" t="s">
        <v>200</v>
      </c>
      <c r="H1520" s="133"/>
      <c r="I1520" s="103">
        <v>1</v>
      </c>
      <c r="J1520" s="103"/>
      <c r="K1520" s="103"/>
      <c r="L1520" s="103">
        <v>1</v>
      </c>
      <c r="M1520" s="103">
        <v>1</v>
      </c>
      <c r="N1520" s="103">
        <v>6</v>
      </c>
      <c r="O1520" s="103">
        <v>1</v>
      </c>
      <c r="P1520" s="103"/>
      <c r="Q1520" s="103">
        <v>1</v>
      </c>
      <c r="R1520" s="103"/>
      <c r="S1520" s="134"/>
      <c r="T1520"/>
      <c r="U1520"/>
      <c r="V1520"/>
      <c r="W1520"/>
      <c r="X1520"/>
      <c r="Y1520"/>
      <c r="Z1520"/>
      <c r="AA1520"/>
      <c r="AB1520"/>
      <c r="AC1520"/>
      <c r="AD1520"/>
      <c r="AE1520"/>
    </row>
    <row r="1521" spans="1:31">
      <c r="A1521" s="131" t="s">
        <v>113</v>
      </c>
      <c r="B1521" s="131" t="s">
        <v>137</v>
      </c>
      <c r="C1521" s="131" t="s">
        <v>135</v>
      </c>
      <c r="D1521" s="131" t="s">
        <v>282</v>
      </c>
      <c r="E1521" s="140" t="s">
        <v>1258</v>
      </c>
      <c r="F1521" s="140" t="s">
        <v>1259</v>
      </c>
      <c r="G1521" s="140" t="s">
        <v>349</v>
      </c>
      <c r="H1521" s="128"/>
      <c r="I1521" s="129"/>
      <c r="J1521" s="129"/>
      <c r="K1521" s="129"/>
      <c r="L1521" s="129"/>
      <c r="M1521" s="129"/>
      <c r="N1521" s="129"/>
      <c r="O1521" s="129"/>
      <c r="P1521" s="129">
        <v>3</v>
      </c>
      <c r="Q1521" s="129">
        <v>1</v>
      </c>
      <c r="R1521" s="129"/>
      <c r="S1521" s="130"/>
      <c r="T1521"/>
      <c r="U1521"/>
      <c r="V1521"/>
      <c r="W1521"/>
      <c r="X1521"/>
      <c r="Y1521"/>
      <c r="Z1521"/>
      <c r="AA1521"/>
      <c r="AB1521"/>
      <c r="AC1521"/>
      <c r="AD1521"/>
      <c r="AE1521"/>
    </row>
    <row r="1522" spans="1:31">
      <c r="A1522" s="131" t="s">
        <v>113</v>
      </c>
      <c r="B1522" s="131" t="s">
        <v>137</v>
      </c>
      <c r="C1522" s="131" t="s">
        <v>135</v>
      </c>
      <c r="D1522" s="131" t="s">
        <v>282</v>
      </c>
      <c r="E1522" s="131" t="s">
        <v>1258</v>
      </c>
      <c r="F1522" s="131" t="s">
        <v>1259</v>
      </c>
      <c r="G1522" s="132" t="s">
        <v>727</v>
      </c>
      <c r="H1522" s="133">
        <v>1</v>
      </c>
      <c r="I1522" s="103"/>
      <c r="J1522" s="103"/>
      <c r="K1522" s="103"/>
      <c r="L1522" s="103"/>
      <c r="M1522" s="103"/>
      <c r="N1522" s="103"/>
      <c r="O1522" s="103"/>
      <c r="P1522" s="103"/>
      <c r="Q1522" s="103"/>
      <c r="R1522" s="103"/>
      <c r="S1522" s="134"/>
      <c r="T1522"/>
      <c r="U1522"/>
      <c r="V1522"/>
      <c r="W1522"/>
      <c r="X1522"/>
      <c r="Y1522"/>
      <c r="Z1522"/>
      <c r="AA1522"/>
      <c r="AB1522"/>
      <c r="AC1522"/>
      <c r="AD1522"/>
      <c r="AE1522"/>
    </row>
    <row r="1523" spans="1:31">
      <c r="A1523" s="131" t="s">
        <v>113</v>
      </c>
      <c r="B1523" s="131" t="s">
        <v>137</v>
      </c>
      <c r="C1523" s="131" t="s">
        <v>135</v>
      </c>
      <c r="D1523" s="131" t="s">
        <v>282</v>
      </c>
      <c r="E1523" s="131" t="s">
        <v>1258</v>
      </c>
      <c r="F1523" s="131" t="s">
        <v>1259</v>
      </c>
      <c r="G1523" s="132" t="s">
        <v>200</v>
      </c>
      <c r="H1523" s="133"/>
      <c r="I1523" s="103"/>
      <c r="J1523" s="103"/>
      <c r="K1523" s="103"/>
      <c r="L1523" s="103">
        <v>1</v>
      </c>
      <c r="M1523" s="103"/>
      <c r="N1523" s="103">
        <v>1</v>
      </c>
      <c r="O1523" s="103"/>
      <c r="P1523" s="103"/>
      <c r="Q1523" s="103"/>
      <c r="R1523" s="103"/>
      <c r="S1523" s="134"/>
      <c r="T1523"/>
      <c r="U1523"/>
      <c r="V1523"/>
      <c r="W1523"/>
      <c r="X1523"/>
      <c r="Y1523"/>
      <c r="Z1523"/>
      <c r="AA1523"/>
      <c r="AB1523"/>
      <c r="AC1523"/>
      <c r="AD1523"/>
      <c r="AE1523"/>
    </row>
    <row r="1524" spans="1:31">
      <c r="A1524" s="131" t="s">
        <v>113</v>
      </c>
      <c r="B1524" s="131" t="s">
        <v>137</v>
      </c>
      <c r="C1524" s="131" t="s">
        <v>135</v>
      </c>
      <c r="D1524" s="131" t="s">
        <v>282</v>
      </c>
      <c r="E1524" s="140" t="s">
        <v>908</v>
      </c>
      <c r="F1524" s="140" t="s">
        <v>909</v>
      </c>
      <c r="G1524" s="140" t="s">
        <v>439</v>
      </c>
      <c r="H1524" s="128"/>
      <c r="I1524" s="129"/>
      <c r="J1524" s="129"/>
      <c r="K1524" s="129"/>
      <c r="L1524" s="129">
        <v>1</v>
      </c>
      <c r="M1524" s="129"/>
      <c r="N1524" s="129">
        <v>1</v>
      </c>
      <c r="O1524" s="129">
        <v>2</v>
      </c>
      <c r="P1524" s="129">
        <v>1</v>
      </c>
      <c r="Q1524" s="129"/>
      <c r="R1524" s="129"/>
      <c r="S1524" s="130">
        <v>1</v>
      </c>
      <c r="T1524"/>
      <c r="U1524"/>
      <c r="V1524"/>
      <c r="W1524"/>
      <c r="X1524"/>
      <c r="Y1524"/>
      <c r="Z1524"/>
      <c r="AA1524"/>
      <c r="AB1524"/>
      <c r="AC1524"/>
      <c r="AD1524"/>
      <c r="AE1524"/>
    </row>
    <row r="1525" spans="1:31">
      <c r="A1525" s="131" t="s">
        <v>113</v>
      </c>
      <c r="B1525" s="131" t="s">
        <v>137</v>
      </c>
      <c r="C1525" s="131" t="s">
        <v>135</v>
      </c>
      <c r="D1525" s="131" t="s">
        <v>282</v>
      </c>
      <c r="E1525" s="140" t="s">
        <v>1079</v>
      </c>
      <c r="F1525" s="140" t="s">
        <v>1080</v>
      </c>
      <c r="G1525" s="140" t="s">
        <v>590</v>
      </c>
      <c r="H1525" s="128">
        <v>2</v>
      </c>
      <c r="I1525" s="129">
        <v>2</v>
      </c>
      <c r="J1525" s="129"/>
      <c r="K1525" s="129"/>
      <c r="L1525" s="129"/>
      <c r="M1525" s="129"/>
      <c r="N1525" s="129"/>
      <c r="O1525" s="129"/>
      <c r="P1525" s="129"/>
      <c r="Q1525" s="129"/>
      <c r="R1525" s="129"/>
      <c r="S1525" s="130"/>
      <c r="T1525"/>
      <c r="U1525"/>
      <c r="V1525"/>
      <c r="W1525"/>
      <c r="X1525"/>
      <c r="Y1525"/>
      <c r="Z1525"/>
      <c r="AA1525"/>
      <c r="AB1525"/>
      <c r="AC1525"/>
      <c r="AD1525"/>
      <c r="AE1525"/>
    </row>
    <row r="1526" spans="1:31">
      <c r="A1526" s="131" t="s">
        <v>113</v>
      </c>
      <c r="B1526" s="131" t="s">
        <v>137</v>
      </c>
      <c r="C1526" s="131" t="s">
        <v>135</v>
      </c>
      <c r="D1526" s="131" t="s">
        <v>282</v>
      </c>
      <c r="E1526" s="140" t="s">
        <v>910</v>
      </c>
      <c r="F1526" s="140" t="s">
        <v>911</v>
      </c>
      <c r="G1526" s="140" t="s">
        <v>182</v>
      </c>
      <c r="H1526" s="128">
        <v>4</v>
      </c>
      <c r="I1526" s="129">
        <v>14</v>
      </c>
      <c r="J1526" s="129">
        <v>14</v>
      </c>
      <c r="K1526" s="129">
        <v>14</v>
      </c>
      <c r="L1526" s="129">
        <v>5</v>
      </c>
      <c r="M1526" s="129">
        <v>12</v>
      </c>
      <c r="N1526" s="129">
        <v>11</v>
      </c>
      <c r="O1526" s="129">
        <v>19</v>
      </c>
      <c r="P1526" s="129">
        <v>25</v>
      </c>
      <c r="Q1526" s="129">
        <v>6</v>
      </c>
      <c r="R1526" s="129">
        <v>31</v>
      </c>
      <c r="S1526" s="130">
        <v>20</v>
      </c>
      <c r="T1526"/>
      <c r="U1526"/>
      <c r="V1526"/>
      <c r="W1526"/>
      <c r="X1526"/>
      <c r="Y1526"/>
      <c r="Z1526"/>
      <c r="AA1526"/>
      <c r="AB1526"/>
      <c r="AC1526"/>
      <c r="AD1526"/>
      <c r="AE1526"/>
    </row>
    <row r="1527" spans="1:31">
      <c r="A1527" s="131" t="s">
        <v>113</v>
      </c>
      <c r="B1527" s="131" t="s">
        <v>137</v>
      </c>
      <c r="C1527" s="131" t="s">
        <v>135</v>
      </c>
      <c r="D1527" s="131" t="s">
        <v>282</v>
      </c>
      <c r="E1527" s="140" t="s">
        <v>1260</v>
      </c>
      <c r="F1527" s="140" t="s">
        <v>1261</v>
      </c>
      <c r="G1527" s="140" t="s">
        <v>914</v>
      </c>
      <c r="H1527" s="128">
        <v>3</v>
      </c>
      <c r="I1527" s="129">
        <v>4</v>
      </c>
      <c r="J1527" s="129">
        <v>7</v>
      </c>
      <c r="K1527" s="129">
        <v>3</v>
      </c>
      <c r="L1527" s="129">
        <v>1</v>
      </c>
      <c r="M1527" s="129">
        <v>20</v>
      </c>
      <c r="N1527" s="129">
        <v>2</v>
      </c>
      <c r="O1527" s="129">
        <v>2</v>
      </c>
      <c r="P1527" s="129">
        <v>10</v>
      </c>
      <c r="Q1527" s="129">
        <v>1</v>
      </c>
      <c r="R1527" s="129">
        <v>1</v>
      </c>
      <c r="S1527" s="130">
        <v>4</v>
      </c>
      <c r="T1527"/>
      <c r="U1527"/>
      <c r="V1527"/>
      <c r="W1527"/>
      <c r="X1527"/>
      <c r="Y1527"/>
      <c r="Z1527"/>
      <c r="AA1527"/>
      <c r="AB1527"/>
      <c r="AC1527"/>
      <c r="AD1527"/>
      <c r="AE1527"/>
    </row>
    <row r="1528" spans="1:31">
      <c r="A1528" s="131" t="s">
        <v>113</v>
      </c>
      <c r="B1528" s="131" t="s">
        <v>137</v>
      </c>
      <c r="C1528" s="131" t="s">
        <v>135</v>
      </c>
      <c r="D1528" s="131" t="s">
        <v>282</v>
      </c>
      <c r="E1528" s="140" t="s">
        <v>912</v>
      </c>
      <c r="F1528" s="140" t="s">
        <v>913</v>
      </c>
      <c r="G1528" s="140" t="s">
        <v>914</v>
      </c>
      <c r="H1528" s="128">
        <v>2</v>
      </c>
      <c r="I1528" s="129">
        <v>6</v>
      </c>
      <c r="J1528" s="129">
        <v>5</v>
      </c>
      <c r="K1528" s="129"/>
      <c r="L1528" s="129"/>
      <c r="M1528" s="129">
        <v>3</v>
      </c>
      <c r="N1528" s="129">
        <v>5</v>
      </c>
      <c r="O1528" s="129">
        <v>1</v>
      </c>
      <c r="P1528" s="129">
        <v>3</v>
      </c>
      <c r="Q1528" s="129">
        <v>4</v>
      </c>
      <c r="R1528" s="129">
        <v>2</v>
      </c>
      <c r="S1528" s="130">
        <v>4</v>
      </c>
      <c r="T1528"/>
      <c r="U1528"/>
      <c r="V1528"/>
      <c r="W1528"/>
      <c r="X1528"/>
      <c r="Y1528"/>
      <c r="Z1528"/>
      <c r="AA1528"/>
      <c r="AB1528"/>
      <c r="AC1528"/>
      <c r="AD1528"/>
      <c r="AE1528"/>
    </row>
    <row r="1529" spans="1:31">
      <c r="A1529" s="131" t="s">
        <v>113</v>
      </c>
      <c r="B1529" s="131" t="s">
        <v>137</v>
      </c>
      <c r="C1529" s="131" t="s">
        <v>135</v>
      </c>
      <c r="D1529" s="131" t="s">
        <v>282</v>
      </c>
      <c r="E1529" s="140" t="s">
        <v>1299</v>
      </c>
      <c r="F1529" s="140" t="s">
        <v>1300</v>
      </c>
      <c r="G1529" s="140" t="s">
        <v>1100</v>
      </c>
      <c r="H1529" s="128">
        <v>8</v>
      </c>
      <c r="I1529" s="129">
        <v>5</v>
      </c>
      <c r="J1529" s="129">
        <v>5</v>
      </c>
      <c r="K1529" s="129">
        <v>6</v>
      </c>
      <c r="L1529" s="129">
        <v>7</v>
      </c>
      <c r="M1529" s="129">
        <v>6</v>
      </c>
      <c r="N1529" s="129">
        <v>13</v>
      </c>
      <c r="O1529" s="129">
        <v>12</v>
      </c>
      <c r="P1529" s="129">
        <v>7</v>
      </c>
      <c r="Q1529" s="129">
        <v>9</v>
      </c>
      <c r="R1529" s="129">
        <v>9</v>
      </c>
      <c r="S1529" s="130">
        <v>1</v>
      </c>
      <c r="T1529"/>
      <c r="U1529"/>
      <c r="V1529"/>
      <c r="W1529"/>
      <c r="X1529"/>
      <c r="Y1529"/>
      <c r="Z1529"/>
      <c r="AA1529"/>
      <c r="AB1529"/>
      <c r="AC1529"/>
      <c r="AD1529"/>
      <c r="AE1529"/>
    </row>
    <row r="1530" spans="1:31">
      <c r="A1530" s="131" t="s">
        <v>113</v>
      </c>
      <c r="B1530" s="131" t="s">
        <v>137</v>
      </c>
      <c r="C1530" s="131" t="s">
        <v>135</v>
      </c>
      <c r="D1530" s="131" t="s">
        <v>282</v>
      </c>
      <c r="E1530" s="140" t="s">
        <v>1301</v>
      </c>
      <c r="F1530" s="140" t="s">
        <v>1302</v>
      </c>
      <c r="G1530" s="140" t="s">
        <v>1303</v>
      </c>
      <c r="H1530" s="128">
        <v>3</v>
      </c>
      <c r="I1530" s="129">
        <v>3</v>
      </c>
      <c r="J1530" s="129"/>
      <c r="K1530" s="129">
        <v>3</v>
      </c>
      <c r="L1530" s="129">
        <v>2</v>
      </c>
      <c r="M1530" s="129">
        <v>3</v>
      </c>
      <c r="N1530" s="129">
        <v>3</v>
      </c>
      <c r="O1530" s="129">
        <v>2</v>
      </c>
      <c r="P1530" s="129">
        <v>2</v>
      </c>
      <c r="Q1530" s="129"/>
      <c r="R1530" s="129">
        <v>2</v>
      </c>
      <c r="S1530" s="130">
        <v>2</v>
      </c>
      <c r="T1530"/>
      <c r="U1530"/>
      <c r="V1530"/>
      <c r="W1530"/>
      <c r="X1530"/>
      <c r="Y1530"/>
      <c r="Z1530"/>
      <c r="AA1530"/>
      <c r="AB1530"/>
      <c r="AC1530"/>
      <c r="AD1530"/>
      <c r="AE1530"/>
    </row>
    <row r="1531" spans="1:31">
      <c r="A1531" s="131" t="s">
        <v>113</v>
      </c>
      <c r="B1531" s="131" t="s">
        <v>137</v>
      </c>
      <c r="C1531" s="131" t="s">
        <v>135</v>
      </c>
      <c r="D1531" s="131" t="s">
        <v>282</v>
      </c>
      <c r="E1531" s="140" t="s">
        <v>1304</v>
      </c>
      <c r="F1531" s="140" t="s">
        <v>1305</v>
      </c>
      <c r="G1531" s="140" t="s">
        <v>1303</v>
      </c>
      <c r="H1531" s="128">
        <v>1</v>
      </c>
      <c r="I1531" s="129"/>
      <c r="J1531" s="129"/>
      <c r="K1531" s="129"/>
      <c r="L1531" s="129">
        <v>1</v>
      </c>
      <c r="M1531" s="129"/>
      <c r="N1531" s="129"/>
      <c r="O1531" s="129"/>
      <c r="P1531" s="129">
        <v>1</v>
      </c>
      <c r="Q1531" s="129"/>
      <c r="R1531" s="129"/>
      <c r="S1531" s="130"/>
      <c r="T1531"/>
      <c r="U1531"/>
      <c r="V1531"/>
      <c r="W1531"/>
      <c r="X1531"/>
      <c r="Y1531"/>
      <c r="Z1531"/>
      <c r="AA1531"/>
      <c r="AB1531"/>
      <c r="AC1531"/>
      <c r="AD1531"/>
      <c r="AE1531"/>
    </row>
    <row r="1532" spans="1:31">
      <c r="A1532" s="131" t="s">
        <v>113</v>
      </c>
      <c r="B1532" s="131" t="s">
        <v>137</v>
      </c>
      <c r="C1532" s="131" t="s">
        <v>135</v>
      </c>
      <c r="D1532" s="131" t="s">
        <v>282</v>
      </c>
      <c r="E1532" s="140" t="s">
        <v>1306</v>
      </c>
      <c r="F1532" s="140" t="s">
        <v>1307</v>
      </c>
      <c r="G1532" s="140" t="s">
        <v>940</v>
      </c>
      <c r="H1532" s="128">
        <v>1</v>
      </c>
      <c r="I1532" s="129"/>
      <c r="J1532" s="129">
        <v>3</v>
      </c>
      <c r="K1532" s="129">
        <v>3</v>
      </c>
      <c r="L1532" s="129">
        <v>1</v>
      </c>
      <c r="M1532" s="129">
        <v>1</v>
      </c>
      <c r="N1532" s="129">
        <v>2</v>
      </c>
      <c r="O1532" s="129">
        <v>4</v>
      </c>
      <c r="P1532" s="129">
        <v>3</v>
      </c>
      <c r="Q1532" s="129"/>
      <c r="R1532" s="129"/>
      <c r="S1532" s="130"/>
      <c r="T1532"/>
      <c r="U1532"/>
      <c r="V1532"/>
      <c r="W1532"/>
      <c r="X1532"/>
      <c r="Y1532"/>
      <c r="Z1532"/>
      <c r="AA1532"/>
      <c r="AB1532"/>
      <c r="AC1532"/>
      <c r="AD1532"/>
      <c r="AE1532"/>
    </row>
    <row r="1533" spans="1:31">
      <c r="A1533" s="131" t="s">
        <v>113</v>
      </c>
      <c r="B1533" s="131" t="s">
        <v>137</v>
      </c>
      <c r="C1533" s="131" t="s">
        <v>135</v>
      </c>
      <c r="D1533" s="131" t="s">
        <v>282</v>
      </c>
      <c r="E1533" s="140" t="s">
        <v>1308</v>
      </c>
      <c r="F1533" s="140" t="s">
        <v>1309</v>
      </c>
      <c r="G1533" s="140" t="s">
        <v>940</v>
      </c>
      <c r="H1533" s="128">
        <v>1</v>
      </c>
      <c r="I1533" s="129"/>
      <c r="J1533" s="129"/>
      <c r="K1533" s="129">
        <v>1</v>
      </c>
      <c r="L1533" s="129">
        <v>1</v>
      </c>
      <c r="M1533" s="129">
        <v>2</v>
      </c>
      <c r="N1533" s="129">
        <v>2</v>
      </c>
      <c r="O1533" s="129">
        <v>5</v>
      </c>
      <c r="P1533" s="129">
        <v>2</v>
      </c>
      <c r="Q1533" s="129">
        <v>1</v>
      </c>
      <c r="R1533" s="129"/>
      <c r="S1533" s="130"/>
      <c r="T1533"/>
      <c r="U1533"/>
      <c r="V1533"/>
      <c r="W1533"/>
      <c r="X1533"/>
      <c r="Y1533"/>
      <c r="Z1533"/>
      <c r="AA1533"/>
      <c r="AB1533"/>
      <c r="AC1533"/>
      <c r="AD1533"/>
      <c r="AE1533"/>
    </row>
    <row r="1534" spans="1:31">
      <c r="A1534" s="131" t="s">
        <v>113</v>
      </c>
      <c r="B1534" s="131" t="s">
        <v>137</v>
      </c>
      <c r="C1534" s="131" t="s">
        <v>135</v>
      </c>
      <c r="D1534" s="131" t="s">
        <v>282</v>
      </c>
      <c r="E1534" s="140" t="s">
        <v>1310</v>
      </c>
      <c r="F1534" s="140" t="s">
        <v>1311</v>
      </c>
      <c r="G1534" s="140" t="s">
        <v>940</v>
      </c>
      <c r="H1534" s="128"/>
      <c r="I1534" s="129"/>
      <c r="J1534" s="129"/>
      <c r="K1534" s="129">
        <v>1</v>
      </c>
      <c r="L1534" s="129"/>
      <c r="M1534" s="129"/>
      <c r="N1534" s="129"/>
      <c r="O1534" s="129">
        <v>3</v>
      </c>
      <c r="P1534" s="129"/>
      <c r="Q1534" s="129"/>
      <c r="R1534" s="129"/>
      <c r="S1534" s="130"/>
      <c r="T1534"/>
      <c r="U1534"/>
      <c r="V1534"/>
      <c r="W1534"/>
      <c r="X1534"/>
      <c r="Y1534"/>
      <c r="Z1534"/>
      <c r="AA1534"/>
      <c r="AB1534"/>
      <c r="AC1534"/>
      <c r="AD1534"/>
      <c r="AE1534"/>
    </row>
    <row r="1535" spans="1:31">
      <c r="A1535" s="131" t="s">
        <v>113</v>
      </c>
      <c r="B1535" s="131" t="s">
        <v>137</v>
      </c>
      <c r="C1535" s="131" t="s">
        <v>135</v>
      </c>
      <c r="D1535" s="131" t="s">
        <v>282</v>
      </c>
      <c r="E1535" s="140" t="s">
        <v>1090</v>
      </c>
      <c r="F1535" s="140" t="s">
        <v>1091</v>
      </c>
      <c r="G1535" s="140" t="s">
        <v>1312</v>
      </c>
      <c r="H1535" s="128">
        <v>1</v>
      </c>
      <c r="I1535" s="129">
        <v>1</v>
      </c>
      <c r="J1535" s="129">
        <v>2</v>
      </c>
      <c r="K1535" s="129">
        <v>2</v>
      </c>
      <c r="L1535" s="129">
        <v>2</v>
      </c>
      <c r="M1535" s="129">
        <v>1</v>
      </c>
      <c r="N1535" s="129">
        <v>11</v>
      </c>
      <c r="O1535" s="129">
        <v>4</v>
      </c>
      <c r="P1535" s="129">
        <v>6</v>
      </c>
      <c r="Q1535" s="129"/>
      <c r="R1535" s="129"/>
      <c r="S1535" s="130">
        <v>1</v>
      </c>
      <c r="T1535"/>
      <c r="U1535"/>
      <c r="V1535"/>
      <c r="W1535"/>
      <c r="X1535"/>
      <c r="Y1535"/>
      <c r="Z1535"/>
      <c r="AA1535"/>
      <c r="AB1535"/>
      <c r="AC1535"/>
      <c r="AD1535"/>
      <c r="AE1535"/>
    </row>
    <row r="1536" spans="1:31">
      <c r="A1536" s="131" t="s">
        <v>113</v>
      </c>
      <c r="B1536" s="131" t="s">
        <v>137</v>
      </c>
      <c r="C1536" s="131" t="s">
        <v>135</v>
      </c>
      <c r="D1536" s="131" t="s">
        <v>282</v>
      </c>
      <c r="E1536" s="140" t="s">
        <v>1012</v>
      </c>
      <c r="F1536" s="140" t="s">
        <v>1013</v>
      </c>
      <c r="G1536" s="140" t="s">
        <v>590</v>
      </c>
      <c r="H1536" s="128">
        <v>3</v>
      </c>
      <c r="I1536" s="129">
        <v>2</v>
      </c>
      <c r="J1536" s="129">
        <v>2</v>
      </c>
      <c r="K1536" s="129">
        <v>2</v>
      </c>
      <c r="L1536" s="129">
        <v>2</v>
      </c>
      <c r="M1536" s="129">
        <v>1</v>
      </c>
      <c r="N1536" s="129">
        <v>2</v>
      </c>
      <c r="O1536" s="129">
        <v>1</v>
      </c>
      <c r="P1536" s="129"/>
      <c r="Q1536" s="129">
        <v>1</v>
      </c>
      <c r="R1536" s="129"/>
      <c r="S1536" s="130">
        <v>3</v>
      </c>
      <c r="T1536"/>
      <c r="U1536"/>
      <c r="V1536"/>
      <c r="W1536"/>
      <c r="X1536"/>
      <c r="Y1536"/>
      <c r="Z1536"/>
      <c r="AA1536"/>
      <c r="AB1536"/>
      <c r="AC1536"/>
      <c r="AD1536"/>
      <c r="AE1536"/>
    </row>
    <row r="1537" spans="1:31">
      <c r="A1537" s="131" t="s">
        <v>113</v>
      </c>
      <c r="B1537" s="131" t="s">
        <v>137</v>
      </c>
      <c r="C1537" s="131" t="s">
        <v>135</v>
      </c>
      <c r="D1537" s="131" t="s">
        <v>282</v>
      </c>
      <c r="E1537" s="140" t="s">
        <v>915</v>
      </c>
      <c r="F1537" s="140" t="s">
        <v>916</v>
      </c>
      <c r="G1537" s="140" t="s">
        <v>469</v>
      </c>
      <c r="H1537" s="128"/>
      <c r="I1537" s="129"/>
      <c r="J1537" s="129">
        <v>3</v>
      </c>
      <c r="K1537" s="129">
        <v>5</v>
      </c>
      <c r="L1537" s="129">
        <v>6</v>
      </c>
      <c r="M1537" s="129">
        <v>5</v>
      </c>
      <c r="N1537" s="129">
        <v>8</v>
      </c>
      <c r="O1537" s="129">
        <v>3</v>
      </c>
      <c r="P1537" s="129">
        <v>12</v>
      </c>
      <c r="Q1537" s="129">
        <v>7</v>
      </c>
      <c r="R1537" s="129">
        <v>9</v>
      </c>
      <c r="S1537" s="130">
        <v>7</v>
      </c>
      <c r="T1537"/>
      <c r="U1537"/>
      <c r="V1537"/>
      <c r="W1537"/>
      <c r="X1537"/>
      <c r="Y1537"/>
      <c r="Z1537"/>
      <c r="AA1537"/>
      <c r="AB1537"/>
      <c r="AC1537"/>
      <c r="AD1537"/>
      <c r="AE1537"/>
    </row>
    <row r="1538" spans="1:31">
      <c r="A1538" s="131" t="s">
        <v>113</v>
      </c>
      <c r="B1538" s="131" t="s">
        <v>137</v>
      </c>
      <c r="C1538" s="131" t="s">
        <v>135</v>
      </c>
      <c r="D1538" s="131" t="s">
        <v>282</v>
      </c>
      <c r="E1538" s="131" t="s">
        <v>915</v>
      </c>
      <c r="F1538" s="131" t="s">
        <v>916</v>
      </c>
      <c r="G1538" s="132" t="s">
        <v>590</v>
      </c>
      <c r="H1538" s="133">
        <v>6</v>
      </c>
      <c r="I1538" s="103">
        <v>4</v>
      </c>
      <c r="J1538" s="103"/>
      <c r="K1538" s="103"/>
      <c r="L1538" s="103"/>
      <c r="M1538" s="103"/>
      <c r="N1538" s="103"/>
      <c r="O1538" s="103"/>
      <c r="P1538" s="103"/>
      <c r="Q1538" s="103"/>
      <c r="R1538" s="103"/>
      <c r="S1538" s="134"/>
      <c r="T1538"/>
      <c r="U1538"/>
      <c r="V1538"/>
      <c r="W1538"/>
      <c r="X1538"/>
      <c r="Y1538"/>
      <c r="Z1538"/>
      <c r="AA1538"/>
      <c r="AB1538"/>
      <c r="AC1538"/>
      <c r="AD1538"/>
      <c r="AE1538"/>
    </row>
    <row r="1539" spans="1:31">
      <c r="A1539" s="131" t="s">
        <v>113</v>
      </c>
      <c r="B1539" s="131" t="s">
        <v>137</v>
      </c>
      <c r="C1539" s="131" t="s">
        <v>135</v>
      </c>
      <c r="D1539" s="131" t="s">
        <v>282</v>
      </c>
      <c r="E1539" s="140" t="s">
        <v>1096</v>
      </c>
      <c r="F1539" s="140" t="s">
        <v>1097</v>
      </c>
      <c r="G1539" s="140" t="s">
        <v>469</v>
      </c>
      <c r="H1539" s="128"/>
      <c r="I1539" s="129"/>
      <c r="J1539" s="129"/>
      <c r="K1539" s="129">
        <v>4</v>
      </c>
      <c r="L1539" s="129">
        <v>3</v>
      </c>
      <c r="M1539" s="129">
        <v>2</v>
      </c>
      <c r="N1539" s="129"/>
      <c r="O1539" s="129"/>
      <c r="P1539" s="129"/>
      <c r="Q1539" s="129"/>
      <c r="R1539" s="129">
        <v>1</v>
      </c>
      <c r="S1539" s="130">
        <v>3</v>
      </c>
      <c r="T1539"/>
      <c r="U1539"/>
      <c r="V1539"/>
      <c r="W1539"/>
      <c r="X1539"/>
      <c r="Y1539"/>
      <c r="Z1539"/>
      <c r="AA1539"/>
      <c r="AB1539"/>
      <c r="AC1539"/>
      <c r="AD1539"/>
      <c r="AE1539"/>
    </row>
    <row r="1540" spans="1:31">
      <c r="A1540" s="131" t="s">
        <v>113</v>
      </c>
      <c r="B1540" s="131" t="s">
        <v>137</v>
      </c>
      <c r="C1540" s="131" t="s">
        <v>135</v>
      </c>
      <c r="D1540" s="131" t="s">
        <v>282</v>
      </c>
      <c r="E1540" s="131" t="s">
        <v>1096</v>
      </c>
      <c r="F1540" s="131" t="s">
        <v>1097</v>
      </c>
      <c r="G1540" s="132" t="s">
        <v>590</v>
      </c>
      <c r="H1540" s="133">
        <v>1</v>
      </c>
      <c r="I1540" s="103"/>
      <c r="J1540" s="103"/>
      <c r="K1540" s="103"/>
      <c r="L1540" s="103"/>
      <c r="M1540" s="103"/>
      <c r="N1540" s="103"/>
      <c r="O1540" s="103"/>
      <c r="P1540" s="103"/>
      <c r="Q1540" s="103"/>
      <c r="R1540" s="103"/>
      <c r="S1540" s="134"/>
      <c r="T1540"/>
      <c r="U1540"/>
      <c r="V1540"/>
      <c r="W1540"/>
      <c r="X1540"/>
      <c r="Y1540"/>
      <c r="Z1540"/>
      <c r="AA1540"/>
      <c r="AB1540"/>
      <c r="AC1540"/>
      <c r="AD1540"/>
      <c r="AE1540"/>
    </row>
    <row r="1541" spans="1:31">
      <c r="A1541" s="131" t="s">
        <v>113</v>
      </c>
      <c r="B1541" s="131" t="s">
        <v>137</v>
      </c>
      <c r="C1541" s="131" t="s">
        <v>135</v>
      </c>
      <c r="D1541" s="131" t="s">
        <v>282</v>
      </c>
      <c r="E1541" s="140" t="s">
        <v>1098</v>
      </c>
      <c r="F1541" s="140" t="s">
        <v>1099</v>
      </c>
      <c r="G1541" s="140" t="s">
        <v>1313</v>
      </c>
      <c r="H1541" s="128">
        <v>1</v>
      </c>
      <c r="I1541" s="129">
        <v>8</v>
      </c>
      <c r="J1541" s="129">
        <v>5</v>
      </c>
      <c r="K1541" s="129">
        <v>2</v>
      </c>
      <c r="L1541" s="129">
        <v>4</v>
      </c>
      <c r="M1541" s="129">
        <v>1</v>
      </c>
      <c r="N1541" s="129">
        <v>6</v>
      </c>
      <c r="O1541" s="129">
        <v>4</v>
      </c>
      <c r="P1541" s="129">
        <v>5</v>
      </c>
      <c r="Q1541" s="129">
        <v>2</v>
      </c>
      <c r="R1541" s="129">
        <v>4</v>
      </c>
      <c r="S1541" s="130">
        <v>5</v>
      </c>
      <c r="T1541"/>
      <c r="U1541"/>
      <c r="V1541"/>
      <c r="W1541"/>
      <c r="X1541"/>
      <c r="Y1541"/>
      <c r="Z1541"/>
      <c r="AA1541"/>
      <c r="AB1541"/>
      <c r="AC1541"/>
      <c r="AD1541"/>
      <c r="AE1541"/>
    </row>
    <row r="1542" spans="1:31">
      <c r="A1542" s="131" t="s">
        <v>113</v>
      </c>
      <c r="B1542" s="131" t="s">
        <v>137</v>
      </c>
      <c r="C1542" s="131" t="s">
        <v>135</v>
      </c>
      <c r="D1542" s="131" t="s">
        <v>282</v>
      </c>
      <c r="E1542" s="140" t="s">
        <v>1101</v>
      </c>
      <c r="F1542" s="140" t="s">
        <v>1102</v>
      </c>
      <c r="G1542" s="140" t="s">
        <v>1313</v>
      </c>
      <c r="H1542" s="128">
        <v>5</v>
      </c>
      <c r="I1542" s="129">
        <v>7</v>
      </c>
      <c r="J1542" s="129">
        <v>3</v>
      </c>
      <c r="K1542" s="129">
        <v>6</v>
      </c>
      <c r="L1542" s="129">
        <v>3</v>
      </c>
      <c r="M1542" s="129">
        <v>2</v>
      </c>
      <c r="N1542" s="129">
        <v>10</v>
      </c>
      <c r="O1542" s="129">
        <v>5</v>
      </c>
      <c r="P1542" s="129">
        <v>7</v>
      </c>
      <c r="Q1542" s="129">
        <v>2</v>
      </c>
      <c r="R1542" s="129">
        <v>2</v>
      </c>
      <c r="S1542" s="130">
        <v>9</v>
      </c>
      <c r="T1542"/>
      <c r="U1542"/>
      <c r="V1542"/>
      <c r="W1542"/>
      <c r="X1542"/>
      <c r="Y1542"/>
      <c r="Z1542"/>
      <c r="AA1542"/>
      <c r="AB1542"/>
      <c r="AC1542"/>
      <c r="AD1542"/>
      <c r="AE1542"/>
    </row>
    <row r="1543" spans="1:31">
      <c r="A1543" s="131" t="s">
        <v>113</v>
      </c>
      <c r="B1543" s="131" t="s">
        <v>137</v>
      </c>
      <c r="C1543" s="131" t="s">
        <v>135</v>
      </c>
      <c r="D1543" s="131" t="s">
        <v>282</v>
      </c>
      <c r="E1543" s="140" t="s">
        <v>1103</v>
      </c>
      <c r="F1543" s="140" t="s">
        <v>1104</v>
      </c>
      <c r="G1543" s="140" t="s">
        <v>417</v>
      </c>
      <c r="H1543" s="128">
        <v>2</v>
      </c>
      <c r="I1543" s="129">
        <v>2</v>
      </c>
      <c r="J1543" s="129">
        <v>5</v>
      </c>
      <c r="K1543" s="129">
        <v>10</v>
      </c>
      <c r="L1543" s="129">
        <v>12</v>
      </c>
      <c r="M1543" s="129">
        <v>1</v>
      </c>
      <c r="N1543" s="129">
        <v>8</v>
      </c>
      <c r="O1543" s="129">
        <v>2</v>
      </c>
      <c r="P1543" s="129">
        <v>3</v>
      </c>
      <c r="Q1543" s="129">
        <v>1</v>
      </c>
      <c r="R1543" s="129">
        <v>3</v>
      </c>
      <c r="S1543" s="130">
        <v>4</v>
      </c>
      <c r="T1543"/>
      <c r="U1543"/>
      <c r="V1543"/>
      <c r="W1543"/>
      <c r="X1543"/>
      <c r="Y1543"/>
      <c r="Z1543"/>
      <c r="AA1543"/>
      <c r="AB1543"/>
      <c r="AC1543"/>
      <c r="AD1543"/>
      <c r="AE1543"/>
    </row>
    <row r="1544" spans="1:31">
      <c r="A1544" s="131" t="s">
        <v>113</v>
      </c>
      <c r="B1544" s="131" t="s">
        <v>137</v>
      </c>
      <c r="C1544" s="131" t="s">
        <v>135</v>
      </c>
      <c r="D1544" s="131" t="s">
        <v>282</v>
      </c>
      <c r="E1544" s="140" t="s">
        <v>1314</v>
      </c>
      <c r="F1544" s="140" t="s">
        <v>1315</v>
      </c>
      <c r="G1544" s="140" t="s">
        <v>1316</v>
      </c>
      <c r="H1544" s="128">
        <v>3</v>
      </c>
      <c r="I1544" s="129">
        <v>2</v>
      </c>
      <c r="J1544" s="129">
        <v>3</v>
      </c>
      <c r="K1544" s="129">
        <v>2</v>
      </c>
      <c r="L1544" s="129">
        <v>1</v>
      </c>
      <c r="M1544" s="129"/>
      <c r="N1544" s="129">
        <v>2</v>
      </c>
      <c r="O1544" s="129">
        <v>2</v>
      </c>
      <c r="P1544" s="129">
        <v>2</v>
      </c>
      <c r="Q1544" s="129"/>
      <c r="R1544" s="129"/>
      <c r="S1544" s="130">
        <v>3</v>
      </c>
      <c r="T1544"/>
      <c r="U1544"/>
      <c r="V1544"/>
      <c r="W1544"/>
      <c r="X1544"/>
      <c r="Y1544"/>
      <c r="Z1544"/>
      <c r="AA1544"/>
      <c r="AB1544"/>
      <c r="AC1544"/>
      <c r="AD1544"/>
      <c r="AE1544"/>
    </row>
    <row r="1545" spans="1:31">
      <c r="A1545" s="131" t="s">
        <v>113</v>
      </c>
      <c r="B1545" s="131" t="s">
        <v>137</v>
      </c>
      <c r="C1545" s="131" t="s">
        <v>135</v>
      </c>
      <c r="D1545" s="131" t="s">
        <v>282</v>
      </c>
      <c r="E1545" s="140" t="s">
        <v>1317</v>
      </c>
      <c r="F1545" s="140" t="s">
        <v>1318</v>
      </c>
      <c r="G1545" s="140" t="s">
        <v>1319</v>
      </c>
      <c r="H1545" s="128"/>
      <c r="I1545" s="129"/>
      <c r="J1545" s="129"/>
      <c r="K1545" s="129"/>
      <c r="L1545" s="129">
        <v>1</v>
      </c>
      <c r="M1545" s="129"/>
      <c r="N1545" s="129"/>
      <c r="O1545" s="129"/>
      <c r="P1545" s="129"/>
      <c r="Q1545" s="129"/>
      <c r="R1545" s="129"/>
      <c r="S1545" s="130"/>
      <c r="T1545"/>
      <c r="U1545"/>
      <c r="V1545"/>
      <c r="W1545"/>
      <c r="X1545"/>
      <c r="Y1545"/>
      <c r="Z1545"/>
      <c r="AA1545"/>
      <c r="AB1545"/>
      <c r="AC1545"/>
      <c r="AD1545"/>
      <c r="AE1545"/>
    </row>
    <row r="1546" spans="1:31">
      <c r="A1546" s="131" t="s">
        <v>113</v>
      </c>
      <c r="B1546" s="131" t="s">
        <v>137</v>
      </c>
      <c r="C1546" s="131" t="s">
        <v>135</v>
      </c>
      <c r="D1546" s="131" t="s">
        <v>282</v>
      </c>
      <c r="E1546" s="140" t="s">
        <v>1014</v>
      </c>
      <c r="F1546" s="140" t="s">
        <v>1015</v>
      </c>
      <c r="G1546" s="140" t="s">
        <v>372</v>
      </c>
      <c r="H1546" s="128"/>
      <c r="I1546" s="129">
        <v>4</v>
      </c>
      <c r="J1546" s="129"/>
      <c r="K1546" s="129"/>
      <c r="L1546" s="129"/>
      <c r="M1546" s="129">
        <v>1</v>
      </c>
      <c r="N1546" s="129">
        <v>4</v>
      </c>
      <c r="O1546" s="129">
        <v>1</v>
      </c>
      <c r="P1546" s="129"/>
      <c r="Q1546" s="129"/>
      <c r="R1546" s="129"/>
      <c r="S1546" s="130">
        <v>1</v>
      </c>
      <c r="T1546"/>
      <c r="U1546"/>
      <c r="V1546"/>
      <c r="W1546"/>
      <c r="X1546"/>
      <c r="Y1546"/>
      <c r="Z1546"/>
      <c r="AA1546"/>
      <c r="AB1546"/>
      <c r="AC1546"/>
      <c r="AD1546"/>
      <c r="AE1546"/>
    </row>
    <row r="1547" spans="1:31">
      <c r="A1547" s="131" t="s">
        <v>113</v>
      </c>
      <c r="B1547" s="131" t="s">
        <v>137</v>
      </c>
      <c r="C1547" s="131" t="s">
        <v>135</v>
      </c>
      <c r="D1547" s="131" t="s">
        <v>282</v>
      </c>
      <c r="E1547" s="140" t="s">
        <v>1016</v>
      </c>
      <c r="F1547" s="140" t="s">
        <v>1017</v>
      </c>
      <c r="G1547" s="140" t="s">
        <v>372</v>
      </c>
      <c r="H1547" s="128"/>
      <c r="I1547" s="129">
        <v>1</v>
      </c>
      <c r="J1547" s="129">
        <v>2</v>
      </c>
      <c r="K1547" s="129">
        <v>2</v>
      </c>
      <c r="L1547" s="129">
        <v>1</v>
      </c>
      <c r="M1547" s="129">
        <v>2</v>
      </c>
      <c r="N1547" s="129">
        <v>7</v>
      </c>
      <c r="O1547" s="129">
        <v>2</v>
      </c>
      <c r="P1547" s="129"/>
      <c r="Q1547" s="129"/>
      <c r="R1547" s="129"/>
      <c r="S1547" s="130"/>
      <c r="T1547"/>
      <c r="U1547"/>
      <c r="V1547"/>
      <c r="W1547"/>
      <c r="X1547"/>
      <c r="Y1547"/>
      <c r="Z1547"/>
      <c r="AA1547"/>
      <c r="AB1547"/>
      <c r="AC1547"/>
      <c r="AD1547"/>
      <c r="AE1547"/>
    </row>
    <row r="1548" spans="1:31">
      <c r="A1548" s="131" t="s">
        <v>113</v>
      </c>
      <c r="B1548" s="131" t="s">
        <v>137</v>
      </c>
      <c r="C1548" s="131" t="s">
        <v>135</v>
      </c>
      <c r="D1548" s="131" t="s">
        <v>282</v>
      </c>
      <c r="E1548" s="140" t="s">
        <v>1106</v>
      </c>
      <c r="F1548" s="140" t="s">
        <v>1107</v>
      </c>
      <c r="G1548" s="140" t="s">
        <v>469</v>
      </c>
      <c r="H1548" s="128">
        <v>4</v>
      </c>
      <c r="I1548" s="129">
        <v>2</v>
      </c>
      <c r="J1548" s="129"/>
      <c r="K1548" s="129">
        <v>1</v>
      </c>
      <c r="L1548" s="129">
        <v>1</v>
      </c>
      <c r="M1548" s="129"/>
      <c r="N1548" s="129"/>
      <c r="O1548" s="129">
        <v>1</v>
      </c>
      <c r="P1548" s="129">
        <v>2</v>
      </c>
      <c r="Q1548" s="129">
        <v>1</v>
      </c>
      <c r="R1548" s="129">
        <v>2</v>
      </c>
      <c r="S1548" s="130">
        <v>1</v>
      </c>
      <c r="T1548"/>
      <c r="U1548"/>
      <c r="V1548"/>
      <c r="W1548"/>
      <c r="X1548"/>
      <c r="Y1548"/>
      <c r="Z1548"/>
      <c r="AA1548"/>
      <c r="AB1548"/>
      <c r="AC1548"/>
      <c r="AD1548"/>
      <c r="AE1548"/>
    </row>
    <row r="1549" spans="1:31">
      <c r="A1549" s="131" t="s">
        <v>113</v>
      </c>
      <c r="B1549" s="131" t="s">
        <v>137</v>
      </c>
      <c r="C1549" s="131" t="s">
        <v>135</v>
      </c>
      <c r="D1549" s="131" t="s">
        <v>282</v>
      </c>
      <c r="E1549" s="140" t="s">
        <v>1018</v>
      </c>
      <c r="F1549" s="140" t="s">
        <v>1019</v>
      </c>
      <c r="G1549" s="140" t="s">
        <v>469</v>
      </c>
      <c r="H1549" s="128">
        <v>1</v>
      </c>
      <c r="I1549" s="129">
        <v>2</v>
      </c>
      <c r="J1549" s="129">
        <v>1</v>
      </c>
      <c r="K1549" s="129">
        <v>1</v>
      </c>
      <c r="L1549" s="129">
        <v>2</v>
      </c>
      <c r="M1549" s="129"/>
      <c r="N1549" s="129">
        <v>4</v>
      </c>
      <c r="O1549" s="129"/>
      <c r="P1549" s="129">
        <v>1</v>
      </c>
      <c r="Q1549" s="129"/>
      <c r="R1549" s="129"/>
      <c r="S1549" s="130">
        <v>1</v>
      </c>
      <c r="T1549"/>
      <c r="U1549"/>
      <c r="V1549"/>
      <c r="W1549"/>
      <c r="X1549"/>
      <c r="Y1549"/>
      <c r="Z1549"/>
      <c r="AA1549"/>
      <c r="AB1549"/>
      <c r="AC1549"/>
      <c r="AD1549"/>
      <c r="AE1549"/>
    </row>
    <row r="1550" spans="1:31">
      <c r="A1550" s="131" t="s">
        <v>113</v>
      </c>
      <c r="B1550" s="131" t="s">
        <v>137</v>
      </c>
      <c r="C1550" s="131" t="s">
        <v>135</v>
      </c>
      <c r="D1550" s="131" t="s">
        <v>282</v>
      </c>
      <c r="E1550" s="140" t="s">
        <v>1020</v>
      </c>
      <c r="F1550" s="140" t="s">
        <v>1021</v>
      </c>
      <c r="G1550" s="140" t="s">
        <v>1022</v>
      </c>
      <c r="H1550" s="128">
        <v>5</v>
      </c>
      <c r="I1550" s="129">
        <v>3</v>
      </c>
      <c r="J1550" s="129">
        <v>2</v>
      </c>
      <c r="K1550" s="129">
        <v>1</v>
      </c>
      <c r="L1550" s="129">
        <v>4</v>
      </c>
      <c r="M1550" s="129">
        <v>3</v>
      </c>
      <c r="N1550" s="129">
        <v>7</v>
      </c>
      <c r="O1550" s="129">
        <v>5</v>
      </c>
      <c r="P1550" s="129">
        <v>3</v>
      </c>
      <c r="Q1550" s="129">
        <v>3</v>
      </c>
      <c r="R1550" s="129">
        <v>2</v>
      </c>
      <c r="S1550" s="130">
        <v>5</v>
      </c>
      <c r="T1550"/>
      <c r="U1550"/>
      <c r="V1550"/>
      <c r="W1550"/>
      <c r="X1550"/>
      <c r="Y1550"/>
      <c r="Z1550"/>
      <c r="AA1550"/>
      <c r="AB1550"/>
      <c r="AC1550"/>
      <c r="AD1550"/>
      <c r="AE1550"/>
    </row>
    <row r="1551" spans="1:31">
      <c r="A1551" s="131" t="s">
        <v>113</v>
      </c>
      <c r="B1551" s="131" t="s">
        <v>137</v>
      </c>
      <c r="C1551" s="131" t="s">
        <v>135</v>
      </c>
      <c r="D1551" s="131" t="s">
        <v>282</v>
      </c>
      <c r="E1551" s="140" t="s">
        <v>1023</v>
      </c>
      <c r="F1551" s="140" t="s">
        <v>1024</v>
      </c>
      <c r="G1551" s="140" t="s">
        <v>1022</v>
      </c>
      <c r="H1551" s="128">
        <v>1</v>
      </c>
      <c r="I1551" s="129">
        <v>1</v>
      </c>
      <c r="J1551" s="129"/>
      <c r="K1551" s="129">
        <v>1</v>
      </c>
      <c r="L1551" s="129">
        <v>1</v>
      </c>
      <c r="M1551" s="129">
        <v>1</v>
      </c>
      <c r="N1551" s="129">
        <v>1</v>
      </c>
      <c r="O1551" s="129">
        <v>1</v>
      </c>
      <c r="P1551" s="129">
        <v>1</v>
      </c>
      <c r="Q1551" s="129">
        <v>1</v>
      </c>
      <c r="R1551" s="129"/>
      <c r="S1551" s="130">
        <v>1</v>
      </c>
      <c r="T1551"/>
      <c r="U1551"/>
      <c r="V1551"/>
      <c r="W1551"/>
      <c r="X1551"/>
      <c r="Y1551"/>
      <c r="Z1551"/>
      <c r="AA1551"/>
      <c r="AB1551"/>
      <c r="AC1551"/>
      <c r="AD1551"/>
      <c r="AE1551"/>
    </row>
    <row r="1552" spans="1:31">
      <c r="A1552" s="131" t="s">
        <v>113</v>
      </c>
      <c r="B1552" s="131" t="s">
        <v>137</v>
      </c>
      <c r="C1552" s="131" t="s">
        <v>135</v>
      </c>
      <c r="D1552" s="131" t="s">
        <v>282</v>
      </c>
      <c r="E1552" s="140" t="s">
        <v>1115</v>
      </c>
      <c r="F1552" s="140" t="s">
        <v>1116</v>
      </c>
      <c r="G1552" s="140" t="s">
        <v>200</v>
      </c>
      <c r="H1552" s="128"/>
      <c r="I1552" s="129"/>
      <c r="J1552" s="129"/>
      <c r="K1552" s="129"/>
      <c r="L1552" s="129"/>
      <c r="M1552" s="129"/>
      <c r="N1552" s="129"/>
      <c r="O1552" s="129">
        <v>16</v>
      </c>
      <c r="P1552" s="129">
        <v>7</v>
      </c>
      <c r="Q1552" s="129">
        <v>1</v>
      </c>
      <c r="R1552" s="129">
        <v>1</v>
      </c>
      <c r="S1552" s="130"/>
      <c r="T1552"/>
      <c r="U1552"/>
      <c r="V1552"/>
      <c r="W1552"/>
      <c r="X1552"/>
      <c r="Y1552"/>
      <c r="Z1552"/>
      <c r="AA1552"/>
      <c r="AB1552"/>
      <c r="AC1552"/>
      <c r="AD1552"/>
      <c r="AE1552"/>
    </row>
    <row r="1553" spans="1:31">
      <c r="A1553" s="131" t="s">
        <v>113</v>
      </c>
      <c r="B1553" s="131" t="s">
        <v>137</v>
      </c>
      <c r="C1553" s="131" t="s">
        <v>135</v>
      </c>
      <c r="D1553" s="131" t="s">
        <v>282</v>
      </c>
      <c r="E1553" s="131" t="s">
        <v>1115</v>
      </c>
      <c r="F1553" s="131" t="s">
        <v>1116</v>
      </c>
      <c r="G1553" s="132" t="s">
        <v>439</v>
      </c>
      <c r="H1553" s="133">
        <v>1</v>
      </c>
      <c r="I1553" s="103"/>
      <c r="J1553" s="103"/>
      <c r="K1553" s="103"/>
      <c r="L1553" s="103"/>
      <c r="M1553" s="103"/>
      <c r="N1553" s="103">
        <v>2</v>
      </c>
      <c r="O1553" s="103"/>
      <c r="P1553" s="103"/>
      <c r="Q1553" s="103"/>
      <c r="R1553" s="103"/>
      <c r="S1553" s="134"/>
      <c r="T1553"/>
      <c r="U1553"/>
      <c r="V1553"/>
      <c r="W1553"/>
      <c r="X1553"/>
      <c r="Y1553"/>
      <c r="Z1553"/>
      <c r="AA1553"/>
      <c r="AB1553"/>
      <c r="AC1553"/>
      <c r="AD1553"/>
      <c r="AE1553"/>
    </row>
    <row r="1554" spans="1:31">
      <c r="A1554" s="131" t="s">
        <v>113</v>
      </c>
      <c r="B1554" s="131" t="s">
        <v>137</v>
      </c>
      <c r="C1554" s="131" t="s">
        <v>135</v>
      </c>
      <c r="D1554" s="131" t="s">
        <v>282</v>
      </c>
      <c r="E1554" s="140" t="s">
        <v>1320</v>
      </c>
      <c r="F1554" s="140" t="s">
        <v>1321</v>
      </c>
      <c r="G1554" s="140" t="s">
        <v>1322</v>
      </c>
      <c r="H1554" s="128"/>
      <c r="I1554" s="129">
        <v>1</v>
      </c>
      <c r="J1554" s="129"/>
      <c r="K1554" s="129"/>
      <c r="L1554" s="129"/>
      <c r="M1554" s="129"/>
      <c r="N1554" s="129"/>
      <c r="O1554" s="129"/>
      <c r="P1554" s="129"/>
      <c r="Q1554" s="129"/>
      <c r="R1554" s="129"/>
      <c r="S1554" s="130"/>
      <c r="T1554"/>
      <c r="U1554"/>
      <c r="V1554"/>
      <c r="W1554"/>
      <c r="X1554"/>
      <c r="Y1554"/>
      <c r="Z1554"/>
      <c r="AA1554"/>
      <c r="AB1554"/>
      <c r="AC1554"/>
      <c r="AD1554"/>
      <c r="AE1554"/>
    </row>
    <row r="1555" spans="1:31">
      <c r="A1555" s="131" t="s">
        <v>113</v>
      </c>
      <c r="B1555" s="131" t="s">
        <v>137</v>
      </c>
      <c r="C1555" s="131" t="s">
        <v>135</v>
      </c>
      <c r="D1555" s="131" t="s">
        <v>282</v>
      </c>
      <c r="E1555" s="140" t="s">
        <v>1323</v>
      </c>
      <c r="F1555" s="140" t="s">
        <v>1324</v>
      </c>
      <c r="G1555" s="140" t="s">
        <v>1322</v>
      </c>
      <c r="H1555" s="128">
        <v>1</v>
      </c>
      <c r="I1555" s="129">
        <v>1</v>
      </c>
      <c r="J1555" s="129"/>
      <c r="K1555" s="129">
        <v>6</v>
      </c>
      <c r="L1555" s="129">
        <v>2</v>
      </c>
      <c r="M1555" s="129">
        <v>1</v>
      </c>
      <c r="N1555" s="129">
        <v>3</v>
      </c>
      <c r="O1555" s="129">
        <v>2</v>
      </c>
      <c r="P1555" s="129"/>
      <c r="Q1555" s="129">
        <v>1</v>
      </c>
      <c r="R1555" s="129"/>
      <c r="S1555" s="130">
        <v>6</v>
      </c>
      <c r="T1555"/>
      <c r="U1555"/>
      <c r="V1555"/>
      <c r="W1555"/>
      <c r="X1555"/>
      <c r="Y1555"/>
      <c r="Z1555"/>
      <c r="AA1555"/>
      <c r="AB1555"/>
      <c r="AC1555"/>
      <c r="AD1555"/>
      <c r="AE1555"/>
    </row>
    <row r="1556" spans="1:31">
      <c r="A1556" s="131" t="s">
        <v>113</v>
      </c>
      <c r="B1556" s="131" t="s">
        <v>137</v>
      </c>
      <c r="C1556" s="131" t="s">
        <v>135</v>
      </c>
      <c r="D1556" s="131" t="s">
        <v>282</v>
      </c>
      <c r="E1556" s="140" t="s">
        <v>1325</v>
      </c>
      <c r="F1556" s="140" t="s">
        <v>1326</v>
      </c>
      <c r="G1556" s="140" t="s">
        <v>946</v>
      </c>
      <c r="H1556" s="128"/>
      <c r="I1556" s="129"/>
      <c r="J1556" s="129"/>
      <c r="K1556" s="129">
        <v>2</v>
      </c>
      <c r="L1556" s="129">
        <v>6</v>
      </c>
      <c r="M1556" s="129">
        <v>3</v>
      </c>
      <c r="N1556" s="129">
        <v>3</v>
      </c>
      <c r="O1556" s="129">
        <v>10</v>
      </c>
      <c r="P1556" s="129">
        <v>8</v>
      </c>
      <c r="Q1556" s="129">
        <v>8</v>
      </c>
      <c r="R1556" s="129">
        <v>4</v>
      </c>
      <c r="S1556" s="130">
        <v>3</v>
      </c>
      <c r="T1556"/>
      <c r="U1556"/>
      <c r="V1556"/>
      <c r="W1556"/>
      <c r="X1556"/>
      <c r="Y1556"/>
      <c r="Z1556"/>
      <c r="AA1556"/>
      <c r="AB1556"/>
      <c r="AC1556"/>
      <c r="AD1556"/>
      <c r="AE1556"/>
    </row>
    <row r="1557" spans="1:31">
      <c r="A1557" s="131" t="s">
        <v>113</v>
      </c>
      <c r="B1557" s="131" t="s">
        <v>137</v>
      </c>
      <c r="C1557" s="131" t="s">
        <v>135</v>
      </c>
      <c r="D1557" s="131" t="s">
        <v>282</v>
      </c>
      <c r="E1557" s="140" t="s">
        <v>1327</v>
      </c>
      <c r="F1557" s="140" t="s">
        <v>1328</v>
      </c>
      <c r="G1557" s="140" t="s">
        <v>1329</v>
      </c>
      <c r="H1557" s="128">
        <v>1</v>
      </c>
      <c r="I1557" s="129">
        <v>7</v>
      </c>
      <c r="J1557" s="129">
        <v>1</v>
      </c>
      <c r="K1557" s="129">
        <v>2</v>
      </c>
      <c r="L1557" s="129">
        <v>9</v>
      </c>
      <c r="M1557" s="129">
        <v>6</v>
      </c>
      <c r="N1557" s="129">
        <v>7</v>
      </c>
      <c r="O1557" s="129">
        <v>4</v>
      </c>
      <c r="P1557" s="129">
        <v>2</v>
      </c>
      <c r="Q1557" s="129"/>
      <c r="R1557" s="129"/>
      <c r="S1557" s="130">
        <v>1</v>
      </c>
      <c r="T1557"/>
      <c r="U1557"/>
      <c r="V1557"/>
      <c r="W1557"/>
      <c r="X1557"/>
      <c r="Y1557"/>
      <c r="Z1557"/>
      <c r="AA1557"/>
      <c r="AB1557"/>
      <c r="AC1557"/>
      <c r="AD1557"/>
      <c r="AE1557"/>
    </row>
    <row r="1558" spans="1:31">
      <c r="A1558" s="131" t="s">
        <v>113</v>
      </c>
      <c r="B1558" s="131" t="s">
        <v>137</v>
      </c>
      <c r="C1558" s="131" t="s">
        <v>135</v>
      </c>
      <c r="D1558" s="131" t="s">
        <v>282</v>
      </c>
      <c r="E1558" s="140" t="s">
        <v>1330</v>
      </c>
      <c r="F1558" s="140" t="s">
        <v>1331</v>
      </c>
      <c r="G1558" s="140" t="s">
        <v>1329</v>
      </c>
      <c r="H1558" s="128"/>
      <c r="I1558" s="129">
        <v>1</v>
      </c>
      <c r="J1558" s="129"/>
      <c r="K1558" s="129"/>
      <c r="L1558" s="129">
        <v>2</v>
      </c>
      <c r="M1558" s="129"/>
      <c r="N1558" s="129"/>
      <c r="O1558" s="129"/>
      <c r="P1558" s="129"/>
      <c r="Q1558" s="129"/>
      <c r="R1558" s="129"/>
      <c r="S1558" s="130"/>
      <c r="T1558"/>
      <c r="U1558"/>
      <c r="V1558"/>
      <c r="W1558"/>
      <c r="X1558"/>
      <c r="Y1558"/>
      <c r="Z1558"/>
      <c r="AA1558"/>
      <c r="AB1558"/>
      <c r="AC1558"/>
      <c r="AD1558"/>
      <c r="AE1558"/>
    </row>
    <row r="1559" spans="1:31">
      <c r="A1559" s="131" t="s">
        <v>113</v>
      </c>
      <c r="B1559" s="131" t="s">
        <v>137</v>
      </c>
      <c r="C1559" s="131" t="s">
        <v>135</v>
      </c>
      <c r="D1559" s="131" t="s">
        <v>282</v>
      </c>
      <c r="E1559" s="140" t="s">
        <v>1332</v>
      </c>
      <c r="F1559" s="140" t="s">
        <v>1333</v>
      </c>
      <c r="G1559" s="140" t="s">
        <v>1329</v>
      </c>
      <c r="H1559" s="128">
        <v>1</v>
      </c>
      <c r="I1559" s="129">
        <v>2</v>
      </c>
      <c r="J1559" s="129"/>
      <c r="K1559" s="129"/>
      <c r="L1559" s="129"/>
      <c r="M1559" s="129"/>
      <c r="N1559" s="129"/>
      <c r="O1559" s="129"/>
      <c r="P1559" s="129"/>
      <c r="Q1559" s="129"/>
      <c r="R1559" s="129"/>
      <c r="S1559" s="130"/>
      <c r="T1559"/>
      <c r="U1559"/>
      <c r="V1559"/>
      <c r="W1559"/>
      <c r="X1559"/>
      <c r="Y1559"/>
      <c r="Z1559"/>
      <c r="AA1559"/>
      <c r="AB1559"/>
      <c r="AC1559"/>
      <c r="AD1559"/>
      <c r="AE1559"/>
    </row>
    <row r="1560" spans="1:31">
      <c r="A1560" s="131" t="s">
        <v>113</v>
      </c>
      <c r="B1560" s="131" t="s">
        <v>137</v>
      </c>
      <c r="C1560" s="131" t="s">
        <v>135</v>
      </c>
      <c r="D1560" s="131" t="s">
        <v>282</v>
      </c>
      <c r="E1560" s="140" t="s">
        <v>1334</v>
      </c>
      <c r="F1560" s="140" t="s">
        <v>1335</v>
      </c>
      <c r="G1560" s="140" t="s">
        <v>1336</v>
      </c>
      <c r="H1560" s="128">
        <v>3</v>
      </c>
      <c r="I1560" s="129">
        <v>1</v>
      </c>
      <c r="J1560" s="129">
        <v>3</v>
      </c>
      <c r="K1560" s="129">
        <v>2</v>
      </c>
      <c r="L1560" s="129">
        <v>3</v>
      </c>
      <c r="M1560" s="129">
        <v>2</v>
      </c>
      <c r="N1560" s="129">
        <v>9</v>
      </c>
      <c r="O1560" s="129">
        <v>14</v>
      </c>
      <c r="P1560" s="129">
        <v>8</v>
      </c>
      <c r="Q1560" s="129">
        <v>1</v>
      </c>
      <c r="R1560" s="129">
        <v>2</v>
      </c>
      <c r="S1560" s="130">
        <v>3</v>
      </c>
      <c r="T1560"/>
      <c r="U1560"/>
      <c r="V1560"/>
      <c r="W1560"/>
      <c r="X1560"/>
      <c r="Y1560"/>
      <c r="Z1560"/>
      <c r="AA1560"/>
      <c r="AB1560"/>
      <c r="AC1560"/>
      <c r="AD1560"/>
      <c r="AE1560"/>
    </row>
    <row r="1561" spans="1:31">
      <c r="A1561" s="131" t="s">
        <v>113</v>
      </c>
      <c r="B1561" s="131" t="s">
        <v>137</v>
      </c>
      <c r="C1561" s="131" t="s">
        <v>135</v>
      </c>
      <c r="D1561" s="131" t="s">
        <v>282</v>
      </c>
      <c r="E1561" s="140" t="s">
        <v>917</v>
      </c>
      <c r="F1561" s="140" t="s">
        <v>918</v>
      </c>
      <c r="G1561" s="140" t="s">
        <v>182</v>
      </c>
      <c r="H1561" s="128">
        <v>18</v>
      </c>
      <c r="I1561" s="129">
        <v>14</v>
      </c>
      <c r="J1561" s="129">
        <v>5</v>
      </c>
      <c r="K1561" s="129">
        <v>20</v>
      </c>
      <c r="L1561" s="129">
        <v>31</v>
      </c>
      <c r="M1561" s="129">
        <v>11</v>
      </c>
      <c r="N1561" s="129">
        <v>3</v>
      </c>
      <c r="O1561" s="129">
        <v>9</v>
      </c>
      <c r="P1561" s="129">
        <v>5</v>
      </c>
      <c r="Q1561" s="129"/>
      <c r="R1561" s="129"/>
      <c r="S1561" s="130"/>
      <c r="T1561"/>
      <c r="U1561"/>
      <c r="V1561"/>
      <c r="W1561"/>
      <c r="X1561"/>
      <c r="Y1561"/>
      <c r="Z1561"/>
      <c r="AA1561"/>
      <c r="AB1561"/>
      <c r="AC1561"/>
      <c r="AD1561"/>
      <c r="AE1561"/>
    </row>
    <row r="1562" spans="1:31">
      <c r="A1562" s="131" t="s">
        <v>113</v>
      </c>
      <c r="B1562" s="131" t="s">
        <v>137</v>
      </c>
      <c r="C1562" s="131" t="s">
        <v>135</v>
      </c>
      <c r="D1562" s="131" t="s">
        <v>282</v>
      </c>
      <c r="E1562" s="140" t="s">
        <v>1337</v>
      </c>
      <c r="F1562" s="140" t="s">
        <v>1338</v>
      </c>
      <c r="G1562" s="140" t="s">
        <v>1339</v>
      </c>
      <c r="H1562" s="128"/>
      <c r="I1562" s="129"/>
      <c r="J1562" s="129"/>
      <c r="K1562" s="129">
        <v>1</v>
      </c>
      <c r="L1562" s="129"/>
      <c r="M1562" s="129"/>
      <c r="N1562" s="129"/>
      <c r="O1562" s="129">
        <v>2</v>
      </c>
      <c r="P1562" s="129">
        <v>1</v>
      </c>
      <c r="Q1562" s="129"/>
      <c r="R1562" s="129">
        <v>2</v>
      </c>
      <c r="S1562" s="130">
        <v>7</v>
      </c>
      <c r="T1562"/>
      <c r="U1562"/>
      <c r="V1562"/>
      <c r="W1562"/>
      <c r="X1562"/>
      <c r="Y1562"/>
      <c r="Z1562"/>
      <c r="AA1562"/>
      <c r="AB1562"/>
      <c r="AC1562"/>
      <c r="AD1562"/>
      <c r="AE1562"/>
    </row>
    <row r="1563" spans="1:31">
      <c r="A1563" s="131" t="s">
        <v>113</v>
      </c>
      <c r="B1563" s="131" t="s">
        <v>137</v>
      </c>
      <c r="C1563" s="131" t="s">
        <v>135</v>
      </c>
      <c r="D1563" s="131" t="s">
        <v>282</v>
      </c>
      <c r="E1563" s="140" t="s">
        <v>1340</v>
      </c>
      <c r="F1563" s="140" t="s">
        <v>1341</v>
      </c>
      <c r="G1563" s="140" t="s">
        <v>1339</v>
      </c>
      <c r="H1563" s="128">
        <v>3</v>
      </c>
      <c r="I1563" s="129">
        <v>1</v>
      </c>
      <c r="J1563" s="129">
        <v>7</v>
      </c>
      <c r="K1563" s="129">
        <v>2</v>
      </c>
      <c r="L1563" s="129">
        <v>5</v>
      </c>
      <c r="M1563" s="129">
        <v>3</v>
      </c>
      <c r="N1563" s="129">
        <v>3</v>
      </c>
      <c r="O1563" s="129">
        <v>5</v>
      </c>
      <c r="P1563" s="129">
        <v>4</v>
      </c>
      <c r="Q1563" s="129">
        <v>3</v>
      </c>
      <c r="R1563" s="129">
        <v>1</v>
      </c>
      <c r="S1563" s="130"/>
      <c r="T1563"/>
      <c r="U1563"/>
      <c r="V1563"/>
      <c r="W1563"/>
      <c r="X1563"/>
      <c r="Y1563"/>
      <c r="Z1563"/>
      <c r="AA1563"/>
      <c r="AB1563"/>
      <c r="AC1563"/>
      <c r="AD1563"/>
      <c r="AE1563"/>
    </row>
    <row r="1564" spans="1:31">
      <c r="A1564" s="131" t="s">
        <v>113</v>
      </c>
      <c r="B1564" s="131" t="s">
        <v>137</v>
      </c>
      <c r="C1564" s="131" t="s">
        <v>135</v>
      </c>
      <c r="D1564" s="131" t="s">
        <v>282</v>
      </c>
      <c r="E1564" s="140" t="s">
        <v>1342</v>
      </c>
      <c r="F1564" s="140" t="s">
        <v>1343</v>
      </c>
      <c r="G1564" s="140" t="s">
        <v>1344</v>
      </c>
      <c r="H1564" s="128"/>
      <c r="I1564" s="129"/>
      <c r="J1564" s="129">
        <v>1</v>
      </c>
      <c r="K1564" s="129">
        <v>3</v>
      </c>
      <c r="L1564" s="129">
        <v>2</v>
      </c>
      <c r="M1564" s="129">
        <v>5</v>
      </c>
      <c r="N1564" s="129">
        <v>3</v>
      </c>
      <c r="O1564" s="129">
        <v>4</v>
      </c>
      <c r="P1564" s="129">
        <v>4</v>
      </c>
      <c r="Q1564" s="129">
        <v>1</v>
      </c>
      <c r="R1564" s="129">
        <v>1</v>
      </c>
      <c r="S1564" s="130">
        <v>4</v>
      </c>
      <c r="T1564"/>
      <c r="U1564"/>
      <c r="V1564"/>
      <c r="W1564"/>
      <c r="X1564"/>
      <c r="Y1564"/>
      <c r="Z1564"/>
      <c r="AA1564"/>
      <c r="AB1564"/>
      <c r="AC1564"/>
      <c r="AD1564"/>
      <c r="AE1564"/>
    </row>
    <row r="1565" spans="1:31">
      <c r="A1565" s="131" t="s">
        <v>113</v>
      </c>
      <c r="B1565" s="131" t="s">
        <v>137</v>
      </c>
      <c r="C1565" s="131" t="s">
        <v>135</v>
      </c>
      <c r="D1565" s="131" t="s">
        <v>282</v>
      </c>
      <c r="E1565" s="140" t="s">
        <v>919</v>
      </c>
      <c r="F1565" s="140" t="s">
        <v>920</v>
      </c>
      <c r="G1565" s="140" t="s">
        <v>455</v>
      </c>
      <c r="H1565" s="128"/>
      <c r="I1565" s="129"/>
      <c r="J1565" s="129">
        <v>3</v>
      </c>
      <c r="K1565" s="129">
        <v>11</v>
      </c>
      <c r="L1565" s="129">
        <v>4</v>
      </c>
      <c r="M1565" s="129"/>
      <c r="N1565" s="129"/>
      <c r="O1565" s="129">
        <v>1</v>
      </c>
      <c r="P1565" s="129">
        <v>9</v>
      </c>
      <c r="Q1565" s="129"/>
      <c r="R1565" s="129"/>
      <c r="S1565" s="130"/>
      <c r="T1565"/>
      <c r="U1565"/>
      <c r="V1565"/>
      <c r="W1565"/>
      <c r="X1565"/>
      <c r="Y1565"/>
      <c r="Z1565"/>
      <c r="AA1565"/>
      <c r="AB1565"/>
      <c r="AC1565"/>
      <c r="AD1565"/>
      <c r="AE1565"/>
    </row>
    <row r="1566" spans="1:31">
      <c r="A1566" s="131" t="s">
        <v>113</v>
      </c>
      <c r="B1566" s="131" t="s">
        <v>137</v>
      </c>
      <c r="C1566" s="131" t="s">
        <v>135</v>
      </c>
      <c r="D1566" s="131" t="s">
        <v>282</v>
      </c>
      <c r="E1566" s="131" t="s">
        <v>919</v>
      </c>
      <c r="F1566" s="131" t="s">
        <v>920</v>
      </c>
      <c r="G1566" s="132" t="s">
        <v>200</v>
      </c>
      <c r="H1566" s="133">
        <v>8</v>
      </c>
      <c r="I1566" s="103">
        <v>3</v>
      </c>
      <c r="J1566" s="103"/>
      <c r="K1566" s="103">
        <v>3</v>
      </c>
      <c r="L1566" s="103">
        <v>6</v>
      </c>
      <c r="M1566" s="103">
        <v>1</v>
      </c>
      <c r="N1566" s="103">
        <v>3</v>
      </c>
      <c r="O1566" s="103">
        <v>4</v>
      </c>
      <c r="P1566" s="103">
        <v>2</v>
      </c>
      <c r="Q1566" s="103">
        <v>4</v>
      </c>
      <c r="R1566" s="103">
        <v>4</v>
      </c>
      <c r="S1566" s="134">
        <v>7</v>
      </c>
      <c r="T1566"/>
      <c r="U1566"/>
      <c r="V1566"/>
      <c r="W1566"/>
      <c r="X1566"/>
      <c r="Y1566"/>
      <c r="Z1566"/>
      <c r="AA1566"/>
      <c r="AB1566"/>
      <c r="AC1566"/>
      <c r="AD1566"/>
      <c r="AE1566"/>
    </row>
    <row r="1567" spans="1:31">
      <c r="A1567" s="131" t="s">
        <v>113</v>
      </c>
      <c r="B1567" s="131" t="s">
        <v>137</v>
      </c>
      <c r="C1567" s="131" t="s">
        <v>135</v>
      </c>
      <c r="D1567" s="131" t="s">
        <v>282</v>
      </c>
      <c r="E1567" s="140" t="s">
        <v>1118</v>
      </c>
      <c r="F1567" s="140" t="s">
        <v>1119</v>
      </c>
      <c r="G1567" s="140" t="s">
        <v>349</v>
      </c>
      <c r="H1567" s="128"/>
      <c r="I1567" s="129"/>
      <c r="J1567" s="129">
        <v>2</v>
      </c>
      <c r="K1567" s="129"/>
      <c r="L1567" s="129">
        <v>5</v>
      </c>
      <c r="M1567" s="129">
        <v>7</v>
      </c>
      <c r="N1567" s="129">
        <v>10</v>
      </c>
      <c r="O1567" s="129">
        <v>24</v>
      </c>
      <c r="P1567" s="129">
        <v>3</v>
      </c>
      <c r="Q1567" s="129">
        <v>9</v>
      </c>
      <c r="R1567" s="129">
        <v>15</v>
      </c>
      <c r="S1567" s="130">
        <v>5</v>
      </c>
      <c r="T1567"/>
      <c r="U1567"/>
      <c r="V1567"/>
      <c r="W1567"/>
      <c r="X1567"/>
      <c r="Y1567"/>
      <c r="Z1567"/>
      <c r="AA1567"/>
      <c r="AB1567"/>
      <c r="AC1567"/>
      <c r="AD1567"/>
      <c r="AE1567"/>
    </row>
    <row r="1568" spans="1:31">
      <c r="A1568" s="131" t="s">
        <v>113</v>
      </c>
      <c r="B1568" s="131" t="s">
        <v>137</v>
      </c>
      <c r="C1568" s="131" t="s">
        <v>135</v>
      </c>
      <c r="D1568" s="131" t="s">
        <v>282</v>
      </c>
      <c r="E1568" s="131" t="s">
        <v>1118</v>
      </c>
      <c r="F1568" s="131" t="s">
        <v>1119</v>
      </c>
      <c r="G1568" s="132" t="s">
        <v>455</v>
      </c>
      <c r="H1568" s="133">
        <v>3</v>
      </c>
      <c r="I1568" s="103"/>
      <c r="J1568" s="103"/>
      <c r="K1568" s="103"/>
      <c r="L1568" s="103"/>
      <c r="M1568" s="103"/>
      <c r="N1568" s="103"/>
      <c r="O1568" s="103"/>
      <c r="P1568" s="103"/>
      <c r="Q1568" s="103"/>
      <c r="R1568" s="103"/>
      <c r="S1568" s="134"/>
      <c r="T1568"/>
      <c r="U1568"/>
      <c r="V1568"/>
      <c r="W1568"/>
      <c r="X1568"/>
      <c r="Y1568"/>
      <c r="Z1568"/>
      <c r="AA1568"/>
      <c r="AB1568"/>
      <c r="AC1568"/>
      <c r="AD1568"/>
      <c r="AE1568"/>
    </row>
    <row r="1569" spans="1:31">
      <c r="A1569" s="131" t="s">
        <v>113</v>
      </c>
      <c r="B1569" s="131" t="s">
        <v>137</v>
      </c>
      <c r="C1569" s="131" t="s">
        <v>135</v>
      </c>
      <c r="D1569" s="131" t="s">
        <v>282</v>
      </c>
      <c r="E1569" s="131" t="s">
        <v>1118</v>
      </c>
      <c r="F1569" s="131" t="s">
        <v>1119</v>
      </c>
      <c r="G1569" s="132" t="s">
        <v>200</v>
      </c>
      <c r="H1569" s="133">
        <v>5</v>
      </c>
      <c r="I1569" s="103">
        <v>6</v>
      </c>
      <c r="J1569" s="103">
        <v>1</v>
      </c>
      <c r="K1569" s="103"/>
      <c r="L1569" s="103"/>
      <c r="M1569" s="103"/>
      <c r="N1569" s="103"/>
      <c r="O1569" s="103"/>
      <c r="P1569" s="103"/>
      <c r="Q1569" s="103"/>
      <c r="R1569" s="103"/>
      <c r="S1569" s="134"/>
      <c r="T1569"/>
      <c r="U1569"/>
      <c r="V1569"/>
      <c r="W1569"/>
      <c r="X1569"/>
      <c r="Y1569"/>
      <c r="Z1569"/>
      <c r="AA1569"/>
      <c r="AB1569"/>
      <c r="AC1569"/>
      <c r="AD1569"/>
      <c r="AE1569"/>
    </row>
    <row r="1570" spans="1:31">
      <c r="A1570" s="131" t="s">
        <v>113</v>
      </c>
      <c r="B1570" s="131" t="s">
        <v>137</v>
      </c>
      <c r="C1570" s="131" t="s">
        <v>135</v>
      </c>
      <c r="D1570" s="131" t="s">
        <v>282</v>
      </c>
      <c r="E1570" s="140" t="s">
        <v>1125</v>
      </c>
      <c r="F1570" s="140" t="s">
        <v>1126</v>
      </c>
      <c r="G1570" s="140" t="s">
        <v>320</v>
      </c>
      <c r="H1570" s="128">
        <v>9</v>
      </c>
      <c r="I1570" s="129">
        <v>13</v>
      </c>
      <c r="J1570" s="129">
        <v>6</v>
      </c>
      <c r="K1570" s="129">
        <v>4</v>
      </c>
      <c r="L1570" s="129">
        <v>11</v>
      </c>
      <c r="M1570" s="129">
        <v>8</v>
      </c>
      <c r="N1570" s="129">
        <v>7</v>
      </c>
      <c r="O1570" s="129">
        <v>14</v>
      </c>
      <c r="P1570" s="129">
        <v>13</v>
      </c>
      <c r="Q1570" s="129">
        <v>2</v>
      </c>
      <c r="R1570" s="129"/>
      <c r="S1570" s="130"/>
      <c r="T1570"/>
      <c r="U1570"/>
      <c r="V1570"/>
      <c r="W1570"/>
      <c r="X1570"/>
      <c r="Y1570"/>
      <c r="Z1570"/>
      <c r="AA1570"/>
      <c r="AB1570"/>
      <c r="AC1570"/>
      <c r="AD1570"/>
      <c r="AE1570"/>
    </row>
    <row r="1571" spans="1:31">
      <c r="A1571" s="131" t="s">
        <v>113</v>
      </c>
      <c r="B1571" s="131" t="s">
        <v>137</v>
      </c>
      <c r="C1571" s="131" t="s">
        <v>135</v>
      </c>
      <c r="D1571" s="131" t="s">
        <v>282</v>
      </c>
      <c r="E1571" s="140" t="s">
        <v>921</v>
      </c>
      <c r="F1571" s="140" t="s">
        <v>922</v>
      </c>
      <c r="G1571" s="140" t="s">
        <v>416</v>
      </c>
      <c r="H1571" s="128"/>
      <c r="I1571" s="129"/>
      <c r="J1571" s="129"/>
      <c r="K1571" s="129">
        <v>2</v>
      </c>
      <c r="L1571" s="129">
        <v>4</v>
      </c>
      <c r="M1571" s="129">
        <v>1</v>
      </c>
      <c r="N1571" s="129">
        <v>2</v>
      </c>
      <c r="O1571" s="129">
        <v>6</v>
      </c>
      <c r="P1571" s="129">
        <v>4</v>
      </c>
      <c r="Q1571" s="129">
        <v>3</v>
      </c>
      <c r="R1571" s="129">
        <v>1</v>
      </c>
      <c r="S1571" s="130">
        <v>3</v>
      </c>
      <c r="T1571"/>
      <c r="U1571"/>
      <c r="V1571"/>
      <c r="W1571"/>
      <c r="X1571"/>
      <c r="Y1571"/>
      <c r="Z1571"/>
      <c r="AA1571"/>
      <c r="AB1571"/>
      <c r="AC1571"/>
      <c r="AD1571"/>
      <c r="AE1571"/>
    </row>
    <row r="1572" spans="1:31">
      <c r="A1572" s="131" t="s">
        <v>113</v>
      </c>
      <c r="B1572" s="131" t="s">
        <v>137</v>
      </c>
      <c r="C1572" s="131" t="s">
        <v>135</v>
      </c>
      <c r="D1572" s="131" t="s">
        <v>282</v>
      </c>
      <c r="E1572" s="131" t="s">
        <v>921</v>
      </c>
      <c r="F1572" s="131" t="s">
        <v>922</v>
      </c>
      <c r="G1572" s="132" t="s">
        <v>402</v>
      </c>
      <c r="H1572" s="133">
        <v>3</v>
      </c>
      <c r="I1572" s="103">
        <v>1</v>
      </c>
      <c r="J1572" s="103"/>
      <c r="K1572" s="103"/>
      <c r="L1572" s="103"/>
      <c r="M1572" s="103"/>
      <c r="N1572" s="103"/>
      <c r="O1572" s="103"/>
      <c r="P1572" s="103"/>
      <c r="Q1572" s="103"/>
      <c r="R1572" s="103"/>
      <c r="S1572" s="134"/>
      <c r="T1572"/>
      <c r="U1572"/>
      <c r="V1572"/>
      <c r="W1572"/>
      <c r="X1572"/>
      <c r="Y1572"/>
      <c r="Z1572"/>
      <c r="AA1572"/>
      <c r="AB1572"/>
      <c r="AC1572"/>
      <c r="AD1572"/>
      <c r="AE1572"/>
    </row>
    <row r="1573" spans="1:31">
      <c r="A1573" s="131" t="s">
        <v>113</v>
      </c>
      <c r="B1573" s="131" t="s">
        <v>137</v>
      </c>
      <c r="C1573" s="131" t="s">
        <v>135</v>
      </c>
      <c r="D1573" s="131" t="s">
        <v>282</v>
      </c>
      <c r="E1573" s="140" t="s">
        <v>923</v>
      </c>
      <c r="F1573" s="140" t="s">
        <v>924</v>
      </c>
      <c r="G1573" s="140" t="s">
        <v>402</v>
      </c>
      <c r="H1573" s="128">
        <v>3</v>
      </c>
      <c r="I1573" s="129"/>
      <c r="J1573" s="129"/>
      <c r="K1573" s="129">
        <v>1</v>
      </c>
      <c r="L1573" s="129"/>
      <c r="M1573" s="129">
        <v>1</v>
      </c>
      <c r="N1573" s="129">
        <v>3</v>
      </c>
      <c r="O1573" s="129">
        <v>5</v>
      </c>
      <c r="P1573" s="129">
        <v>2</v>
      </c>
      <c r="Q1573" s="129">
        <v>2</v>
      </c>
      <c r="R1573" s="129"/>
      <c r="S1573" s="130">
        <v>4</v>
      </c>
      <c r="T1573"/>
      <c r="U1573"/>
      <c r="V1573"/>
      <c r="W1573"/>
      <c r="X1573"/>
      <c r="Y1573"/>
      <c r="Z1573"/>
      <c r="AA1573"/>
      <c r="AB1573"/>
      <c r="AC1573"/>
      <c r="AD1573"/>
      <c r="AE1573"/>
    </row>
    <row r="1574" spans="1:31">
      <c r="A1574" s="131" t="s">
        <v>113</v>
      </c>
      <c r="B1574" s="131" t="s">
        <v>137</v>
      </c>
      <c r="C1574" s="131" t="s">
        <v>135</v>
      </c>
      <c r="D1574" s="131" t="s">
        <v>282</v>
      </c>
      <c r="E1574" s="140" t="s">
        <v>1129</v>
      </c>
      <c r="F1574" s="140" t="s">
        <v>1130</v>
      </c>
      <c r="G1574" s="140" t="s">
        <v>416</v>
      </c>
      <c r="H1574" s="128"/>
      <c r="I1574" s="129"/>
      <c r="J1574" s="129"/>
      <c r="K1574" s="129"/>
      <c r="L1574" s="129"/>
      <c r="M1574" s="129">
        <v>1</v>
      </c>
      <c r="N1574" s="129">
        <v>3</v>
      </c>
      <c r="O1574" s="129"/>
      <c r="P1574" s="129">
        <v>1</v>
      </c>
      <c r="Q1574" s="129"/>
      <c r="R1574" s="129">
        <v>3</v>
      </c>
      <c r="S1574" s="130"/>
      <c r="T1574"/>
      <c r="U1574"/>
      <c r="V1574"/>
      <c r="W1574"/>
      <c r="X1574"/>
      <c r="Y1574"/>
      <c r="Z1574"/>
      <c r="AA1574"/>
      <c r="AB1574"/>
      <c r="AC1574"/>
      <c r="AD1574"/>
      <c r="AE1574"/>
    </row>
    <row r="1575" spans="1:31">
      <c r="A1575" s="131" t="s">
        <v>113</v>
      </c>
      <c r="B1575" s="131" t="s">
        <v>137</v>
      </c>
      <c r="C1575" s="131" t="s">
        <v>135</v>
      </c>
      <c r="D1575" s="131" t="s">
        <v>282</v>
      </c>
      <c r="E1575" s="131" t="s">
        <v>1129</v>
      </c>
      <c r="F1575" s="131" t="s">
        <v>1130</v>
      </c>
      <c r="G1575" s="132" t="s">
        <v>402</v>
      </c>
      <c r="H1575" s="133"/>
      <c r="I1575" s="103">
        <v>1</v>
      </c>
      <c r="J1575" s="103"/>
      <c r="K1575" s="103"/>
      <c r="L1575" s="103"/>
      <c r="M1575" s="103"/>
      <c r="N1575" s="103"/>
      <c r="O1575" s="103"/>
      <c r="P1575" s="103"/>
      <c r="Q1575" s="103"/>
      <c r="R1575" s="103"/>
      <c r="S1575" s="134"/>
      <c r="T1575"/>
      <c r="U1575"/>
      <c r="V1575"/>
      <c r="W1575"/>
      <c r="X1575"/>
      <c r="Y1575"/>
      <c r="Z1575"/>
      <c r="AA1575"/>
      <c r="AB1575"/>
      <c r="AC1575"/>
      <c r="AD1575"/>
      <c r="AE1575"/>
    </row>
    <row r="1576" spans="1:31">
      <c r="A1576" s="131" t="s">
        <v>113</v>
      </c>
      <c r="B1576" s="131" t="s">
        <v>137</v>
      </c>
      <c r="C1576" s="131" t="s">
        <v>135</v>
      </c>
      <c r="D1576" s="131" t="s">
        <v>282</v>
      </c>
      <c r="E1576" s="140" t="s">
        <v>925</v>
      </c>
      <c r="F1576" s="140" t="s">
        <v>926</v>
      </c>
      <c r="G1576" s="140" t="s">
        <v>927</v>
      </c>
      <c r="H1576" s="128"/>
      <c r="I1576" s="129"/>
      <c r="J1576" s="129">
        <v>1</v>
      </c>
      <c r="K1576" s="129">
        <v>1</v>
      </c>
      <c r="L1576" s="129">
        <v>2</v>
      </c>
      <c r="M1576" s="129">
        <v>1</v>
      </c>
      <c r="N1576" s="129">
        <v>2</v>
      </c>
      <c r="O1576" s="129">
        <v>4</v>
      </c>
      <c r="P1576" s="129">
        <v>5</v>
      </c>
      <c r="Q1576" s="129">
        <v>5</v>
      </c>
      <c r="R1576" s="129">
        <v>4</v>
      </c>
      <c r="S1576" s="130">
        <v>2</v>
      </c>
      <c r="T1576"/>
      <c r="U1576"/>
      <c r="V1576"/>
      <c r="W1576"/>
      <c r="X1576"/>
      <c r="Y1576"/>
      <c r="Z1576"/>
      <c r="AA1576"/>
      <c r="AB1576"/>
      <c r="AC1576"/>
      <c r="AD1576"/>
      <c r="AE1576"/>
    </row>
    <row r="1577" spans="1:31">
      <c r="A1577" s="131" t="s">
        <v>113</v>
      </c>
      <c r="B1577" s="131" t="s">
        <v>137</v>
      </c>
      <c r="C1577" s="131" t="s">
        <v>135</v>
      </c>
      <c r="D1577" s="131" t="s">
        <v>282</v>
      </c>
      <c r="E1577" s="140" t="s">
        <v>928</v>
      </c>
      <c r="F1577" s="140" t="s">
        <v>929</v>
      </c>
      <c r="G1577" s="140" t="s">
        <v>590</v>
      </c>
      <c r="H1577" s="128">
        <v>16</v>
      </c>
      <c r="I1577" s="129">
        <v>9</v>
      </c>
      <c r="J1577" s="129">
        <v>13</v>
      </c>
      <c r="K1577" s="129">
        <v>9</v>
      </c>
      <c r="L1577" s="129">
        <v>18</v>
      </c>
      <c r="M1577" s="129">
        <v>12</v>
      </c>
      <c r="N1577" s="129">
        <v>19</v>
      </c>
      <c r="O1577" s="129">
        <v>13</v>
      </c>
      <c r="P1577" s="129">
        <v>30</v>
      </c>
      <c r="Q1577" s="129"/>
      <c r="R1577" s="129"/>
      <c r="S1577" s="130"/>
      <c r="T1577"/>
      <c r="U1577"/>
      <c r="V1577"/>
      <c r="W1577"/>
      <c r="X1577"/>
      <c r="Y1577"/>
      <c r="Z1577"/>
      <c r="AA1577"/>
      <c r="AB1577"/>
      <c r="AC1577"/>
      <c r="AD1577"/>
      <c r="AE1577"/>
    </row>
    <row r="1578" spans="1:31">
      <c r="A1578" s="131" t="s">
        <v>113</v>
      </c>
      <c r="B1578" s="131" t="s">
        <v>137</v>
      </c>
      <c r="C1578" s="131" t="s">
        <v>135</v>
      </c>
      <c r="D1578" s="131" t="s">
        <v>282</v>
      </c>
      <c r="E1578" s="140" t="s">
        <v>1134</v>
      </c>
      <c r="F1578" s="140" t="s">
        <v>1135</v>
      </c>
      <c r="G1578" s="140" t="s">
        <v>329</v>
      </c>
      <c r="H1578" s="128">
        <v>8</v>
      </c>
      <c r="I1578" s="129">
        <v>18</v>
      </c>
      <c r="J1578" s="129">
        <v>26</v>
      </c>
      <c r="K1578" s="129">
        <v>17</v>
      </c>
      <c r="L1578" s="129">
        <v>13</v>
      </c>
      <c r="M1578" s="129">
        <v>5</v>
      </c>
      <c r="N1578" s="129"/>
      <c r="O1578" s="129"/>
      <c r="P1578" s="129"/>
      <c r="Q1578" s="129"/>
      <c r="R1578" s="129"/>
      <c r="S1578" s="130"/>
      <c r="T1578"/>
      <c r="U1578"/>
      <c r="V1578"/>
      <c r="W1578"/>
      <c r="X1578"/>
      <c r="Y1578"/>
      <c r="Z1578"/>
      <c r="AA1578"/>
      <c r="AB1578"/>
      <c r="AC1578"/>
      <c r="AD1578"/>
      <c r="AE1578"/>
    </row>
    <row r="1579" spans="1:31">
      <c r="A1579" s="131" t="s">
        <v>113</v>
      </c>
      <c r="B1579" s="131" t="s">
        <v>137</v>
      </c>
      <c r="C1579" s="131" t="s">
        <v>135</v>
      </c>
      <c r="D1579" s="131" t="s">
        <v>282</v>
      </c>
      <c r="E1579" s="140" t="s">
        <v>1136</v>
      </c>
      <c r="F1579" s="140" t="s">
        <v>1137</v>
      </c>
      <c r="G1579" s="140" t="s">
        <v>179</v>
      </c>
      <c r="H1579" s="128">
        <v>1</v>
      </c>
      <c r="I1579" s="129">
        <v>4</v>
      </c>
      <c r="J1579" s="129">
        <v>2</v>
      </c>
      <c r="K1579" s="129">
        <v>2</v>
      </c>
      <c r="L1579" s="129">
        <v>5</v>
      </c>
      <c r="M1579" s="129">
        <v>4</v>
      </c>
      <c r="N1579" s="129">
        <v>3</v>
      </c>
      <c r="O1579" s="129">
        <v>4</v>
      </c>
      <c r="P1579" s="129">
        <v>2</v>
      </c>
      <c r="Q1579" s="129">
        <v>3</v>
      </c>
      <c r="R1579" s="129">
        <v>2</v>
      </c>
      <c r="S1579" s="130">
        <v>1</v>
      </c>
      <c r="T1579"/>
      <c r="U1579"/>
      <c r="V1579"/>
      <c r="W1579"/>
      <c r="X1579"/>
      <c r="Y1579"/>
      <c r="Z1579"/>
      <c r="AA1579"/>
      <c r="AB1579"/>
      <c r="AC1579"/>
      <c r="AD1579"/>
      <c r="AE1579"/>
    </row>
    <row r="1580" spans="1:31">
      <c r="A1580" s="131" t="s">
        <v>113</v>
      </c>
      <c r="B1580" s="131" t="s">
        <v>137</v>
      </c>
      <c r="C1580" s="131" t="s">
        <v>135</v>
      </c>
      <c r="D1580" s="131" t="s">
        <v>282</v>
      </c>
      <c r="E1580" s="140" t="s">
        <v>1138</v>
      </c>
      <c r="F1580" s="140" t="s">
        <v>1139</v>
      </c>
      <c r="G1580" s="140" t="s">
        <v>1313</v>
      </c>
      <c r="H1580" s="128">
        <v>10</v>
      </c>
      <c r="I1580" s="129">
        <v>6</v>
      </c>
      <c r="J1580" s="129">
        <v>10</v>
      </c>
      <c r="K1580" s="129">
        <v>17</v>
      </c>
      <c r="L1580" s="129">
        <v>20</v>
      </c>
      <c r="M1580" s="129">
        <v>8</v>
      </c>
      <c r="N1580" s="129">
        <v>9</v>
      </c>
      <c r="O1580" s="129">
        <v>4</v>
      </c>
      <c r="P1580" s="129">
        <v>4</v>
      </c>
      <c r="Q1580" s="129">
        <v>5</v>
      </c>
      <c r="R1580" s="129">
        <v>4</v>
      </c>
      <c r="S1580" s="130">
        <v>11</v>
      </c>
      <c r="T1580"/>
      <c r="U1580"/>
      <c r="V1580"/>
      <c r="W1580"/>
      <c r="X1580"/>
      <c r="Y1580"/>
      <c r="Z1580"/>
      <c r="AA1580"/>
      <c r="AB1580"/>
      <c r="AC1580"/>
      <c r="AD1580"/>
      <c r="AE1580"/>
    </row>
    <row r="1581" spans="1:31">
      <c r="A1581" s="131" t="s">
        <v>113</v>
      </c>
      <c r="B1581" s="131" t="s">
        <v>137</v>
      </c>
      <c r="C1581" s="131" t="s">
        <v>135</v>
      </c>
      <c r="D1581" s="131" t="s">
        <v>282</v>
      </c>
      <c r="E1581" s="140" t="s">
        <v>930</v>
      </c>
      <c r="F1581" s="140" t="s">
        <v>931</v>
      </c>
      <c r="G1581" s="140" t="s">
        <v>372</v>
      </c>
      <c r="H1581" s="128">
        <v>11</v>
      </c>
      <c r="I1581" s="129">
        <v>27</v>
      </c>
      <c r="J1581" s="129">
        <v>9</v>
      </c>
      <c r="K1581" s="129">
        <v>5</v>
      </c>
      <c r="L1581" s="129">
        <v>8</v>
      </c>
      <c r="M1581" s="129">
        <v>11</v>
      </c>
      <c r="N1581" s="129">
        <v>20</v>
      </c>
      <c r="O1581" s="129">
        <v>13</v>
      </c>
      <c r="P1581" s="129">
        <v>22</v>
      </c>
      <c r="Q1581" s="129">
        <v>5</v>
      </c>
      <c r="R1581" s="129"/>
      <c r="S1581" s="130"/>
      <c r="T1581"/>
      <c r="U1581"/>
      <c r="V1581"/>
      <c r="W1581"/>
      <c r="X1581"/>
      <c r="Y1581"/>
      <c r="Z1581"/>
      <c r="AA1581"/>
      <c r="AB1581"/>
      <c r="AC1581"/>
      <c r="AD1581"/>
      <c r="AE1581"/>
    </row>
    <row r="1582" spans="1:31">
      <c r="A1582" s="131" t="s">
        <v>113</v>
      </c>
      <c r="B1582" s="131" t="s">
        <v>137</v>
      </c>
      <c r="C1582" s="131" t="s">
        <v>135</v>
      </c>
      <c r="D1582" s="131" t="s">
        <v>282</v>
      </c>
      <c r="E1582" s="140" t="s">
        <v>932</v>
      </c>
      <c r="F1582" s="140" t="s">
        <v>933</v>
      </c>
      <c r="G1582" s="140" t="s">
        <v>590</v>
      </c>
      <c r="H1582" s="128">
        <v>4</v>
      </c>
      <c r="I1582" s="129">
        <v>9</v>
      </c>
      <c r="J1582" s="129">
        <v>3</v>
      </c>
      <c r="K1582" s="129">
        <v>5</v>
      </c>
      <c r="L1582" s="129">
        <v>9</v>
      </c>
      <c r="M1582" s="129">
        <v>12</v>
      </c>
      <c r="N1582" s="129">
        <v>7</v>
      </c>
      <c r="O1582" s="129">
        <v>10</v>
      </c>
      <c r="P1582" s="129">
        <v>11</v>
      </c>
      <c r="Q1582" s="129">
        <v>8</v>
      </c>
      <c r="R1582" s="129">
        <v>7</v>
      </c>
      <c r="S1582" s="130">
        <v>9</v>
      </c>
      <c r="T1582"/>
      <c r="U1582"/>
      <c r="V1582"/>
      <c r="W1582"/>
      <c r="X1582"/>
      <c r="Y1582"/>
      <c r="Z1582"/>
      <c r="AA1582"/>
      <c r="AB1582"/>
      <c r="AC1582"/>
      <c r="AD1582"/>
      <c r="AE1582"/>
    </row>
    <row r="1583" spans="1:31">
      <c r="A1583" s="131" t="s">
        <v>113</v>
      </c>
      <c r="B1583" s="131" t="s">
        <v>137</v>
      </c>
      <c r="C1583" s="131" t="s">
        <v>135</v>
      </c>
      <c r="D1583" s="131" t="s">
        <v>282</v>
      </c>
      <c r="E1583" s="140" t="s">
        <v>1025</v>
      </c>
      <c r="F1583" s="140" t="s">
        <v>1026</v>
      </c>
      <c r="G1583" s="140" t="s">
        <v>1022</v>
      </c>
      <c r="H1583" s="128">
        <v>8</v>
      </c>
      <c r="I1583" s="129">
        <v>7</v>
      </c>
      <c r="J1583" s="129">
        <v>4</v>
      </c>
      <c r="K1583" s="129">
        <v>2</v>
      </c>
      <c r="L1583" s="129">
        <v>2</v>
      </c>
      <c r="M1583" s="129">
        <v>6</v>
      </c>
      <c r="N1583" s="129">
        <v>5</v>
      </c>
      <c r="O1583" s="129">
        <v>7</v>
      </c>
      <c r="P1583" s="129">
        <v>7</v>
      </c>
      <c r="Q1583" s="129">
        <v>1</v>
      </c>
      <c r="R1583" s="129"/>
      <c r="S1583" s="130"/>
      <c r="T1583"/>
      <c r="U1583"/>
      <c r="V1583"/>
      <c r="W1583"/>
      <c r="X1583"/>
      <c r="Y1583"/>
      <c r="Z1583"/>
      <c r="AA1583"/>
      <c r="AB1583"/>
      <c r="AC1583"/>
      <c r="AD1583"/>
      <c r="AE1583"/>
    </row>
    <row r="1584" spans="1:31">
      <c r="A1584" s="131" t="s">
        <v>113</v>
      </c>
      <c r="B1584" s="131" t="s">
        <v>137</v>
      </c>
      <c r="C1584" s="131" t="s">
        <v>135</v>
      </c>
      <c r="D1584" s="131" t="s">
        <v>282</v>
      </c>
      <c r="E1584" s="140" t="s">
        <v>1027</v>
      </c>
      <c r="F1584" s="140" t="s">
        <v>1028</v>
      </c>
      <c r="G1584" s="140" t="s">
        <v>590</v>
      </c>
      <c r="H1584" s="128">
        <v>4</v>
      </c>
      <c r="I1584" s="129">
        <v>3</v>
      </c>
      <c r="J1584" s="129">
        <v>2</v>
      </c>
      <c r="K1584" s="129">
        <v>1</v>
      </c>
      <c r="L1584" s="129">
        <v>1</v>
      </c>
      <c r="M1584" s="129">
        <v>2</v>
      </c>
      <c r="N1584" s="129">
        <v>3</v>
      </c>
      <c r="O1584" s="129"/>
      <c r="P1584" s="129">
        <v>1</v>
      </c>
      <c r="Q1584" s="129">
        <v>2</v>
      </c>
      <c r="R1584" s="129"/>
      <c r="S1584" s="130">
        <v>3</v>
      </c>
      <c r="T1584"/>
      <c r="U1584"/>
      <c r="V1584"/>
      <c r="W1584"/>
      <c r="X1584"/>
      <c r="Y1584"/>
      <c r="Z1584"/>
      <c r="AA1584"/>
      <c r="AB1584"/>
      <c r="AC1584"/>
      <c r="AD1584"/>
      <c r="AE1584"/>
    </row>
    <row r="1585" spans="1:31">
      <c r="A1585" s="131" t="s">
        <v>113</v>
      </c>
      <c r="B1585" s="131" t="s">
        <v>137</v>
      </c>
      <c r="C1585" s="131" t="s">
        <v>135</v>
      </c>
      <c r="D1585" s="131" t="s">
        <v>282</v>
      </c>
      <c r="E1585" s="140" t="s">
        <v>1345</v>
      </c>
      <c r="F1585" s="140" t="s">
        <v>1346</v>
      </c>
      <c r="G1585" s="140" t="s">
        <v>507</v>
      </c>
      <c r="H1585" s="128">
        <v>2</v>
      </c>
      <c r="I1585" s="129">
        <v>5</v>
      </c>
      <c r="J1585" s="129">
        <v>5</v>
      </c>
      <c r="K1585" s="129">
        <v>5</v>
      </c>
      <c r="L1585" s="129">
        <v>5</v>
      </c>
      <c r="M1585" s="129">
        <v>1</v>
      </c>
      <c r="N1585" s="129">
        <v>4</v>
      </c>
      <c r="O1585" s="129">
        <v>1</v>
      </c>
      <c r="P1585" s="129">
        <v>1</v>
      </c>
      <c r="Q1585" s="129">
        <v>2</v>
      </c>
      <c r="R1585" s="129">
        <v>2</v>
      </c>
      <c r="S1585" s="130">
        <v>1</v>
      </c>
      <c r="T1585"/>
      <c r="U1585"/>
      <c r="V1585"/>
      <c r="W1585"/>
      <c r="X1585"/>
      <c r="Y1585"/>
      <c r="Z1585"/>
      <c r="AA1585"/>
      <c r="AB1585"/>
      <c r="AC1585"/>
      <c r="AD1585"/>
      <c r="AE1585"/>
    </row>
    <row r="1586" spans="1:31">
      <c r="A1586" s="131" t="s">
        <v>113</v>
      </c>
      <c r="B1586" s="131" t="s">
        <v>137</v>
      </c>
      <c r="C1586" s="131" t="s">
        <v>135</v>
      </c>
      <c r="D1586" s="131" t="s">
        <v>282</v>
      </c>
      <c r="E1586" s="140" t="s">
        <v>1347</v>
      </c>
      <c r="F1586" s="140" t="s">
        <v>1348</v>
      </c>
      <c r="G1586" s="140" t="s">
        <v>1349</v>
      </c>
      <c r="H1586" s="128">
        <v>1</v>
      </c>
      <c r="I1586" s="129"/>
      <c r="J1586" s="129"/>
      <c r="K1586" s="129"/>
      <c r="L1586" s="129"/>
      <c r="M1586" s="129"/>
      <c r="N1586" s="129"/>
      <c r="O1586" s="129"/>
      <c r="P1586" s="129">
        <v>2</v>
      </c>
      <c r="Q1586" s="129"/>
      <c r="R1586" s="129">
        <v>1</v>
      </c>
      <c r="S1586" s="130">
        <v>6</v>
      </c>
      <c r="T1586"/>
      <c r="U1586"/>
      <c r="V1586"/>
      <c r="W1586"/>
      <c r="X1586"/>
      <c r="Y1586"/>
      <c r="Z1586"/>
      <c r="AA1586"/>
      <c r="AB1586"/>
      <c r="AC1586"/>
      <c r="AD1586"/>
      <c r="AE1586"/>
    </row>
    <row r="1587" spans="1:31">
      <c r="A1587" s="131" t="s">
        <v>113</v>
      </c>
      <c r="B1587" s="131" t="s">
        <v>137</v>
      </c>
      <c r="C1587" s="131" t="s">
        <v>135</v>
      </c>
      <c r="D1587" s="131" t="s">
        <v>282</v>
      </c>
      <c r="E1587" s="140" t="s">
        <v>1350</v>
      </c>
      <c r="F1587" s="140" t="s">
        <v>1351</v>
      </c>
      <c r="G1587" s="140" t="s">
        <v>581</v>
      </c>
      <c r="H1587" s="128">
        <v>11</v>
      </c>
      <c r="I1587" s="129">
        <v>3</v>
      </c>
      <c r="J1587" s="129">
        <v>4</v>
      </c>
      <c r="K1587" s="129">
        <v>3</v>
      </c>
      <c r="L1587" s="129">
        <v>9</v>
      </c>
      <c r="M1587" s="129">
        <v>4</v>
      </c>
      <c r="N1587" s="129">
        <v>9</v>
      </c>
      <c r="O1587" s="129">
        <v>4</v>
      </c>
      <c r="P1587" s="129">
        <v>6</v>
      </c>
      <c r="Q1587" s="129">
        <v>3</v>
      </c>
      <c r="R1587" s="129">
        <v>7</v>
      </c>
      <c r="S1587" s="130">
        <v>7</v>
      </c>
      <c r="T1587"/>
      <c r="U1587"/>
      <c r="V1587"/>
      <c r="W1587"/>
      <c r="X1587"/>
      <c r="Y1587"/>
      <c r="Z1587"/>
      <c r="AA1587"/>
      <c r="AB1587"/>
      <c r="AC1587"/>
      <c r="AD1587"/>
      <c r="AE1587"/>
    </row>
    <row r="1588" spans="1:31">
      <c r="A1588" s="131" t="s">
        <v>113</v>
      </c>
      <c r="B1588" s="131" t="s">
        <v>137</v>
      </c>
      <c r="C1588" s="131" t="s">
        <v>135</v>
      </c>
      <c r="D1588" s="131" t="s">
        <v>282</v>
      </c>
      <c r="E1588" s="140" t="s">
        <v>1029</v>
      </c>
      <c r="F1588" s="140" t="s">
        <v>1030</v>
      </c>
      <c r="G1588" s="140" t="s">
        <v>1352</v>
      </c>
      <c r="H1588" s="128"/>
      <c r="I1588" s="129"/>
      <c r="J1588" s="129">
        <v>4</v>
      </c>
      <c r="K1588" s="129">
        <v>10</v>
      </c>
      <c r="L1588" s="129">
        <v>5</v>
      </c>
      <c r="M1588" s="129"/>
      <c r="N1588" s="129"/>
      <c r="O1588" s="129"/>
      <c r="P1588" s="129"/>
      <c r="Q1588" s="129"/>
      <c r="R1588" s="129"/>
      <c r="S1588" s="130"/>
      <c r="T1588"/>
      <c r="U1588"/>
      <c r="V1588"/>
      <c r="W1588"/>
      <c r="X1588"/>
      <c r="Y1588"/>
      <c r="Z1588"/>
      <c r="AA1588"/>
      <c r="AB1588"/>
      <c r="AC1588"/>
      <c r="AD1588"/>
      <c r="AE1588"/>
    </row>
    <row r="1589" spans="1:31">
      <c r="A1589" s="131" t="s">
        <v>113</v>
      </c>
      <c r="B1589" s="131" t="s">
        <v>137</v>
      </c>
      <c r="C1589" s="131" t="s">
        <v>135</v>
      </c>
      <c r="D1589" s="131" t="s">
        <v>282</v>
      </c>
      <c r="E1589" s="131" t="s">
        <v>1029</v>
      </c>
      <c r="F1589" s="131" t="s">
        <v>1030</v>
      </c>
      <c r="G1589" s="132" t="s">
        <v>1264</v>
      </c>
      <c r="H1589" s="133"/>
      <c r="I1589" s="103"/>
      <c r="J1589" s="103"/>
      <c r="K1589" s="103"/>
      <c r="L1589" s="103"/>
      <c r="M1589" s="103"/>
      <c r="N1589" s="103"/>
      <c r="O1589" s="103"/>
      <c r="P1589" s="103"/>
      <c r="Q1589" s="103"/>
      <c r="R1589" s="103"/>
      <c r="S1589" s="134">
        <v>5</v>
      </c>
      <c r="T1589"/>
      <c r="U1589"/>
      <c r="V1589"/>
      <c r="W1589"/>
      <c r="X1589"/>
      <c r="Y1589"/>
      <c r="Z1589"/>
      <c r="AA1589"/>
      <c r="AB1589"/>
      <c r="AC1589"/>
      <c r="AD1589"/>
      <c r="AE1589"/>
    </row>
    <row r="1590" spans="1:31">
      <c r="A1590" s="131" t="s">
        <v>113</v>
      </c>
      <c r="B1590" s="131" t="s">
        <v>137</v>
      </c>
      <c r="C1590" s="131" t="s">
        <v>135</v>
      </c>
      <c r="D1590" s="131" t="s">
        <v>282</v>
      </c>
      <c r="E1590" s="131" t="s">
        <v>1029</v>
      </c>
      <c r="F1590" s="131" t="s">
        <v>1030</v>
      </c>
      <c r="G1590" s="132" t="s">
        <v>349</v>
      </c>
      <c r="H1590" s="133">
        <v>3</v>
      </c>
      <c r="I1590" s="103">
        <v>5</v>
      </c>
      <c r="J1590" s="103">
        <v>1</v>
      </c>
      <c r="K1590" s="103"/>
      <c r="L1590" s="103">
        <v>6</v>
      </c>
      <c r="M1590" s="103">
        <v>1</v>
      </c>
      <c r="N1590" s="103">
        <v>4</v>
      </c>
      <c r="O1590" s="103">
        <v>1</v>
      </c>
      <c r="P1590" s="103">
        <v>3</v>
      </c>
      <c r="Q1590" s="103"/>
      <c r="R1590" s="103">
        <v>4</v>
      </c>
      <c r="S1590" s="134">
        <v>5</v>
      </c>
      <c r="T1590"/>
      <c r="U1590"/>
      <c r="V1590"/>
      <c r="W1590"/>
      <c r="X1590"/>
      <c r="Y1590"/>
      <c r="Z1590"/>
      <c r="AA1590"/>
      <c r="AB1590"/>
      <c r="AC1590"/>
      <c r="AD1590"/>
      <c r="AE1590"/>
    </row>
    <row r="1591" spans="1:31">
      <c r="A1591" s="131" t="s">
        <v>113</v>
      </c>
      <c r="B1591" s="131" t="s">
        <v>137</v>
      </c>
      <c r="C1591" s="131" t="s">
        <v>135</v>
      </c>
      <c r="D1591" s="131" t="s">
        <v>282</v>
      </c>
      <c r="E1591" s="140" t="s">
        <v>1353</v>
      </c>
      <c r="F1591" s="140" t="s">
        <v>1354</v>
      </c>
      <c r="G1591" s="140" t="s">
        <v>191</v>
      </c>
      <c r="H1591" s="128">
        <v>1</v>
      </c>
      <c r="I1591" s="129"/>
      <c r="J1591" s="129"/>
      <c r="K1591" s="129"/>
      <c r="L1591" s="129"/>
      <c r="M1591" s="129"/>
      <c r="N1591" s="129">
        <v>1</v>
      </c>
      <c r="O1591" s="129"/>
      <c r="P1591" s="129"/>
      <c r="Q1591" s="129"/>
      <c r="R1591" s="129"/>
      <c r="S1591" s="130"/>
      <c r="T1591"/>
      <c r="U1591"/>
      <c r="V1591"/>
      <c r="W1591"/>
      <c r="X1591"/>
      <c r="Y1591"/>
      <c r="Z1591"/>
      <c r="AA1591"/>
      <c r="AB1591"/>
      <c r="AC1591"/>
      <c r="AD1591"/>
      <c r="AE1591"/>
    </row>
    <row r="1592" spans="1:31">
      <c r="A1592" s="131" t="s">
        <v>113</v>
      </c>
      <c r="B1592" s="131" t="s">
        <v>137</v>
      </c>
      <c r="C1592" s="131" t="s">
        <v>135</v>
      </c>
      <c r="D1592" s="131" t="s">
        <v>282</v>
      </c>
      <c r="E1592" s="131" t="s">
        <v>1353</v>
      </c>
      <c r="F1592" s="131" t="s">
        <v>1354</v>
      </c>
      <c r="G1592" s="132" t="s">
        <v>1355</v>
      </c>
      <c r="H1592" s="133"/>
      <c r="I1592" s="103"/>
      <c r="J1592" s="103">
        <v>1</v>
      </c>
      <c r="K1592" s="103">
        <v>1</v>
      </c>
      <c r="L1592" s="103"/>
      <c r="M1592" s="103"/>
      <c r="N1592" s="103"/>
      <c r="O1592" s="103"/>
      <c r="P1592" s="103"/>
      <c r="Q1592" s="103"/>
      <c r="R1592" s="103"/>
      <c r="S1592" s="134"/>
      <c r="T1592"/>
      <c r="U1592"/>
      <c r="V1592"/>
      <c r="W1592"/>
      <c r="X1592"/>
      <c r="Y1592"/>
      <c r="Z1592"/>
      <c r="AA1592"/>
      <c r="AB1592"/>
      <c r="AC1592"/>
      <c r="AD1592"/>
      <c r="AE1592"/>
    </row>
    <row r="1593" spans="1:31">
      <c r="A1593" s="131" t="s">
        <v>113</v>
      </c>
      <c r="B1593" s="131" t="s">
        <v>137</v>
      </c>
      <c r="C1593" s="131" t="s">
        <v>135</v>
      </c>
      <c r="D1593" s="131" t="s">
        <v>282</v>
      </c>
      <c r="E1593" s="140" t="s">
        <v>1356</v>
      </c>
      <c r="F1593" s="140" t="s">
        <v>1357</v>
      </c>
      <c r="G1593" s="140" t="s">
        <v>1249</v>
      </c>
      <c r="H1593" s="128">
        <v>1</v>
      </c>
      <c r="I1593" s="129"/>
      <c r="J1593" s="129"/>
      <c r="K1593" s="129"/>
      <c r="L1593" s="129">
        <v>1</v>
      </c>
      <c r="M1593" s="129"/>
      <c r="N1593" s="129"/>
      <c r="O1593" s="129"/>
      <c r="P1593" s="129"/>
      <c r="Q1593" s="129"/>
      <c r="R1593" s="129"/>
      <c r="S1593" s="130"/>
      <c r="T1593"/>
      <c r="U1593"/>
      <c r="V1593"/>
      <c r="W1593"/>
      <c r="X1593"/>
      <c r="Y1593"/>
      <c r="Z1593"/>
      <c r="AA1593"/>
      <c r="AB1593"/>
      <c r="AC1593"/>
      <c r="AD1593"/>
      <c r="AE1593"/>
    </row>
    <row r="1594" spans="1:31">
      <c r="A1594" s="131" t="s">
        <v>113</v>
      </c>
      <c r="B1594" s="131" t="s">
        <v>137</v>
      </c>
      <c r="C1594" s="131" t="s">
        <v>135</v>
      </c>
      <c r="D1594" s="131" t="s">
        <v>282</v>
      </c>
      <c r="E1594" s="131" t="s">
        <v>1356</v>
      </c>
      <c r="F1594" s="131" t="s">
        <v>1357</v>
      </c>
      <c r="G1594" s="132" t="s">
        <v>1358</v>
      </c>
      <c r="H1594" s="133"/>
      <c r="I1594" s="103"/>
      <c r="J1594" s="103"/>
      <c r="K1594" s="103"/>
      <c r="L1594" s="103"/>
      <c r="M1594" s="103">
        <v>1</v>
      </c>
      <c r="N1594" s="103"/>
      <c r="O1594" s="103"/>
      <c r="P1594" s="103"/>
      <c r="Q1594" s="103"/>
      <c r="R1594" s="103"/>
      <c r="S1594" s="134"/>
      <c r="T1594"/>
      <c r="U1594"/>
      <c r="V1594"/>
      <c r="W1594"/>
      <c r="X1594"/>
      <c r="Y1594"/>
      <c r="Z1594"/>
      <c r="AA1594"/>
      <c r="AB1594"/>
      <c r="AC1594"/>
      <c r="AD1594"/>
      <c r="AE1594"/>
    </row>
    <row r="1595" spans="1:31">
      <c r="A1595" s="131" t="s">
        <v>113</v>
      </c>
      <c r="B1595" s="131" t="s">
        <v>137</v>
      </c>
      <c r="C1595" s="131" t="s">
        <v>135</v>
      </c>
      <c r="D1595" s="131" t="s">
        <v>282</v>
      </c>
      <c r="E1595" s="140" t="s">
        <v>1359</v>
      </c>
      <c r="F1595" s="140" t="s">
        <v>1360</v>
      </c>
      <c r="G1595" s="140" t="s">
        <v>417</v>
      </c>
      <c r="H1595" s="128">
        <v>1</v>
      </c>
      <c r="I1595" s="129"/>
      <c r="J1595" s="129"/>
      <c r="K1595" s="129"/>
      <c r="L1595" s="129"/>
      <c r="M1595" s="129"/>
      <c r="N1595" s="129"/>
      <c r="O1595" s="129"/>
      <c r="P1595" s="129"/>
      <c r="Q1595" s="129"/>
      <c r="R1595" s="129"/>
      <c r="S1595" s="130"/>
      <c r="T1595"/>
      <c r="U1595"/>
      <c r="V1595"/>
      <c r="W1595"/>
      <c r="X1595"/>
      <c r="Y1595"/>
      <c r="Z1595"/>
      <c r="AA1595"/>
      <c r="AB1595"/>
      <c r="AC1595"/>
      <c r="AD1595"/>
      <c r="AE1595"/>
    </row>
    <row r="1596" spans="1:31">
      <c r="A1596" s="131" t="s">
        <v>113</v>
      </c>
      <c r="B1596" s="131" t="s">
        <v>137</v>
      </c>
      <c r="C1596" s="131" t="s">
        <v>135</v>
      </c>
      <c r="D1596" s="131" t="s">
        <v>282</v>
      </c>
      <c r="E1596" s="140" t="s">
        <v>934</v>
      </c>
      <c r="F1596" s="140" t="s">
        <v>935</v>
      </c>
      <c r="G1596" s="140" t="s">
        <v>509</v>
      </c>
      <c r="H1596" s="128">
        <v>5</v>
      </c>
      <c r="I1596" s="129">
        <v>9</v>
      </c>
      <c r="J1596" s="129">
        <v>6</v>
      </c>
      <c r="K1596" s="129">
        <v>6</v>
      </c>
      <c r="L1596" s="129">
        <v>9</v>
      </c>
      <c r="M1596" s="129">
        <v>2</v>
      </c>
      <c r="N1596" s="129">
        <v>7</v>
      </c>
      <c r="O1596" s="129">
        <v>11</v>
      </c>
      <c r="P1596" s="129">
        <v>7</v>
      </c>
      <c r="Q1596" s="129">
        <v>8</v>
      </c>
      <c r="R1596" s="129">
        <v>10</v>
      </c>
      <c r="S1596" s="130">
        <v>5</v>
      </c>
      <c r="T1596"/>
      <c r="U1596"/>
      <c r="V1596"/>
      <c r="W1596"/>
      <c r="X1596"/>
      <c r="Y1596"/>
      <c r="Z1596"/>
      <c r="AA1596"/>
      <c r="AB1596"/>
      <c r="AC1596"/>
      <c r="AD1596"/>
      <c r="AE1596"/>
    </row>
    <row r="1597" spans="1:31">
      <c r="A1597" s="131" t="s">
        <v>113</v>
      </c>
      <c r="B1597" s="131" t="s">
        <v>137</v>
      </c>
      <c r="C1597" s="131" t="s">
        <v>135</v>
      </c>
      <c r="D1597" s="131" t="s">
        <v>282</v>
      </c>
      <c r="E1597" s="140" t="s">
        <v>1141</v>
      </c>
      <c r="F1597" s="140" t="s">
        <v>1142</v>
      </c>
      <c r="G1597" s="140" t="s">
        <v>940</v>
      </c>
      <c r="H1597" s="128">
        <v>3</v>
      </c>
      <c r="I1597" s="129">
        <v>2</v>
      </c>
      <c r="J1597" s="129">
        <v>3</v>
      </c>
      <c r="K1597" s="129">
        <v>4</v>
      </c>
      <c r="L1597" s="129">
        <v>4</v>
      </c>
      <c r="M1597" s="129">
        <v>2</v>
      </c>
      <c r="N1597" s="129">
        <v>3</v>
      </c>
      <c r="O1597" s="129">
        <v>5</v>
      </c>
      <c r="P1597" s="129">
        <v>12</v>
      </c>
      <c r="Q1597" s="129">
        <v>3</v>
      </c>
      <c r="R1597" s="129">
        <v>9</v>
      </c>
      <c r="S1597" s="130">
        <v>7</v>
      </c>
      <c r="T1597"/>
      <c r="U1597"/>
      <c r="V1597"/>
      <c r="W1597"/>
      <c r="X1597"/>
      <c r="Y1597"/>
      <c r="Z1597"/>
      <c r="AA1597"/>
      <c r="AB1597"/>
      <c r="AC1597"/>
      <c r="AD1597"/>
      <c r="AE1597"/>
    </row>
    <row r="1598" spans="1:31">
      <c r="A1598" s="131" t="s">
        <v>113</v>
      </c>
      <c r="B1598" s="131" t="s">
        <v>137</v>
      </c>
      <c r="C1598" s="131" t="s">
        <v>135</v>
      </c>
      <c r="D1598" s="131" t="s">
        <v>282</v>
      </c>
      <c r="E1598" s="140" t="s">
        <v>1144</v>
      </c>
      <c r="F1598" s="140" t="s">
        <v>1145</v>
      </c>
      <c r="G1598" s="140" t="s">
        <v>940</v>
      </c>
      <c r="H1598" s="128"/>
      <c r="I1598" s="129">
        <v>4</v>
      </c>
      <c r="J1598" s="129">
        <v>5</v>
      </c>
      <c r="K1598" s="129">
        <v>4</v>
      </c>
      <c r="L1598" s="129">
        <v>4</v>
      </c>
      <c r="M1598" s="129">
        <v>5</v>
      </c>
      <c r="N1598" s="129">
        <v>2</v>
      </c>
      <c r="O1598" s="129"/>
      <c r="P1598" s="129"/>
      <c r="Q1598" s="129">
        <v>1</v>
      </c>
      <c r="R1598" s="129">
        <v>1</v>
      </c>
      <c r="S1598" s="130">
        <v>1</v>
      </c>
      <c r="T1598"/>
      <c r="U1598"/>
      <c r="V1598"/>
      <c r="W1598"/>
      <c r="X1598"/>
      <c r="Y1598"/>
      <c r="Z1598"/>
      <c r="AA1598"/>
      <c r="AB1598"/>
      <c r="AC1598"/>
      <c r="AD1598"/>
      <c r="AE1598"/>
    </row>
    <row r="1599" spans="1:31">
      <c r="A1599" s="131" t="s">
        <v>113</v>
      </c>
      <c r="B1599" s="131" t="s">
        <v>137</v>
      </c>
      <c r="C1599" s="131" t="s">
        <v>135</v>
      </c>
      <c r="D1599" s="131" t="s">
        <v>282</v>
      </c>
      <c r="E1599" s="140" t="s">
        <v>1146</v>
      </c>
      <c r="F1599" s="140" t="s">
        <v>1147</v>
      </c>
      <c r="G1599" s="140" t="s">
        <v>940</v>
      </c>
      <c r="H1599" s="128">
        <v>2</v>
      </c>
      <c r="I1599" s="129">
        <v>3</v>
      </c>
      <c r="J1599" s="129">
        <v>2</v>
      </c>
      <c r="K1599" s="129">
        <v>2</v>
      </c>
      <c r="L1599" s="129">
        <v>2</v>
      </c>
      <c r="M1599" s="129">
        <v>4</v>
      </c>
      <c r="N1599" s="129">
        <v>2</v>
      </c>
      <c r="O1599" s="129">
        <v>5</v>
      </c>
      <c r="P1599" s="129">
        <v>3</v>
      </c>
      <c r="Q1599" s="129">
        <v>1</v>
      </c>
      <c r="R1599" s="129"/>
      <c r="S1599" s="130"/>
      <c r="T1599"/>
      <c r="U1599"/>
      <c r="V1599"/>
      <c r="W1599"/>
      <c r="X1599"/>
      <c r="Y1599"/>
      <c r="Z1599"/>
      <c r="AA1599"/>
      <c r="AB1599"/>
      <c r="AC1599"/>
      <c r="AD1599"/>
      <c r="AE1599"/>
    </row>
    <row r="1600" spans="1:31">
      <c r="A1600" s="131" t="s">
        <v>113</v>
      </c>
      <c r="B1600" s="131" t="s">
        <v>137</v>
      </c>
      <c r="C1600" s="131" t="s">
        <v>135</v>
      </c>
      <c r="D1600" s="131" t="s">
        <v>282</v>
      </c>
      <c r="E1600" s="140" t="s">
        <v>1361</v>
      </c>
      <c r="F1600" s="140" t="s">
        <v>1362</v>
      </c>
      <c r="G1600" s="140" t="s">
        <v>1336</v>
      </c>
      <c r="H1600" s="128"/>
      <c r="I1600" s="129"/>
      <c r="J1600" s="129"/>
      <c r="K1600" s="129"/>
      <c r="L1600" s="129"/>
      <c r="M1600" s="129"/>
      <c r="N1600" s="129"/>
      <c r="O1600" s="129"/>
      <c r="P1600" s="129"/>
      <c r="Q1600" s="129">
        <v>2</v>
      </c>
      <c r="R1600" s="129">
        <v>3</v>
      </c>
      <c r="S1600" s="130"/>
      <c r="T1600"/>
      <c r="U1600"/>
      <c r="V1600"/>
      <c r="W1600"/>
      <c r="X1600"/>
      <c r="Y1600"/>
      <c r="Z1600"/>
      <c r="AA1600"/>
      <c r="AB1600"/>
      <c r="AC1600"/>
      <c r="AD1600"/>
      <c r="AE1600"/>
    </row>
    <row r="1601" spans="1:31">
      <c r="A1601" s="131" t="s">
        <v>113</v>
      </c>
      <c r="B1601" s="131" t="s">
        <v>137</v>
      </c>
      <c r="C1601" s="131" t="s">
        <v>135</v>
      </c>
      <c r="D1601" s="131" t="s">
        <v>282</v>
      </c>
      <c r="E1601" s="140" t="s">
        <v>1363</v>
      </c>
      <c r="F1601" s="140" t="s">
        <v>1364</v>
      </c>
      <c r="G1601" s="140" t="s">
        <v>1336</v>
      </c>
      <c r="H1601" s="128"/>
      <c r="I1601" s="129"/>
      <c r="J1601" s="129"/>
      <c r="K1601" s="129">
        <v>1</v>
      </c>
      <c r="L1601" s="129">
        <v>1</v>
      </c>
      <c r="M1601" s="129"/>
      <c r="N1601" s="129"/>
      <c r="O1601" s="129">
        <v>1</v>
      </c>
      <c r="P1601" s="129">
        <v>3</v>
      </c>
      <c r="Q1601" s="129"/>
      <c r="R1601" s="129"/>
      <c r="S1601" s="130"/>
      <c r="T1601"/>
      <c r="U1601"/>
      <c r="V1601"/>
      <c r="W1601"/>
      <c r="X1601"/>
      <c r="Y1601"/>
      <c r="Z1601"/>
      <c r="AA1601"/>
      <c r="AB1601"/>
      <c r="AC1601"/>
      <c r="AD1601"/>
      <c r="AE1601"/>
    </row>
    <row r="1602" spans="1:31">
      <c r="A1602" s="131" t="s">
        <v>113</v>
      </c>
      <c r="B1602" s="131" t="s">
        <v>137</v>
      </c>
      <c r="C1602" s="131" t="s">
        <v>135</v>
      </c>
      <c r="D1602" s="131" t="s">
        <v>282</v>
      </c>
      <c r="E1602" s="140" t="s">
        <v>936</v>
      </c>
      <c r="F1602" s="140" t="s">
        <v>937</v>
      </c>
      <c r="G1602" s="140" t="s">
        <v>515</v>
      </c>
      <c r="H1602" s="128">
        <v>2</v>
      </c>
      <c r="I1602" s="129">
        <v>1</v>
      </c>
      <c r="J1602" s="129"/>
      <c r="K1602" s="129">
        <v>1</v>
      </c>
      <c r="L1602" s="129">
        <v>1</v>
      </c>
      <c r="M1602" s="129"/>
      <c r="N1602" s="129"/>
      <c r="O1602" s="129">
        <v>1</v>
      </c>
      <c r="P1602" s="129"/>
      <c r="Q1602" s="129">
        <v>1</v>
      </c>
      <c r="R1602" s="129">
        <v>1</v>
      </c>
      <c r="S1602" s="130">
        <v>2</v>
      </c>
      <c r="T1602"/>
      <c r="U1602"/>
      <c r="V1602"/>
      <c r="W1602"/>
      <c r="X1602"/>
      <c r="Y1602"/>
      <c r="Z1602"/>
      <c r="AA1602"/>
      <c r="AB1602"/>
      <c r="AC1602"/>
      <c r="AD1602"/>
      <c r="AE1602"/>
    </row>
    <row r="1603" spans="1:31">
      <c r="A1603" s="131" t="s">
        <v>113</v>
      </c>
      <c r="B1603" s="131" t="s">
        <v>137</v>
      </c>
      <c r="C1603" s="131" t="s">
        <v>135</v>
      </c>
      <c r="D1603" s="131" t="s">
        <v>282</v>
      </c>
      <c r="E1603" s="140" t="s">
        <v>1365</v>
      </c>
      <c r="F1603" s="140" t="s">
        <v>1366</v>
      </c>
      <c r="G1603" s="140" t="s">
        <v>515</v>
      </c>
      <c r="H1603" s="128">
        <v>2</v>
      </c>
      <c r="I1603" s="129">
        <v>2</v>
      </c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30"/>
      <c r="T1603"/>
      <c r="U1603"/>
      <c r="V1603"/>
      <c r="W1603"/>
      <c r="X1603"/>
      <c r="Y1603"/>
      <c r="Z1603"/>
      <c r="AA1603"/>
      <c r="AB1603"/>
      <c r="AC1603"/>
      <c r="AD1603"/>
      <c r="AE1603"/>
    </row>
    <row r="1604" spans="1:31">
      <c r="A1604" s="131" t="s">
        <v>113</v>
      </c>
      <c r="B1604" s="131" t="s">
        <v>137</v>
      </c>
      <c r="C1604" s="131" t="s">
        <v>135</v>
      </c>
      <c r="D1604" s="131" t="s">
        <v>282</v>
      </c>
      <c r="E1604" s="140" t="s">
        <v>938</v>
      </c>
      <c r="F1604" s="140" t="s">
        <v>939</v>
      </c>
      <c r="G1604" s="140" t="s">
        <v>940</v>
      </c>
      <c r="H1604" s="128">
        <v>9</v>
      </c>
      <c r="I1604" s="129">
        <v>8</v>
      </c>
      <c r="J1604" s="129">
        <v>8</v>
      </c>
      <c r="K1604" s="129">
        <v>4</v>
      </c>
      <c r="L1604" s="129">
        <v>15</v>
      </c>
      <c r="M1604" s="129">
        <v>9</v>
      </c>
      <c r="N1604" s="129">
        <v>10</v>
      </c>
      <c r="O1604" s="129">
        <v>10</v>
      </c>
      <c r="P1604" s="129">
        <v>1</v>
      </c>
      <c r="Q1604" s="129">
        <v>1</v>
      </c>
      <c r="R1604" s="129"/>
      <c r="S1604" s="130"/>
      <c r="T1604"/>
      <c r="U1604"/>
      <c r="V1604"/>
      <c r="W1604"/>
      <c r="X1604"/>
      <c r="Y1604"/>
      <c r="Z1604"/>
      <c r="AA1604"/>
      <c r="AB1604"/>
      <c r="AC1604"/>
      <c r="AD1604"/>
      <c r="AE1604"/>
    </row>
    <row r="1605" spans="1:31">
      <c r="A1605" s="131" t="s">
        <v>113</v>
      </c>
      <c r="B1605" s="131" t="s">
        <v>137</v>
      </c>
      <c r="C1605" s="131" t="s">
        <v>135</v>
      </c>
      <c r="D1605" s="131" t="s">
        <v>282</v>
      </c>
      <c r="E1605" s="140" t="s">
        <v>1367</v>
      </c>
      <c r="F1605" s="140" t="s">
        <v>1368</v>
      </c>
      <c r="G1605" s="140" t="s">
        <v>325</v>
      </c>
      <c r="H1605" s="128">
        <v>1</v>
      </c>
      <c r="I1605" s="129">
        <v>1</v>
      </c>
      <c r="J1605" s="129">
        <v>1</v>
      </c>
      <c r="K1605" s="129"/>
      <c r="L1605" s="129"/>
      <c r="M1605" s="129"/>
      <c r="N1605" s="129"/>
      <c r="O1605" s="129"/>
      <c r="P1605" s="129"/>
      <c r="Q1605" s="129"/>
      <c r="R1605" s="129"/>
      <c r="S1605" s="130"/>
      <c r="T1605"/>
      <c r="U1605"/>
      <c r="V1605"/>
      <c r="W1605"/>
      <c r="X1605"/>
      <c r="Y1605"/>
      <c r="Z1605"/>
      <c r="AA1605"/>
      <c r="AB1605"/>
      <c r="AC1605"/>
      <c r="AD1605"/>
      <c r="AE1605"/>
    </row>
    <row r="1606" spans="1:31">
      <c r="A1606" s="131" t="s">
        <v>113</v>
      </c>
      <c r="B1606" s="131" t="s">
        <v>137</v>
      </c>
      <c r="C1606" s="131" t="s">
        <v>135</v>
      </c>
      <c r="D1606" s="131" t="s">
        <v>282</v>
      </c>
      <c r="E1606" s="140" t="s">
        <v>1369</v>
      </c>
      <c r="F1606" s="140" t="s">
        <v>1370</v>
      </c>
      <c r="G1606" s="140" t="s">
        <v>325</v>
      </c>
      <c r="H1606" s="128">
        <v>1</v>
      </c>
      <c r="I1606" s="129">
        <v>2</v>
      </c>
      <c r="J1606" s="129"/>
      <c r="K1606" s="129"/>
      <c r="L1606" s="129"/>
      <c r="M1606" s="129"/>
      <c r="N1606" s="129"/>
      <c r="O1606" s="129"/>
      <c r="P1606" s="129"/>
      <c r="Q1606" s="129"/>
      <c r="R1606" s="129"/>
      <c r="S1606" s="130"/>
      <c r="T1606"/>
      <c r="U1606"/>
      <c r="V1606"/>
      <c r="W1606"/>
      <c r="X1606"/>
      <c r="Y1606"/>
      <c r="Z1606"/>
      <c r="AA1606"/>
      <c r="AB1606"/>
      <c r="AC1606"/>
      <c r="AD1606"/>
      <c r="AE1606"/>
    </row>
    <row r="1607" spans="1:31">
      <c r="A1607" s="131" t="s">
        <v>113</v>
      </c>
      <c r="B1607" s="131" t="s">
        <v>137</v>
      </c>
      <c r="C1607" s="131" t="s">
        <v>135</v>
      </c>
      <c r="D1607" s="131" t="s">
        <v>282</v>
      </c>
      <c r="E1607" s="140" t="s">
        <v>941</v>
      </c>
      <c r="F1607" s="140" t="s">
        <v>942</v>
      </c>
      <c r="G1607" s="140" t="s">
        <v>943</v>
      </c>
      <c r="H1607" s="128">
        <v>3</v>
      </c>
      <c r="I1607" s="129">
        <v>2</v>
      </c>
      <c r="J1607" s="129">
        <v>3</v>
      </c>
      <c r="K1607" s="129">
        <v>2</v>
      </c>
      <c r="L1607" s="129">
        <v>2</v>
      </c>
      <c r="M1607" s="129">
        <v>4</v>
      </c>
      <c r="N1607" s="129">
        <v>2</v>
      </c>
      <c r="O1607" s="129">
        <v>2</v>
      </c>
      <c r="P1607" s="129">
        <v>6</v>
      </c>
      <c r="Q1607" s="129">
        <v>3</v>
      </c>
      <c r="R1607" s="129">
        <v>2</v>
      </c>
      <c r="S1607" s="130">
        <v>4</v>
      </c>
      <c r="T1607"/>
      <c r="U1607"/>
      <c r="V1607"/>
      <c r="W1607"/>
      <c r="X1607"/>
      <c r="Y1607"/>
      <c r="Z1607"/>
      <c r="AA1607"/>
      <c r="AB1607"/>
      <c r="AC1607"/>
      <c r="AD1607"/>
      <c r="AE1607"/>
    </row>
    <row r="1608" spans="1:31">
      <c r="A1608" s="131" t="s">
        <v>113</v>
      </c>
      <c r="B1608" s="131" t="s">
        <v>137</v>
      </c>
      <c r="C1608" s="131" t="s">
        <v>135</v>
      </c>
      <c r="D1608" s="131" t="s">
        <v>282</v>
      </c>
      <c r="E1608" s="140" t="s">
        <v>1371</v>
      </c>
      <c r="F1608" s="140" t="s">
        <v>1372</v>
      </c>
      <c r="G1608" s="140" t="s">
        <v>946</v>
      </c>
      <c r="H1608" s="128"/>
      <c r="I1608" s="129">
        <v>1</v>
      </c>
      <c r="J1608" s="129"/>
      <c r="K1608" s="129">
        <v>2</v>
      </c>
      <c r="L1608" s="129">
        <v>1</v>
      </c>
      <c r="M1608" s="129">
        <v>1</v>
      </c>
      <c r="N1608" s="129">
        <v>2</v>
      </c>
      <c r="O1608" s="129">
        <v>5</v>
      </c>
      <c r="P1608" s="129">
        <v>3</v>
      </c>
      <c r="Q1608" s="129">
        <v>3</v>
      </c>
      <c r="R1608" s="129">
        <v>1</v>
      </c>
      <c r="S1608" s="130">
        <v>1</v>
      </c>
      <c r="T1608"/>
      <c r="U1608"/>
      <c r="V1608"/>
      <c r="W1608"/>
      <c r="X1608"/>
      <c r="Y1608"/>
      <c r="Z1608"/>
      <c r="AA1608"/>
      <c r="AB1608"/>
      <c r="AC1608"/>
      <c r="AD1608"/>
      <c r="AE1608"/>
    </row>
    <row r="1609" spans="1:31">
      <c r="A1609" s="131" t="s">
        <v>113</v>
      </c>
      <c r="B1609" s="131" t="s">
        <v>137</v>
      </c>
      <c r="C1609" s="131" t="s">
        <v>135</v>
      </c>
      <c r="D1609" s="131" t="s">
        <v>282</v>
      </c>
      <c r="E1609" s="140" t="s">
        <v>944</v>
      </c>
      <c r="F1609" s="140" t="s">
        <v>945</v>
      </c>
      <c r="G1609" s="140" t="s">
        <v>946</v>
      </c>
      <c r="H1609" s="128"/>
      <c r="I1609" s="129">
        <v>7</v>
      </c>
      <c r="J1609" s="129">
        <v>3</v>
      </c>
      <c r="K1609" s="129">
        <v>5</v>
      </c>
      <c r="L1609" s="129">
        <v>3</v>
      </c>
      <c r="M1609" s="129">
        <v>3</v>
      </c>
      <c r="N1609" s="129">
        <v>10</v>
      </c>
      <c r="O1609" s="129">
        <v>6</v>
      </c>
      <c r="P1609" s="129">
        <v>6</v>
      </c>
      <c r="Q1609" s="129">
        <v>6</v>
      </c>
      <c r="R1609" s="129">
        <v>5</v>
      </c>
      <c r="S1609" s="130">
        <v>14</v>
      </c>
      <c r="T1609"/>
      <c r="U1609"/>
      <c r="V1609"/>
      <c r="W1609"/>
      <c r="X1609"/>
      <c r="Y1609"/>
      <c r="Z1609"/>
      <c r="AA1609"/>
      <c r="AB1609"/>
      <c r="AC1609"/>
      <c r="AD1609"/>
      <c r="AE1609"/>
    </row>
    <row r="1610" spans="1:31">
      <c r="A1610" s="131" t="s">
        <v>113</v>
      </c>
      <c r="B1610" s="131" t="s">
        <v>137</v>
      </c>
      <c r="C1610" s="131" t="s">
        <v>135</v>
      </c>
      <c r="D1610" s="131" t="s">
        <v>282</v>
      </c>
      <c r="E1610" s="140" t="s">
        <v>1373</v>
      </c>
      <c r="F1610" s="140" t="s">
        <v>1374</v>
      </c>
      <c r="G1610" s="140" t="s">
        <v>1375</v>
      </c>
      <c r="H1610" s="128"/>
      <c r="I1610" s="129">
        <v>1</v>
      </c>
      <c r="J1610" s="129"/>
      <c r="K1610" s="129"/>
      <c r="L1610" s="129"/>
      <c r="M1610" s="129"/>
      <c r="N1610" s="129"/>
      <c r="O1610" s="129"/>
      <c r="P1610" s="129"/>
      <c r="Q1610" s="129"/>
      <c r="R1610" s="129"/>
      <c r="S1610" s="130"/>
      <c r="T1610"/>
      <c r="U1610"/>
      <c r="V1610"/>
      <c r="W1610"/>
      <c r="X1610"/>
      <c r="Y1610"/>
      <c r="Z1610"/>
      <c r="AA1610"/>
      <c r="AB1610"/>
      <c r="AC1610"/>
      <c r="AD1610"/>
      <c r="AE1610"/>
    </row>
    <row r="1611" spans="1:31">
      <c r="A1611" s="131" t="s">
        <v>113</v>
      </c>
      <c r="B1611" s="131" t="s">
        <v>137</v>
      </c>
      <c r="C1611" s="131" t="s">
        <v>135</v>
      </c>
      <c r="D1611" s="131" t="s">
        <v>282</v>
      </c>
      <c r="E1611" s="140" t="s">
        <v>1376</v>
      </c>
      <c r="F1611" s="140" t="s">
        <v>353</v>
      </c>
      <c r="G1611" s="140" t="s">
        <v>361</v>
      </c>
      <c r="H1611" s="128"/>
      <c r="I1611" s="129"/>
      <c r="J1611" s="129">
        <v>7</v>
      </c>
      <c r="K1611" s="129">
        <v>8</v>
      </c>
      <c r="L1611" s="129">
        <v>3</v>
      </c>
      <c r="M1611" s="129"/>
      <c r="N1611" s="129"/>
      <c r="O1611" s="129"/>
      <c r="P1611" s="129"/>
      <c r="Q1611" s="129"/>
      <c r="R1611" s="129"/>
      <c r="S1611" s="130"/>
      <c r="T1611"/>
      <c r="U1611"/>
      <c r="V1611"/>
      <c r="W1611"/>
      <c r="X1611"/>
      <c r="Y1611"/>
      <c r="Z1611"/>
      <c r="AA1611"/>
      <c r="AB1611"/>
      <c r="AC1611"/>
      <c r="AD1611"/>
      <c r="AE1611"/>
    </row>
    <row r="1612" spans="1:31">
      <c r="A1612" s="131" t="s">
        <v>113</v>
      </c>
      <c r="B1612" s="131" t="s">
        <v>137</v>
      </c>
      <c r="C1612" s="131" t="s">
        <v>135</v>
      </c>
      <c r="D1612" s="131" t="s">
        <v>282</v>
      </c>
      <c r="E1612" s="131" t="s">
        <v>1376</v>
      </c>
      <c r="F1612" s="131" t="s">
        <v>353</v>
      </c>
      <c r="G1612" s="132" t="s">
        <v>417</v>
      </c>
      <c r="H1612" s="133">
        <v>2</v>
      </c>
      <c r="I1612" s="103">
        <v>4</v>
      </c>
      <c r="J1612" s="103"/>
      <c r="K1612" s="103">
        <v>4</v>
      </c>
      <c r="L1612" s="103">
        <v>3</v>
      </c>
      <c r="M1612" s="103">
        <v>1</v>
      </c>
      <c r="N1612" s="103">
        <v>3</v>
      </c>
      <c r="O1612" s="103">
        <v>2</v>
      </c>
      <c r="P1612" s="103">
        <v>3</v>
      </c>
      <c r="Q1612" s="103">
        <v>4</v>
      </c>
      <c r="R1612" s="103">
        <v>2</v>
      </c>
      <c r="S1612" s="134">
        <v>2</v>
      </c>
      <c r="T1612"/>
      <c r="U1612"/>
      <c r="V1612"/>
      <c r="W1612"/>
      <c r="X1612"/>
      <c r="Y1612"/>
      <c r="Z1612"/>
      <c r="AA1612"/>
      <c r="AB1612"/>
      <c r="AC1612"/>
      <c r="AD1612"/>
      <c r="AE1612"/>
    </row>
    <row r="1613" spans="1:31">
      <c r="A1613" s="131" t="s">
        <v>113</v>
      </c>
      <c r="B1613" s="131" t="s">
        <v>137</v>
      </c>
      <c r="C1613" s="131" t="s">
        <v>135</v>
      </c>
      <c r="D1613" s="131" t="s">
        <v>282</v>
      </c>
      <c r="E1613" s="140" t="s">
        <v>1377</v>
      </c>
      <c r="F1613" s="140" t="s">
        <v>1378</v>
      </c>
      <c r="G1613" s="140" t="s">
        <v>417</v>
      </c>
      <c r="H1613" s="128">
        <v>10</v>
      </c>
      <c r="I1613" s="129">
        <v>4</v>
      </c>
      <c r="J1613" s="129">
        <v>3</v>
      </c>
      <c r="K1613" s="129">
        <v>2</v>
      </c>
      <c r="L1613" s="129"/>
      <c r="M1613" s="129"/>
      <c r="N1613" s="129"/>
      <c r="O1613" s="129"/>
      <c r="P1613" s="129"/>
      <c r="Q1613" s="129">
        <v>6</v>
      </c>
      <c r="R1613" s="129">
        <v>6</v>
      </c>
      <c r="S1613" s="130">
        <v>4</v>
      </c>
      <c r="T1613"/>
      <c r="U1613"/>
      <c r="V1613"/>
      <c r="W1613"/>
      <c r="X1613"/>
      <c r="Y1613"/>
      <c r="Z1613"/>
      <c r="AA1613"/>
      <c r="AB1613"/>
      <c r="AC1613"/>
      <c r="AD1613"/>
      <c r="AE1613"/>
    </row>
    <row r="1614" spans="1:31">
      <c r="A1614" s="131" t="s">
        <v>113</v>
      </c>
      <c r="B1614" s="131" t="s">
        <v>137</v>
      </c>
      <c r="C1614" s="131" t="s">
        <v>135</v>
      </c>
      <c r="D1614" s="131" t="s">
        <v>282</v>
      </c>
      <c r="E1614" s="140" t="s">
        <v>1379</v>
      </c>
      <c r="F1614" s="140" t="s">
        <v>1380</v>
      </c>
      <c r="G1614" s="140" t="s">
        <v>1151</v>
      </c>
      <c r="H1614" s="128"/>
      <c r="I1614" s="129"/>
      <c r="J1614" s="129"/>
      <c r="K1614" s="129"/>
      <c r="L1614" s="129"/>
      <c r="M1614" s="129">
        <v>1</v>
      </c>
      <c r="N1614" s="129"/>
      <c r="O1614" s="129"/>
      <c r="P1614" s="129"/>
      <c r="Q1614" s="129"/>
      <c r="R1614" s="129"/>
      <c r="S1614" s="130"/>
      <c r="T1614"/>
      <c r="U1614"/>
      <c r="V1614"/>
      <c r="W1614"/>
      <c r="X1614"/>
      <c r="Y1614"/>
      <c r="Z1614"/>
      <c r="AA1614"/>
      <c r="AB1614"/>
      <c r="AC1614"/>
      <c r="AD1614"/>
      <c r="AE1614"/>
    </row>
    <row r="1615" spans="1:31">
      <c r="A1615" s="131" t="s">
        <v>113</v>
      </c>
      <c r="B1615" s="131" t="s">
        <v>137</v>
      </c>
      <c r="C1615" s="131" t="s">
        <v>135</v>
      </c>
      <c r="D1615" s="131" t="s">
        <v>282</v>
      </c>
      <c r="E1615" s="131" t="s">
        <v>1379</v>
      </c>
      <c r="F1615" s="131" t="s">
        <v>1380</v>
      </c>
      <c r="G1615" s="132" t="s">
        <v>439</v>
      </c>
      <c r="H1615" s="133"/>
      <c r="I1615" s="103">
        <v>5</v>
      </c>
      <c r="J1615" s="103">
        <v>3</v>
      </c>
      <c r="K1615" s="103"/>
      <c r="L1615" s="103">
        <v>2</v>
      </c>
      <c r="M1615" s="103">
        <v>2</v>
      </c>
      <c r="N1615" s="103">
        <v>4</v>
      </c>
      <c r="O1615" s="103">
        <v>5</v>
      </c>
      <c r="P1615" s="103">
        <v>4</v>
      </c>
      <c r="Q1615" s="103">
        <v>1</v>
      </c>
      <c r="R1615" s="103"/>
      <c r="S1615" s="134"/>
      <c r="T1615"/>
      <c r="U1615"/>
      <c r="V1615"/>
      <c r="W1615"/>
      <c r="X1615"/>
      <c r="Y1615"/>
      <c r="Z1615"/>
      <c r="AA1615"/>
      <c r="AB1615"/>
      <c r="AC1615"/>
      <c r="AD1615"/>
      <c r="AE1615"/>
    </row>
    <row r="1616" spans="1:31">
      <c r="A1616" s="131" t="s">
        <v>113</v>
      </c>
      <c r="B1616" s="131" t="s">
        <v>137</v>
      </c>
      <c r="C1616" s="131" t="s">
        <v>135</v>
      </c>
      <c r="D1616" s="131" t="s">
        <v>282</v>
      </c>
      <c r="E1616" s="140" t="s">
        <v>1381</v>
      </c>
      <c r="F1616" s="140" t="s">
        <v>1382</v>
      </c>
      <c r="G1616" s="140" t="s">
        <v>1383</v>
      </c>
      <c r="H1616" s="128"/>
      <c r="I1616" s="129"/>
      <c r="J1616" s="129"/>
      <c r="K1616" s="129"/>
      <c r="L1616" s="129"/>
      <c r="M1616" s="129">
        <v>4</v>
      </c>
      <c r="N1616" s="129"/>
      <c r="O1616" s="129"/>
      <c r="P1616" s="129"/>
      <c r="Q1616" s="129"/>
      <c r="R1616" s="129"/>
      <c r="S1616" s="130"/>
      <c r="T1616"/>
      <c r="U1616"/>
      <c r="V1616"/>
      <c r="W1616"/>
      <c r="X1616"/>
      <c r="Y1616"/>
      <c r="Z1616"/>
      <c r="AA1616"/>
      <c r="AB1616"/>
      <c r="AC1616"/>
      <c r="AD1616"/>
      <c r="AE1616"/>
    </row>
    <row r="1617" spans="1:31">
      <c r="A1617" s="131" t="s">
        <v>113</v>
      </c>
      <c r="B1617" s="131" t="s">
        <v>137</v>
      </c>
      <c r="C1617" s="131" t="s">
        <v>135</v>
      </c>
      <c r="D1617" s="131" t="s">
        <v>282</v>
      </c>
      <c r="E1617" s="131" t="s">
        <v>1381</v>
      </c>
      <c r="F1617" s="131" t="s">
        <v>1382</v>
      </c>
      <c r="G1617" s="132" t="s">
        <v>349</v>
      </c>
      <c r="H1617" s="133"/>
      <c r="I1617" s="103"/>
      <c r="J1617" s="103"/>
      <c r="K1617" s="103"/>
      <c r="L1617" s="103"/>
      <c r="M1617" s="103"/>
      <c r="N1617" s="103"/>
      <c r="O1617" s="103">
        <v>6</v>
      </c>
      <c r="P1617" s="103">
        <v>9</v>
      </c>
      <c r="Q1617" s="103">
        <v>3</v>
      </c>
      <c r="R1617" s="103"/>
      <c r="S1617" s="134"/>
      <c r="T1617"/>
      <c r="U1617"/>
      <c r="V1617"/>
      <c r="W1617"/>
      <c r="X1617"/>
      <c r="Y1617"/>
      <c r="Z1617"/>
      <c r="AA1617"/>
      <c r="AB1617"/>
      <c r="AC1617"/>
      <c r="AD1617"/>
      <c r="AE1617"/>
    </row>
    <row r="1618" spans="1:31">
      <c r="A1618" s="131" t="s">
        <v>113</v>
      </c>
      <c r="B1618" s="131" t="s">
        <v>137</v>
      </c>
      <c r="C1618" s="131" t="s">
        <v>135</v>
      </c>
      <c r="D1618" s="131" t="s">
        <v>282</v>
      </c>
      <c r="E1618" s="131" t="s">
        <v>1381</v>
      </c>
      <c r="F1618" s="131" t="s">
        <v>1382</v>
      </c>
      <c r="G1618" s="132" t="s">
        <v>1322</v>
      </c>
      <c r="H1618" s="133"/>
      <c r="I1618" s="103"/>
      <c r="J1618" s="103"/>
      <c r="K1618" s="103"/>
      <c r="L1618" s="103"/>
      <c r="M1618" s="103"/>
      <c r="N1618" s="103"/>
      <c r="O1618" s="103"/>
      <c r="P1618" s="103"/>
      <c r="Q1618" s="103"/>
      <c r="R1618" s="103"/>
      <c r="S1618" s="134">
        <v>5</v>
      </c>
      <c r="T1618"/>
      <c r="U1618"/>
      <c r="V1618"/>
      <c r="W1618"/>
      <c r="X1618"/>
      <c r="Y1618"/>
      <c r="Z1618"/>
      <c r="AA1618"/>
      <c r="AB1618"/>
      <c r="AC1618"/>
      <c r="AD1618"/>
      <c r="AE1618"/>
    </row>
    <row r="1619" spans="1:31">
      <c r="A1619" s="131" t="s">
        <v>113</v>
      </c>
      <c r="B1619" s="131" t="s">
        <v>137</v>
      </c>
      <c r="C1619" s="131" t="s">
        <v>135</v>
      </c>
      <c r="D1619" s="131" t="s">
        <v>282</v>
      </c>
      <c r="E1619" s="131" t="s">
        <v>1381</v>
      </c>
      <c r="F1619" s="131" t="s">
        <v>1382</v>
      </c>
      <c r="G1619" s="132" t="s">
        <v>200</v>
      </c>
      <c r="H1619" s="133">
        <v>16</v>
      </c>
      <c r="I1619" s="103">
        <v>6</v>
      </c>
      <c r="J1619" s="103">
        <v>41</v>
      </c>
      <c r="K1619" s="103">
        <v>20</v>
      </c>
      <c r="L1619" s="103">
        <v>5</v>
      </c>
      <c r="M1619" s="103">
        <v>9</v>
      </c>
      <c r="N1619" s="103">
        <v>23</v>
      </c>
      <c r="O1619" s="103">
        <v>7</v>
      </c>
      <c r="P1619" s="103">
        <v>3</v>
      </c>
      <c r="Q1619" s="103">
        <v>7</v>
      </c>
      <c r="R1619" s="103">
        <v>10</v>
      </c>
      <c r="S1619" s="134">
        <v>11</v>
      </c>
      <c r="T1619"/>
      <c r="U1619"/>
      <c r="V1619"/>
      <c r="W1619"/>
      <c r="X1619"/>
      <c r="Y1619"/>
      <c r="Z1619"/>
      <c r="AA1619"/>
      <c r="AB1619"/>
      <c r="AC1619"/>
      <c r="AD1619"/>
      <c r="AE1619"/>
    </row>
    <row r="1620" spans="1:31">
      <c r="A1620" s="131" t="s">
        <v>113</v>
      </c>
      <c r="B1620" s="131" t="s">
        <v>137</v>
      </c>
      <c r="C1620" s="131" t="s">
        <v>135</v>
      </c>
      <c r="D1620" s="131" t="s">
        <v>282</v>
      </c>
      <c r="E1620" s="140" t="s">
        <v>1148</v>
      </c>
      <c r="F1620" s="140" t="s">
        <v>1149</v>
      </c>
      <c r="G1620" s="140" t="s">
        <v>325</v>
      </c>
      <c r="H1620" s="128"/>
      <c r="I1620" s="129"/>
      <c r="J1620" s="129"/>
      <c r="K1620" s="129"/>
      <c r="L1620" s="129"/>
      <c r="M1620" s="129"/>
      <c r="N1620" s="129"/>
      <c r="O1620" s="129"/>
      <c r="P1620" s="129"/>
      <c r="Q1620" s="129"/>
      <c r="R1620" s="129"/>
      <c r="S1620" s="130">
        <v>1</v>
      </c>
      <c r="T1620"/>
      <c r="U1620"/>
      <c r="V1620"/>
      <c r="W1620"/>
      <c r="X1620"/>
      <c r="Y1620"/>
      <c r="Z1620"/>
      <c r="AA1620"/>
      <c r="AB1620"/>
      <c r="AC1620"/>
      <c r="AD1620"/>
      <c r="AE1620"/>
    </row>
    <row r="1621" spans="1:31">
      <c r="A1621" s="131" t="s">
        <v>113</v>
      </c>
      <c r="B1621" s="131" t="s">
        <v>137</v>
      </c>
      <c r="C1621" s="131" t="s">
        <v>135</v>
      </c>
      <c r="D1621" s="131" t="s">
        <v>282</v>
      </c>
      <c r="E1621" s="131" t="s">
        <v>1148</v>
      </c>
      <c r="F1621" s="131" t="s">
        <v>1149</v>
      </c>
      <c r="G1621" s="132" t="s">
        <v>1384</v>
      </c>
      <c r="H1621" s="133"/>
      <c r="I1621" s="103"/>
      <c r="J1621" s="103"/>
      <c r="K1621" s="103"/>
      <c r="L1621" s="103"/>
      <c r="M1621" s="103">
        <v>2</v>
      </c>
      <c r="N1621" s="103"/>
      <c r="O1621" s="103"/>
      <c r="P1621" s="103"/>
      <c r="Q1621" s="103"/>
      <c r="R1621" s="103"/>
      <c r="S1621" s="134"/>
      <c r="T1621"/>
      <c r="U1621"/>
      <c r="V1621"/>
      <c r="W1621"/>
      <c r="X1621"/>
      <c r="Y1621"/>
      <c r="Z1621"/>
      <c r="AA1621"/>
      <c r="AB1621"/>
      <c r="AC1621"/>
      <c r="AD1621"/>
      <c r="AE1621"/>
    </row>
    <row r="1622" spans="1:31">
      <c r="A1622" s="131" t="s">
        <v>113</v>
      </c>
      <c r="B1622" s="131" t="s">
        <v>137</v>
      </c>
      <c r="C1622" s="131" t="s">
        <v>135</v>
      </c>
      <c r="D1622" s="131" t="s">
        <v>282</v>
      </c>
      <c r="E1622" s="131" t="s">
        <v>1148</v>
      </c>
      <c r="F1622" s="131" t="s">
        <v>1149</v>
      </c>
      <c r="G1622" s="132" t="s">
        <v>372</v>
      </c>
      <c r="H1622" s="133">
        <v>7</v>
      </c>
      <c r="I1622" s="103">
        <v>9</v>
      </c>
      <c r="J1622" s="103">
        <v>9</v>
      </c>
      <c r="K1622" s="103">
        <v>5</v>
      </c>
      <c r="L1622" s="103">
        <v>2</v>
      </c>
      <c r="M1622" s="103">
        <v>1</v>
      </c>
      <c r="N1622" s="103">
        <v>3</v>
      </c>
      <c r="O1622" s="103">
        <v>4</v>
      </c>
      <c r="P1622" s="103">
        <v>1</v>
      </c>
      <c r="Q1622" s="103"/>
      <c r="R1622" s="103">
        <v>1</v>
      </c>
      <c r="S1622" s="134">
        <v>4</v>
      </c>
      <c r="T1622"/>
      <c r="U1622"/>
      <c r="V1622"/>
      <c r="W1622"/>
      <c r="X1622"/>
      <c r="Y1622"/>
      <c r="Z1622"/>
      <c r="AA1622"/>
      <c r="AB1622"/>
      <c r="AC1622"/>
      <c r="AD1622"/>
      <c r="AE1622"/>
    </row>
    <row r="1623" spans="1:31">
      <c r="A1623" s="131" t="s">
        <v>113</v>
      </c>
      <c r="B1623" s="131" t="s">
        <v>137</v>
      </c>
      <c r="C1623" s="131" t="s">
        <v>135</v>
      </c>
      <c r="D1623" s="131" t="s">
        <v>282</v>
      </c>
      <c r="E1623" s="140" t="s">
        <v>1385</v>
      </c>
      <c r="F1623" s="140" t="s">
        <v>1386</v>
      </c>
      <c r="G1623" s="140" t="s">
        <v>1387</v>
      </c>
      <c r="H1623" s="128">
        <v>9</v>
      </c>
      <c r="I1623" s="129">
        <v>4</v>
      </c>
      <c r="J1623" s="129">
        <v>2</v>
      </c>
      <c r="K1623" s="129">
        <v>3</v>
      </c>
      <c r="L1623" s="129">
        <v>3</v>
      </c>
      <c r="M1623" s="129">
        <v>3</v>
      </c>
      <c r="N1623" s="129">
        <v>6</v>
      </c>
      <c r="O1623" s="129">
        <v>5</v>
      </c>
      <c r="P1623" s="129">
        <v>2</v>
      </c>
      <c r="Q1623" s="129">
        <v>4</v>
      </c>
      <c r="R1623" s="129"/>
      <c r="S1623" s="130"/>
      <c r="T1623"/>
      <c r="U1623"/>
      <c r="V1623"/>
      <c r="W1623"/>
      <c r="X1623"/>
      <c r="Y1623"/>
      <c r="Z1623"/>
      <c r="AA1623"/>
      <c r="AB1623"/>
      <c r="AC1623"/>
      <c r="AD1623"/>
      <c r="AE1623"/>
    </row>
    <row r="1624" spans="1:31">
      <c r="A1624" s="131" t="s">
        <v>113</v>
      </c>
      <c r="B1624" s="131" t="s">
        <v>137</v>
      </c>
      <c r="C1624" s="131" t="s">
        <v>135</v>
      </c>
      <c r="D1624" s="131" t="s">
        <v>282</v>
      </c>
      <c r="E1624" s="140" t="s">
        <v>947</v>
      </c>
      <c r="F1624" s="140" t="s">
        <v>948</v>
      </c>
      <c r="G1624" s="140" t="s">
        <v>191</v>
      </c>
      <c r="H1624" s="128">
        <v>12</v>
      </c>
      <c r="I1624" s="129">
        <v>17</v>
      </c>
      <c r="J1624" s="129">
        <v>21</v>
      </c>
      <c r="K1624" s="129">
        <v>13</v>
      </c>
      <c r="L1624" s="129">
        <v>17</v>
      </c>
      <c r="M1624" s="129">
        <v>10</v>
      </c>
      <c r="N1624" s="129">
        <v>15</v>
      </c>
      <c r="O1624" s="129">
        <v>69</v>
      </c>
      <c r="P1624" s="129">
        <v>68</v>
      </c>
      <c r="Q1624" s="129">
        <v>21</v>
      </c>
      <c r="R1624" s="129">
        <v>11</v>
      </c>
      <c r="S1624" s="130">
        <v>15</v>
      </c>
      <c r="T1624"/>
      <c r="U1624"/>
      <c r="V1624"/>
      <c r="W1624"/>
      <c r="X1624"/>
      <c r="Y1624"/>
      <c r="Z1624"/>
      <c r="AA1624"/>
      <c r="AB1624"/>
      <c r="AC1624"/>
      <c r="AD1624"/>
      <c r="AE1624"/>
    </row>
    <row r="1625" spans="1:31">
      <c r="A1625" s="131" t="s">
        <v>113</v>
      </c>
      <c r="B1625" s="131" t="s">
        <v>137</v>
      </c>
      <c r="C1625" s="131" t="s">
        <v>135</v>
      </c>
      <c r="D1625" s="131" t="s">
        <v>282</v>
      </c>
      <c r="E1625" s="140" t="s">
        <v>949</v>
      </c>
      <c r="F1625" s="140" t="s">
        <v>950</v>
      </c>
      <c r="G1625" s="140" t="s">
        <v>951</v>
      </c>
      <c r="H1625" s="128">
        <v>14</v>
      </c>
      <c r="I1625" s="129">
        <v>16</v>
      </c>
      <c r="J1625" s="129">
        <v>12</v>
      </c>
      <c r="K1625" s="129">
        <v>12</v>
      </c>
      <c r="L1625" s="129">
        <v>7</v>
      </c>
      <c r="M1625" s="129">
        <v>6</v>
      </c>
      <c r="N1625" s="129">
        <v>15</v>
      </c>
      <c r="O1625" s="129">
        <v>4</v>
      </c>
      <c r="P1625" s="129"/>
      <c r="Q1625" s="129"/>
      <c r="R1625" s="129"/>
      <c r="S1625" s="130"/>
      <c r="T1625"/>
      <c r="U1625"/>
      <c r="V1625"/>
      <c r="W1625"/>
      <c r="X1625"/>
      <c r="Y1625"/>
      <c r="Z1625"/>
      <c r="AA1625"/>
      <c r="AB1625"/>
      <c r="AC1625"/>
      <c r="AD1625"/>
      <c r="AE1625"/>
    </row>
    <row r="1626" spans="1:31">
      <c r="A1626" s="131" t="s">
        <v>113</v>
      </c>
      <c r="B1626" s="131" t="s">
        <v>137</v>
      </c>
      <c r="C1626" s="131" t="s">
        <v>135</v>
      </c>
      <c r="D1626" s="131" t="s">
        <v>282</v>
      </c>
      <c r="E1626" s="140" t="s">
        <v>952</v>
      </c>
      <c r="F1626" s="140" t="s">
        <v>953</v>
      </c>
      <c r="G1626" s="140" t="s">
        <v>200</v>
      </c>
      <c r="H1626" s="128">
        <v>35</v>
      </c>
      <c r="I1626" s="129">
        <v>41</v>
      </c>
      <c r="J1626" s="129">
        <v>44</v>
      </c>
      <c r="K1626" s="129">
        <v>37</v>
      </c>
      <c r="L1626" s="129">
        <v>53</v>
      </c>
      <c r="M1626" s="129">
        <v>34</v>
      </c>
      <c r="N1626" s="129">
        <v>15</v>
      </c>
      <c r="O1626" s="129"/>
      <c r="P1626" s="129"/>
      <c r="Q1626" s="129"/>
      <c r="R1626" s="129"/>
      <c r="S1626" s="130"/>
      <c r="T1626"/>
      <c r="U1626"/>
      <c r="V1626"/>
      <c r="W1626"/>
      <c r="X1626"/>
      <c r="Y1626"/>
      <c r="Z1626"/>
      <c r="AA1626"/>
      <c r="AB1626"/>
      <c r="AC1626"/>
      <c r="AD1626"/>
      <c r="AE1626"/>
    </row>
    <row r="1627" spans="1:31">
      <c r="A1627" s="131" t="s">
        <v>113</v>
      </c>
      <c r="B1627" s="131" t="s">
        <v>137</v>
      </c>
      <c r="C1627" s="131" t="s">
        <v>135</v>
      </c>
      <c r="D1627" s="131" t="s">
        <v>282</v>
      </c>
      <c r="E1627" s="131" t="s">
        <v>952</v>
      </c>
      <c r="F1627" s="131" t="s">
        <v>953</v>
      </c>
      <c r="G1627" s="132" t="s">
        <v>372</v>
      </c>
      <c r="H1627" s="133">
        <v>59</v>
      </c>
      <c r="I1627" s="103">
        <v>51</v>
      </c>
      <c r="J1627" s="103">
        <v>80</v>
      </c>
      <c r="K1627" s="103">
        <v>71</v>
      </c>
      <c r="L1627" s="103">
        <v>78</v>
      </c>
      <c r="M1627" s="103">
        <v>87</v>
      </c>
      <c r="N1627" s="103">
        <v>53</v>
      </c>
      <c r="O1627" s="103"/>
      <c r="P1627" s="103"/>
      <c r="Q1627" s="103"/>
      <c r="R1627" s="103"/>
      <c r="S1627" s="134"/>
      <c r="T1627"/>
      <c r="U1627"/>
      <c r="V1627"/>
      <c r="W1627"/>
      <c r="X1627"/>
      <c r="Y1627"/>
      <c r="Z1627"/>
      <c r="AA1627"/>
      <c r="AB1627"/>
      <c r="AC1627"/>
      <c r="AD1627"/>
      <c r="AE1627"/>
    </row>
    <row r="1628" spans="1:31">
      <c r="A1628" s="131" t="s">
        <v>113</v>
      </c>
      <c r="B1628" s="131" t="s">
        <v>137</v>
      </c>
      <c r="C1628" s="131" t="s">
        <v>135</v>
      </c>
      <c r="D1628" s="131" t="s">
        <v>282</v>
      </c>
      <c r="E1628" s="140" t="s">
        <v>1031</v>
      </c>
      <c r="F1628" s="140" t="s">
        <v>1032</v>
      </c>
      <c r="G1628" s="140" t="s">
        <v>372</v>
      </c>
      <c r="H1628" s="128"/>
      <c r="I1628" s="129"/>
      <c r="J1628" s="129">
        <v>6</v>
      </c>
      <c r="K1628" s="129">
        <v>5</v>
      </c>
      <c r="L1628" s="129">
        <v>10</v>
      </c>
      <c r="M1628" s="129">
        <v>6</v>
      </c>
      <c r="N1628" s="129">
        <v>18</v>
      </c>
      <c r="O1628" s="129">
        <v>8</v>
      </c>
      <c r="P1628" s="129">
        <v>6</v>
      </c>
      <c r="Q1628" s="129">
        <v>4</v>
      </c>
      <c r="R1628" s="129">
        <v>9</v>
      </c>
      <c r="S1628" s="130">
        <v>3</v>
      </c>
      <c r="T1628"/>
      <c r="U1628"/>
      <c r="V1628"/>
      <c r="W1628"/>
      <c r="X1628"/>
      <c r="Y1628"/>
      <c r="Z1628"/>
      <c r="AA1628"/>
      <c r="AB1628"/>
      <c r="AC1628"/>
      <c r="AD1628"/>
      <c r="AE1628"/>
    </row>
    <row r="1629" spans="1:31">
      <c r="A1629" s="131" t="s">
        <v>113</v>
      </c>
      <c r="B1629" s="131" t="s">
        <v>137</v>
      </c>
      <c r="C1629" s="131" t="s">
        <v>135</v>
      </c>
      <c r="D1629" s="131" t="s">
        <v>282</v>
      </c>
      <c r="E1629" s="131" t="s">
        <v>1031</v>
      </c>
      <c r="F1629" s="131" t="s">
        <v>1032</v>
      </c>
      <c r="G1629" s="132" t="s">
        <v>396</v>
      </c>
      <c r="H1629" s="133">
        <v>5</v>
      </c>
      <c r="I1629" s="103">
        <v>5</v>
      </c>
      <c r="J1629" s="103">
        <v>1</v>
      </c>
      <c r="K1629" s="103"/>
      <c r="L1629" s="103"/>
      <c r="M1629" s="103"/>
      <c r="N1629" s="103"/>
      <c r="O1629" s="103"/>
      <c r="P1629" s="103"/>
      <c r="Q1629" s="103"/>
      <c r="R1629" s="103"/>
      <c r="S1629" s="134"/>
      <c r="T1629"/>
      <c r="U1629"/>
      <c r="V1629"/>
      <c r="W1629"/>
      <c r="X1629"/>
      <c r="Y1629"/>
      <c r="Z1629"/>
      <c r="AA1629"/>
      <c r="AB1629"/>
      <c r="AC1629"/>
      <c r="AD1629"/>
      <c r="AE1629"/>
    </row>
    <row r="1630" spans="1:31">
      <c r="A1630" s="131" t="s">
        <v>113</v>
      </c>
      <c r="B1630" s="131" t="s">
        <v>137</v>
      </c>
      <c r="C1630" s="131" t="s">
        <v>135</v>
      </c>
      <c r="D1630" s="131" t="s">
        <v>282</v>
      </c>
      <c r="E1630" s="140" t="s">
        <v>954</v>
      </c>
      <c r="F1630" s="140" t="s">
        <v>955</v>
      </c>
      <c r="G1630" s="140" t="s">
        <v>372</v>
      </c>
      <c r="H1630" s="128"/>
      <c r="I1630" s="129"/>
      <c r="J1630" s="129">
        <v>5</v>
      </c>
      <c r="K1630" s="129">
        <v>6</v>
      </c>
      <c r="L1630" s="129">
        <v>9</v>
      </c>
      <c r="M1630" s="129">
        <v>13</v>
      </c>
      <c r="N1630" s="129">
        <v>7</v>
      </c>
      <c r="O1630" s="129">
        <v>8</v>
      </c>
      <c r="P1630" s="129">
        <v>7</v>
      </c>
      <c r="Q1630" s="129">
        <v>3</v>
      </c>
      <c r="R1630" s="129">
        <v>10</v>
      </c>
      <c r="S1630" s="130">
        <v>6</v>
      </c>
      <c r="T1630"/>
      <c r="U1630"/>
      <c r="V1630"/>
      <c r="W1630"/>
      <c r="X1630"/>
      <c r="Y1630"/>
      <c r="Z1630"/>
      <c r="AA1630"/>
      <c r="AB1630"/>
      <c r="AC1630"/>
      <c r="AD1630"/>
      <c r="AE1630"/>
    </row>
    <row r="1631" spans="1:31">
      <c r="A1631" s="131" t="s">
        <v>113</v>
      </c>
      <c r="B1631" s="131" t="s">
        <v>137</v>
      </c>
      <c r="C1631" s="131" t="s">
        <v>135</v>
      </c>
      <c r="D1631" s="131" t="s">
        <v>282</v>
      </c>
      <c r="E1631" s="131" t="s">
        <v>954</v>
      </c>
      <c r="F1631" s="131" t="s">
        <v>955</v>
      </c>
      <c r="G1631" s="132" t="s">
        <v>396</v>
      </c>
      <c r="H1631" s="133">
        <v>6</v>
      </c>
      <c r="I1631" s="103">
        <v>2</v>
      </c>
      <c r="J1631" s="103">
        <v>1</v>
      </c>
      <c r="K1631" s="103"/>
      <c r="L1631" s="103"/>
      <c r="M1631" s="103"/>
      <c r="N1631" s="103"/>
      <c r="O1631" s="103"/>
      <c r="P1631" s="103"/>
      <c r="Q1631" s="103"/>
      <c r="R1631" s="103"/>
      <c r="S1631" s="134"/>
      <c r="T1631"/>
      <c r="U1631"/>
      <c r="V1631"/>
      <c r="W1631"/>
      <c r="X1631"/>
      <c r="Y1631"/>
      <c r="Z1631"/>
      <c r="AA1631"/>
      <c r="AB1631"/>
      <c r="AC1631"/>
      <c r="AD1631"/>
      <c r="AE1631"/>
    </row>
    <row r="1632" spans="1:31">
      <c r="A1632" s="131" t="s">
        <v>113</v>
      </c>
      <c r="B1632" s="131" t="s">
        <v>137</v>
      </c>
      <c r="C1632" s="131" t="s">
        <v>135</v>
      </c>
      <c r="D1632" s="131" t="s">
        <v>282</v>
      </c>
      <c r="E1632" s="140" t="s">
        <v>1033</v>
      </c>
      <c r="F1632" s="140" t="s">
        <v>1034</v>
      </c>
      <c r="G1632" s="140" t="s">
        <v>372</v>
      </c>
      <c r="H1632" s="128"/>
      <c r="I1632" s="129"/>
      <c r="J1632" s="129">
        <v>1</v>
      </c>
      <c r="K1632" s="129">
        <v>3</v>
      </c>
      <c r="L1632" s="129">
        <v>3</v>
      </c>
      <c r="M1632" s="129">
        <v>2</v>
      </c>
      <c r="N1632" s="129">
        <v>4</v>
      </c>
      <c r="O1632" s="129">
        <v>3</v>
      </c>
      <c r="P1632" s="129">
        <v>2</v>
      </c>
      <c r="Q1632" s="129">
        <v>1</v>
      </c>
      <c r="R1632" s="129">
        <v>1</v>
      </c>
      <c r="S1632" s="130">
        <v>3</v>
      </c>
      <c r="T1632"/>
      <c r="U1632"/>
      <c r="V1632"/>
      <c r="W1632"/>
      <c r="X1632"/>
      <c r="Y1632"/>
      <c r="Z1632"/>
      <c r="AA1632"/>
      <c r="AB1632"/>
      <c r="AC1632"/>
      <c r="AD1632"/>
      <c r="AE1632"/>
    </row>
    <row r="1633" spans="1:31">
      <c r="A1633" s="131" t="s">
        <v>113</v>
      </c>
      <c r="B1633" s="131" t="s">
        <v>137</v>
      </c>
      <c r="C1633" s="131" t="s">
        <v>135</v>
      </c>
      <c r="D1633" s="131" t="s">
        <v>282</v>
      </c>
      <c r="E1633" s="131" t="s">
        <v>1033</v>
      </c>
      <c r="F1633" s="131" t="s">
        <v>1034</v>
      </c>
      <c r="G1633" s="132" t="s">
        <v>396</v>
      </c>
      <c r="H1633" s="133">
        <v>1</v>
      </c>
      <c r="I1633" s="103">
        <v>1</v>
      </c>
      <c r="J1633" s="103"/>
      <c r="K1633" s="103"/>
      <c r="L1633" s="103"/>
      <c r="M1633" s="103"/>
      <c r="N1633" s="103"/>
      <c r="O1633" s="103"/>
      <c r="P1633" s="103"/>
      <c r="Q1633" s="103"/>
      <c r="R1633" s="103"/>
      <c r="S1633" s="134"/>
      <c r="T1633"/>
      <c r="U1633"/>
      <c r="V1633"/>
      <c r="W1633"/>
      <c r="X1633"/>
      <c r="Y1633"/>
      <c r="Z1633"/>
      <c r="AA1633"/>
      <c r="AB1633"/>
      <c r="AC1633"/>
      <c r="AD1633"/>
      <c r="AE1633"/>
    </row>
    <row r="1634" spans="1:31">
      <c r="A1634" s="131" t="s">
        <v>113</v>
      </c>
      <c r="B1634" s="131" t="s">
        <v>137</v>
      </c>
      <c r="C1634" s="131" t="s">
        <v>135</v>
      </c>
      <c r="D1634" s="131" t="s">
        <v>282</v>
      </c>
      <c r="E1634" s="140" t="s">
        <v>1152</v>
      </c>
      <c r="F1634" s="140" t="s">
        <v>1153</v>
      </c>
      <c r="G1634" s="140" t="s">
        <v>1388</v>
      </c>
      <c r="H1634" s="128">
        <v>4</v>
      </c>
      <c r="I1634" s="129">
        <v>1</v>
      </c>
      <c r="J1634" s="129">
        <v>2</v>
      </c>
      <c r="K1634" s="129">
        <v>1</v>
      </c>
      <c r="L1634" s="129">
        <v>8</v>
      </c>
      <c r="M1634" s="129">
        <v>4</v>
      </c>
      <c r="N1634" s="129"/>
      <c r="O1634" s="129">
        <v>2</v>
      </c>
      <c r="P1634" s="129">
        <v>5</v>
      </c>
      <c r="Q1634" s="129">
        <v>2</v>
      </c>
      <c r="R1634" s="129">
        <v>4</v>
      </c>
      <c r="S1634" s="130">
        <v>5</v>
      </c>
      <c r="T1634"/>
      <c r="U1634"/>
      <c r="V1634"/>
      <c r="W1634"/>
      <c r="X1634"/>
      <c r="Y1634"/>
      <c r="Z1634"/>
      <c r="AA1634"/>
      <c r="AB1634"/>
      <c r="AC1634"/>
      <c r="AD1634"/>
      <c r="AE1634"/>
    </row>
    <row r="1635" spans="1:31">
      <c r="A1635" s="131" t="s">
        <v>113</v>
      </c>
      <c r="B1635" s="131" t="s">
        <v>137</v>
      </c>
      <c r="C1635" s="131" t="s">
        <v>135</v>
      </c>
      <c r="D1635" s="131" t="s">
        <v>282</v>
      </c>
      <c r="E1635" s="140" t="s">
        <v>1155</v>
      </c>
      <c r="F1635" s="140" t="s">
        <v>1156</v>
      </c>
      <c r="G1635" s="140" t="s">
        <v>251</v>
      </c>
      <c r="H1635" s="128">
        <v>6</v>
      </c>
      <c r="I1635" s="129">
        <v>5</v>
      </c>
      <c r="J1635" s="129">
        <v>3</v>
      </c>
      <c r="K1635" s="129">
        <v>2</v>
      </c>
      <c r="L1635" s="129">
        <v>4</v>
      </c>
      <c r="M1635" s="129">
        <v>2</v>
      </c>
      <c r="N1635" s="129">
        <v>6</v>
      </c>
      <c r="O1635" s="129">
        <v>7</v>
      </c>
      <c r="P1635" s="129">
        <v>5</v>
      </c>
      <c r="Q1635" s="129">
        <v>4</v>
      </c>
      <c r="R1635" s="129">
        <v>4</v>
      </c>
      <c r="S1635" s="130">
        <v>3</v>
      </c>
      <c r="T1635"/>
      <c r="U1635"/>
      <c r="V1635"/>
      <c r="W1635"/>
      <c r="X1635"/>
      <c r="Y1635"/>
      <c r="Z1635"/>
      <c r="AA1635"/>
      <c r="AB1635"/>
      <c r="AC1635"/>
      <c r="AD1635"/>
      <c r="AE1635"/>
    </row>
    <row r="1636" spans="1:31">
      <c r="A1636" s="131" t="s">
        <v>113</v>
      </c>
      <c r="B1636" s="131" t="s">
        <v>137</v>
      </c>
      <c r="C1636" s="131" t="s">
        <v>135</v>
      </c>
      <c r="D1636" s="131" t="s">
        <v>282</v>
      </c>
      <c r="E1636" s="140" t="s">
        <v>956</v>
      </c>
      <c r="F1636" s="140" t="s">
        <v>957</v>
      </c>
      <c r="G1636" s="140" t="s">
        <v>951</v>
      </c>
      <c r="H1636" s="128">
        <v>5</v>
      </c>
      <c r="I1636" s="129">
        <v>2</v>
      </c>
      <c r="J1636" s="129">
        <v>7</v>
      </c>
      <c r="K1636" s="129">
        <v>5</v>
      </c>
      <c r="L1636" s="129">
        <v>13</v>
      </c>
      <c r="M1636" s="129">
        <v>5</v>
      </c>
      <c r="N1636" s="129">
        <v>9</v>
      </c>
      <c r="O1636" s="129">
        <v>8</v>
      </c>
      <c r="P1636" s="129">
        <v>6</v>
      </c>
      <c r="Q1636" s="129">
        <v>6</v>
      </c>
      <c r="R1636" s="129">
        <v>4</v>
      </c>
      <c r="S1636" s="130">
        <v>12</v>
      </c>
      <c r="T1636"/>
      <c r="U1636"/>
      <c r="V1636"/>
      <c r="W1636"/>
      <c r="X1636"/>
      <c r="Y1636"/>
      <c r="Z1636"/>
      <c r="AA1636"/>
      <c r="AB1636"/>
      <c r="AC1636"/>
      <c r="AD1636"/>
      <c r="AE1636"/>
    </row>
    <row r="1637" spans="1:31">
      <c r="A1637" s="131" t="s">
        <v>113</v>
      </c>
      <c r="B1637" s="131" t="s">
        <v>137</v>
      </c>
      <c r="C1637" s="131" t="s">
        <v>135</v>
      </c>
      <c r="D1637" s="131" t="s">
        <v>282</v>
      </c>
      <c r="E1637" s="140" t="s">
        <v>958</v>
      </c>
      <c r="F1637" s="140" t="s">
        <v>959</v>
      </c>
      <c r="G1637" s="140" t="s">
        <v>590</v>
      </c>
      <c r="H1637" s="128">
        <v>9</v>
      </c>
      <c r="I1637" s="129">
        <v>7</v>
      </c>
      <c r="J1637" s="129">
        <v>4</v>
      </c>
      <c r="K1637" s="129">
        <v>13</v>
      </c>
      <c r="L1637" s="129">
        <v>13</v>
      </c>
      <c r="M1637" s="129">
        <v>4</v>
      </c>
      <c r="N1637" s="129">
        <v>23</v>
      </c>
      <c r="O1637" s="129">
        <v>17</v>
      </c>
      <c r="P1637" s="129">
        <v>23</v>
      </c>
      <c r="Q1637" s="129">
        <v>6</v>
      </c>
      <c r="R1637" s="129">
        <v>14</v>
      </c>
      <c r="S1637" s="130">
        <v>24</v>
      </c>
      <c r="T1637"/>
      <c r="U1637"/>
      <c r="V1637"/>
      <c r="W1637"/>
      <c r="X1637"/>
      <c r="Y1637"/>
      <c r="Z1637"/>
      <c r="AA1637"/>
      <c r="AB1637"/>
      <c r="AC1637"/>
      <c r="AD1637"/>
      <c r="AE1637"/>
    </row>
    <row r="1638" spans="1:31">
      <c r="A1638" s="131" t="s">
        <v>113</v>
      </c>
      <c r="B1638" s="131" t="s">
        <v>137</v>
      </c>
      <c r="C1638" s="131" t="s">
        <v>135</v>
      </c>
      <c r="D1638" s="131" t="s">
        <v>282</v>
      </c>
      <c r="E1638" s="140" t="s">
        <v>1035</v>
      </c>
      <c r="F1638" s="140" t="s">
        <v>1036</v>
      </c>
      <c r="G1638" s="140" t="s">
        <v>372</v>
      </c>
      <c r="H1638" s="128"/>
      <c r="I1638" s="129"/>
      <c r="J1638" s="129"/>
      <c r="K1638" s="129"/>
      <c r="L1638" s="129"/>
      <c r="M1638" s="129"/>
      <c r="N1638" s="129">
        <v>7</v>
      </c>
      <c r="O1638" s="129">
        <v>4</v>
      </c>
      <c r="P1638" s="129">
        <v>3</v>
      </c>
      <c r="Q1638" s="129">
        <v>1</v>
      </c>
      <c r="R1638" s="129">
        <v>5</v>
      </c>
      <c r="S1638" s="130">
        <v>2</v>
      </c>
      <c r="T1638"/>
      <c r="U1638"/>
      <c r="V1638"/>
      <c r="W1638"/>
      <c r="X1638"/>
      <c r="Y1638"/>
      <c r="Z1638"/>
      <c r="AA1638"/>
      <c r="AB1638"/>
      <c r="AC1638"/>
      <c r="AD1638"/>
      <c r="AE1638"/>
    </row>
    <row r="1639" spans="1:31">
      <c r="A1639" s="131" t="s">
        <v>113</v>
      </c>
      <c r="B1639" s="131" t="s">
        <v>137</v>
      </c>
      <c r="C1639" s="131" t="s">
        <v>135</v>
      </c>
      <c r="D1639" s="131" t="s">
        <v>282</v>
      </c>
      <c r="E1639" s="131" t="s">
        <v>1035</v>
      </c>
      <c r="F1639" s="131" t="s">
        <v>1036</v>
      </c>
      <c r="G1639" s="132" t="s">
        <v>396</v>
      </c>
      <c r="H1639" s="133"/>
      <c r="I1639" s="103">
        <v>1</v>
      </c>
      <c r="J1639" s="103"/>
      <c r="K1639" s="103">
        <v>2</v>
      </c>
      <c r="L1639" s="103">
        <v>1</v>
      </c>
      <c r="M1639" s="103">
        <v>1</v>
      </c>
      <c r="N1639" s="103">
        <v>1</v>
      </c>
      <c r="O1639" s="103"/>
      <c r="P1639" s="103"/>
      <c r="Q1639" s="103"/>
      <c r="R1639" s="103"/>
      <c r="S1639" s="134"/>
      <c r="T1639"/>
      <c r="U1639"/>
      <c r="V1639"/>
      <c r="W1639"/>
      <c r="X1639"/>
      <c r="Y1639"/>
      <c r="Z1639"/>
      <c r="AA1639"/>
      <c r="AB1639"/>
      <c r="AC1639"/>
      <c r="AD1639"/>
      <c r="AE1639"/>
    </row>
    <row r="1640" spans="1:31">
      <c r="A1640" s="131" t="s">
        <v>113</v>
      </c>
      <c r="B1640" s="131" t="s">
        <v>137</v>
      </c>
      <c r="C1640" s="131" t="s">
        <v>135</v>
      </c>
      <c r="D1640" s="131" t="s">
        <v>282</v>
      </c>
      <c r="E1640" s="140" t="s">
        <v>1037</v>
      </c>
      <c r="F1640" s="140" t="s">
        <v>1038</v>
      </c>
      <c r="G1640" s="140" t="s">
        <v>372</v>
      </c>
      <c r="H1640" s="128"/>
      <c r="I1640" s="129"/>
      <c r="J1640" s="129"/>
      <c r="K1640" s="129"/>
      <c r="L1640" s="129"/>
      <c r="M1640" s="129"/>
      <c r="N1640" s="129">
        <v>12</v>
      </c>
      <c r="O1640" s="129">
        <v>3</v>
      </c>
      <c r="P1640" s="129"/>
      <c r="Q1640" s="129">
        <v>2</v>
      </c>
      <c r="R1640" s="129">
        <v>3</v>
      </c>
      <c r="S1640" s="130">
        <v>2</v>
      </c>
      <c r="T1640"/>
      <c r="U1640"/>
      <c r="V1640"/>
      <c r="W1640"/>
      <c r="X1640"/>
      <c r="Y1640"/>
      <c r="Z1640"/>
      <c r="AA1640"/>
      <c r="AB1640"/>
      <c r="AC1640"/>
      <c r="AD1640"/>
      <c r="AE1640"/>
    </row>
    <row r="1641" spans="1:31">
      <c r="A1641" s="131" t="s">
        <v>113</v>
      </c>
      <c r="B1641" s="131" t="s">
        <v>137</v>
      </c>
      <c r="C1641" s="131" t="s">
        <v>135</v>
      </c>
      <c r="D1641" s="131" t="s">
        <v>282</v>
      </c>
      <c r="E1641" s="131" t="s">
        <v>1037</v>
      </c>
      <c r="F1641" s="131" t="s">
        <v>1038</v>
      </c>
      <c r="G1641" s="132" t="s">
        <v>396</v>
      </c>
      <c r="H1641" s="133"/>
      <c r="I1641" s="103"/>
      <c r="J1641" s="103"/>
      <c r="K1641" s="103">
        <v>2</v>
      </c>
      <c r="L1641" s="103"/>
      <c r="M1641" s="103">
        <v>1</v>
      </c>
      <c r="N1641" s="103">
        <v>1</v>
      </c>
      <c r="O1641" s="103"/>
      <c r="P1641" s="103"/>
      <c r="Q1641" s="103"/>
      <c r="R1641" s="103"/>
      <c r="S1641" s="134"/>
      <c r="T1641"/>
      <c r="U1641"/>
      <c r="V1641"/>
      <c r="W1641"/>
      <c r="X1641"/>
      <c r="Y1641"/>
      <c r="Z1641"/>
      <c r="AA1641"/>
      <c r="AB1641"/>
      <c r="AC1641"/>
      <c r="AD1641"/>
      <c r="AE1641"/>
    </row>
    <row r="1642" spans="1:31">
      <c r="A1642" s="131" t="s">
        <v>113</v>
      </c>
      <c r="B1642" s="131" t="s">
        <v>137</v>
      </c>
      <c r="C1642" s="131" t="s">
        <v>135</v>
      </c>
      <c r="D1642" s="131" t="s">
        <v>282</v>
      </c>
      <c r="E1642" s="140" t="s">
        <v>1039</v>
      </c>
      <c r="F1642" s="140" t="s">
        <v>1040</v>
      </c>
      <c r="G1642" s="140" t="s">
        <v>372</v>
      </c>
      <c r="H1642" s="128"/>
      <c r="I1642" s="129"/>
      <c r="J1642" s="129"/>
      <c r="K1642" s="129"/>
      <c r="L1642" s="129"/>
      <c r="M1642" s="129"/>
      <c r="N1642" s="129">
        <v>3</v>
      </c>
      <c r="O1642" s="129">
        <v>4</v>
      </c>
      <c r="P1642" s="129">
        <v>3</v>
      </c>
      <c r="Q1642" s="129"/>
      <c r="R1642" s="129">
        <v>3</v>
      </c>
      <c r="S1642" s="130">
        <v>2</v>
      </c>
      <c r="T1642"/>
      <c r="U1642"/>
      <c r="V1642"/>
      <c r="W1642"/>
      <c r="X1642"/>
      <c r="Y1642"/>
      <c r="Z1642"/>
      <c r="AA1642"/>
      <c r="AB1642"/>
      <c r="AC1642"/>
      <c r="AD1642"/>
      <c r="AE1642"/>
    </row>
    <row r="1643" spans="1:31">
      <c r="A1643" s="131" t="s">
        <v>113</v>
      </c>
      <c r="B1643" s="131" t="s">
        <v>137</v>
      </c>
      <c r="C1643" s="131" t="s">
        <v>135</v>
      </c>
      <c r="D1643" s="131" t="s">
        <v>282</v>
      </c>
      <c r="E1643" s="131" t="s">
        <v>1039</v>
      </c>
      <c r="F1643" s="131" t="s">
        <v>1040</v>
      </c>
      <c r="G1643" s="132" t="s">
        <v>396</v>
      </c>
      <c r="H1643" s="133"/>
      <c r="I1643" s="103">
        <v>2</v>
      </c>
      <c r="J1643" s="103">
        <v>2</v>
      </c>
      <c r="K1643" s="103">
        <v>1</v>
      </c>
      <c r="L1643" s="103">
        <v>4</v>
      </c>
      <c r="M1643" s="103">
        <v>1</v>
      </c>
      <c r="N1643" s="103"/>
      <c r="O1643" s="103"/>
      <c r="P1643" s="103"/>
      <c r="Q1643" s="103"/>
      <c r="R1643" s="103"/>
      <c r="S1643" s="134"/>
      <c r="T1643"/>
      <c r="U1643"/>
      <c r="V1643"/>
      <c r="W1643"/>
      <c r="X1643"/>
      <c r="Y1643"/>
      <c r="Z1643"/>
      <c r="AA1643"/>
      <c r="AB1643"/>
      <c r="AC1643"/>
      <c r="AD1643"/>
      <c r="AE1643"/>
    </row>
    <row r="1644" spans="1:31">
      <c r="A1644" s="131" t="s">
        <v>113</v>
      </c>
      <c r="B1644" s="131" t="s">
        <v>137</v>
      </c>
      <c r="C1644" s="131" t="s">
        <v>135</v>
      </c>
      <c r="D1644" s="131" t="s">
        <v>282</v>
      </c>
      <c r="E1644" s="140" t="s">
        <v>1041</v>
      </c>
      <c r="F1644" s="140" t="s">
        <v>1042</v>
      </c>
      <c r="G1644" s="140" t="s">
        <v>372</v>
      </c>
      <c r="H1644" s="128"/>
      <c r="I1644" s="129"/>
      <c r="J1644" s="129"/>
      <c r="K1644" s="129"/>
      <c r="L1644" s="129"/>
      <c r="M1644" s="129"/>
      <c r="N1644" s="129">
        <v>2</v>
      </c>
      <c r="O1644" s="129">
        <v>1</v>
      </c>
      <c r="P1644" s="129"/>
      <c r="Q1644" s="129"/>
      <c r="R1644" s="129">
        <v>1</v>
      </c>
      <c r="S1644" s="130"/>
      <c r="T1644"/>
      <c r="U1644"/>
      <c r="V1644"/>
      <c r="W1644"/>
      <c r="X1644"/>
      <c r="Y1644"/>
      <c r="Z1644"/>
      <c r="AA1644"/>
      <c r="AB1644"/>
      <c r="AC1644"/>
      <c r="AD1644"/>
      <c r="AE1644"/>
    </row>
    <row r="1645" spans="1:31">
      <c r="A1645" s="131" t="s">
        <v>113</v>
      </c>
      <c r="B1645" s="131" t="s">
        <v>137</v>
      </c>
      <c r="C1645" s="131" t="s">
        <v>135</v>
      </c>
      <c r="D1645" s="131" t="s">
        <v>282</v>
      </c>
      <c r="E1645" s="131" t="s">
        <v>1041</v>
      </c>
      <c r="F1645" s="131" t="s">
        <v>1042</v>
      </c>
      <c r="G1645" s="132" t="s">
        <v>396</v>
      </c>
      <c r="H1645" s="133">
        <v>1</v>
      </c>
      <c r="I1645" s="103"/>
      <c r="J1645" s="103"/>
      <c r="K1645" s="103">
        <v>1</v>
      </c>
      <c r="L1645" s="103"/>
      <c r="M1645" s="103"/>
      <c r="N1645" s="103"/>
      <c r="O1645" s="103"/>
      <c r="P1645" s="103"/>
      <c r="Q1645" s="103"/>
      <c r="R1645" s="103"/>
      <c r="S1645" s="134"/>
      <c r="T1645"/>
      <c r="U1645"/>
      <c r="V1645"/>
      <c r="W1645"/>
      <c r="X1645"/>
      <c r="Y1645"/>
      <c r="Z1645"/>
      <c r="AA1645"/>
      <c r="AB1645"/>
      <c r="AC1645"/>
      <c r="AD1645"/>
      <c r="AE1645"/>
    </row>
    <row r="1646" spans="1:31">
      <c r="A1646" s="131" t="s">
        <v>113</v>
      </c>
      <c r="B1646" s="131" t="s">
        <v>137</v>
      </c>
      <c r="C1646" s="131" t="s">
        <v>135</v>
      </c>
      <c r="D1646" s="131" t="s">
        <v>282</v>
      </c>
      <c r="E1646" s="140" t="s">
        <v>1043</v>
      </c>
      <c r="F1646" s="140" t="s">
        <v>1044</v>
      </c>
      <c r="G1646" s="140" t="s">
        <v>372</v>
      </c>
      <c r="H1646" s="128"/>
      <c r="I1646" s="129"/>
      <c r="J1646" s="129"/>
      <c r="K1646" s="129"/>
      <c r="L1646" s="129"/>
      <c r="M1646" s="129"/>
      <c r="N1646" s="129">
        <v>1</v>
      </c>
      <c r="O1646" s="129">
        <v>1</v>
      </c>
      <c r="P1646" s="129">
        <v>2</v>
      </c>
      <c r="Q1646" s="129"/>
      <c r="R1646" s="129">
        <v>1</v>
      </c>
      <c r="S1646" s="130"/>
      <c r="T1646"/>
      <c r="U1646"/>
      <c r="V1646"/>
      <c r="W1646"/>
      <c r="X1646"/>
      <c r="Y1646"/>
      <c r="Z1646"/>
      <c r="AA1646"/>
      <c r="AB1646"/>
      <c r="AC1646"/>
      <c r="AD1646"/>
      <c r="AE1646"/>
    </row>
    <row r="1647" spans="1:31">
      <c r="A1647" s="131" t="s">
        <v>113</v>
      </c>
      <c r="B1647" s="131" t="s">
        <v>137</v>
      </c>
      <c r="C1647" s="131" t="s">
        <v>135</v>
      </c>
      <c r="D1647" s="131" t="s">
        <v>282</v>
      </c>
      <c r="E1647" s="131" t="s">
        <v>1043</v>
      </c>
      <c r="F1647" s="131" t="s">
        <v>1044</v>
      </c>
      <c r="G1647" s="132" t="s">
        <v>396</v>
      </c>
      <c r="H1647" s="133"/>
      <c r="I1647" s="103"/>
      <c r="J1647" s="103"/>
      <c r="K1647" s="103">
        <v>1</v>
      </c>
      <c r="L1647" s="103"/>
      <c r="M1647" s="103">
        <v>1</v>
      </c>
      <c r="N1647" s="103"/>
      <c r="O1647" s="103"/>
      <c r="P1647" s="103"/>
      <c r="Q1647" s="103"/>
      <c r="R1647" s="103"/>
      <c r="S1647" s="134"/>
      <c r="T1647"/>
      <c r="U1647"/>
      <c r="V1647"/>
      <c r="W1647"/>
      <c r="X1647"/>
      <c r="Y1647"/>
      <c r="Z1647"/>
      <c r="AA1647"/>
      <c r="AB1647"/>
      <c r="AC1647"/>
      <c r="AD1647"/>
      <c r="AE1647"/>
    </row>
    <row r="1648" spans="1:31">
      <c r="A1648" s="131" t="s">
        <v>113</v>
      </c>
      <c r="B1648" s="131" t="s">
        <v>137</v>
      </c>
      <c r="C1648" s="131" t="s">
        <v>135</v>
      </c>
      <c r="D1648" s="131" t="s">
        <v>282</v>
      </c>
      <c r="E1648" s="140" t="s">
        <v>1161</v>
      </c>
      <c r="F1648" s="140" t="s">
        <v>1162</v>
      </c>
      <c r="G1648" s="140" t="s">
        <v>1389</v>
      </c>
      <c r="H1648" s="128">
        <v>1</v>
      </c>
      <c r="I1648" s="129"/>
      <c r="J1648" s="129"/>
      <c r="K1648" s="129">
        <v>1</v>
      </c>
      <c r="L1648" s="129">
        <v>1</v>
      </c>
      <c r="M1648" s="129"/>
      <c r="N1648" s="129">
        <v>1</v>
      </c>
      <c r="O1648" s="129"/>
      <c r="P1648" s="129"/>
      <c r="Q1648" s="129">
        <v>1</v>
      </c>
      <c r="R1648" s="129">
        <v>1</v>
      </c>
      <c r="S1648" s="130">
        <v>1</v>
      </c>
      <c r="T1648"/>
      <c r="U1648"/>
      <c r="V1648"/>
      <c r="W1648"/>
      <c r="X1648"/>
      <c r="Y1648"/>
      <c r="Z1648"/>
      <c r="AA1648"/>
      <c r="AB1648"/>
      <c r="AC1648"/>
      <c r="AD1648"/>
      <c r="AE1648"/>
    </row>
    <row r="1649" spans="1:31">
      <c r="A1649" s="131" t="s">
        <v>113</v>
      </c>
      <c r="B1649" s="131" t="s">
        <v>137</v>
      </c>
      <c r="C1649" s="131" t="s">
        <v>135</v>
      </c>
      <c r="D1649" s="131" t="s">
        <v>282</v>
      </c>
      <c r="E1649" s="140" t="s">
        <v>960</v>
      </c>
      <c r="F1649" s="140" t="s">
        <v>961</v>
      </c>
      <c r="G1649" s="140" t="s">
        <v>469</v>
      </c>
      <c r="H1649" s="128">
        <v>10</v>
      </c>
      <c r="I1649" s="129">
        <v>14</v>
      </c>
      <c r="J1649" s="129">
        <v>12</v>
      </c>
      <c r="K1649" s="129">
        <v>12</v>
      </c>
      <c r="L1649" s="129">
        <v>10</v>
      </c>
      <c r="M1649" s="129">
        <v>11</v>
      </c>
      <c r="N1649" s="129">
        <v>18</v>
      </c>
      <c r="O1649" s="129">
        <v>15</v>
      </c>
      <c r="P1649" s="129">
        <v>15</v>
      </c>
      <c r="Q1649" s="129">
        <v>8</v>
      </c>
      <c r="R1649" s="129">
        <v>16</v>
      </c>
      <c r="S1649" s="130">
        <v>11</v>
      </c>
      <c r="T1649"/>
      <c r="U1649"/>
      <c r="V1649"/>
      <c r="W1649"/>
      <c r="X1649"/>
      <c r="Y1649"/>
      <c r="Z1649"/>
      <c r="AA1649"/>
      <c r="AB1649"/>
      <c r="AC1649"/>
      <c r="AD1649"/>
      <c r="AE1649"/>
    </row>
    <row r="1650" spans="1:31">
      <c r="A1650" s="131" t="s">
        <v>113</v>
      </c>
      <c r="B1650" s="131" t="s">
        <v>137</v>
      </c>
      <c r="C1650" s="131" t="s">
        <v>135</v>
      </c>
      <c r="D1650" s="131" t="s">
        <v>282</v>
      </c>
      <c r="E1650" s="140" t="s">
        <v>962</v>
      </c>
      <c r="F1650" s="140" t="s">
        <v>963</v>
      </c>
      <c r="G1650" s="140" t="s">
        <v>481</v>
      </c>
      <c r="H1650" s="128">
        <v>3</v>
      </c>
      <c r="I1650" s="129">
        <v>7</v>
      </c>
      <c r="J1650" s="129">
        <v>5</v>
      </c>
      <c r="K1650" s="129">
        <v>5</v>
      </c>
      <c r="L1650" s="129">
        <v>5</v>
      </c>
      <c r="M1650" s="129">
        <v>4</v>
      </c>
      <c r="N1650" s="129">
        <v>18</v>
      </c>
      <c r="O1650" s="129">
        <v>5</v>
      </c>
      <c r="P1650" s="129">
        <v>8</v>
      </c>
      <c r="Q1650" s="129">
        <v>7</v>
      </c>
      <c r="R1650" s="129">
        <v>6</v>
      </c>
      <c r="S1650" s="130">
        <v>5</v>
      </c>
      <c r="T1650"/>
      <c r="U1650"/>
      <c r="V1650"/>
      <c r="W1650"/>
      <c r="X1650"/>
      <c r="Y1650"/>
      <c r="Z1650"/>
      <c r="AA1650"/>
      <c r="AB1650"/>
      <c r="AC1650"/>
      <c r="AD1650"/>
      <c r="AE1650"/>
    </row>
    <row r="1651" spans="1:31">
      <c r="A1651" s="131" t="s">
        <v>113</v>
      </c>
      <c r="B1651" s="131" t="s">
        <v>137</v>
      </c>
      <c r="C1651" s="131" t="s">
        <v>135</v>
      </c>
      <c r="D1651" s="131" t="s">
        <v>282</v>
      </c>
      <c r="E1651" s="140" t="s">
        <v>1167</v>
      </c>
      <c r="F1651" s="140" t="s">
        <v>1168</v>
      </c>
      <c r="G1651" s="140" t="s">
        <v>1390</v>
      </c>
      <c r="H1651" s="128"/>
      <c r="I1651" s="129">
        <v>5</v>
      </c>
      <c r="J1651" s="129">
        <v>3</v>
      </c>
      <c r="K1651" s="129">
        <v>2</v>
      </c>
      <c r="L1651" s="129">
        <v>6</v>
      </c>
      <c r="M1651" s="129">
        <v>6</v>
      </c>
      <c r="N1651" s="129">
        <v>4</v>
      </c>
      <c r="O1651" s="129">
        <v>3</v>
      </c>
      <c r="P1651" s="129">
        <v>6</v>
      </c>
      <c r="Q1651" s="129"/>
      <c r="R1651" s="129">
        <v>1</v>
      </c>
      <c r="S1651" s="130">
        <v>2</v>
      </c>
      <c r="T1651"/>
      <c r="U1651"/>
      <c r="V1651"/>
      <c r="W1651"/>
      <c r="X1651"/>
      <c r="Y1651"/>
      <c r="Z1651"/>
      <c r="AA1651"/>
      <c r="AB1651"/>
      <c r="AC1651"/>
      <c r="AD1651"/>
      <c r="AE1651"/>
    </row>
    <row r="1652" spans="1:31">
      <c r="A1652" s="131" t="s">
        <v>113</v>
      </c>
      <c r="B1652" s="131" t="s">
        <v>137</v>
      </c>
      <c r="C1652" s="131" t="s">
        <v>135</v>
      </c>
      <c r="D1652" s="131" t="s">
        <v>282</v>
      </c>
      <c r="E1652" s="140" t="s">
        <v>1004</v>
      </c>
      <c r="F1652" s="140" t="s">
        <v>1005</v>
      </c>
      <c r="G1652" s="140" t="s">
        <v>287</v>
      </c>
      <c r="H1652" s="128">
        <v>10</v>
      </c>
      <c r="I1652" s="129">
        <v>11</v>
      </c>
      <c r="J1652" s="129">
        <v>8</v>
      </c>
      <c r="K1652" s="129">
        <v>7</v>
      </c>
      <c r="L1652" s="129">
        <v>11</v>
      </c>
      <c r="M1652" s="129">
        <v>6</v>
      </c>
      <c r="N1652" s="129">
        <v>12</v>
      </c>
      <c r="O1652" s="129">
        <v>10</v>
      </c>
      <c r="P1652" s="129">
        <v>5</v>
      </c>
      <c r="Q1652" s="129">
        <v>5</v>
      </c>
      <c r="R1652" s="129">
        <v>10</v>
      </c>
      <c r="S1652" s="130">
        <v>6</v>
      </c>
      <c r="T1652"/>
      <c r="U1652"/>
      <c r="V1652"/>
      <c r="W1652"/>
      <c r="X1652"/>
      <c r="Y1652"/>
      <c r="Z1652"/>
      <c r="AA1652"/>
      <c r="AB1652"/>
      <c r="AC1652"/>
      <c r="AD1652"/>
      <c r="AE1652"/>
    </row>
    <row r="1653" spans="1:31">
      <c r="A1653" s="131" t="s">
        <v>113</v>
      </c>
      <c r="B1653" s="131" t="s">
        <v>137</v>
      </c>
      <c r="C1653" s="131" t="s">
        <v>135</v>
      </c>
      <c r="D1653" s="131" t="s">
        <v>282</v>
      </c>
      <c r="E1653" s="140" t="s">
        <v>1170</v>
      </c>
      <c r="F1653" s="140" t="s">
        <v>1171</v>
      </c>
      <c r="G1653" s="140" t="s">
        <v>481</v>
      </c>
      <c r="H1653" s="128">
        <v>3</v>
      </c>
      <c r="I1653" s="129">
        <v>2</v>
      </c>
      <c r="J1653" s="129">
        <v>1</v>
      </c>
      <c r="K1653" s="129">
        <v>1</v>
      </c>
      <c r="L1653" s="129">
        <v>2</v>
      </c>
      <c r="M1653" s="129">
        <v>1</v>
      </c>
      <c r="N1653" s="129"/>
      <c r="O1653" s="129"/>
      <c r="P1653" s="129">
        <v>1</v>
      </c>
      <c r="Q1653" s="129"/>
      <c r="R1653" s="129">
        <v>1</v>
      </c>
      <c r="S1653" s="130"/>
      <c r="T1653"/>
      <c r="U1653"/>
      <c r="V1653"/>
      <c r="W1653"/>
      <c r="X1653"/>
      <c r="Y1653"/>
      <c r="Z1653"/>
      <c r="AA1653"/>
      <c r="AB1653"/>
      <c r="AC1653"/>
      <c r="AD1653"/>
      <c r="AE1653"/>
    </row>
    <row r="1654" spans="1:31">
      <c r="A1654" s="131" t="s">
        <v>113</v>
      </c>
      <c r="B1654" s="131" t="s">
        <v>137</v>
      </c>
      <c r="C1654" s="131" t="s">
        <v>135</v>
      </c>
      <c r="D1654" s="131" t="s">
        <v>282</v>
      </c>
      <c r="E1654" s="140" t="s">
        <v>1172</v>
      </c>
      <c r="F1654" s="140" t="s">
        <v>1173</v>
      </c>
      <c r="G1654" s="140" t="s">
        <v>182</v>
      </c>
      <c r="H1654" s="128"/>
      <c r="I1654" s="129">
        <v>6</v>
      </c>
      <c r="J1654" s="129">
        <v>1</v>
      </c>
      <c r="K1654" s="129">
        <v>7</v>
      </c>
      <c r="L1654" s="129">
        <v>2</v>
      </c>
      <c r="M1654" s="129">
        <v>1</v>
      </c>
      <c r="N1654" s="129">
        <v>4</v>
      </c>
      <c r="O1654" s="129">
        <v>3</v>
      </c>
      <c r="P1654" s="129">
        <v>3</v>
      </c>
      <c r="Q1654" s="129">
        <v>3</v>
      </c>
      <c r="R1654" s="129">
        <v>2</v>
      </c>
      <c r="S1654" s="130">
        <v>1</v>
      </c>
      <c r="T1654"/>
      <c r="U1654"/>
      <c r="V1654"/>
      <c r="W1654"/>
      <c r="X1654"/>
      <c r="Y1654"/>
      <c r="Z1654"/>
      <c r="AA1654"/>
      <c r="AB1654"/>
      <c r="AC1654"/>
      <c r="AD1654"/>
      <c r="AE1654"/>
    </row>
    <row r="1655" spans="1:31">
      <c r="A1655" s="131" t="s">
        <v>113</v>
      </c>
      <c r="B1655" s="131" t="s">
        <v>137</v>
      </c>
      <c r="C1655" s="131" t="s">
        <v>135</v>
      </c>
      <c r="D1655" s="131" t="s">
        <v>282</v>
      </c>
      <c r="E1655" s="140" t="s">
        <v>964</v>
      </c>
      <c r="F1655" s="140" t="s">
        <v>965</v>
      </c>
      <c r="G1655" s="140" t="s">
        <v>191</v>
      </c>
      <c r="H1655" s="128">
        <v>1</v>
      </c>
      <c r="I1655" s="129">
        <v>3</v>
      </c>
      <c r="J1655" s="129">
        <v>3</v>
      </c>
      <c r="K1655" s="129">
        <v>5</v>
      </c>
      <c r="L1655" s="129">
        <v>2</v>
      </c>
      <c r="M1655" s="129">
        <v>2</v>
      </c>
      <c r="N1655" s="129">
        <v>4</v>
      </c>
      <c r="O1655" s="129">
        <v>8</v>
      </c>
      <c r="P1655" s="129">
        <v>9</v>
      </c>
      <c r="Q1655" s="129">
        <v>1</v>
      </c>
      <c r="R1655" s="129">
        <v>2</v>
      </c>
      <c r="S1655" s="130">
        <v>4</v>
      </c>
      <c r="T1655"/>
      <c r="U1655"/>
      <c r="V1655"/>
      <c r="W1655"/>
      <c r="X1655"/>
      <c r="Y1655"/>
      <c r="Z1655"/>
      <c r="AA1655"/>
      <c r="AB1655"/>
      <c r="AC1655"/>
      <c r="AD1655"/>
      <c r="AE1655"/>
    </row>
    <row r="1656" spans="1:31">
      <c r="A1656" s="131" t="s">
        <v>113</v>
      </c>
      <c r="B1656" s="131" t="s">
        <v>137</v>
      </c>
      <c r="C1656" s="131" t="s">
        <v>135</v>
      </c>
      <c r="D1656" s="131" t="s">
        <v>282</v>
      </c>
      <c r="E1656" s="140" t="s">
        <v>966</v>
      </c>
      <c r="F1656" s="140" t="s">
        <v>967</v>
      </c>
      <c r="G1656" s="140" t="s">
        <v>191</v>
      </c>
      <c r="H1656" s="128">
        <v>2</v>
      </c>
      <c r="I1656" s="129">
        <v>2</v>
      </c>
      <c r="J1656" s="129">
        <v>3</v>
      </c>
      <c r="K1656" s="129">
        <v>2</v>
      </c>
      <c r="L1656" s="129">
        <v>1</v>
      </c>
      <c r="M1656" s="129"/>
      <c r="N1656" s="129">
        <v>2</v>
      </c>
      <c r="O1656" s="129">
        <v>2</v>
      </c>
      <c r="P1656" s="129">
        <v>2</v>
      </c>
      <c r="Q1656" s="129">
        <v>2</v>
      </c>
      <c r="R1656" s="129">
        <v>2</v>
      </c>
      <c r="S1656" s="130"/>
      <c r="T1656"/>
      <c r="U1656"/>
      <c r="V1656"/>
      <c r="W1656"/>
      <c r="X1656"/>
      <c r="Y1656"/>
      <c r="Z1656"/>
      <c r="AA1656"/>
      <c r="AB1656"/>
      <c r="AC1656"/>
      <c r="AD1656"/>
      <c r="AE1656"/>
    </row>
    <row r="1657" spans="1:31">
      <c r="A1657" s="131" t="s">
        <v>113</v>
      </c>
      <c r="B1657" s="131" t="s">
        <v>137</v>
      </c>
      <c r="C1657" s="131" t="s">
        <v>135</v>
      </c>
      <c r="D1657" s="131" t="s">
        <v>282</v>
      </c>
      <c r="E1657" s="140" t="s">
        <v>1391</v>
      </c>
      <c r="F1657" s="140" t="s">
        <v>1392</v>
      </c>
      <c r="G1657" s="140" t="s">
        <v>417</v>
      </c>
      <c r="H1657" s="128">
        <v>1</v>
      </c>
      <c r="I1657" s="129">
        <v>3</v>
      </c>
      <c r="J1657" s="129"/>
      <c r="K1657" s="129"/>
      <c r="L1657" s="129"/>
      <c r="M1657" s="129"/>
      <c r="N1657" s="129"/>
      <c r="O1657" s="129"/>
      <c r="P1657" s="129"/>
      <c r="Q1657" s="129"/>
      <c r="R1657" s="129"/>
      <c r="S1657" s="130"/>
      <c r="T1657"/>
      <c r="U1657"/>
      <c r="V1657"/>
      <c r="W1657"/>
      <c r="X1657"/>
      <c r="Y1657"/>
      <c r="Z1657"/>
      <c r="AA1657"/>
      <c r="AB1657"/>
      <c r="AC1657"/>
      <c r="AD1657"/>
      <c r="AE1657"/>
    </row>
    <row r="1658" spans="1:31">
      <c r="A1658" s="131" t="s">
        <v>113</v>
      </c>
      <c r="B1658" s="131" t="s">
        <v>137</v>
      </c>
      <c r="C1658" s="131" t="s">
        <v>135</v>
      </c>
      <c r="D1658" s="131" t="s">
        <v>282</v>
      </c>
      <c r="E1658" s="140" t="s">
        <v>1175</v>
      </c>
      <c r="F1658" s="140" t="s">
        <v>1176</v>
      </c>
      <c r="G1658" s="140" t="s">
        <v>1393</v>
      </c>
      <c r="H1658" s="128">
        <v>3</v>
      </c>
      <c r="I1658" s="129">
        <v>2</v>
      </c>
      <c r="J1658" s="129">
        <v>6</v>
      </c>
      <c r="K1658" s="129">
        <v>2</v>
      </c>
      <c r="L1658" s="129">
        <v>8</v>
      </c>
      <c r="M1658" s="129">
        <v>7</v>
      </c>
      <c r="N1658" s="129">
        <v>7</v>
      </c>
      <c r="O1658" s="129">
        <v>9</v>
      </c>
      <c r="P1658" s="129"/>
      <c r="Q1658" s="129">
        <v>4</v>
      </c>
      <c r="R1658" s="129">
        <v>5</v>
      </c>
      <c r="S1658" s="130">
        <v>6</v>
      </c>
      <c r="T1658"/>
      <c r="U1658"/>
      <c r="V1658"/>
      <c r="W1658"/>
      <c r="X1658"/>
      <c r="Y1658"/>
      <c r="Z1658"/>
      <c r="AA1658"/>
      <c r="AB1658"/>
      <c r="AC1658"/>
      <c r="AD1658"/>
      <c r="AE1658"/>
    </row>
    <row r="1659" spans="1:31">
      <c r="A1659" s="131" t="s">
        <v>113</v>
      </c>
      <c r="B1659" s="131" t="s">
        <v>137</v>
      </c>
      <c r="C1659" s="131" t="s">
        <v>135</v>
      </c>
      <c r="D1659" s="131" t="s">
        <v>282</v>
      </c>
      <c r="E1659" s="140" t="s">
        <v>1178</v>
      </c>
      <c r="F1659" s="140" t="s">
        <v>1179</v>
      </c>
      <c r="G1659" s="140" t="s">
        <v>396</v>
      </c>
      <c r="H1659" s="128">
        <v>4</v>
      </c>
      <c r="I1659" s="129">
        <v>1</v>
      </c>
      <c r="J1659" s="129">
        <v>4</v>
      </c>
      <c r="K1659" s="129">
        <v>3</v>
      </c>
      <c r="L1659" s="129">
        <v>7</v>
      </c>
      <c r="M1659" s="129">
        <v>1</v>
      </c>
      <c r="N1659" s="129">
        <v>4</v>
      </c>
      <c r="O1659" s="129">
        <v>5</v>
      </c>
      <c r="P1659" s="129">
        <v>1</v>
      </c>
      <c r="Q1659" s="129">
        <v>2</v>
      </c>
      <c r="R1659" s="129">
        <v>4</v>
      </c>
      <c r="S1659" s="130">
        <v>2</v>
      </c>
      <c r="T1659"/>
      <c r="U1659"/>
      <c r="V1659"/>
      <c r="W1659"/>
      <c r="X1659"/>
      <c r="Y1659"/>
      <c r="Z1659"/>
      <c r="AA1659"/>
      <c r="AB1659"/>
      <c r="AC1659"/>
      <c r="AD1659"/>
      <c r="AE1659"/>
    </row>
    <row r="1660" spans="1:31">
      <c r="A1660" s="131" t="s">
        <v>113</v>
      </c>
      <c r="B1660" s="131" t="s">
        <v>137</v>
      </c>
      <c r="C1660" s="131" t="s">
        <v>135</v>
      </c>
      <c r="D1660" s="131" t="s">
        <v>282</v>
      </c>
      <c r="E1660" s="140" t="s">
        <v>968</v>
      </c>
      <c r="F1660" s="140" t="s">
        <v>969</v>
      </c>
      <c r="G1660" s="140" t="s">
        <v>287</v>
      </c>
      <c r="H1660" s="128"/>
      <c r="I1660" s="129">
        <v>36</v>
      </c>
      <c r="J1660" s="129">
        <v>11</v>
      </c>
      <c r="K1660" s="129">
        <v>15</v>
      </c>
      <c r="L1660" s="129">
        <v>16</v>
      </c>
      <c r="M1660" s="129">
        <v>12</v>
      </c>
      <c r="N1660" s="129">
        <v>19</v>
      </c>
      <c r="O1660" s="129">
        <v>28</v>
      </c>
      <c r="P1660" s="129">
        <v>17</v>
      </c>
      <c r="Q1660" s="129">
        <v>9</v>
      </c>
      <c r="R1660" s="129">
        <v>9</v>
      </c>
      <c r="S1660" s="130">
        <v>7</v>
      </c>
      <c r="T1660"/>
      <c r="U1660"/>
      <c r="V1660"/>
      <c r="W1660"/>
      <c r="X1660"/>
      <c r="Y1660"/>
      <c r="Z1660"/>
      <c r="AA1660"/>
      <c r="AB1660"/>
      <c r="AC1660"/>
      <c r="AD1660"/>
      <c r="AE1660"/>
    </row>
    <row r="1661" spans="1:31">
      <c r="A1661" s="131" t="s">
        <v>113</v>
      </c>
      <c r="B1661" s="131" t="s">
        <v>137</v>
      </c>
      <c r="C1661" s="131" t="s">
        <v>135</v>
      </c>
      <c r="D1661" s="131" t="s">
        <v>282</v>
      </c>
      <c r="E1661" s="140" t="s">
        <v>1190</v>
      </c>
      <c r="F1661" s="140" t="s">
        <v>1191</v>
      </c>
      <c r="G1661" s="140" t="s">
        <v>1022</v>
      </c>
      <c r="H1661" s="128"/>
      <c r="I1661" s="129"/>
      <c r="J1661" s="129"/>
      <c r="K1661" s="129"/>
      <c r="L1661" s="129"/>
      <c r="M1661" s="129"/>
      <c r="N1661" s="129"/>
      <c r="O1661" s="129"/>
      <c r="P1661" s="129"/>
      <c r="Q1661" s="129"/>
      <c r="R1661" s="129"/>
      <c r="S1661" s="130">
        <v>6</v>
      </c>
      <c r="T1661"/>
      <c r="U1661"/>
      <c r="V1661"/>
      <c r="W1661"/>
      <c r="X1661"/>
      <c r="Y1661"/>
      <c r="Z1661"/>
      <c r="AA1661"/>
      <c r="AB1661"/>
      <c r="AC1661"/>
      <c r="AD1661"/>
      <c r="AE1661"/>
    </row>
    <row r="1662" spans="1:31">
      <c r="A1662" s="131" t="s">
        <v>113</v>
      </c>
      <c r="B1662" s="131" t="s">
        <v>137</v>
      </c>
      <c r="C1662" s="131" t="s">
        <v>135</v>
      </c>
      <c r="D1662" s="131" t="s">
        <v>282</v>
      </c>
      <c r="E1662" s="140" t="s">
        <v>1394</v>
      </c>
      <c r="F1662" s="140" t="s">
        <v>1395</v>
      </c>
      <c r="G1662" s="140" t="s">
        <v>590</v>
      </c>
      <c r="H1662" s="128"/>
      <c r="I1662" s="129">
        <v>6</v>
      </c>
      <c r="J1662" s="129">
        <v>5</v>
      </c>
      <c r="K1662" s="129">
        <v>8</v>
      </c>
      <c r="L1662" s="129">
        <v>12</v>
      </c>
      <c r="M1662" s="129">
        <v>4</v>
      </c>
      <c r="N1662" s="129"/>
      <c r="O1662" s="129"/>
      <c r="P1662" s="129"/>
      <c r="Q1662" s="129"/>
      <c r="R1662" s="129"/>
      <c r="S1662" s="130"/>
      <c r="T1662"/>
      <c r="U1662"/>
      <c r="V1662"/>
      <c r="W1662"/>
      <c r="X1662"/>
      <c r="Y1662"/>
      <c r="Z1662"/>
      <c r="AA1662"/>
      <c r="AB1662"/>
      <c r="AC1662"/>
      <c r="AD1662"/>
      <c r="AE1662"/>
    </row>
    <row r="1663" spans="1:31">
      <c r="A1663" s="131" t="s">
        <v>113</v>
      </c>
      <c r="B1663" s="131" t="s">
        <v>137</v>
      </c>
      <c r="C1663" s="131" t="s">
        <v>135</v>
      </c>
      <c r="D1663" s="131" t="s">
        <v>282</v>
      </c>
      <c r="E1663" s="140" t="s">
        <v>970</v>
      </c>
      <c r="F1663" s="140" t="s">
        <v>971</v>
      </c>
      <c r="G1663" s="140" t="s">
        <v>590</v>
      </c>
      <c r="H1663" s="128"/>
      <c r="I1663" s="129">
        <v>12</v>
      </c>
      <c r="J1663" s="129">
        <v>21</v>
      </c>
      <c r="K1663" s="129">
        <v>23</v>
      </c>
      <c r="L1663" s="129">
        <v>10</v>
      </c>
      <c r="M1663" s="129">
        <v>3</v>
      </c>
      <c r="N1663" s="129">
        <v>14</v>
      </c>
      <c r="O1663" s="129">
        <v>11</v>
      </c>
      <c r="P1663" s="129">
        <v>12</v>
      </c>
      <c r="Q1663" s="129">
        <v>9</v>
      </c>
      <c r="R1663" s="129">
        <v>6</v>
      </c>
      <c r="S1663" s="130">
        <v>3</v>
      </c>
      <c r="T1663"/>
      <c r="U1663"/>
      <c r="V1663"/>
      <c r="W1663"/>
      <c r="X1663"/>
      <c r="Y1663"/>
      <c r="Z1663"/>
      <c r="AA1663"/>
      <c r="AB1663"/>
      <c r="AC1663"/>
      <c r="AD1663"/>
      <c r="AE1663"/>
    </row>
    <row r="1664" spans="1:31">
      <c r="A1664" s="131" t="s">
        <v>113</v>
      </c>
      <c r="B1664" s="131" t="s">
        <v>137</v>
      </c>
      <c r="C1664" s="131" t="s">
        <v>135</v>
      </c>
      <c r="D1664" s="131" t="s">
        <v>282</v>
      </c>
      <c r="E1664" s="140" t="s">
        <v>1396</v>
      </c>
      <c r="F1664" s="140" t="s">
        <v>1397</v>
      </c>
      <c r="G1664" s="140" t="s">
        <v>590</v>
      </c>
      <c r="H1664" s="128"/>
      <c r="I1664" s="129">
        <v>16</v>
      </c>
      <c r="J1664" s="129">
        <v>16</v>
      </c>
      <c r="K1664" s="129">
        <v>17</v>
      </c>
      <c r="L1664" s="129">
        <v>14</v>
      </c>
      <c r="M1664" s="129">
        <v>3</v>
      </c>
      <c r="N1664" s="129">
        <v>8</v>
      </c>
      <c r="O1664" s="129">
        <v>9</v>
      </c>
      <c r="P1664" s="129">
        <v>4</v>
      </c>
      <c r="Q1664" s="129">
        <v>4</v>
      </c>
      <c r="R1664" s="129">
        <v>9</v>
      </c>
      <c r="S1664" s="130">
        <v>9</v>
      </c>
      <c r="T1664"/>
      <c r="U1664"/>
      <c r="V1664"/>
      <c r="W1664"/>
      <c r="X1664"/>
      <c r="Y1664"/>
      <c r="Z1664"/>
      <c r="AA1664"/>
      <c r="AB1664"/>
      <c r="AC1664"/>
      <c r="AD1664"/>
      <c r="AE1664"/>
    </row>
    <row r="1665" spans="1:31">
      <c r="A1665" s="131" t="s">
        <v>113</v>
      </c>
      <c r="B1665" s="131" t="s">
        <v>137</v>
      </c>
      <c r="C1665" s="131" t="s">
        <v>135</v>
      </c>
      <c r="D1665" s="131" t="s">
        <v>282</v>
      </c>
      <c r="E1665" s="140" t="s">
        <v>972</v>
      </c>
      <c r="F1665" s="140" t="s">
        <v>973</v>
      </c>
      <c r="G1665" s="140" t="s">
        <v>974</v>
      </c>
      <c r="H1665" s="128"/>
      <c r="I1665" s="129"/>
      <c r="J1665" s="129">
        <v>8</v>
      </c>
      <c r="K1665" s="129">
        <v>27</v>
      </c>
      <c r="L1665" s="129">
        <v>21</v>
      </c>
      <c r="M1665" s="129">
        <v>21</v>
      </c>
      <c r="N1665" s="129">
        <v>23</v>
      </c>
      <c r="O1665" s="129">
        <v>16</v>
      </c>
      <c r="P1665" s="129">
        <v>10</v>
      </c>
      <c r="Q1665" s="129">
        <v>5</v>
      </c>
      <c r="R1665" s="129"/>
      <c r="S1665" s="130"/>
      <c r="T1665"/>
      <c r="U1665"/>
      <c r="V1665"/>
      <c r="W1665"/>
      <c r="X1665"/>
      <c r="Y1665"/>
      <c r="Z1665"/>
      <c r="AA1665"/>
      <c r="AB1665"/>
      <c r="AC1665"/>
      <c r="AD1665"/>
      <c r="AE1665"/>
    </row>
    <row r="1666" spans="1:31">
      <c r="A1666" s="131" t="s">
        <v>113</v>
      </c>
      <c r="B1666" s="131" t="s">
        <v>137</v>
      </c>
      <c r="C1666" s="131" t="s">
        <v>135</v>
      </c>
      <c r="D1666" s="131" t="s">
        <v>282</v>
      </c>
      <c r="E1666" s="140" t="s">
        <v>975</v>
      </c>
      <c r="F1666" s="140" t="s">
        <v>976</v>
      </c>
      <c r="G1666" s="140" t="s">
        <v>974</v>
      </c>
      <c r="H1666" s="128"/>
      <c r="I1666" s="129"/>
      <c r="J1666" s="129">
        <v>38</v>
      </c>
      <c r="K1666" s="129">
        <v>6</v>
      </c>
      <c r="L1666" s="129">
        <v>74</v>
      </c>
      <c r="M1666" s="129">
        <v>13</v>
      </c>
      <c r="N1666" s="129">
        <v>8</v>
      </c>
      <c r="O1666" s="129"/>
      <c r="P1666" s="129">
        <v>18</v>
      </c>
      <c r="Q1666" s="129">
        <v>43</v>
      </c>
      <c r="R1666" s="129">
        <v>45</v>
      </c>
      <c r="S1666" s="130">
        <v>39</v>
      </c>
      <c r="T1666"/>
      <c r="U1666"/>
      <c r="V1666"/>
      <c r="W1666"/>
      <c r="X1666"/>
      <c r="Y1666"/>
      <c r="Z1666"/>
      <c r="AA1666"/>
      <c r="AB1666"/>
      <c r="AC1666"/>
      <c r="AD1666"/>
      <c r="AE1666"/>
    </row>
    <row r="1667" spans="1:31">
      <c r="A1667" s="131" t="s">
        <v>113</v>
      </c>
      <c r="B1667" s="131" t="s">
        <v>137</v>
      </c>
      <c r="C1667" s="131" t="s">
        <v>135</v>
      </c>
      <c r="D1667" s="131" t="s">
        <v>282</v>
      </c>
      <c r="E1667" s="140" t="s">
        <v>977</v>
      </c>
      <c r="F1667" s="140" t="s">
        <v>978</v>
      </c>
      <c r="G1667" s="140" t="s">
        <v>974</v>
      </c>
      <c r="H1667" s="128"/>
      <c r="I1667" s="129"/>
      <c r="J1667" s="129">
        <v>20</v>
      </c>
      <c r="K1667" s="129">
        <v>3</v>
      </c>
      <c r="L1667" s="129">
        <v>37</v>
      </c>
      <c r="M1667" s="129">
        <v>5</v>
      </c>
      <c r="N1667" s="129">
        <v>1</v>
      </c>
      <c r="O1667" s="129"/>
      <c r="P1667" s="129">
        <v>12</v>
      </c>
      <c r="Q1667" s="129">
        <v>13</v>
      </c>
      <c r="R1667" s="129">
        <v>14</v>
      </c>
      <c r="S1667" s="130">
        <v>13</v>
      </c>
      <c r="T1667"/>
      <c r="U1667"/>
      <c r="V1667"/>
      <c r="W1667"/>
      <c r="X1667"/>
      <c r="Y1667"/>
      <c r="Z1667"/>
      <c r="AA1667"/>
      <c r="AB1667"/>
      <c r="AC1667"/>
      <c r="AD1667"/>
      <c r="AE1667"/>
    </row>
    <row r="1668" spans="1:31">
      <c r="A1668" s="131" t="s">
        <v>113</v>
      </c>
      <c r="B1668" s="131" t="s">
        <v>137</v>
      </c>
      <c r="C1668" s="131" t="s">
        <v>135</v>
      </c>
      <c r="D1668" s="131" t="s">
        <v>282</v>
      </c>
      <c r="E1668" s="140" t="s">
        <v>979</v>
      </c>
      <c r="F1668" s="140" t="s">
        <v>980</v>
      </c>
      <c r="G1668" s="140" t="s">
        <v>974</v>
      </c>
      <c r="H1668" s="128"/>
      <c r="I1668" s="129"/>
      <c r="J1668" s="129">
        <v>20</v>
      </c>
      <c r="K1668" s="129">
        <v>3</v>
      </c>
      <c r="L1668" s="129">
        <v>37</v>
      </c>
      <c r="M1668" s="129">
        <v>5</v>
      </c>
      <c r="N1668" s="129">
        <v>1</v>
      </c>
      <c r="O1668" s="129"/>
      <c r="P1668" s="129">
        <v>9</v>
      </c>
      <c r="Q1668" s="129">
        <v>8</v>
      </c>
      <c r="R1668" s="129">
        <v>10</v>
      </c>
      <c r="S1668" s="130">
        <v>13</v>
      </c>
      <c r="T1668"/>
      <c r="U1668"/>
      <c r="V1668"/>
      <c r="W1668"/>
      <c r="X1668"/>
      <c r="Y1668"/>
      <c r="Z1668"/>
      <c r="AA1668"/>
      <c r="AB1668"/>
      <c r="AC1668"/>
      <c r="AD1668"/>
      <c r="AE1668"/>
    </row>
    <row r="1669" spans="1:31">
      <c r="A1669" s="131" t="s">
        <v>113</v>
      </c>
      <c r="B1669" s="131" t="s">
        <v>137</v>
      </c>
      <c r="C1669" s="131" t="s">
        <v>135</v>
      </c>
      <c r="D1669" s="131" t="s">
        <v>282</v>
      </c>
      <c r="E1669" s="140" t="s">
        <v>1006</v>
      </c>
      <c r="F1669" s="140" t="s">
        <v>1007</v>
      </c>
      <c r="G1669" s="140" t="s">
        <v>1352</v>
      </c>
      <c r="H1669" s="128"/>
      <c r="I1669" s="129"/>
      <c r="J1669" s="129"/>
      <c r="K1669" s="129"/>
      <c r="L1669" s="129"/>
      <c r="M1669" s="129"/>
      <c r="N1669" s="129"/>
      <c r="O1669" s="129">
        <v>5</v>
      </c>
      <c r="P1669" s="129">
        <v>19</v>
      </c>
      <c r="Q1669" s="129">
        <v>3</v>
      </c>
      <c r="R1669" s="129"/>
      <c r="S1669" s="130"/>
      <c r="T1669"/>
      <c r="U1669"/>
      <c r="V1669"/>
      <c r="W1669"/>
      <c r="X1669"/>
      <c r="Y1669"/>
      <c r="Z1669"/>
      <c r="AA1669"/>
      <c r="AB1669"/>
      <c r="AC1669"/>
      <c r="AD1669"/>
      <c r="AE1669"/>
    </row>
    <row r="1670" spans="1:31">
      <c r="A1670" s="131" t="s">
        <v>113</v>
      </c>
      <c r="B1670" s="131" t="s">
        <v>137</v>
      </c>
      <c r="C1670" s="131" t="s">
        <v>135</v>
      </c>
      <c r="D1670" s="131" t="s">
        <v>282</v>
      </c>
      <c r="E1670" s="131" t="s">
        <v>1006</v>
      </c>
      <c r="F1670" s="131" t="s">
        <v>1007</v>
      </c>
      <c r="G1670" s="132" t="s">
        <v>349</v>
      </c>
      <c r="H1670" s="133"/>
      <c r="I1670" s="103"/>
      <c r="J1670" s="103"/>
      <c r="K1670" s="103"/>
      <c r="L1670" s="103">
        <v>2</v>
      </c>
      <c r="M1670" s="103">
        <v>1</v>
      </c>
      <c r="N1670" s="103">
        <v>20</v>
      </c>
      <c r="O1670" s="103">
        <v>22</v>
      </c>
      <c r="P1670" s="103">
        <v>10</v>
      </c>
      <c r="Q1670" s="103">
        <v>6</v>
      </c>
      <c r="R1670" s="103">
        <v>3</v>
      </c>
      <c r="S1670" s="134">
        <v>1</v>
      </c>
      <c r="T1670"/>
      <c r="U1670"/>
      <c r="V1670"/>
      <c r="W1670"/>
      <c r="X1670"/>
      <c r="Y1670"/>
      <c r="Z1670"/>
      <c r="AA1670"/>
      <c r="AB1670"/>
      <c r="AC1670"/>
      <c r="AD1670"/>
      <c r="AE1670"/>
    </row>
    <row r="1671" spans="1:31">
      <c r="A1671" s="131" t="s">
        <v>113</v>
      </c>
      <c r="B1671" s="131" t="s">
        <v>137</v>
      </c>
      <c r="C1671" s="131" t="s">
        <v>135</v>
      </c>
      <c r="D1671" s="131" t="s">
        <v>282</v>
      </c>
      <c r="E1671" s="140" t="s">
        <v>1398</v>
      </c>
      <c r="F1671" s="140" t="s">
        <v>1399</v>
      </c>
      <c r="G1671" s="140" t="s">
        <v>1400</v>
      </c>
      <c r="H1671" s="128"/>
      <c r="I1671" s="129"/>
      <c r="J1671" s="129"/>
      <c r="K1671" s="129"/>
      <c r="L1671" s="129"/>
      <c r="M1671" s="129"/>
      <c r="N1671" s="129"/>
      <c r="O1671" s="129"/>
      <c r="P1671" s="129">
        <v>1</v>
      </c>
      <c r="Q1671" s="129"/>
      <c r="R1671" s="129"/>
      <c r="S1671" s="130"/>
      <c r="T1671"/>
      <c r="U1671"/>
      <c r="V1671"/>
      <c r="W1671"/>
      <c r="X1671"/>
      <c r="Y1671"/>
      <c r="Z1671"/>
      <c r="AA1671"/>
      <c r="AB1671"/>
      <c r="AC1671"/>
      <c r="AD1671"/>
      <c r="AE1671"/>
    </row>
    <row r="1672" spans="1:31">
      <c r="A1672" s="131" t="s">
        <v>113</v>
      </c>
      <c r="B1672" s="131" t="s">
        <v>137</v>
      </c>
      <c r="C1672" s="131" t="s">
        <v>135</v>
      </c>
      <c r="D1672" s="131" t="s">
        <v>282</v>
      </c>
      <c r="E1672" s="140" t="s">
        <v>981</v>
      </c>
      <c r="F1672" s="140" t="s">
        <v>982</v>
      </c>
      <c r="G1672" s="140" t="s">
        <v>349</v>
      </c>
      <c r="H1672" s="128"/>
      <c r="I1672" s="129"/>
      <c r="J1672" s="129"/>
      <c r="K1672" s="129"/>
      <c r="L1672" s="129"/>
      <c r="M1672" s="129"/>
      <c r="N1672" s="129">
        <v>65</v>
      </c>
      <c r="O1672" s="129">
        <v>100</v>
      </c>
      <c r="P1672" s="129">
        <v>77</v>
      </c>
      <c r="Q1672" s="129">
        <v>76</v>
      </c>
      <c r="R1672" s="129">
        <v>104</v>
      </c>
      <c r="S1672" s="130">
        <v>70</v>
      </c>
      <c r="T1672"/>
      <c r="U1672"/>
      <c r="V1672"/>
      <c r="W1672"/>
      <c r="X1672"/>
      <c r="Y1672"/>
      <c r="Z1672"/>
      <c r="AA1672"/>
      <c r="AB1672"/>
      <c r="AC1672"/>
      <c r="AD1672"/>
      <c r="AE1672"/>
    </row>
    <row r="1673" spans="1:31">
      <c r="A1673" s="131" t="s">
        <v>113</v>
      </c>
      <c r="B1673" s="131" t="s">
        <v>137</v>
      </c>
      <c r="C1673" s="131" t="s">
        <v>135</v>
      </c>
      <c r="D1673" s="131" t="s">
        <v>282</v>
      </c>
      <c r="E1673" s="131" t="s">
        <v>981</v>
      </c>
      <c r="F1673" s="131" t="s">
        <v>982</v>
      </c>
      <c r="G1673" s="132" t="s">
        <v>200</v>
      </c>
      <c r="H1673" s="133"/>
      <c r="I1673" s="103"/>
      <c r="J1673" s="103"/>
      <c r="K1673" s="103"/>
      <c r="L1673" s="103"/>
      <c r="M1673" s="103"/>
      <c r="N1673" s="103">
        <v>74</v>
      </c>
      <c r="O1673" s="103">
        <v>46</v>
      </c>
      <c r="P1673" s="103">
        <v>38</v>
      </c>
      <c r="Q1673" s="103">
        <v>32</v>
      </c>
      <c r="R1673" s="103">
        <v>38</v>
      </c>
      <c r="S1673" s="134">
        <v>44</v>
      </c>
      <c r="T1673"/>
      <c r="U1673"/>
      <c r="V1673"/>
      <c r="W1673"/>
      <c r="X1673"/>
      <c r="Y1673"/>
      <c r="Z1673"/>
      <c r="AA1673"/>
      <c r="AB1673"/>
      <c r="AC1673"/>
      <c r="AD1673"/>
      <c r="AE1673"/>
    </row>
    <row r="1674" spans="1:31">
      <c r="A1674" s="131" t="s">
        <v>113</v>
      </c>
      <c r="B1674" s="131" t="s">
        <v>137</v>
      </c>
      <c r="C1674" s="131" t="s">
        <v>135</v>
      </c>
      <c r="D1674" s="131" t="s">
        <v>282</v>
      </c>
      <c r="E1674" s="140" t="s">
        <v>1401</v>
      </c>
      <c r="F1674" s="140" t="s">
        <v>1402</v>
      </c>
      <c r="G1674" s="140" t="s">
        <v>1403</v>
      </c>
      <c r="H1674" s="128"/>
      <c r="I1674" s="129"/>
      <c r="J1674" s="129"/>
      <c r="K1674" s="129"/>
      <c r="L1674" s="129"/>
      <c r="M1674" s="129"/>
      <c r="N1674" s="129"/>
      <c r="O1674" s="129"/>
      <c r="P1674" s="129"/>
      <c r="Q1674" s="129"/>
      <c r="R1674" s="129"/>
      <c r="S1674" s="130">
        <v>1</v>
      </c>
      <c r="T1674"/>
      <c r="U1674"/>
      <c r="V1674"/>
      <c r="W1674"/>
      <c r="X1674"/>
      <c r="Y1674"/>
      <c r="Z1674"/>
      <c r="AA1674"/>
      <c r="AB1674"/>
      <c r="AC1674"/>
      <c r="AD1674"/>
      <c r="AE1674"/>
    </row>
    <row r="1675" spans="1:31">
      <c r="A1675" s="131" t="s">
        <v>113</v>
      </c>
      <c r="B1675" s="131" t="s">
        <v>137</v>
      </c>
      <c r="C1675" s="131" t="s">
        <v>135</v>
      </c>
      <c r="D1675" s="131" t="s">
        <v>282</v>
      </c>
      <c r="E1675" s="140" t="s">
        <v>983</v>
      </c>
      <c r="F1675" s="140" t="s">
        <v>984</v>
      </c>
      <c r="G1675" s="140" t="s">
        <v>481</v>
      </c>
      <c r="H1675" s="128"/>
      <c r="I1675" s="129"/>
      <c r="J1675" s="129"/>
      <c r="K1675" s="129"/>
      <c r="L1675" s="129"/>
      <c r="M1675" s="129">
        <v>4</v>
      </c>
      <c r="N1675" s="129">
        <v>19</v>
      </c>
      <c r="O1675" s="129">
        <v>27</v>
      </c>
      <c r="P1675" s="129">
        <v>8</v>
      </c>
      <c r="Q1675" s="129">
        <v>1</v>
      </c>
      <c r="R1675" s="129">
        <v>7</v>
      </c>
      <c r="S1675" s="130">
        <v>11</v>
      </c>
      <c r="T1675"/>
      <c r="U1675"/>
      <c r="V1675"/>
      <c r="W1675"/>
      <c r="X1675"/>
      <c r="Y1675"/>
      <c r="Z1675"/>
      <c r="AA1675"/>
      <c r="AB1675"/>
      <c r="AC1675"/>
      <c r="AD1675"/>
      <c r="AE1675"/>
    </row>
    <row r="1676" spans="1:31">
      <c r="A1676" s="131" t="s">
        <v>113</v>
      </c>
      <c r="B1676" s="131" t="s">
        <v>137</v>
      </c>
      <c r="C1676" s="131" t="s">
        <v>135</v>
      </c>
      <c r="D1676" s="131" t="s">
        <v>282</v>
      </c>
      <c r="E1676" s="140" t="s">
        <v>985</v>
      </c>
      <c r="F1676" s="140" t="s">
        <v>986</v>
      </c>
      <c r="G1676" s="140" t="s">
        <v>590</v>
      </c>
      <c r="H1676" s="128"/>
      <c r="I1676" s="129"/>
      <c r="J1676" s="129"/>
      <c r="K1676" s="129"/>
      <c r="L1676" s="129"/>
      <c r="M1676" s="129">
        <v>18</v>
      </c>
      <c r="N1676" s="129">
        <v>42</v>
      </c>
      <c r="O1676" s="129">
        <v>45</v>
      </c>
      <c r="P1676" s="129">
        <v>31</v>
      </c>
      <c r="Q1676" s="129">
        <v>34</v>
      </c>
      <c r="R1676" s="129">
        <v>32</v>
      </c>
      <c r="S1676" s="130">
        <v>46</v>
      </c>
      <c r="T1676"/>
      <c r="U1676"/>
      <c r="V1676"/>
      <c r="W1676"/>
      <c r="X1676"/>
      <c r="Y1676"/>
      <c r="Z1676"/>
      <c r="AA1676"/>
      <c r="AB1676"/>
      <c r="AC1676"/>
      <c r="AD1676"/>
      <c r="AE1676"/>
    </row>
    <row r="1677" spans="1:31">
      <c r="A1677" s="131" t="s">
        <v>113</v>
      </c>
      <c r="B1677" s="131" t="s">
        <v>137</v>
      </c>
      <c r="C1677" s="131" t="s">
        <v>135</v>
      </c>
      <c r="D1677" s="131" t="s">
        <v>282</v>
      </c>
      <c r="E1677" s="140" t="s">
        <v>1194</v>
      </c>
      <c r="F1677" s="140" t="s">
        <v>1195</v>
      </c>
      <c r="G1677" s="140" t="s">
        <v>1390</v>
      </c>
      <c r="H1677" s="128"/>
      <c r="I1677" s="129">
        <v>5</v>
      </c>
      <c r="J1677" s="129">
        <v>2</v>
      </c>
      <c r="K1677" s="129">
        <v>4</v>
      </c>
      <c r="L1677" s="129">
        <v>5</v>
      </c>
      <c r="M1677" s="129">
        <v>1</v>
      </c>
      <c r="N1677" s="129">
        <v>3</v>
      </c>
      <c r="O1677" s="129">
        <v>6</v>
      </c>
      <c r="P1677" s="129">
        <v>8</v>
      </c>
      <c r="Q1677" s="129">
        <v>1</v>
      </c>
      <c r="R1677" s="129">
        <v>10</v>
      </c>
      <c r="S1677" s="130">
        <v>1</v>
      </c>
      <c r="T1677"/>
      <c r="U1677"/>
      <c r="V1677"/>
      <c r="W1677"/>
      <c r="X1677"/>
      <c r="Y1677"/>
      <c r="Z1677"/>
      <c r="AA1677"/>
      <c r="AB1677"/>
      <c r="AC1677"/>
      <c r="AD1677"/>
      <c r="AE1677"/>
    </row>
    <row r="1678" spans="1:31">
      <c r="A1678" s="131" t="s">
        <v>113</v>
      </c>
      <c r="B1678" s="131" t="s">
        <v>137</v>
      </c>
      <c r="C1678" s="131" t="s">
        <v>135</v>
      </c>
      <c r="D1678" s="131" t="s">
        <v>282</v>
      </c>
      <c r="E1678" s="140" t="s">
        <v>1047</v>
      </c>
      <c r="F1678" s="140" t="s">
        <v>1011</v>
      </c>
      <c r="G1678" s="140" t="s">
        <v>251</v>
      </c>
      <c r="H1678" s="128"/>
      <c r="I1678" s="129"/>
      <c r="J1678" s="129"/>
      <c r="K1678" s="129"/>
      <c r="L1678" s="129"/>
      <c r="M1678" s="129"/>
      <c r="N1678" s="129"/>
      <c r="O1678" s="129">
        <v>5</v>
      </c>
      <c r="P1678" s="129">
        <v>13</v>
      </c>
      <c r="Q1678" s="129">
        <v>4</v>
      </c>
      <c r="R1678" s="129">
        <v>6</v>
      </c>
      <c r="S1678" s="130">
        <v>12</v>
      </c>
      <c r="T1678"/>
      <c r="U1678"/>
      <c r="V1678"/>
      <c r="W1678"/>
      <c r="X1678"/>
      <c r="Y1678"/>
      <c r="Z1678"/>
      <c r="AA1678"/>
      <c r="AB1678"/>
      <c r="AC1678"/>
      <c r="AD1678"/>
      <c r="AE1678"/>
    </row>
    <row r="1679" spans="1:31">
      <c r="A1679" s="131" t="s">
        <v>113</v>
      </c>
      <c r="B1679" s="131" t="s">
        <v>137</v>
      </c>
      <c r="C1679" s="131" t="s">
        <v>135</v>
      </c>
      <c r="D1679" s="131" t="s">
        <v>282</v>
      </c>
      <c r="E1679" s="140" t="s">
        <v>1196</v>
      </c>
      <c r="F1679" s="140" t="s">
        <v>1197</v>
      </c>
      <c r="G1679" s="140" t="s">
        <v>439</v>
      </c>
      <c r="H1679" s="128"/>
      <c r="I1679" s="129"/>
      <c r="J1679" s="129"/>
      <c r="K1679" s="129"/>
      <c r="L1679" s="129"/>
      <c r="M1679" s="129"/>
      <c r="N1679" s="129"/>
      <c r="O1679" s="129"/>
      <c r="P1679" s="129">
        <v>7</v>
      </c>
      <c r="Q1679" s="129">
        <v>3</v>
      </c>
      <c r="R1679" s="129">
        <v>4</v>
      </c>
      <c r="S1679" s="130">
        <v>4</v>
      </c>
      <c r="T1679"/>
      <c r="U1679"/>
      <c r="V1679"/>
      <c r="W1679"/>
      <c r="X1679"/>
      <c r="Y1679"/>
      <c r="Z1679"/>
      <c r="AA1679"/>
      <c r="AB1679"/>
      <c r="AC1679"/>
      <c r="AD1679"/>
      <c r="AE1679"/>
    </row>
    <row r="1680" spans="1:31">
      <c r="A1680" s="131" t="s">
        <v>113</v>
      </c>
      <c r="B1680" s="131" t="s">
        <v>137</v>
      </c>
      <c r="C1680" s="131" t="s">
        <v>135</v>
      </c>
      <c r="D1680" s="131" t="s">
        <v>282</v>
      </c>
      <c r="E1680" s="140" t="s">
        <v>1198</v>
      </c>
      <c r="F1680" s="140" t="s">
        <v>1199</v>
      </c>
      <c r="G1680" s="140" t="s">
        <v>372</v>
      </c>
      <c r="H1680" s="128"/>
      <c r="I1680" s="129"/>
      <c r="J1680" s="129"/>
      <c r="K1680" s="129"/>
      <c r="L1680" s="129"/>
      <c r="M1680" s="129"/>
      <c r="N1680" s="129"/>
      <c r="O1680" s="129"/>
      <c r="P1680" s="129"/>
      <c r="Q1680" s="129"/>
      <c r="R1680" s="129"/>
      <c r="S1680" s="130">
        <v>1</v>
      </c>
      <c r="T1680"/>
      <c r="U1680"/>
      <c r="V1680"/>
      <c r="W1680"/>
      <c r="X1680"/>
      <c r="Y1680"/>
      <c r="Z1680"/>
      <c r="AA1680"/>
      <c r="AB1680"/>
      <c r="AC1680"/>
      <c r="AD1680"/>
      <c r="AE1680"/>
    </row>
    <row r="1681" spans="1:31">
      <c r="A1681" s="131" t="s">
        <v>113</v>
      </c>
      <c r="B1681" s="131" t="s">
        <v>137</v>
      </c>
      <c r="C1681" s="131" t="s">
        <v>135</v>
      </c>
      <c r="D1681" s="131" t="s">
        <v>282</v>
      </c>
      <c r="E1681" s="131" t="s">
        <v>1198</v>
      </c>
      <c r="F1681" s="131" t="s">
        <v>1199</v>
      </c>
      <c r="G1681" s="132" t="s">
        <v>439</v>
      </c>
      <c r="H1681" s="133"/>
      <c r="I1681" s="103"/>
      <c r="J1681" s="103"/>
      <c r="K1681" s="103"/>
      <c r="L1681" s="103"/>
      <c r="M1681" s="103"/>
      <c r="N1681" s="103"/>
      <c r="O1681" s="103"/>
      <c r="P1681" s="103">
        <v>1</v>
      </c>
      <c r="Q1681" s="103">
        <v>3</v>
      </c>
      <c r="R1681" s="103"/>
      <c r="S1681" s="134">
        <v>5</v>
      </c>
      <c r="T1681"/>
      <c r="U1681"/>
      <c r="V1681"/>
      <c r="W1681"/>
      <c r="X1681"/>
      <c r="Y1681"/>
      <c r="Z1681"/>
      <c r="AA1681"/>
      <c r="AB1681"/>
      <c r="AC1681"/>
      <c r="AD1681"/>
      <c r="AE1681"/>
    </row>
    <row r="1682" spans="1:31">
      <c r="A1682" s="131" t="s">
        <v>113</v>
      </c>
      <c r="B1682" s="131" t="s">
        <v>137</v>
      </c>
      <c r="C1682" s="131" t="s">
        <v>135</v>
      </c>
      <c r="D1682" s="131" t="s">
        <v>282</v>
      </c>
      <c r="E1682" s="140" t="s">
        <v>1404</v>
      </c>
      <c r="F1682" s="140" t="s">
        <v>1405</v>
      </c>
      <c r="G1682" s="140" t="s">
        <v>200</v>
      </c>
      <c r="H1682" s="128"/>
      <c r="I1682" s="129"/>
      <c r="J1682" s="129"/>
      <c r="K1682" s="129"/>
      <c r="L1682" s="129"/>
      <c r="M1682" s="129"/>
      <c r="N1682" s="129"/>
      <c r="O1682" s="129"/>
      <c r="P1682" s="129"/>
      <c r="Q1682" s="129">
        <v>5</v>
      </c>
      <c r="R1682" s="129">
        <v>4</v>
      </c>
      <c r="S1682" s="130">
        <v>9</v>
      </c>
      <c r="T1682"/>
      <c r="U1682"/>
      <c r="V1682"/>
      <c r="W1682"/>
      <c r="X1682"/>
      <c r="Y1682"/>
      <c r="Z1682"/>
      <c r="AA1682"/>
      <c r="AB1682"/>
      <c r="AC1682"/>
      <c r="AD1682"/>
      <c r="AE1682"/>
    </row>
    <row r="1683" spans="1:31">
      <c r="A1683" s="131" t="s">
        <v>113</v>
      </c>
      <c r="B1683" s="131" t="s">
        <v>137</v>
      </c>
      <c r="C1683" s="131" t="s">
        <v>135</v>
      </c>
      <c r="D1683" s="131" t="s">
        <v>282</v>
      </c>
      <c r="E1683" s="140" t="s">
        <v>1008</v>
      </c>
      <c r="F1683" s="140" t="s">
        <v>1009</v>
      </c>
      <c r="G1683" s="140" t="s">
        <v>372</v>
      </c>
      <c r="H1683" s="128"/>
      <c r="I1683" s="129"/>
      <c r="J1683" s="129"/>
      <c r="K1683" s="129"/>
      <c r="L1683" s="129"/>
      <c r="M1683" s="129"/>
      <c r="N1683" s="129"/>
      <c r="O1683" s="129"/>
      <c r="P1683" s="129"/>
      <c r="Q1683" s="129">
        <v>3</v>
      </c>
      <c r="R1683" s="129">
        <v>8</v>
      </c>
      <c r="S1683" s="130">
        <v>27</v>
      </c>
      <c r="T1683"/>
      <c r="U1683"/>
      <c r="V1683"/>
      <c r="W1683"/>
      <c r="X1683"/>
      <c r="Y1683"/>
      <c r="Z1683"/>
      <c r="AA1683"/>
      <c r="AB1683"/>
      <c r="AC1683"/>
      <c r="AD1683"/>
      <c r="AE1683"/>
    </row>
    <row r="1684" spans="1:31">
      <c r="A1684" s="131" t="s">
        <v>113</v>
      </c>
      <c r="B1684" s="131" t="s">
        <v>137</v>
      </c>
      <c r="C1684" s="131" t="s">
        <v>135</v>
      </c>
      <c r="D1684" s="131" t="s">
        <v>282</v>
      </c>
      <c r="E1684" s="140" t="s">
        <v>989</v>
      </c>
      <c r="F1684" s="140" t="s">
        <v>990</v>
      </c>
      <c r="G1684" s="140" t="s">
        <v>372</v>
      </c>
      <c r="H1684" s="128"/>
      <c r="I1684" s="129"/>
      <c r="J1684" s="129"/>
      <c r="K1684" s="129"/>
      <c r="L1684" s="129"/>
      <c r="M1684" s="129"/>
      <c r="N1684" s="129">
        <v>15</v>
      </c>
      <c r="O1684" s="129">
        <v>18</v>
      </c>
      <c r="P1684" s="129">
        <v>11</v>
      </c>
      <c r="Q1684" s="129">
        <v>10</v>
      </c>
      <c r="R1684" s="129">
        <v>10</v>
      </c>
      <c r="S1684" s="130">
        <v>7</v>
      </c>
      <c r="T1684"/>
      <c r="U1684"/>
      <c r="V1684"/>
      <c r="W1684"/>
      <c r="X1684"/>
      <c r="Y1684"/>
      <c r="Z1684"/>
      <c r="AA1684"/>
      <c r="AB1684"/>
      <c r="AC1684"/>
      <c r="AD1684"/>
      <c r="AE1684"/>
    </row>
    <row r="1685" spans="1:31">
      <c r="A1685" s="131" t="s">
        <v>113</v>
      </c>
      <c r="B1685" s="131" t="s">
        <v>137</v>
      </c>
      <c r="C1685" s="131" t="s">
        <v>135</v>
      </c>
      <c r="D1685" s="131" t="s">
        <v>282</v>
      </c>
      <c r="E1685" s="131" t="s">
        <v>989</v>
      </c>
      <c r="F1685" s="131" t="s">
        <v>990</v>
      </c>
      <c r="G1685" s="132" t="s">
        <v>991</v>
      </c>
      <c r="H1685" s="133"/>
      <c r="I1685" s="103"/>
      <c r="J1685" s="103"/>
      <c r="K1685" s="103"/>
      <c r="L1685" s="103"/>
      <c r="M1685" s="103"/>
      <c r="N1685" s="103">
        <v>10</v>
      </c>
      <c r="O1685" s="103">
        <v>12</v>
      </c>
      <c r="P1685" s="103">
        <v>8</v>
      </c>
      <c r="Q1685" s="103">
        <v>4</v>
      </c>
      <c r="R1685" s="103">
        <v>7</v>
      </c>
      <c r="S1685" s="134">
        <v>5</v>
      </c>
      <c r="T1685"/>
      <c r="U1685"/>
      <c r="V1685"/>
      <c r="W1685"/>
      <c r="X1685"/>
      <c r="Y1685"/>
      <c r="Z1685"/>
      <c r="AA1685"/>
      <c r="AB1685"/>
      <c r="AC1685"/>
      <c r="AD1685"/>
      <c r="AE1685"/>
    </row>
    <row r="1686" spans="1:31">
      <c r="A1686" s="131" t="s">
        <v>113</v>
      </c>
      <c r="B1686" s="131" t="s">
        <v>137</v>
      </c>
      <c r="C1686" s="140" t="s">
        <v>283</v>
      </c>
      <c r="D1686" s="140" t="s">
        <v>284</v>
      </c>
      <c r="E1686" s="140" t="s">
        <v>947</v>
      </c>
      <c r="F1686" s="140" t="s">
        <v>948</v>
      </c>
      <c r="G1686" s="140" t="s">
        <v>191</v>
      </c>
      <c r="H1686" s="128"/>
      <c r="I1686" s="129">
        <v>1</v>
      </c>
      <c r="J1686" s="129"/>
      <c r="K1686" s="129"/>
      <c r="L1686" s="129"/>
      <c r="M1686" s="129"/>
      <c r="N1686" s="129"/>
      <c r="O1686" s="129"/>
      <c r="P1686" s="129"/>
      <c r="Q1686" s="129"/>
      <c r="R1686" s="129"/>
      <c r="S1686" s="130"/>
      <c r="T1686"/>
      <c r="U1686"/>
      <c r="V1686"/>
      <c r="W1686"/>
      <c r="X1686"/>
      <c r="Y1686"/>
      <c r="Z1686"/>
      <c r="AA1686"/>
      <c r="AB1686"/>
      <c r="AC1686"/>
      <c r="AD1686"/>
      <c r="AE1686"/>
    </row>
    <row r="1687" spans="1:31">
      <c r="A1687" s="131" t="s">
        <v>113</v>
      </c>
      <c r="B1687" s="131" t="s">
        <v>137</v>
      </c>
      <c r="C1687" s="131" t="s">
        <v>283</v>
      </c>
      <c r="D1687" s="131" t="s">
        <v>284</v>
      </c>
      <c r="E1687" s="140" t="s">
        <v>960</v>
      </c>
      <c r="F1687" s="140" t="s">
        <v>961</v>
      </c>
      <c r="G1687" s="140" t="s">
        <v>469</v>
      </c>
      <c r="H1687" s="128"/>
      <c r="I1687" s="129">
        <v>1</v>
      </c>
      <c r="J1687" s="129"/>
      <c r="K1687" s="129"/>
      <c r="L1687" s="129"/>
      <c r="M1687" s="129"/>
      <c r="N1687" s="129"/>
      <c r="O1687" s="129"/>
      <c r="P1687" s="129"/>
      <c r="Q1687" s="129"/>
      <c r="R1687" s="129"/>
      <c r="S1687" s="130"/>
      <c r="T1687"/>
      <c r="U1687"/>
      <c r="V1687"/>
      <c r="W1687"/>
      <c r="X1687"/>
      <c r="Y1687"/>
      <c r="Z1687"/>
      <c r="AA1687"/>
      <c r="AB1687"/>
      <c r="AC1687"/>
      <c r="AD1687"/>
      <c r="AE1687"/>
    </row>
    <row r="1688" spans="1:31">
      <c r="A1688" s="140" t="s">
        <v>144</v>
      </c>
      <c r="B1688" s="140" t="s">
        <v>131</v>
      </c>
      <c r="C1688" s="140" t="s">
        <v>140</v>
      </c>
      <c r="D1688" s="140" t="s">
        <v>226</v>
      </c>
      <c r="E1688" s="140" t="s">
        <v>1406</v>
      </c>
      <c r="F1688" s="140" t="s">
        <v>1407</v>
      </c>
      <c r="G1688" s="140" t="s">
        <v>1408</v>
      </c>
      <c r="H1688" s="128"/>
      <c r="I1688" s="129"/>
      <c r="J1688" s="129"/>
      <c r="K1688" s="129">
        <v>150</v>
      </c>
      <c r="L1688" s="129"/>
      <c r="M1688" s="129"/>
      <c r="N1688" s="129"/>
      <c r="O1688" s="129"/>
      <c r="P1688" s="129"/>
      <c r="Q1688" s="129"/>
      <c r="R1688" s="129"/>
      <c r="S1688" s="130"/>
      <c r="T1688"/>
      <c r="U1688"/>
      <c r="V1688"/>
      <c r="W1688"/>
      <c r="X1688"/>
      <c r="Y1688"/>
      <c r="Z1688"/>
      <c r="AA1688"/>
      <c r="AB1688"/>
      <c r="AC1688"/>
      <c r="AD1688"/>
      <c r="AE1688"/>
    </row>
    <row r="1689" spans="1:31">
      <c r="A1689" s="131" t="s">
        <v>144</v>
      </c>
      <c r="B1689" s="131" t="s">
        <v>131</v>
      </c>
      <c r="C1689" s="131" t="s">
        <v>140</v>
      </c>
      <c r="D1689" s="131" t="s">
        <v>226</v>
      </c>
      <c r="E1689" s="140" t="s">
        <v>1409</v>
      </c>
      <c r="F1689" s="140" t="s">
        <v>1410</v>
      </c>
      <c r="G1689" s="140" t="s">
        <v>491</v>
      </c>
      <c r="H1689" s="128"/>
      <c r="I1689" s="129">
        <v>300</v>
      </c>
      <c r="J1689" s="129"/>
      <c r="K1689" s="129"/>
      <c r="L1689" s="129"/>
      <c r="M1689" s="129"/>
      <c r="N1689" s="129"/>
      <c r="O1689" s="129"/>
      <c r="P1689" s="129"/>
      <c r="Q1689" s="129"/>
      <c r="R1689" s="129"/>
      <c r="S1689" s="130"/>
      <c r="T1689"/>
      <c r="U1689"/>
      <c r="V1689"/>
      <c r="W1689"/>
      <c r="X1689"/>
      <c r="Y1689"/>
      <c r="Z1689"/>
      <c r="AA1689"/>
      <c r="AB1689"/>
      <c r="AC1689"/>
      <c r="AD1689"/>
      <c r="AE1689"/>
    </row>
    <row r="1690" spans="1:31">
      <c r="A1690" s="140" t="s">
        <v>125</v>
      </c>
      <c r="B1690" s="140" t="s">
        <v>134</v>
      </c>
      <c r="C1690" s="140" t="s">
        <v>133</v>
      </c>
      <c r="D1690" s="140" t="s">
        <v>132</v>
      </c>
      <c r="E1690" s="140" t="s">
        <v>1411</v>
      </c>
      <c r="F1690" s="140" t="s">
        <v>1412</v>
      </c>
      <c r="G1690" s="140" t="s">
        <v>439</v>
      </c>
      <c r="H1690" s="128"/>
      <c r="I1690" s="129"/>
      <c r="J1690" s="129">
        <v>4</v>
      </c>
      <c r="K1690" s="129">
        <v>15</v>
      </c>
      <c r="L1690" s="129">
        <v>5</v>
      </c>
      <c r="M1690" s="129">
        <v>8</v>
      </c>
      <c r="N1690" s="129">
        <v>3</v>
      </c>
      <c r="O1690" s="129"/>
      <c r="P1690" s="129">
        <v>1</v>
      </c>
      <c r="Q1690" s="129">
        <v>3</v>
      </c>
      <c r="R1690" s="129"/>
      <c r="S1690" s="130"/>
      <c r="T1690"/>
      <c r="U1690"/>
      <c r="V1690"/>
      <c r="W1690"/>
      <c r="X1690"/>
      <c r="Y1690"/>
      <c r="Z1690"/>
      <c r="AA1690"/>
      <c r="AB1690"/>
      <c r="AC1690"/>
      <c r="AD1690"/>
      <c r="AE1690"/>
    </row>
    <row r="1691" spans="1:31">
      <c r="A1691" s="131" t="s">
        <v>125</v>
      </c>
      <c r="B1691" s="131" t="s">
        <v>134</v>
      </c>
      <c r="C1691" s="131" t="s">
        <v>133</v>
      </c>
      <c r="D1691" s="131" t="s">
        <v>132</v>
      </c>
      <c r="E1691" s="140" t="s">
        <v>1413</v>
      </c>
      <c r="F1691" s="140" t="s">
        <v>1414</v>
      </c>
      <c r="G1691" s="140" t="s">
        <v>1415</v>
      </c>
      <c r="H1691" s="128"/>
      <c r="I1691" s="129"/>
      <c r="J1691" s="129">
        <v>51</v>
      </c>
      <c r="K1691" s="129">
        <v>82</v>
      </c>
      <c r="L1691" s="129">
        <v>26</v>
      </c>
      <c r="M1691" s="129">
        <v>22</v>
      </c>
      <c r="N1691" s="129">
        <v>26</v>
      </c>
      <c r="O1691" s="129">
        <v>11</v>
      </c>
      <c r="P1691" s="129">
        <v>13</v>
      </c>
      <c r="Q1691" s="129">
        <v>14</v>
      </c>
      <c r="R1691" s="129"/>
      <c r="S1691" s="130"/>
      <c r="T1691"/>
      <c r="U1691"/>
      <c r="V1691"/>
      <c r="W1691"/>
      <c r="X1691"/>
      <c r="Y1691"/>
      <c r="Z1691"/>
      <c r="AA1691"/>
      <c r="AB1691"/>
      <c r="AC1691"/>
      <c r="AD1691"/>
      <c r="AE1691"/>
    </row>
    <row r="1692" spans="1:31">
      <c r="A1692" s="131" t="s">
        <v>125</v>
      </c>
      <c r="B1692" s="131" t="s">
        <v>134</v>
      </c>
      <c r="C1692" s="131" t="s">
        <v>133</v>
      </c>
      <c r="D1692" s="140" t="s">
        <v>214</v>
      </c>
      <c r="E1692" s="140" t="s">
        <v>1411</v>
      </c>
      <c r="F1692" s="140" t="s">
        <v>1412</v>
      </c>
      <c r="G1692" s="140" t="s">
        <v>439</v>
      </c>
      <c r="H1692" s="128"/>
      <c r="I1692" s="129"/>
      <c r="J1692" s="129"/>
      <c r="K1692" s="129"/>
      <c r="L1692" s="129"/>
      <c r="M1692" s="129"/>
      <c r="N1692" s="129"/>
      <c r="O1692" s="129"/>
      <c r="P1692" s="129"/>
      <c r="Q1692" s="129"/>
      <c r="R1692" s="129">
        <v>3</v>
      </c>
      <c r="S1692" s="130">
        <v>1</v>
      </c>
      <c r="T1692"/>
      <c r="U1692"/>
      <c r="V1692"/>
      <c r="W1692"/>
      <c r="X1692"/>
      <c r="Y1692"/>
      <c r="Z1692"/>
      <c r="AA1692"/>
      <c r="AB1692"/>
      <c r="AC1692"/>
      <c r="AD1692"/>
      <c r="AE1692"/>
    </row>
    <row r="1693" spans="1:31">
      <c r="A1693" s="135" t="s">
        <v>125</v>
      </c>
      <c r="B1693" s="135" t="s">
        <v>134</v>
      </c>
      <c r="C1693" s="135" t="s">
        <v>133</v>
      </c>
      <c r="D1693" s="135" t="s">
        <v>214</v>
      </c>
      <c r="E1693" s="136" t="s">
        <v>1413</v>
      </c>
      <c r="F1693" s="136" t="s">
        <v>1414</v>
      </c>
      <c r="G1693" s="136" t="s">
        <v>1415</v>
      </c>
      <c r="H1693" s="137"/>
      <c r="I1693" s="138"/>
      <c r="J1693" s="138"/>
      <c r="K1693" s="138"/>
      <c r="L1693" s="138"/>
      <c r="M1693" s="138"/>
      <c r="N1693" s="138"/>
      <c r="O1693" s="138"/>
      <c r="P1693" s="138"/>
      <c r="Q1693" s="138"/>
      <c r="R1693" s="138">
        <v>14</v>
      </c>
      <c r="S1693" s="139">
        <v>12</v>
      </c>
      <c r="T1693"/>
      <c r="U1693"/>
      <c r="V1693"/>
      <c r="W1693"/>
      <c r="X1693"/>
      <c r="Y1693"/>
      <c r="Z1693"/>
      <c r="AA1693"/>
      <c r="AB1693"/>
      <c r="AC1693"/>
      <c r="AD1693"/>
      <c r="AE1693"/>
    </row>
    <row r="1694" spans="1:3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</row>
    <row r="1695" spans="1:3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</row>
    <row r="1696" spans="1:3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</row>
    <row r="1697" spans="1:3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</row>
    <row r="1698" spans="1:3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</row>
    <row r="1699" spans="1:3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</row>
    <row r="1700" spans="1:3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</row>
    <row r="1701" spans="1:3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</row>
    <row r="1702" spans="1:3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</row>
    <row r="1703" spans="1:3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</row>
    <row r="1704" spans="1:3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</row>
    <row r="1705" spans="1:3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</row>
    <row r="1706" spans="1:3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</row>
    <row r="1707" spans="1:3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</row>
    <row r="1708" spans="1:3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</row>
    <row r="1709" spans="1:3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</row>
    <row r="1710" spans="1:3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</row>
    <row r="1711" spans="1:3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</row>
    <row r="1712" spans="1:3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</row>
    <row r="1713" spans="1:3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</row>
    <row r="1714" spans="1:3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</row>
    <row r="1715" spans="1:3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</row>
    <row r="1716" spans="1:3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</row>
    <row r="1717" spans="1:3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</row>
    <row r="1718" spans="1:3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</row>
    <row r="1719" spans="1:3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</row>
    <row r="1720" spans="1:3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</row>
    <row r="1721" spans="1:3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</row>
    <row r="1722" spans="1:3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</row>
    <row r="1723" spans="1:3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</row>
    <row r="1724" spans="1:3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</row>
    <row r="1725" spans="1:3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</row>
    <row r="1726" spans="1:3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</row>
    <row r="1727" spans="1:3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</row>
    <row r="1728" spans="1:3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</row>
    <row r="1729" spans="1:3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</row>
    <row r="1730" spans="1:3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</row>
    <row r="1731" spans="1:3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</row>
    <row r="1732" spans="1:3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</row>
    <row r="1733" spans="1:3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</row>
    <row r="1734" spans="1:3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</row>
    <row r="1735" spans="1:3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</row>
    <row r="1736" spans="1:3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</row>
    <row r="1737" spans="1:3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</row>
    <row r="1738" spans="1:3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</row>
    <row r="1739" spans="1:3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</row>
    <row r="1740" spans="1:3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</row>
    <row r="1741" spans="1:3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</row>
    <row r="1742" spans="1:3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</row>
    <row r="1743" spans="1:3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</row>
    <row r="1744" spans="1:3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</row>
    <row r="1745" spans="1:3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</row>
    <row r="1746" spans="1:3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</row>
    <row r="1747" spans="1:3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</row>
    <row r="1748" spans="1:3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</row>
    <row r="1749" spans="1:3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</row>
    <row r="1750" spans="1:3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</row>
    <row r="1751" spans="1:3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</row>
    <row r="1752" spans="1:3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</row>
    <row r="1753" spans="1:3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</row>
    <row r="1754" spans="1:3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</row>
    <row r="1755" spans="1:3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</row>
    <row r="1756" spans="1:3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</row>
    <row r="1757" spans="1:3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</row>
    <row r="1758" spans="1:3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</row>
    <row r="1759" spans="1:3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</row>
    <row r="1760" spans="1:3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</row>
    <row r="1761" spans="1:3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</row>
    <row r="1762" spans="1:3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</row>
    <row r="1763" spans="1:3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</row>
    <row r="1764" spans="1:3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</row>
    <row r="1765" spans="1:3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</row>
    <row r="1766" spans="1:3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</row>
    <row r="1767" spans="1:3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</row>
    <row r="1768" spans="1:3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</row>
    <row r="1769" spans="1:3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</row>
    <row r="1770" spans="1:3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</row>
    <row r="1771" spans="1:3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</row>
    <row r="1772" spans="1:3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</row>
    <row r="1773" spans="1:3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</row>
    <row r="1774" spans="1:3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</row>
    <row r="1775" spans="1:3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</row>
    <row r="1776" spans="1:3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</row>
    <row r="1777" spans="1:3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</row>
    <row r="1778" spans="1:3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</row>
    <row r="1779" spans="1:3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</row>
    <row r="1780" spans="1:3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</row>
    <row r="1781" spans="1:3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</row>
    <row r="1782" spans="1:3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</row>
    <row r="1783" spans="1:3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</row>
    <row r="1784" spans="1:3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</row>
    <row r="1785" spans="1:3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</row>
    <row r="1786" spans="1:3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</row>
    <row r="1787" spans="1:3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</row>
    <row r="1788" spans="1:3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</row>
    <row r="1789" spans="1:3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</row>
    <row r="1790" spans="1:3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</row>
    <row r="1791" spans="1:3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</row>
    <row r="1792" spans="1:3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</row>
    <row r="1793" spans="1:3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</row>
    <row r="1794" spans="1:3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</row>
    <row r="1795" spans="1:3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</row>
    <row r="1796" spans="1:3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</row>
    <row r="1797" spans="1:3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</row>
    <row r="1798" spans="1:3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</row>
    <row r="1799" spans="1:3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</row>
    <row r="1800" spans="1:3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</row>
    <row r="1801" spans="1:3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</row>
    <row r="1802" spans="1:3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</row>
    <row r="1803" spans="1:3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</row>
    <row r="1804" spans="1:3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</row>
    <row r="1805" spans="1:3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</row>
    <row r="1806" spans="1:3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</row>
    <row r="1807" spans="1:3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</row>
    <row r="1808" spans="1:3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</row>
    <row r="1809" spans="1:3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</row>
    <row r="1810" spans="1:3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</row>
    <row r="1811" spans="1:3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</row>
    <row r="1812" spans="1:3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</row>
    <row r="1813" spans="1:3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</row>
    <row r="1814" spans="1:3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</row>
    <row r="1815" spans="1:3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</row>
    <row r="1816" spans="1:3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</row>
    <row r="1817" spans="1:3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</row>
    <row r="1818" spans="1:3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</row>
    <row r="1819" spans="1:3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</row>
    <row r="1820" spans="1:3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</row>
    <row r="1821" spans="1:3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</row>
    <row r="1822" spans="1:3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</row>
    <row r="1823" spans="1:3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</row>
    <row r="1824" spans="1:3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</row>
    <row r="1825" spans="1:3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</row>
    <row r="1826" spans="1:3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</row>
    <row r="1827" spans="1:3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</row>
    <row r="1828" spans="1:3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</row>
    <row r="1829" spans="1:3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</row>
    <row r="1830" spans="1:3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</row>
    <row r="1831" spans="1:3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</row>
    <row r="1832" spans="1:3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</row>
    <row r="1833" spans="1:3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</row>
    <row r="1834" spans="1:3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</row>
    <row r="1835" spans="1:3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</row>
    <row r="1836" spans="1:3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</row>
    <row r="1837" spans="1:3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</row>
    <row r="1838" spans="1:3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</row>
    <row r="1839" spans="1:3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</row>
    <row r="1840" spans="1:3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</row>
    <row r="1841" spans="1:3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</row>
    <row r="1842" spans="1:3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</row>
    <row r="1843" spans="1:3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</row>
    <row r="1844" spans="1:3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</row>
    <row r="1845" spans="1:3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</row>
    <row r="1846" spans="1:3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</row>
    <row r="1847" spans="1:3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</row>
    <row r="1848" spans="1:3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</row>
    <row r="1849" spans="1:3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</row>
    <row r="1850" spans="1:3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</row>
    <row r="1851" spans="1:3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</row>
    <row r="1852" spans="1:3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</row>
    <row r="1853" spans="1:3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</row>
    <row r="1854" spans="1:3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</row>
    <row r="1855" spans="1:3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</row>
    <row r="1856" spans="1:3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</row>
    <row r="1857" spans="1:3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</row>
    <row r="1858" spans="1:3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</row>
    <row r="1859" spans="1:3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</row>
    <row r="1860" spans="1:3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</row>
    <row r="1861" spans="1:3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</row>
    <row r="1862" spans="1:3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</row>
    <row r="1863" spans="1:3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</row>
    <row r="1864" spans="1:3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</row>
    <row r="1865" spans="1:3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</row>
    <row r="1866" spans="1:3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</row>
    <row r="1867" spans="1:3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</row>
    <row r="1868" spans="1:3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</row>
    <row r="1869" spans="1:3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</row>
    <row r="1870" spans="1:3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</row>
    <row r="1871" spans="1:3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</row>
    <row r="1872" spans="1:3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</row>
    <row r="1873" spans="1:3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</row>
    <row r="1874" spans="1:3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</row>
    <row r="1875" spans="1:3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</row>
    <row r="1876" spans="1:3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</row>
    <row r="1877" spans="1:3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</row>
    <row r="1878" spans="1:3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</row>
    <row r="1879" spans="1:3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</row>
    <row r="1880" spans="1:3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</row>
    <row r="1881" spans="1:3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</row>
    <row r="1882" spans="1:3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</row>
    <row r="1883" spans="1:3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</row>
    <row r="1884" spans="1:3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</row>
    <row r="1885" spans="1:3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</row>
    <row r="1886" spans="1:3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</row>
    <row r="1887" spans="1:3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</row>
    <row r="1888" spans="1:3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</row>
    <row r="1889" spans="1:3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</row>
    <row r="1890" spans="1:3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</row>
    <row r="1891" spans="1:3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</row>
    <row r="1892" spans="1:3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</row>
    <row r="1893" spans="1:3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</row>
    <row r="1894" spans="1:3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</row>
    <row r="1895" spans="1:3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</row>
    <row r="1896" spans="1:3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</row>
    <row r="1897" spans="1:3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</row>
    <row r="1898" spans="1:3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</row>
    <row r="1899" spans="1:3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</row>
    <row r="1900" spans="1:3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</row>
    <row r="1901" spans="1:3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</row>
    <row r="1902" spans="1:3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</row>
    <row r="1903" spans="1:3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</row>
    <row r="1904" spans="1:3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</row>
    <row r="1905" spans="1:3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</row>
    <row r="1906" spans="1:3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</row>
    <row r="1907" spans="1:3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</row>
    <row r="1908" spans="1:3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</row>
    <row r="1909" spans="1:3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</row>
    <row r="1910" spans="1:3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</row>
    <row r="1911" spans="1:3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</row>
    <row r="1912" spans="1:3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</row>
    <row r="1913" spans="1:3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</row>
    <row r="1914" spans="1:3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</row>
    <row r="1915" spans="1:3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</row>
    <row r="1916" spans="1:3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</row>
    <row r="1917" spans="1:3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</row>
    <row r="1918" spans="1:3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</row>
    <row r="1919" spans="1:3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</row>
    <row r="1920" spans="1:3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</row>
    <row r="1921" spans="1:3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</row>
    <row r="1922" spans="1:3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</row>
    <row r="1923" spans="1:3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</row>
    <row r="1924" spans="1:3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</row>
    <row r="1925" spans="1:3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</row>
    <row r="1926" spans="1:3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</row>
    <row r="1927" spans="1:3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</row>
    <row r="1928" spans="1:3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</row>
    <row r="1929" spans="1:3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</row>
    <row r="1930" spans="1:3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</row>
    <row r="1931" spans="1:3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</row>
    <row r="1932" spans="1:3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</row>
    <row r="1933" spans="1:3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</row>
    <row r="1934" spans="1:3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</row>
    <row r="1935" spans="1:3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</row>
    <row r="1936" spans="1:3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</row>
    <row r="1937" spans="1:3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</row>
    <row r="1938" spans="1:3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</row>
    <row r="1939" spans="1:3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</row>
    <row r="1940" spans="1:3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</row>
    <row r="1941" spans="1:3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</row>
    <row r="1942" spans="1:3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</row>
    <row r="1943" spans="1:3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</row>
    <row r="1944" spans="1:3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</row>
    <row r="1945" spans="1:3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</row>
    <row r="1946" spans="1:3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</row>
    <row r="1947" spans="1:3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</row>
    <row r="1948" spans="1:3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</row>
    <row r="1949" spans="1:3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</row>
    <row r="1950" spans="1:3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</row>
    <row r="1951" spans="1:3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</row>
    <row r="1952" spans="1:3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</row>
    <row r="1953" spans="1:3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</row>
    <row r="1954" spans="1:3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</row>
    <row r="1955" spans="1:3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</row>
    <row r="1956" spans="1:3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</row>
    <row r="1957" spans="1:3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</row>
    <row r="1958" spans="1:3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</row>
    <row r="1959" spans="1:3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</row>
    <row r="1960" spans="1:3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</row>
    <row r="1961" spans="1:3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</row>
    <row r="1962" spans="1:3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</row>
    <row r="1963" spans="1:3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</row>
    <row r="1964" spans="1:3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</row>
    <row r="1965" spans="1:3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</row>
    <row r="1966" spans="1:3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</row>
    <row r="1967" spans="1:3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</row>
    <row r="1968" spans="1:3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</row>
    <row r="1969" spans="1:3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</row>
    <row r="1970" spans="1:3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</row>
    <row r="1971" spans="1:3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</row>
    <row r="1972" spans="1:3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</row>
    <row r="1973" spans="1:3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</row>
    <row r="1974" spans="1:3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</row>
    <row r="1975" spans="1:3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</row>
    <row r="1976" spans="1:3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</row>
    <row r="1977" spans="1:3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</row>
    <row r="1978" spans="1:3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</row>
    <row r="1979" spans="1:3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</row>
    <row r="1980" spans="1:3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</row>
    <row r="1981" spans="1:3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</row>
    <row r="1982" spans="1:3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</row>
    <row r="1983" spans="1:3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</row>
    <row r="1984" spans="1:3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</row>
    <row r="1985" spans="1:3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</row>
    <row r="1986" spans="1:3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</row>
    <row r="1987" spans="1:3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</row>
    <row r="1988" spans="1:3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</row>
    <row r="1989" spans="1:3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</row>
    <row r="1990" spans="1:3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</row>
    <row r="1991" spans="1:3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</row>
    <row r="1992" spans="1:3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</row>
    <row r="1993" spans="1:3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</row>
    <row r="1994" spans="1:3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</row>
    <row r="1995" spans="1:3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</row>
    <row r="1996" spans="1:3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</row>
    <row r="1997" spans="1:3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</row>
    <row r="1998" spans="1:3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</row>
    <row r="1999" spans="1:3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</row>
    <row r="2000" spans="1:3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</row>
    <row r="2001" spans="1:3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</row>
    <row r="2002" spans="1:3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</row>
    <row r="2003" spans="1:3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</row>
    <row r="2004" spans="1:3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</row>
    <row r="2005" spans="1:3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</row>
    <row r="2006" spans="1:3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</row>
    <row r="2007" spans="1:3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</row>
    <row r="2008" spans="1:3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</row>
    <row r="2009" spans="1:3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</row>
    <row r="2010" spans="1:3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</row>
    <row r="2011" spans="1:3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</row>
    <row r="2012" spans="1:3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</row>
    <row r="2013" spans="1:3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</row>
    <row r="2014" spans="1:3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</row>
    <row r="2015" spans="1:3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</row>
    <row r="2016" spans="1:3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</row>
    <row r="2017" spans="1:3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</row>
    <row r="2018" spans="1:3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</row>
    <row r="2019" spans="1:3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</row>
    <row r="2020" spans="1:3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</row>
    <row r="2021" spans="1:3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</row>
    <row r="2022" spans="1:3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</row>
    <row r="2023" spans="1:3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</row>
    <row r="2024" spans="1:3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</row>
    <row r="2025" spans="1:3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</row>
    <row r="2026" spans="1:3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</row>
    <row r="2027" spans="1:3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</row>
    <row r="2028" spans="1:3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</row>
    <row r="2029" spans="1:3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</row>
    <row r="2030" spans="1:3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</row>
    <row r="2031" spans="1:3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</row>
    <row r="2032" spans="1:3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</row>
    <row r="2033" spans="1:3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</row>
    <row r="2034" spans="1:3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</row>
    <row r="2035" spans="1:3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</row>
    <row r="2036" spans="1:3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</row>
    <row r="2037" spans="1:3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</row>
    <row r="2038" spans="1:3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</row>
    <row r="2039" spans="1:3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</row>
    <row r="2040" spans="1:3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</row>
    <row r="2041" spans="1:3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</row>
    <row r="2042" spans="1:3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</row>
    <row r="2043" spans="1:3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</row>
    <row r="2044" spans="1:3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</row>
    <row r="2045" spans="1:3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</row>
    <row r="2046" spans="1:3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</row>
    <row r="2047" spans="1:3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</row>
    <row r="2048" spans="1:3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</row>
    <row r="2049" spans="1:3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</row>
    <row r="2050" spans="1:3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</row>
    <row r="2051" spans="1:3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</row>
    <row r="2052" spans="1:3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</row>
    <row r="2053" spans="1:3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</row>
    <row r="2054" spans="1:3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</row>
    <row r="2055" spans="1:3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</row>
    <row r="2056" spans="1:3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</row>
    <row r="2057" spans="1:3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</row>
    <row r="2058" spans="1:3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</row>
    <row r="2059" spans="1:3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</row>
    <row r="2060" spans="1:3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</row>
    <row r="2061" spans="1:3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</row>
    <row r="2062" spans="1:3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</row>
    <row r="2063" spans="1:3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</row>
    <row r="2064" spans="1:3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</row>
    <row r="2065" spans="1:3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</row>
    <row r="2066" spans="1:3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</row>
    <row r="2067" spans="1:3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</row>
    <row r="2068" spans="1:3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</row>
    <row r="2069" spans="1:3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</row>
    <row r="2070" spans="1:3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</row>
    <row r="2071" spans="1:3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</row>
    <row r="2072" spans="1:3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</row>
    <row r="2073" spans="1:3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</row>
    <row r="2074" spans="1:3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</row>
    <row r="2075" spans="1:3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</row>
    <row r="2076" spans="1:3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</row>
    <row r="2077" spans="1:3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</row>
    <row r="2078" spans="1:3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</row>
    <row r="2079" spans="1:3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</row>
    <row r="2080" spans="1:3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</row>
    <row r="2081" spans="1:3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</row>
    <row r="2082" spans="1:3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</row>
    <row r="2083" spans="1:3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</row>
    <row r="2084" spans="1:3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</row>
    <row r="2085" spans="1:3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</row>
    <row r="2086" spans="1:3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</row>
    <row r="2087" spans="1:3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</row>
    <row r="2088" spans="1:3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</row>
    <row r="2089" spans="1:3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</row>
    <row r="2090" spans="1:3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</row>
    <row r="2091" spans="1:3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</row>
    <row r="2092" spans="1:3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</row>
    <row r="2093" spans="1:3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</row>
    <row r="2094" spans="1:3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</row>
    <row r="2095" spans="1:3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</row>
    <row r="2096" spans="1:3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</row>
    <row r="2097" spans="1:3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</row>
    <row r="2098" spans="1:3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</row>
    <row r="2099" spans="1:3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</row>
    <row r="2100" spans="1:3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</row>
    <row r="2101" spans="1:3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</row>
    <row r="2102" spans="1:3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</row>
    <row r="2103" spans="1:3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</row>
    <row r="2104" spans="1:3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</row>
    <row r="2105" spans="1:3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</row>
    <row r="2106" spans="1:3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</row>
    <row r="2107" spans="1:3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</row>
    <row r="2108" spans="1:3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</row>
    <row r="2109" spans="1:3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</row>
    <row r="2110" spans="1:3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</row>
    <row r="2111" spans="1:3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</row>
    <row r="2112" spans="1:3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</row>
    <row r="2113" spans="1:3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</row>
    <row r="2114" spans="1:3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</row>
    <row r="2115" spans="1:3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</row>
    <row r="2116" spans="1:3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</row>
    <row r="2117" spans="1:3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</row>
    <row r="2118" spans="1:3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</row>
    <row r="2119" spans="1:3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</row>
    <row r="2120" spans="1:3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</row>
    <row r="2121" spans="1:3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</row>
    <row r="2122" spans="1:3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</row>
    <row r="2123" spans="1:3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</row>
    <row r="2124" spans="1:3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</row>
    <row r="2125" spans="1:3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</row>
    <row r="2126" spans="1:3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</row>
    <row r="2127" spans="1:3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</row>
    <row r="2128" spans="1:3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</row>
    <row r="2129" spans="1:3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</row>
    <row r="2130" spans="1:3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</row>
    <row r="2131" spans="1:3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</row>
    <row r="2132" spans="1:3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</row>
    <row r="2133" spans="1:3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</row>
    <row r="2134" spans="1:3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</row>
    <row r="2135" spans="1:3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</row>
    <row r="2136" spans="1:3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</row>
    <row r="2137" spans="1:3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</row>
    <row r="2138" spans="1:3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</row>
    <row r="2139" spans="1:3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</row>
    <row r="2140" spans="1:3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</row>
    <row r="2141" spans="1:3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</row>
    <row r="2142" spans="1:3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</row>
    <row r="2143" spans="1:3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</row>
    <row r="2144" spans="1:3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</row>
    <row r="2145" spans="1:3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</row>
    <row r="2146" spans="1:3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</row>
    <row r="2147" spans="1:3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</row>
    <row r="2148" spans="1:3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</row>
    <row r="2149" spans="1:3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</row>
    <row r="2150" spans="1:3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</row>
    <row r="2151" spans="1:3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</row>
    <row r="2152" spans="1:3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</row>
    <row r="2153" spans="1:3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</row>
    <row r="2154" spans="1:3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</row>
    <row r="2155" spans="1:3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</row>
    <row r="2156" spans="1:3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</row>
    <row r="2157" spans="1:3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</row>
    <row r="2158" spans="1:3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</row>
    <row r="2159" spans="1:3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</row>
    <row r="2160" spans="1:3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</row>
    <row r="2161" spans="1:3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</row>
    <row r="2162" spans="1:3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</row>
    <row r="2163" spans="1:3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</row>
    <row r="2164" spans="1:3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</row>
    <row r="2165" spans="1:3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</row>
    <row r="2166" spans="1:3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</row>
    <row r="2167" spans="1:3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</row>
    <row r="2168" spans="1:3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</row>
    <row r="2169" spans="1:3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</row>
    <row r="2170" spans="1:3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</row>
    <row r="2171" spans="1:3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</row>
    <row r="2172" spans="1:3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</row>
    <row r="2173" spans="1:3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</row>
    <row r="2174" spans="1:3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</row>
    <row r="2175" spans="1:3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</row>
    <row r="2176" spans="1:3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</row>
    <row r="2177" spans="1:3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</row>
    <row r="2178" spans="1:3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</row>
    <row r="2179" spans="1:3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</row>
    <row r="2180" spans="1:3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</row>
    <row r="2181" spans="1:3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</row>
    <row r="2182" spans="1:3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</row>
    <row r="2183" spans="1:3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</row>
    <row r="2184" spans="1:3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</row>
    <row r="2185" spans="1:3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</row>
    <row r="2186" spans="1:3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</row>
    <row r="2187" spans="1:3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</row>
    <row r="2188" spans="1:3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</row>
    <row r="2189" spans="1:3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</row>
    <row r="2190" spans="1:3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</row>
    <row r="2191" spans="1:3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</row>
    <row r="2192" spans="1:3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</row>
    <row r="2193" spans="1:3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</row>
    <row r="2194" spans="1:3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</row>
    <row r="2195" spans="1:3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</row>
    <row r="2196" spans="1:3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</row>
    <row r="2197" spans="1:3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</row>
    <row r="2198" spans="1:3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</row>
    <row r="2199" spans="1:3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</row>
    <row r="2200" spans="1:3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</row>
    <row r="2201" spans="1:3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</row>
    <row r="2202" spans="1:3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</row>
    <row r="2203" spans="1:3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</row>
    <row r="2204" spans="1:3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</row>
    <row r="2205" spans="1:3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</row>
    <row r="2206" spans="1:3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</row>
    <row r="2207" spans="1:3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</row>
    <row r="2208" spans="1:3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</row>
    <row r="2209" spans="1:3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</row>
    <row r="2210" spans="1:3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</row>
    <row r="2211" spans="1:3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</row>
    <row r="2212" spans="1:3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</row>
    <row r="2213" spans="1:3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</row>
    <row r="2214" spans="1:3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</row>
    <row r="2215" spans="1:3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</row>
    <row r="2216" spans="1:3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</row>
    <row r="2217" spans="1:3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</row>
    <row r="2218" spans="1:3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</row>
    <row r="2219" spans="1:3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</row>
    <row r="2220" spans="1:3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</row>
    <row r="2221" spans="1:3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</row>
    <row r="2222" spans="1:3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</row>
    <row r="2223" spans="1:3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</row>
    <row r="2224" spans="1:3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</row>
    <row r="2225" spans="1:3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</row>
    <row r="2226" spans="1:3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</row>
    <row r="2227" spans="1:3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</row>
    <row r="2228" spans="1:3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</row>
    <row r="2229" spans="1:3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</row>
    <row r="2230" spans="1:3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</row>
    <row r="2231" spans="1:3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</row>
    <row r="2232" spans="1:3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</row>
    <row r="2233" spans="1:3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</row>
    <row r="2234" spans="1:3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</row>
    <row r="2235" spans="1:3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</row>
    <row r="2236" spans="1:3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</row>
    <row r="2237" spans="1:3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</row>
    <row r="2238" spans="1:3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</row>
    <row r="2239" spans="1:3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</row>
    <row r="2240" spans="1:3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</row>
    <row r="2241" spans="1:3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</row>
    <row r="2242" spans="1:3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</row>
    <row r="2243" spans="1:3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</row>
    <row r="2244" spans="1:3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</row>
    <row r="2245" spans="1:3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</row>
    <row r="2246" spans="1:3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</row>
    <row r="2247" spans="1:3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</row>
    <row r="2248" spans="1:3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</row>
    <row r="2249" spans="1:3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</row>
    <row r="2250" spans="1:3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</row>
    <row r="2251" spans="1:3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</row>
    <row r="2252" spans="1:3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</row>
    <row r="2253" spans="1:3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</row>
    <row r="2254" spans="1:3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</row>
    <row r="2255" spans="1:3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</row>
    <row r="2256" spans="1:3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</row>
    <row r="2257" spans="1:3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</row>
    <row r="2258" spans="1:3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</row>
    <row r="2259" spans="1:3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</row>
    <row r="2260" spans="1:3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</row>
    <row r="2261" spans="1:3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</row>
    <row r="2262" spans="1:3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</row>
    <row r="2263" spans="1:3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</row>
    <row r="2264" spans="1:3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</row>
    <row r="2265" spans="1:3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</row>
    <row r="2266" spans="1:3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</row>
    <row r="2267" spans="1:3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</row>
    <row r="2268" spans="1:3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</row>
    <row r="2269" spans="1:3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</row>
    <row r="2270" spans="1:3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</row>
    <row r="2271" spans="1:3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</row>
    <row r="2272" spans="1:3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</row>
    <row r="2273" spans="1:3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</row>
    <row r="2274" spans="1:3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</row>
    <row r="2275" spans="1:3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</row>
    <row r="2276" spans="1:3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</row>
    <row r="2277" spans="1:3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</row>
    <row r="2278" spans="1:3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</row>
    <row r="2279" spans="1:3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</row>
    <row r="2280" spans="1:3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</row>
    <row r="2281" spans="1:3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</row>
    <row r="2282" spans="1:3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</row>
    <row r="2283" spans="1:3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</row>
    <row r="2284" spans="1:3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</row>
    <row r="2285" spans="1:3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</row>
    <row r="2286" spans="1:3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</row>
    <row r="2287" spans="1:3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</row>
    <row r="2288" spans="1:3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</row>
    <row r="2289" spans="1:3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</row>
    <row r="2290" spans="1:3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</row>
    <row r="2291" spans="1:3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</row>
    <row r="2292" spans="1:3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</row>
    <row r="2293" spans="1:3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</row>
    <row r="2294" spans="1:3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</row>
    <row r="2295" spans="1:3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</row>
    <row r="2296" spans="1:3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</row>
    <row r="2297" spans="1:3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</row>
    <row r="2298" spans="1:3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</row>
    <row r="2299" spans="1:3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</row>
    <row r="2300" spans="1:3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</row>
    <row r="2301" spans="1:3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</row>
    <row r="2302" spans="1:3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</row>
    <row r="2303" spans="1:3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</row>
    <row r="2304" spans="1:3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</row>
    <row r="2305" spans="1:3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</row>
    <row r="2306" spans="1:3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</row>
    <row r="2307" spans="1:3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</row>
    <row r="2308" spans="1:3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</row>
    <row r="2309" spans="1:3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</row>
    <row r="2310" spans="1:3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</row>
    <row r="2311" spans="1:3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</row>
    <row r="2312" spans="1:3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</row>
    <row r="2313" spans="1:3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</row>
    <row r="2314" spans="1:3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</row>
    <row r="2315" spans="1:3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</row>
    <row r="2316" spans="1:3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</row>
    <row r="2317" spans="1:3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</row>
    <row r="2318" spans="1:3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</row>
    <row r="2319" spans="1:3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</row>
    <row r="2320" spans="1:3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</row>
    <row r="2321" spans="1:3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</row>
    <row r="2322" spans="1:3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</row>
    <row r="2323" spans="1:3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</row>
    <row r="2324" spans="1:3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</row>
    <row r="2325" spans="1:3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</row>
    <row r="2326" spans="1:3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</row>
    <row r="2327" spans="1:3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</row>
    <row r="2328" spans="1:3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</row>
    <row r="2329" spans="1:3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</row>
    <row r="2330" spans="1:3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</row>
    <row r="2331" spans="1:3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</row>
    <row r="2332" spans="1:3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</row>
    <row r="2333" spans="1:3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</row>
    <row r="2334" spans="1:3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</row>
    <row r="2335" spans="1:3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</row>
    <row r="2336" spans="1:3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</row>
    <row r="2337" spans="1:3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</row>
    <row r="2338" spans="1:3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</row>
    <row r="2339" spans="1:3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</row>
    <row r="2340" spans="1:3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</row>
    <row r="2341" spans="1:3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</row>
    <row r="2342" spans="1:3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</row>
    <row r="2343" spans="1:3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</row>
    <row r="2344" spans="1:3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</row>
    <row r="2345" spans="1:3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</row>
    <row r="2346" spans="1:3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</row>
    <row r="2347" spans="1:3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</row>
    <row r="2348" spans="1:3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</row>
    <row r="2349" spans="1:3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</row>
    <row r="2350" spans="1:3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</row>
    <row r="2351" spans="1:3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</row>
    <row r="2352" spans="1:3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</row>
    <row r="2353" spans="1:3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</row>
    <row r="2354" spans="1:3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</row>
    <row r="2355" spans="1:3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</row>
    <row r="2356" spans="1:3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</row>
    <row r="2357" spans="1:3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</row>
    <row r="2358" spans="1:3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</row>
    <row r="2359" spans="1:3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</row>
    <row r="2360" spans="1:3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</row>
    <row r="2361" spans="1:3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</row>
    <row r="2362" spans="1:3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</row>
    <row r="2363" spans="1:3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</row>
    <row r="2364" spans="1:3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</row>
    <row r="2365" spans="1:3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</row>
    <row r="2366" spans="1:3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</row>
    <row r="2367" spans="1:3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</row>
    <row r="2368" spans="1:3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</row>
    <row r="2369" spans="1:3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</row>
    <row r="2370" spans="1:3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</row>
    <row r="2371" spans="1:3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</row>
    <row r="2372" spans="1:3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</row>
    <row r="2373" spans="1:3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</row>
    <row r="2374" spans="1:3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</row>
    <row r="2375" spans="1:3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</row>
    <row r="2376" spans="1:3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</row>
    <row r="2377" spans="1:3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</row>
    <row r="2378" spans="1:3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</row>
    <row r="2379" spans="1:3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</row>
    <row r="2380" spans="1:3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</row>
    <row r="2381" spans="1:3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</row>
    <row r="2382" spans="1:3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</row>
    <row r="2383" spans="1:3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</row>
    <row r="2384" spans="1:3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</row>
    <row r="2385" spans="1:3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</row>
    <row r="2386" spans="1:3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</row>
    <row r="2387" spans="1:3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</row>
    <row r="2388" spans="1:3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</row>
    <row r="2389" spans="1:3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</row>
    <row r="2390" spans="1:3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</row>
    <row r="2391" spans="1:3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</row>
    <row r="2392" spans="1:3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</row>
    <row r="2393" spans="1:3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</row>
    <row r="2394" spans="1:3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</row>
    <row r="2395" spans="1:3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</row>
    <row r="2396" spans="1:3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</row>
    <row r="2397" spans="1:3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</row>
    <row r="2398" spans="1:3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</row>
    <row r="2399" spans="1:3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</row>
    <row r="2400" spans="1:3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</row>
    <row r="2401" spans="1:3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</row>
    <row r="2402" spans="1:3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</row>
    <row r="2403" spans="1:3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</row>
    <row r="2404" spans="1:3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</row>
    <row r="2405" spans="1:3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</row>
    <row r="2406" spans="1:3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</row>
    <row r="2407" spans="1:3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</row>
    <row r="2408" spans="1:3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</row>
    <row r="2409" spans="1:3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</row>
    <row r="2410" spans="1:3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</row>
    <row r="2411" spans="1:3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</row>
    <row r="2412" spans="1:3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</row>
    <row r="2413" spans="1:3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</row>
    <row r="2414" spans="1:3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</row>
    <row r="2415" spans="1:3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</row>
    <row r="2416" spans="1:3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</row>
    <row r="2417" spans="1:3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</row>
    <row r="2418" spans="1:3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</row>
    <row r="2419" spans="1:3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</row>
    <row r="2420" spans="1:3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</row>
    <row r="2421" spans="1:3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</row>
    <row r="2422" spans="1:3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</row>
    <row r="2423" spans="1:3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</row>
    <row r="2424" spans="1:3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</row>
    <row r="2425" spans="1:3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</row>
    <row r="2426" spans="1:3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</row>
    <row r="2427" spans="1:3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</row>
    <row r="2428" spans="1:3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</row>
    <row r="2429" spans="1:3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</row>
    <row r="2430" spans="1:3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</row>
    <row r="2431" spans="1:3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</row>
    <row r="2432" spans="1:3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</row>
    <row r="2433" spans="1:3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</row>
    <row r="2434" spans="1:3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</row>
    <row r="2435" spans="1:3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</row>
    <row r="2436" spans="1:3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</row>
    <row r="2437" spans="1:3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</row>
    <row r="2438" spans="1:3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</row>
    <row r="2439" spans="1:3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</row>
    <row r="2440" spans="1:3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</row>
    <row r="2441" spans="1:3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</row>
    <row r="2442" spans="1:3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</row>
    <row r="2443" spans="1:3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</row>
    <row r="2444" spans="1:3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</row>
    <row r="2445" spans="1:3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</row>
    <row r="2446" spans="1:3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</row>
    <row r="2447" spans="1:3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</row>
    <row r="2448" spans="1:3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</row>
    <row r="2449" spans="1:3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</row>
    <row r="2450" spans="1:3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</row>
    <row r="2451" spans="1:3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</row>
    <row r="2452" spans="1:3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</row>
    <row r="2453" spans="1:3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</row>
    <row r="2454" spans="1:3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</row>
    <row r="2455" spans="1:3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</row>
    <row r="2456" spans="1:3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</row>
    <row r="2457" spans="1:3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</row>
    <row r="2458" spans="1:3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</row>
    <row r="2459" spans="1:3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</row>
    <row r="2460" spans="1:3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</row>
    <row r="2461" spans="1:3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</row>
    <row r="2462" spans="1:3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</row>
    <row r="2463" spans="1:3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</row>
    <row r="2464" spans="1:3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</row>
    <row r="2465" spans="1:3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</row>
    <row r="2466" spans="1:3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</row>
    <row r="2467" spans="1:3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</row>
    <row r="2468" spans="1:3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</row>
    <row r="2469" spans="1:3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</row>
    <row r="2470" spans="1:3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</row>
    <row r="2471" spans="1:3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</row>
    <row r="2472" spans="1:3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</row>
    <row r="2473" spans="1:3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</row>
    <row r="2474" spans="1:3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</row>
    <row r="2475" spans="1:3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</row>
    <row r="2476" spans="1:3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</row>
    <row r="2477" spans="1:3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</row>
    <row r="2478" spans="1:3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</row>
    <row r="2479" spans="1:3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</row>
    <row r="2480" spans="1:3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</row>
    <row r="2481" spans="1:3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</row>
    <row r="2482" spans="1:3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</row>
    <row r="2483" spans="1:3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</row>
    <row r="2484" spans="1:3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</row>
    <row r="2485" spans="1:3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</row>
    <row r="2486" spans="1:3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</row>
    <row r="2487" spans="1:3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</row>
    <row r="2488" spans="1:3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</row>
    <row r="2489" spans="1:3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</row>
    <row r="2490" spans="1:3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</row>
    <row r="2491" spans="1:3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</row>
    <row r="2492" spans="1:3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</row>
    <row r="2493" spans="1:3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</row>
    <row r="2494" spans="1:3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</row>
    <row r="2495" spans="1:3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</row>
    <row r="2496" spans="1:3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</row>
    <row r="2497" spans="1:3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</row>
    <row r="2498" spans="1:3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</row>
    <row r="2499" spans="1:3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</row>
    <row r="2500" spans="1:3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</row>
    <row r="2501" spans="1:3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</row>
    <row r="2502" spans="1:3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</row>
    <row r="2503" spans="1:3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</row>
    <row r="2504" spans="1:3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</row>
    <row r="2505" spans="1:3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</row>
    <row r="2506" spans="1:3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</row>
    <row r="2507" spans="1:3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</row>
    <row r="2508" spans="1:3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</row>
    <row r="2509" spans="1:3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</row>
    <row r="2510" spans="1:3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</row>
    <row r="2511" spans="1:3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</row>
    <row r="2512" spans="1:3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</row>
    <row r="2513" spans="1:3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</row>
    <row r="2514" spans="1:3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</row>
    <row r="2515" spans="1:3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</row>
    <row r="2516" spans="1:3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</row>
    <row r="2517" spans="1:3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</row>
    <row r="2518" spans="1:3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</row>
    <row r="2519" spans="1:3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</row>
    <row r="2520" spans="1:3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</row>
    <row r="2521" spans="1:3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</row>
    <row r="2522" spans="1:3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</row>
    <row r="2523" spans="1:3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</row>
    <row r="2524" spans="1:3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</row>
    <row r="2525" spans="1:3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</row>
    <row r="2526" spans="1:3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</row>
    <row r="2527" spans="1:3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</row>
    <row r="2528" spans="1:3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</row>
    <row r="2529" spans="1:3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</row>
    <row r="2530" spans="1:3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</row>
    <row r="2531" spans="1:3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</row>
    <row r="2532" spans="1:3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</row>
    <row r="2533" spans="1:3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</row>
    <row r="2534" spans="1:3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</row>
    <row r="2535" spans="1:3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</row>
    <row r="2536" spans="1:3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</row>
    <row r="2537" spans="1:3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</row>
    <row r="2538" spans="1:3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</row>
    <row r="2539" spans="1:3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</row>
    <row r="2540" spans="1:3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</row>
    <row r="2541" spans="1:3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</row>
    <row r="2542" spans="1:3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</row>
    <row r="2543" spans="1:3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</row>
    <row r="2544" spans="1:3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</row>
    <row r="2545" spans="1:3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</row>
    <row r="2546" spans="1:3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</row>
    <row r="2547" spans="1:3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</row>
    <row r="2548" spans="1:3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</row>
    <row r="2549" spans="1:3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</row>
    <row r="2550" spans="1:3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</row>
    <row r="2551" spans="1:3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</row>
    <row r="2552" spans="1:3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</row>
    <row r="2553" spans="1:3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</row>
    <row r="2554" spans="1:3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</row>
    <row r="2555" spans="1:3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</row>
    <row r="2556" spans="1:3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</row>
    <row r="2557" spans="1:3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</row>
    <row r="2558" spans="1:3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</row>
    <row r="2559" spans="1:3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</row>
    <row r="2560" spans="1:3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</row>
    <row r="2561" spans="1:3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</row>
    <row r="2562" spans="1:3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</row>
    <row r="2563" spans="1:3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</row>
    <row r="2564" spans="1:3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</row>
    <row r="2565" spans="1:3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</row>
    <row r="2566" spans="1:3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</row>
    <row r="2567" spans="1:3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</row>
    <row r="2568" spans="1:3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</row>
    <row r="2569" spans="1:3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</row>
    <row r="2570" spans="1:3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</row>
    <row r="2571" spans="1:3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</row>
    <row r="2572" spans="1:3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</row>
    <row r="2573" spans="1:3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</row>
    <row r="2574" spans="1:3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</row>
    <row r="2575" spans="1:3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</row>
    <row r="2576" spans="1:3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</row>
    <row r="2577" spans="1:3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</row>
    <row r="2578" spans="1:3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</row>
    <row r="2579" spans="1:3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</row>
    <row r="2580" spans="1:3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</row>
    <row r="2581" spans="1:3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</row>
    <row r="2582" spans="1:3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</row>
    <row r="2583" spans="1:3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</row>
    <row r="2584" spans="1:3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</row>
    <row r="2585" spans="1:3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</row>
    <row r="2586" spans="1:3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</row>
    <row r="2587" spans="1:3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</row>
    <row r="2588" spans="1:3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</row>
    <row r="2589" spans="1:3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</row>
    <row r="2590" spans="1:3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</row>
    <row r="2591" spans="1:3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</row>
    <row r="2592" spans="1:3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</row>
    <row r="2593" spans="1:3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</row>
    <row r="2594" spans="1:3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</row>
    <row r="2595" spans="1:3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</row>
    <row r="2596" spans="1:3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</row>
    <row r="2597" spans="1:3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</row>
    <row r="2598" spans="1:3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</row>
    <row r="2599" spans="1:3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</row>
    <row r="2600" spans="1:3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</row>
    <row r="2601" spans="1:3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</row>
    <row r="2602" spans="1:3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</row>
    <row r="2603" spans="1:3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</row>
    <row r="2604" spans="1:3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</row>
    <row r="2605" spans="1:3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</row>
    <row r="2606" spans="1:3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</row>
    <row r="2607" spans="1:3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</row>
    <row r="2608" spans="1:3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</row>
    <row r="2609" spans="1:3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</row>
    <row r="2610" spans="1:3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</row>
    <row r="2611" spans="1:3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</row>
    <row r="2612" spans="1:3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</row>
    <row r="2613" spans="1:3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</row>
    <row r="2614" spans="1:3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</row>
    <row r="2615" spans="1:3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</row>
    <row r="2616" spans="1:3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</row>
    <row r="2617" spans="1:3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</row>
    <row r="2618" spans="1:3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</row>
    <row r="2619" spans="1:3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</row>
    <row r="2620" spans="1:3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</row>
    <row r="2621" spans="1:3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</row>
    <row r="2622" spans="1:3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</row>
    <row r="2623" spans="1:3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</row>
    <row r="2624" spans="1:3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</row>
    <row r="2625" spans="1:3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</row>
    <row r="2626" spans="1:3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</row>
    <row r="2627" spans="1:3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</row>
    <row r="2628" spans="1:3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</row>
    <row r="2629" spans="1:3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</row>
    <row r="2630" spans="1:3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</row>
    <row r="2631" spans="1:3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</row>
    <row r="2632" spans="1:3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</row>
    <row r="2633" spans="1:3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</row>
    <row r="2634" spans="1:3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</row>
    <row r="2635" spans="1:3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</row>
    <row r="2636" spans="1:3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</row>
    <row r="2637" spans="1:3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</row>
    <row r="2638" spans="1:3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</row>
    <row r="2639" spans="1:3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</row>
    <row r="2640" spans="1:3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</row>
    <row r="2641" spans="1:3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</row>
    <row r="2642" spans="1:3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</row>
    <row r="2643" spans="1:3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</row>
    <row r="2644" spans="1:3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</row>
    <row r="2645" spans="1:3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</row>
    <row r="2646" spans="1:3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</row>
    <row r="2647" spans="1:3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</row>
    <row r="2648" spans="1:3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</row>
    <row r="2649" spans="1:3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</row>
    <row r="2650" spans="1:3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</row>
    <row r="2651" spans="1:3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</row>
    <row r="2652" spans="1:3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</row>
    <row r="2653" spans="1:3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</row>
    <row r="2654" spans="1:3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</row>
    <row r="2655" spans="1:3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</row>
    <row r="2656" spans="1:3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</row>
    <row r="2657" spans="1:3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</row>
    <row r="2658" spans="1:3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</row>
    <row r="2659" spans="1:3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</row>
    <row r="2660" spans="1:3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</row>
    <row r="2661" spans="1:3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</row>
    <row r="2662" spans="1:3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</row>
    <row r="2663" spans="1:3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</row>
    <row r="2664" spans="1:3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</row>
    <row r="2665" spans="1:3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</row>
    <row r="2666" spans="1:3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</row>
    <row r="2667" spans="1:3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</row>
    <row r="2668" spans="1:3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</row>
    <row r="2669" spans="1:3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</row>
    <row r="2670" spans="1:3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</row>
    <row r="2671" spans="1:3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</row>
    <row r="2672" spans="1:3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</row>
    <row r="2673" spans="1:3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</row>
    <row r="2674" spans="1:3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</row>
    <row r="2675" spans="1:3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</row>
    <row r="2676" spans="1:3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</row>
    <row r="2677" spans="1:3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</row>
    <row r="2678" spans="1:3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</row>
    <row r="2679" spans="1:3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</row>
    <row r="2680" spans="1:3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</row>
    <row r="2681" spans="1:3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</row>
    <row r="2682" spans="1:3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</row>
    <row r="2683" spans="1:3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</row>
    <row r="2684" spans="1:3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</row>
    <row r="2685" spans="1:3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</row>
    <row r="2686" spans="1:3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</row>
    <row r="2687" spans="1:3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</row>
    <row r="2688" spans="1:3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</row>
    <row r="2689" spans="1:3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</row>
    <row r="2690" spans="1:3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</row>
    <row r="2691" spans="1:3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</row>
    <row r="2692" spans="1:3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</row>
    <row r="2693" spans="1:3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</row>
    <row r="2694" spans="1:3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</row>
    <row r="2695" spans="1:3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</row>
    <row r="2696" spans="1:3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</row>
    <row r="2697" spans="1:3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</row>
    <row r="2698" spans="1:3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</row>
    <row r="2699" spans="1:3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</row>
    <row r="2700" spans="1:3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</row>
    <row r="2701" spans="1:3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</row>
    <row r="2702" spans="1:3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</row>
    <row r="2703" spans="1:3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</row>
    <row r="2704" spans="1:3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</row>
    <row r="2705" spans="1:3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</row>
    <row r="2706" spans="1:3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</row>
    <row r="2707" spans="1:3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</row>
    <row r="2708" spans="1:3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</row>
    <row r="2709" spans="1:3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</row>
    <row r="2710" spans="1:3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</row>
    <row r="2711" spans="1:3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</row>
    <row r="2712" spans="1:3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</row>
    <row r="2713" spans="1:3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</row>
    <row r="2714" spans="1:3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</row>
    <row r="2715" spans="1:3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</row>
    <row r="2716" spans="1:3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</row>
    <row r="2717" spans="1:3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</row>
    <row r="2718" spans="1:3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</row>
    <row r="2719" spans="1:3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</row>
    <row r="2720" spans="1:3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</row>
    <row r="2721" spans="1:3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</row>
    <row r="2722" spans="1:3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</row>
    <row r="2723" spans="1:3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</row>
    <row r="2724" spans="1:3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</row>
    <row r="2725" spans="1:3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</row>
    <row r="2726" spans="1:3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</row>
    <row r="2727" spans="1:3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</row>
    <row r="2728" spans="1:3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</row>
    <row r="2729" spans="1:3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</row>
    <row r="2730" spans="1:3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</row>
    <row r="2731" spans="1:3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</row>
    <row r="2732" spans="1:3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</row>
    <row r="2733" spans="1:3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</row>
    <row r="2734" spans="1:3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</row>
    <row r="2735" spans="1:3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</row>
    <row r="2736" spans="1:3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</row>
    <row r="2737" spans="1:3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</row>
    <row r="2738" spans="1:3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</row>
    <row r="2739" spans="1:3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</row>
    <row r="2740" spans="1:3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</row>
    <row r="2741" spans="1:3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</row>
    <row r="2742" spans="1:3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</row>
    <row r="2743" spans="1:3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</row>
    <row r="2744" spans="1:3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</row>
    <row r="2745" spans="1:3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</row>
    <row r="2746" spans="1:3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</row>
    <row r="2747" spans="1:3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</row>
    <row r="2748" spans="1:3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</row>
    <row r="2749" spans="1:3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</row>
    <row r="2750" spans="1:3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</row>
    <row r="2751" spans="1:3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</row>
    <row r="2752" spans="1:3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</row>
    <row r="2753" spans="1:3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</row>
    <row r="2754" spans="1:3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</row>
    <row r="2755" spans="1:3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</row>
    <row r="2756" spans="1:3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</row>
    <row r="2757" spans="1:3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</row>
    <row r="2758" spans="1:3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</row>
    <row r="2759" spans="1:3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</row>
    <row r="2760" spans="1:3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</row>
    <row r="2761" spans="1:3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</row>
    <row r="2762" spans="1:3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</row>
    <row r="2763" spans="1:3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</row>
    <row r="2764" spans="1:3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</row>
    <row r="2765" spans="1:3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</row>
    <row r="2766" spans="1:3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</row>
    <row r="2767" spans="1:3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</row>
    <row r="2768" spans="1:3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</row>
    <row r="2769" spans="1:3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</row>
    <row r="2770" spans="1:3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</row>
    <row r="2771" spans="1:3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</row>
    <row r="2772" spans="1:3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</row>
    <row r="2773" spans="1:3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</row>
    <row r="2774" spans="1:3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</row>
    <row r="2775" spans="1:3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</row>
    <row r="2776" spans="1:3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</row>
    <row r="2777" spans="1:3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</row>
    <row r="2778" spans="1:3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</row>
    <row r="2779" spans="1:3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</row>
    <row r="2780" spans="1:3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</row>
    <row r="2781" spans="1:3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</row>
    <row r="2782" spans="1:3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</row>
    <row r="2783" spans="1:3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</row>
    <row r="2784" spans="1:3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</row>
    <row r="2785" spans="1:3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</row>
    <row r="2786" spans="1:3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</row>
    <row r="2787" spans="1:3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</row>
    <row r="2788" spans="1:3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</row>
    <row r="2789" spans="1:3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</row>
    <row r="2790" spans="1:3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</row>
    <row r="2791" spans="1:3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</row>
    <row r="2792" spans="1:3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</row>
    <row r="2793" spans="1:3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</row>
    <row r="2794" spans="1:3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</row>
    <row r="2795" spans="1:3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</row>
    <row r="2796" spans="1:3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</row>
    <row r="2797" spans="1:3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</row>
    <row r="2798" spans="1:3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</row>
    <row r="2799" spans="1:3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</row>
    <row r="2800" spans="1:3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</row>
    <row r="2801" spans="1:3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</row>
    <row r="2802" spans="1:3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</row>
    <row r="2803" spans="1:3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</row>
    <row r="2804" spans="1:3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</row>
    <row r="2805" spans="1:3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</row>
    <row r="2806" spans="1:3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</row>
    <row r="2807" spans="1:3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</row>
    <row r="2808" spans="1:3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</row>
    <row r="2809" spans="1:3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</row>
    <row r="2810" spans="1:3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</row>
    <row r="2811" spans="1:3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</row>
    <row r="2812" spans="1:3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</row>
    <row r="2813" spans="1:3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</row>
    <row r="2814" spans="1:3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</row>
    <row r="2815" spans="1:3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</row>
    <row r="2816" spans="1:3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</row>
    <row r="2817" spans="1:3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</row>
    <row r="2818" spans="1:3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</row>
    <row r="2819" spans="1:3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</row>
    <row r="2820" spans="1:3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</row>
    <row r="2821" spans="1:3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</row>
    <row r="2822" spans="1:3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</row>
    <row r="2823" spans="1:3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</row>
    <row r="2824" spans="1:3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</row>
    <row r="2825" spans="1:3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</row>
    <row r="2826" spans="1:3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</row>
    <row r="2827" spans="1:3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</row>
    <row r="2828" spans="1:3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</row>
    <row r="2829" spans="1:3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</row>
    <row r="2830" spans="1:3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</row>
    <row r="2831" spans="1:3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</row>
    <row r="2832" spans="1:3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</row>
    <row r="2833" spans="1:3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</row>
    <row r="2834" spans="1:3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</row>
    <row r="2835" spans="1:3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</row>
    <row r="2836" spans="1:3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</row>
    <row r="2837" spans="1:3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</row>
    <row r="2838" spans="1:3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</row>
    <row r="2839" spans="1:3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</row>
    <row r="2840" spans="1:3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</row>
    <row r="2841" spans="1:3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</row>
    <row r="2842" spans="1:3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</row>
    <row r="2843" spans="1:3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</row>
    <row r="2844" spans="1:3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</row>
    <row r="2845" spans="1:3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</row>
    <row r="2846" spans="1:3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</row>
    <row r="2847" spans="1:3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</row>
    <row r="2848" spans="1:3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</row>
    <row r="2849" spans="1:3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</row>
    <row r="2850" spans="1:3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</row>
    <row r="2851" spans="1:3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</row>
    <row r="2852" spans="1:3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</row>
    <row r="2853" spans="1:3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</row>
    <row r="2854" spans="1:3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</row>
    <row r="2855" spans="1:3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</row>
    <row r="2856" spans="1:3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</row>
    <row r="2857" spans="1:3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</row>
    <row r="2858" spans="1:3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</row>
    <row r="2859" spans="1:3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</row>
    <row r="2860" spans="1:3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</row>
    <row r="2861" spans="1:3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</row>
    <row r="2862" spans="1:3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</row>
    <row r="2863" spans="1:3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</row>
    <row r="2864" spans="1:3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</row>
    <row r="2865" spans="1:3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</row>
    <row r="2866" spans="1:3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</row>
    <row r="2867" spans="1:3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</row>
    <row r="2868" spans="1:3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</row>
    <row r="2869" spans="1:3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</row>
    <row r="2870" spans="1:3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</row>
    <row r="2871" spans="1:3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</row>
    <row r="2872" spans="1:3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</row>
    <row r="2873" spans="1:3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</row>
    <row r="2874" spans="1:3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</row>
    <row r="2875" spans="1:3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</row>
    <row r="2876" spans="1:3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</row>
    <row r="2877" spans="1:3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</row>
    <row r="2878" spans="1:3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</row>
    <row r="2879" spans="1:3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</row>
    <row r="2880" spans="1:3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</row>
    <row r="2881" spans="1:3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</row>
    <row r="2882" spans="1:3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</row>
    <row r="2883" spans="1:3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</row>
    <row r="2884" spans="1:3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</row>
    <row r="2885" spans="1:3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</row>
    <row r="2886" spans="1:3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</row>
    <row r="2887" spans="1:3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</row>
    <row r="2888" spans="1:3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</row>
    <row r="2889" spans="1:3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</row>
    <row r="2890" spans="1:3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</row>
    <row r="2891" spans="1:3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</row>
    <row r="2892" spans="1:3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</row>
    <row r="2893" spans="1:3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</row>
    <row r="2894" spans="1:3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</row>
    <row r="2895" spans="1:3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</row>
    <row r="2896" spans="1:3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</row>
    <row r="2897" spans="1:3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</row>
    <row r="2898" spans="1:3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</row>
    <row r="2899" spans="1:3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</row>
    <row r="2900" spans="1:3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</row>
    <row r="2901" spans="1:3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</row>
    <row r="2902" spans="1:3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</row>
    <row r="2903" spans="1:3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</row>
    <row r="2904" spans="1:3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</row>
    <row r="2905" spans="1:3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</row>
    <row r="2906" spans="1:3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</row>
    <row r="2907" spans="1:3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</row>
    <row r="2908" spans="1:3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</row>
    <row r="2909" spans="1:3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</row>
    <row r="2910" spans="1:3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</row>
    <row r="2911" spans="1:3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</row>
    <row r="2912" spans="1:3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</row>
    <row r="2913" spans="1:3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</row>
    <row r="2914" spans="1:3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</row>
    <row r="2915" spans="1:3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</row>
    <row r="2916" spans="1:3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</row>
    <row r="2917" spans="1:3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</row>
    <row r="2918" spans="1:3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</row>
    <row r="2919" spans="1:3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</row>
    <row r="2920" spans="1:3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</row>
    <row r="2921" spans="1:3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</row>
    <row r="2922" spans="1:3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</row>
    <row r="2923" spans="1:3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</row>
    <row r="2924" spans="1:3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</row>
    <row r="2925" spans="1:3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</row>
    <row r="2926" spans="1:3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</row>
    <row r="2927" spans="1:3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</row>
    <row r="2928" spans="1:3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</row>
    <row r="2929" spans="1:3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</row>
    <row r="2930" spans="1:3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</row>
    <row r="2931" spans="1:3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</row>
    <row r="2932" spans="1:3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</row>
    <row r="2933" spans="1:3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</row>
    <row r="2934" spans="1:3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</row>
    <row r="2935" spans="1:3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</row>
    <row r="2936" spans="1:3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</row>
    <row r="2937" spans="1:3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</row>
    <row r="2938" spans="1:3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</row>
    <row r="2939" spans="1:3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</row>
    <row r="2940" spans="1:3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</row>
    <row r="2941" spans="1:3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</row>
    <row r="2942" spans="1:3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</row>
    <row r="2943" spans="1:3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</row>
    <row r="2944" spans="1:3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</row>
    <row r="2945" spans="1:3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</row>
    <row r="2946" spans="1:3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</row>
    <row r="2947" spans="1:3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</row>
    <row r="2948" spans="1:3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</row>
    <row r="2949" spans="1:3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</row>
    <row r="2950" spans="1:3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</row>
    <row r="2951" spans="1:3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</row>
    <row r="2952" spans="1:3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</row>
    <row r="2953" spans="1:3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</row>
    <row r="2954" spans="1:3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</row>
    <row r="2955" spans="1:3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</row>
    <row r="2956" spans="1:3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</row>
    <row r="2957" spans="1:3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</row>
    <row r="2958" spans="1:3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</row>
    <row r="2959" spans="1:3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</row>
    <row r="2960" spans="1:3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</row>
    <row r="2961" spans="1:3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</row>
    <row r="2962" spans="1:3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</row>
    <row r="2963" spans="1:3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</row>
    <row r="2964" spans="1:3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</row>
    <row r="2965" spans="1:3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</row>
    <row r="2966" spans="1:3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</row>
    <row r="2967" spans="1:3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</row>
    <row r="2968" spans="1:3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</row>
    <row r="2969" spans="1:3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</row>
    <row r="2970" spans="1:3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</row>
    <row r="2971" spans="1:3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</row>
    <row r="2972" spans="1:3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</row>
    <row r="2973" spans="1:3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</row>
    <row r="2974" spans="1:3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</row>
    <row r="2975" spans="1:3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</row>
    <row r="2976" spans="1:3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</row>
    <row r="2977" spans="1:3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</row>
    <row r="2978" spans="1:3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</row>
    <row r="2979" spans="1:3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</row>
    <row r="2980" spans="1:3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</row>
    <row r="2981" spans="1:3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</row>
    <row r="2982" spans="1:3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</row>
    <row r="2983" spans="1:3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</row>
    <row r="2984" spans="1:3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</row>
    <row r="2985" spans="1:3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</row>
    <row r="2986" spans="1:3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</row>
    <row r="2987" spans="1:3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</row>
    <row r="2988" spans="1:3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</row>
    <row r="2989" spans="1:3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</row>
    <row r="2990" spans="1:3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</row>
    <row r="2991" spans="1:3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</row>
    <row r="2992" spans="1:3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</row>
    <row r="2993" spans="1:3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</row>
    <row r="2994" spans="1:3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</row>
    <row r="2995" spans="1:3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</row>
    <row r="2996" spans="1:3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</row>
    <row r="2997" spans="1:3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</row>
    <row r="2998" spans="1:3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</row>
    <row r="2999" spans="1:3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</row>
    <row r="3000" spans="1:3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</row>
    <row r="3001" spans="1:3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</row>
    <row r="3002" spans="1:3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</row>
    <row r="3003" spans="1:3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</row>
    <row r="3004" spans="1:3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</row>
    <row r="3005" spans="1:3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</row>
    <row r="3006" spans="1:3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</row>
    <row r="3007" spans="1:3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</row>
    <row r="3008" spans="1:3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</row>
    <row r="3009" spans="1:3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</row>
    <row r="3010" spans="1:3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</row>
    <row r="3011" spans="1:3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</row>
    <row r="3012" spans="1:3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</row>
    <row r="3013" spans="1:3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</row>
    <row r="3014" spans="1:3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</row>
    <row r="3015" spans="1:3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</row>
    <row r="3016" spans="1:3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</row>
    <row r="3017" spans="1:3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</row>
    <row r="3018" spans="1:3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</row>
    <row r="3019" spans="1:3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</row>
    <row r="3020" spans="1:3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</row>
    <row r="3021" spans="1:3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</row>
    <row r="3022" spans="1:3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</row>
    <row r="3023" spans="1:3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</row>
    <row r="3024" spans="1:3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</row>
    <row r="3025" spans="1:3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</row>
    <row r="3026" spans="1:3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</row>
    <row r="3027" spans="1:3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</row>
    <row r="3028" spans="1:3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</row>
    <row r="3029" spans="1:3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</row>
    <row r="3030" spans="1:3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</row>
    <row r="3031" spans="1:3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</row>
    <row r="3032" spans="1:3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</row>
    <row r="3033" spans="1:3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</row>
    <row r="3034" spans="1:3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</row>
    <row r="3035" spans="1:3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</row>
    <row r="3036" spans="1:3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</row>
    <row r="3037" spans="1:3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</row>
    <row r="3038" spans="1:3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</row>
    <row r="3039" spans="1:3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</row>
    <row r="3040" spans="1:3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</row>
    <row r="3041" spans="1:3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</row>
    <row r="3042" spans="1:3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</row>
    <row r="3043" spans="1:3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</row>
    <row r="3044" spans="1:3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</row>
    <row r="3045" spans="1:3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</row>
    <row r="3046" spans="1:3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</row>
    <row r="3047" spans="1:3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</row>
    <row r="3048" spans="1:3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</row>
    <row r="3049" spans="1:3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</row>
    <row r="3050" spans="1:3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</row>
    <row r="3051" spans="1:3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</row>
    <row r="3052" spans="1:3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</row>
    <row r="3053" spans="1:3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</row>
    <row r="3054" spans="1:3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</row>
    <row r="3055" spans="1:3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</row>
    <row r="3056" spans="1:3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</row>
    <row r="3057" spans="1:3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</row>
    <row r="3058" spans="1:3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</row>
    <row r="3059" spans="1:3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</row>
    <row r="3060" spans="1:3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</row>
    <row r="3061" spans="1:3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</row>
    <row r="3062" spans="1:3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</row>
    <row r="3063" spans="1:3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</row>
    <row r="3064" spans="1:3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</row>
    <row r="3065" spans="1:3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</row>
    <row r="3066" spans="1:3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</row>
    <row r="3067" spans="1:3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</row>
    <row r="3068" spans="1:3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</row>
    <row r="3069" spans="1:3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</row>
    <row r="3070" spans="1:3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</row>
    <row r="3071" spans="1:3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</row>
    <row r="3072" spans="1:3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</row>
    <row r="3073" spans="1:3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</row>
    <row r="3074" spans="1:3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</row>
    <row r="3075" spans="1:3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</row>
    <row r="3076" spans="1:3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</row>
    <row r="3077" spans="1:3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</row>
    <row r="3078" spans="1:3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</row>
    <row r="3079" spans="1:3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</row>
    <row r="3080" spans="1:3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</row>
    <row r="3081" spans="1:3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</row>
    <row r="3082" spans="1:3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</row>
    <row r="3083" spans="1:3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</row>
    <row r="3084" spans="1:3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</row>
    <row r="3085" spans="1:3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</row>
    <row r="3086" spans="1:3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</row>
    <row r="3087" spans="1:3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</row>
    <row r="3088" spans="1:3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</row>
    <row r="3089" spans="1:3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</row>
    <row r="3090" spans="1:3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</row>
    <row r="3091" spans="1:3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</row>
    <row r="3092" spans="1:3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</row>
    <row r="3093" spans="1:3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</row>
    <row r="3094" spans="1:3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</row>
    <row r="3095" spans="1:3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</row>
    <row r="3096" spans="1:3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</row>
    <row r="3097" spans="1:3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</row>
    <row r="3098" spans="1:3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</row>
    <row r="3099" spans="1:3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</row>
    <row r="3100" spans="1:3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</row>
    <row r="3101" spans="1:3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</row>
    <row r="3102" spans="1:3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</row>
    <row r="3103" spans="1:3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</row>
    <row r="3104" spans="1:3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</row>
    <row r="3105" spans="1:3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</row>
    <row r="3106" spans="1:3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</row>
    <row r="3107" spans="1:3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</row>
    <row r="3108" spans="1:3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</row>
    <row r="3109" spans="1:3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</row>
    <row r="3110" spans="1:3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</row>
    <row r="3111" spans="1:3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</row>
    <row r="3112" spans="1:3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</row>
    <row r="3113" spans="1:3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</row>
    <row r="3114" spans="1:3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</row>
    <row r="3115" spans="1:3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</row>
    <row r="3116" spans="1:3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</row>
    <row r="3117" spans="1:3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</row>
    <row r="3118" spans="1:3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</row>
    <row r="3119" spans="1:3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</row>
    <row r="3120" spans="1:3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</row>
    <row r="3121" spans="1:3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</row>
    <row r="3122" spans="1:3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</row>
    <row r="3123" spans="1:3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</row>
    <row r="3124" spans="1:3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</row>
    <row r="3125" spans="1:3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</row>
    <row r="3126" spans="1:3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</row>
    <row r="3127" spans="1:3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</row>
    <row r="3128" spans="1:3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</row>
    <row r="3129" spans="1:3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</row>
    <row r="3130" spans="1:3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</row>
    <row r="3131" spans="1:3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</row>
    <row r="3132" spans="1:31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</row>
    <row r="3133" spans="1:31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</row>
    <row r="3134" spans="1:31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</row>
    <row r="3135" spans="1:31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</row>
    <row r="3136" spans="1:31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</row>
    <row r="3137" spans="1:31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</row>
    <row r="3138" spans="1:31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</row>
    <row r="3139" spans="1:31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</row>
    <row r="3140" spans="1:31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</row>
    <row r="3141" spans="1:31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</row>
    <row r="3142" spans="1:31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</row>
    <row r="3143" spans="1:31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</row>
    <row r="3144" spans="1:31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</row>
    <row r="3145" spans="1:31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</row>
    <row r="3146" spans="1:31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</row>
    <row r="3147" spans="1:31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</row>
    <row r="3148" spans="1:31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</row>
    <row r="3149" spans="1:31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</row>
    <row r="3150" spans="1:31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</row>
    <row r="3151" spans="1:31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</row>
    <row r="3152" spans="1:31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</row>
    <row r="3153" spans="1:31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</row>
    <row r="3154" spans="1:31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</row>
    <row r="3155" spans="1:31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</row>
    <row r="3156" spans="1:31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</row>
    <row r="3157" spans="1:31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</row>
    <row r="3158" spans="1:31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</row>
    <row r="3159" spans="1:31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</row>
    <row r="3160" spans="1:31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</row>
    <row r="3161" spans="1:31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</row>
    <row r="3162" spans="1:31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</row>
    <row r="3163" spans="1:31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</row>
    <row r="3164" spans="1:31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</row>
    <row r="3165" spans="1:31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</row>
    <row r="3166" spans="1:31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</row>
    <row r="3167" spans="1:31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</row>
    <row r="3168" spans="1:31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</row>
    <row r="3169" spans="1:31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</row>
    <row r="3170" spans="1:31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</row>
    <row r="3171" spans="1:31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</row>
    <row r="3172" spans="1:31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</row>
    <row r="3173" spans="1:31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</row>
    <row r="3174" spans="1:31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</row>
    <row r="3175" spans="1:31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</row>
    <row r="3176" spans="1:31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</row>
    <row r="3177" spans="1:31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</row>
    <row r="3178" spans="1:31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</row>
    <row r="3179" spans="1:31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</row>
    <row r="3180" spans="1:31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</row>
    <row r="3181" spans="1:31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</row>
    <row r="3182" spans="1:31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</row>
    <row r="3183" spans="1:31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</row>
    <row r="3184" spans="1:31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</row>
    <row r="3185" spans="1:31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</row>
    <row r="3186" spans="1:31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</row>
    <row r="3187" spans="1:31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</row>
    <row r="3188" spans="1:31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</row>
    <row r="3189" spans="1:31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</row>
    <row r="3190" spans="1:31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</row>
    <row r="3191" spans="1:31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</row>
    <row r="3192" spans="1:31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</row>
    <row r="3193" spans="1:31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</row>
    <row r="3194" spans="1:31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</row>
    <row r="3195" spans="1:31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</row>
    <row r="3196" spans="1:31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</row>
    <row r="3197" spans="1:31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</row>
    <row r="3198" spans="1:31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</row>
    <row r="3199" spans="1:31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</row>
    <row r="3200" spans="1:31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</row>
    <row r="3201" spans="1:31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</row>
    <row r="3202" spans="1:31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</row>
    <row r="3203" spans="1:31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</row>
    <row r="3204" spans="1:31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</row>
    <row r="3205" spans="1:31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</row>
    <row r="3206" spans="1:31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</row>
    <row r="3207" spans="1:31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</row>
    <row r="3208" spans="1:31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</row>
    <row r="3209" spans="1:31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</row>
    <row r="3210" spans="1:31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</row>
    <row r="3211" spans="1:31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</row>
    <row r="3212" spans="1:31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</row>
    <row r="3213" spans="1:31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</row>
    <row r="3214" spans="1:31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</row>
    <row r="3215" spans="1:31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</row>
    <row r="3216" spans="1:31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</row>
    <row r="3217" spans="1:31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</row>
    <row r="3218" spans="1:31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</row>
    <row r="3219" spans="1:31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</row>
    <row r="3220" spans="1:31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</row>
    <row r="3221" spans="1:31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</row>
    <row r="3222" spans="1:31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</row>
    <row r="3223" spans="1:31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</row>
    <row r="3224" spans="1:31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</row>
    <row r="3225" spans="1:31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</row>
    <row r="3226" spans="1:31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</row>
    <row r="3227" spans="1:31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</row>
    <row r="3228" spans="1:31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</row>
    <row r="3229" spans="1:31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</row>
    <row r="3230" spans="1:31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</row>
    <row r="3231" spans="1:31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</row>
    <row r="3232" spans="1:31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</row>
    <row r="3233" spans="1:31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</row>
    <row r="3234" spans="1:31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</row>
    <row r="3235" spans="1:31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</row>
    <row r="3236" spans="1:31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</row>
    <row r="3237" spans="1:31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</row>
    <row r="3238" spans="1:31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</row>
    <row r="3239" spans="1:31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</row>
    <row r="3240" spans="1:31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</row>
    <row r="3241" spans="1:31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</row>
    <row r="3242" spans="1:31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</row>
    <row r="3243" spans="1:31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</row>
    <row r="3244" spans="1:31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</row>
    <row r="3245" spans="1:31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</row>
    <row r="3246" spans="1:31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</row>
    <row r="3247" spans="1:31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</row>
    <row r="3248" spans="1:31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</row>
    <row r="3249" spans="1:31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</row>
    <row r="3250" spans="1:31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</row>
    <row r="3251" spans="1:31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</row>
    <row r="3252" spans="1:31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</row>
    <row r="3253" spans="1:31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</row>
    <row r="3254" spans="1:31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</row>
    <row r="3255" spans="1:31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</row>
    <row r="3256" spans="1:31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</row>
    <row r="3257" spans="1:31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</row>
    <row r="3258" spans="1:31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</row>
    <row r="3259" spans="1:31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</row>
    <row r="3260" spans="1:31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</row>
    <row r="3261" spans="1:31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</row>
    <row r="3262" spans="1:31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</row>
    <row r="3263" spans="1:31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</row>
    <row r="3264" spans="1:31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</row>
    <row r="3265" spans="1:31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</row>
    <row r="3266" spans="1:31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</row>
    <row r="3267" spans="1:31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</row>
    <row r="3268" spans="1:31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</row>
    <row r="3269" spans="1:31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</row>
    <row r="3270" spans="1:31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</row>
    <row r="3271" spans="1:31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</row>
    <row r="3272" spans="1:31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</row>
    <row r="3273" spans="1:31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</row>
    <row r="3274" spans="1:31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</row>
    <row r="3275" spans="1:31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</row>
    <row r="3276" spans="1:31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</row>
    <row r="3277" spans="1:31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</row>
    <row r="3278" spans="1:31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</row>
    <row r="3279" spans="1:31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</row>
    <row r="3280" spans="1:31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</row>
    <row r="3281" spans="1:31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</row>
    <row r="3282" spans="1:31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</row>
    <row r="3283" spans="1:31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</row>
    <row r="3284" spans="1:31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</row>
    <row r="3285" spans="1:31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</row>
    <row r="3286" spans="1:31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</row>
    <row r="3287" spans="1:31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</row>
    <row r="3288" spans="1:31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</row>
    <row r="3289" spans="1:31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</row>
    <row r="3290" spans="1:31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</row>
    <row r="3291" spans="1:31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</row>
    <row r="3292" spans="1:31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</row>
    <row r="3293" spans="1:31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</row>
    <row r="3294" spans="1:31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</row>
    <row r="3295" spans="1:31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</row>
    <row r="3296" spans="1:31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</row>
    <row r="3297" spans="1:31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</row>
    <row r="3298" spans="1:31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</row>
    <row r="3299" spans="1:31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</row>
    <row r="3300" spans="1:31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</row>
    <row r="3301" spans="1:31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</row>
    <row r="3302" spans="1:31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</row>
    <row r="3303" spans="1:31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</row>
    <row r="3304" spans="1:31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</row>
    <row r="3305" spans="1:31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</row>
    <row r="3306" spans="1:31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</row>
    <row r="3307" spans="1:31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</row>
    <row r="3308" spans="1:31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</row>
    <row r="3309" spans="1:31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</row>
    <row r="3310" spans="1:31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</row>
    <row r="3311" spans="1:31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</row>
    <row r="3312" spans="1:31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</row>
    <row r="3313" spans="1:31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</row>
    <row r="3314" spans="1:31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</row>
    <row r="3315" spans="1:31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</row>
    <row r="3316" spans="1:31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</row>
    <row r="3317" spans="1:31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</row>
    <row r="3318" spans="1:31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</row>
    <row r="3319" spans="1:31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</row>
    <row r="3320" spans="1:31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</row>
    <row r="3321" spans="1:31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</row>
    <row r="3322" spans="1:31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</row>
    <row r="3323" spans="1:31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</row>
    <row r="3324" spans="1:31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</row>
    <row r="3325" spans="1:31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</row>
    <row r="3326" spans="1:31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</row>
    <row r="3327" spans="1:31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</row>
    <row r="3328" spans="1:31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</row>
    <row r="3329" spans="1:31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</row>
    <row r="3330" spans="1:31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</row>
    <row r="3331" spans="1:31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</row>
    <row r="3332" spans="1:31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</row>
    <row r="3333" spans="1:31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</row>
    <row r="3334" spans="1:31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</row>
    <row r="3335" spans="1:31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</row>
    <row r="3336" spans="1:31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</row>
    <row r="3337" spans="1:31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</row>
    <row r="3338" spans="1:31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</row>
    <row r="3339" spans="1:31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</row>
    <row r="3340" spans="1:31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</row>
    <row r="3341" spans="1:31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</row>
    <row r="3342" spans="1:31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</row>
    <row r="3343" spans="1:31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</row>
    <row r="3344" spans="1:31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</row>
    <row r="3345" spans="1:31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</row>
    <row r="3346" spans="1:31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</row>
    <row r="3347" spans="1:31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</row>
    <row r="3348" spans="1:31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</row>
    <row r="3349" spans="1:31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</row>
    <row r="3350" spans="1:31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</row>
    <row r="3351" spans="1:31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</row>
    <row r="3352" spans="1:31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</row>
    <row r="3353" spans="1:31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</row>
    <row r="3354" spans="1:31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</row>
    <row r="3355" spans="1:31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</row>
    <row r="3356" spans="1:31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</row>
    <row r="3357" spans="1:31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</row>
    <row r="3358" spans="1:31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</row>
    <row r="3359" spans="1:31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</row>
    <row r="3360" spans="1:31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</row>
    <row r="3361" spans="1:31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</row>
    <row r="3362" spans="1:31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</row>
    <row r="3363" spans="1:31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</row>
    <row r="3364" spans="1:31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</row>
    <row r="3365" spans="1:31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</row>
    <row r="3366" spans="1:31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</row>
    <row r="3367" spans="1:31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</row>
    <row r="3368" spans="1:31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</row>
    <row r="3369" spans="1:31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</row>
    <row r="3370" spans="1:31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</row>
    <row r="3371" spans="1:31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</row>
    <row r="3372" spans="1:31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</row>
    <row r="3373" spans="1:31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</row>
    <row r="3374" spans="1:31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</row>
    <row r="3375" spans="1:31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</row>
    <row r="3376" spans="1:31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</row>
    <row r="3377" spans="1:31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</row>
    <row r="3378" spans="1:31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</row>
    <row r="3379" spans="1:31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</row>
    <row r="3380" spans="1:31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</row>
    <row r="3381" spans="1:31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</row>
    <row r="3382" spans="1:31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</row>
    <row r="3383" spans="1:31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</row>
    <row r="3384" spans="1:31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</row>
    <row r="3385" spans="1:31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</row>
    <row r="3386" spans="1:31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</row>
    <row r="3387" spans="1:31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</row>
    <row r="3388" spans="1:31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</row>
    <row r="3389" spans="1:31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</row>
    <row r="3390" spans="1:31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</row>
    <row r="3391" spans="1:31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</row>
    <row r="3392" spans="1:31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</row>
    <row r="3393" spans="1:31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</row>
    <row r="3394" spans="1:31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</row>
    <row r="3395" spans="1:31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</row>
    <row r="3396" spans="1:31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</row>
    <row r="3397" spans="1:31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</row>
    <row r="3398" spans="1:31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</row>
    <row r="3399" spans="1:31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</row>
    <row r="3400" spans="1:31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</row>
    <row r="3401" spans="1:31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</row>
    <row r="3402" spans="1:31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</row>
    <row r="3403" spans="1:31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</row>
    <row r="3404" spans="1:31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</row>
    <row r="3405" spans="1:31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</row>
    <row r="3406" spans="1:31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</row>
    <row r="3407" spans="1:31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</row>
    <row r="3408" spans="1:31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</row>
    <row r="3409" spans="1:31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</row>
    <row r="3410" spans="1:31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</row>
    <row r="3411" spans="1:31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</row>
    <row r="3412" spans="1:31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</row>
    <row r="3413" spans="1:31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</row>
    <row r="3414" spans="1:31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</row>
    <row r="3415" spans="1:31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</row>
    <row r="3416" spans="1:31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</row>
    <row r="3417" spans="1:31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</row>
    <row r="3418" spans="1:31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</row>
    <row r="3419" spans="1:31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</row>
    <row r="3420" spans="1:31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</row>
    <row r="3421" spans="1:31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</row>
    <row r="3422" spans="1:31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</row>
    <row r="3423" spans="1:31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</row>
    <row r="3424" spans="1:31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</row>
    <row r="3425" spans="1:31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</row>
    <row r="3426" spans="1:31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</row>
    <row r="3427" spans="1:31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</row>
    <row r="3428" spans="1:31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</row>
    <row r="3429" spans="1:31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</row>
    <row r="3430" spans="1:31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</row>
    <row r="3431" spans="1:31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</row>
    <row r="3432" spans="1:31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</row>
    <row r="3433" spans="1:31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</row>
    <row r="3434" spans="1:31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</row>
    <row r="3435" spans="1:31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</row>
    <row r="3436" spans="1:31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</row>
    <row r="3437" spans="1:31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</row>
    <row r="3438" spans="1:31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</row>
    <row r="3439" spans="1:31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</row>
    <row r="3440" spans="1:31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</row>
    <row r="3441" spans="1:31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</row>
    <row r="3442" spans="1:31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</row>
    <row r="3443" spans="1:31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</row>
    <row r="3444" spans="1:31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</row>
    <row r="3445" spans="1:31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</row>
    <row r="3446" spans="1:31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</row>
    <row r="3447" spans="1:31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</row>
    <row r="3448" spans="1:31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</row>
    <row r="3449" spans="1:31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</row>
    <row r="3450" spans="1:31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</row>
    <row r="3451" spans="1:31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</row>
    <row r="3452" spans="1:31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</row>
    <row r="3453" spans="1:31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</row>
    <row r="3454" spans="1:31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</row>
    <row r="3455" spans="1:31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</row>
    <row r="3456" spans="1:31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</row>
    <row r="3457" spans="1:31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</row>
    <row r="3458" spans="1:31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</row>
    <row r="3459" spans="1:31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</row>
    <row r="3460" spans="1:31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</row>
    <row r="3461" spans="1:31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</row>
    <row r="3462" spans="1:31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</row>
    <row r="3463" spans="1:31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</row>
    <row r="3464" spans="1:31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</row>
    <row r="3465" spans="1:31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</row>
    <row r="3466" spans="1:31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</row>
    <row r="3467" spans="1:31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</row>
    <row r="3468" spans="1:31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</row>
    <row r="3469" spans="1:31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</row>
    <row r="3470" spans="1:31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</row>
    <row r="3471" spans="1:31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</row>
    <row r="3472" spans="1:31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</row>
    <row r="3473" spans="1:31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</row>
    <row r="3474" spans="1:31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</row>
    <row r="3475" spans="1:31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</row>
    <row r="3476" spans="1:31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</row>
    <row r="3477" spans="1:31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</row>
    <row r="3478" spans="1:31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</row>
    <row r="3479" spans="1:31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</row>
    <row r="3480" spans="1:31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</row>
    <row r="3481" spans="1:31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</row>
    <row r="3482" spans="1:31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</row>
    <row r="3483" spans="1:31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</row>
    <row r="3484" spans="1:31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</row>
    <row r="3485" spans="1:31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</row>
    <row r="3486" spans="1:31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</row>
    <row r="3487" spans="1:31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</row>
    <row r="3488" spans="1:31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</row>
    <row r="3489" spans="1:31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</row>
    <row r="3490" spans="1:31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</row>
    <row r="3491" spans="1:31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</row>
    <row r="3492" spans="1:31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</row>
    <row r="3493" spans="1:31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</row>
    <row r="3494" spans="1:31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</row>
    <row r="3495" spans="1:31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</row>
    <row r="3496" spans="1:31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</row>
    <row r="3497" spans="1:31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</row>
    <row r="3498" spans="1:31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</row>
    <row r="3499" spans="1:31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</row>
    <row r="3500" spans="1:31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</row>
    <row r="3501" spans="1:31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</row>
    <row r="3502" spans="1:31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</row>
    <row r="3503" spans="1:31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</row>
    <row r="3504" spans="1:31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</row>
    <row r="3505" spans="1:31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</row>
    <row r="3506" spans="1:31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</row>
    <row r="3507" spans="1:31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</row>
    <row r="3508" spans="1:31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</row>
    <row r="3509" spans="1:31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</row>
    <row r="3510" spans="1:31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</row>
    <row r="3511" spans="1:31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</row>
    <row r="3512" spans="1:31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</row>
    <row r="3513" spans="1:31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</row>
    <row r="3514" spans="1:31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</row>
    <row r="3515" spans="1:31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</row>
    <row r="3516" spans="1:31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</row>
    <row r="3517" spans="1:31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</row>
    <row r="3518" spans="1:31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</row>
    <row r="3519" spans="1:31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</row>
    <row r="3520" spans="1:31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</row>
    <row r="3521" spans="1:31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</row>
    <row r="3522" spans="1:31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</row>
    <row r="3523" spans="1:31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</row>
    <row r="3524" spans="1:31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</row>
    <row r="3525" spans="1:31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</row>
    <row r="3526" spans="1:31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</row>
    <row r="3527" spans="1:31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</row>
    <row r="3528" spans="1:31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</row>
    <row r="3529" spans="1:31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</row>
    <row r="3530" spans="1:31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</row>
    <row r="3531" spans="1:31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</row>
    <row r="3532" spans="1:31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</row>
    <row r="3533" spans="1:31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</row>
    <row r="3534" spans="1:31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</row>
    <row r="3535" spans="1:31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</row>
    <row r="3536" spans="1:31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</row>
    <row r="3537" spans="1:31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</row>
    <row r="3538" spans="1:31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</row>
    <row r="3539" spans="1:31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</row>
    <row r="3540" spans="1:31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</row>
    <row r="3541" spans="1:31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</row>
    <row r="3542" spans="1:31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</row>
    <row r="3543" spans="1:31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</row>
    <row r="3544" spans="1:31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</row>
    <row r="3545" spans="1:31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</row>
    <row r="3546" spans="1:31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</row>
    <row r="3547" spans="1:31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</row>
    <row r="3548" spans="1:31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</row>
    <row r="3549" spans="1:31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</row>
    <row r="3550" spans="1:31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</row>
    <row r="3551" spans="1:31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</row>
    <row r="3552" spans="1:31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</row>
    <row r="3553" spans="1:31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</row>
    <row r="3554" spans="1:31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</row>
    <row r="3555" spans="1:31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</row>
    <row r="3556" spans="1:31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</row>
    <row r="3557" spans="1:31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</row>
    <row r="3558" spans="1:31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</row>
    <row r="3559" spans="1:31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</row>
    <row r="3560" spans="1:31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</row>
    <row r="3561" spans="1:31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</row>
    <row r="3562" spans="1:31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</row>
    <row r="3563" spans="1:31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</row>
    <row r="3564" spans="1:31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</row>
    <row r="3565" spans="1:31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</row>
    <row r="3566" spans="1:31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</row>
    <row r="3567" spans="1:31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</row>
    <row r="3568" spans="1:31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</row>
    <row r="3569" spans="1:31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</row>
    <row r="3570" spans="1:31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</row>
    <row r="3571" spans="1:31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</row>
    <row r="3572" spans="1:31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</row>
    <row r="3573" spans="1:31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</row>
    <row r="3574" spans="1:31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</row>
    <row r="3575" spans="1:31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</row>
    <row r="3576" spans="1:31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</row>
    <row r="3577" spans="1:31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</row>
    <row r="3578" spans="1:31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</row>
    <row r="3579" spans="1:31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</row>
    <row r="3580" spans="1:31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</row>
    <row r="3581" spans="1:31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</row>
    <row r="3582" spans="1:31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</row>
    <row r="3583" spans="1:31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</row>
    <row r="3584" spans="1:31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</row>
    <row r="3585" spans="1:31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</row>
    <row r="3586" spans="1:31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</row>
    <row r="3587" spans="1:31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</row>
    <row r="3588" spans="1:31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</row>
    <row r="3589" spans="1:31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</row>
    <row r="3590" spans="1:31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</row>
    <row r="3591" spans="1:31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</row>
    <row r="3592" spans="1:31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</row>
    <row r="3593" spans="1:31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</row>
    <row r="3594" spans="1:31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</row>
    <row r="3595" spans="1:31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</row>
    <row r="3596" spans="1:31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</row>
    <row r="3597" spans="1:31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</row>
    <row r="3598" spans="1:31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</row>
    <row r="3599" spans="1:31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</row>
    <row r="3600" spans="1:31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</row>
    <row r="3601" spans="1:31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</row>
    <row r="3602" spans="1:31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</row>
    <row r="3603" spans="1:31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</row>
    <row r="3604" spans="1:31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</row>
    <row r="3605" spans="1:31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</row>
    <row r="3606" spans="1:31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</row>
    <row r="3607" spans="1:31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</row>
    <row r="3608" spans="1:31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</row>
    <row r="3609" spans="1:31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</row>
    <row r="3610" spans="1:31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</row>
    <row r="3611" spans="1:31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</row>
    <row r="3612" spans="1:31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</row>
    <row r="3613" spans="1:31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</row>
    <row r="3614" spans="1:31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</row>
    <row r="3615" spans="1:31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</row>
    <row r="3616" spans="1:31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</row>
    <row r="3617" spans="1:31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</row>
    <row r="3618" spans="1:31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</row>
    <row r="3619" spans="1:31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</row>
    <row r="3620" spans="1:31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</row>
    <row r="3621" spans="1:31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</row>
    <row r="3622" spans="1:31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</row>
    <row r="3623" spans="1:31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</row>
    <row r="3624" spans="1:31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</row>
    <row r="3625" spans="1:31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</row>
    <row r="3626" spans="1:31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</row>
    <row r="3627" spans="1:31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</row>
    <row r="3628" spans="1:31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</row>
    <row r="3629" spans="1:31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</row>
    <row r="3630" spans="1:31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</row>
    <row r="3631" spans="1:31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</row>
    <row r="3632" spans="1:31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</row>
    <row r="3633" spans="1:31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</row>
    <row r="3634" spans="1:31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</row>
    <row r="3635" spans="1:31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</row>
    <row r="3636" spans="1:31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</row>
    <row r="3637" spans="1:31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</row>
    <row r="3638" spans="1:31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</row>
    <row r="3639" spans="1:31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</row>
    <row r="3640" spans="1:31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</row>
    <row r="3641" spans="1:31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</row>
    <row r="3642" spans="1:31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</row>
    <row r="3643" spans="1:31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</row>
    <row r="3644" spans="1:31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</row>
    <row r="3645" spans="1:31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</row>
    <row r="3646" spans="1:31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</row>
    <row r="3647" spans="1:31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</row>
    <row r="3648" spans="1:31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</row>
    <row r="3649" spans="1:31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</row>
    <row r="3650" spans="1:31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</row>
    <row r="3651" spans="1:31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</row>
    <row r="3652" spans="1:31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</row>
    <row r="3653" spans="1:31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</row>
    <row r="3654" spans="1:31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</row>
    <row r="3655" spans="1:31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</row>
    <row r="3656" spans="1:31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</row>
    <row r="3657" spans="1:31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</row>
    <row r="3658" spans="1:31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</row>
    <row r="3659" spans="1:31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</row>
    <row r="3660" spans="1:31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</row>
    <row r="3661" spans="1:31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</row>
    <row r="3662" spans="1:31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</row>
    <row r="3663" spans="1:31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</row>
    <row r="3664" spans="1:31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</row>
    <row r="3665" spans="1:31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</row>
    <row r="3666" spans="1:31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</row>
    <row r="3667" spans="1:31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</row>
    <row r="3668" spans="1:31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</row>
    <row r="3669" spans="1:31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</row>
    <row r="3670" spans="1:31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</row>
    <row r="3671" spans="1:31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</row>
    <row r="3672" spans="1:31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</row>
    <row r="3673" spans="1:31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</row>
    <row r="3674" spans="1:31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</row>
    <row r="3675" spans="1:31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</row>
    <row r="3676" spans="1:31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</row>
    <row r="3677" spans="1:31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</row>
    <row r="3678" spans="1:31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</row>
    <row r="3679" spans="1:31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</row>
    <row r="3680" spans="1:31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</row>
    <row r="3681" spans="1:31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</row>
    <row r="3682" spans="1:31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</row>
    <row r="3683" spans="1:31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</row>
    <row r="3684" spans="1:31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</row>
    <row r="3685" spans="1:31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</row>
    <row r="3686" spans="1:31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</row>
    <row r="3687" spans="1:31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</row>
    <row r="3688" spans="1:31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</row>
    <row r="3689" spans="1:31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</row>
    <row r="3690" spans="1:31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</row>
    <row r="3691" spans="1:31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</row>
    <row r="3692" spans="1:31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</row>
    <row r="3693" spans="1:31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</row>
    <row r="3694" spans="1:31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</row>
    <row r="3695" spans="1:31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</row>
    <row r="3696" spans="1:31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</row>
    <row r="3697" spans="1:31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</row>
    <row r="3698" spans="1:31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</row>
    <row r="3699" spans="1:31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</row>
    <row r="3700" spans="1:31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</row>
    <row r="3701" spans="1:31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</row>
    <row r="3702" spans="1:31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</row>
    <row r="3703" spans="1:31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</row>
    <row r="3704" spans="1:31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</row>
    <row r="3705" spans="1:31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</row>
    <row r="3706" spans="1:31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</row>
    <row r="3707" spans="1:31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</row>
    <row r="3708" spans="1:31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</row>
    <row r="3709" spans="1:31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</row>
    <row r="3710" spans="1:31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</row>
    <row r="3711" spans="1:31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</row>
    <row r="3712" spans="1:31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</row>
    <row r="3713" spans="1:31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</row>
    <row r="3714" spans="1:31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</row>
    <row r="3715" spans="1:31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</row>
    <row r="3716" spans="1:31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</row>
    <row r="3717" spans="1:31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</row>
    <row r="3718" spans="1:31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</row>
    <row r="3719" spans="1:31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</row>
    <row r="3720" spans="1:31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</row>
    <row r="3721" spans="1:31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</row>
    <row r="3722" spans="1:31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</row>
    <row r="3723" spans="1:31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</row>
    <row r="3724" spans="1:31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</row>
    <row r="3725" spans="1:31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</row>
    <row r="3726" spans="1:31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</row>
    <row r="3727" spans="1:31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</row>
    <row r="3728" spans="1:31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</row>
    <row r="3729" spans="1:31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</row>
    <row r="3730" spans="1:31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</row>
    <row r="3731" spans="1:31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</row>
    <row r="3732" spans="1:31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</row>
    <row r="3733" spans="1:31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</row>
    <row r="3734" spans="1:31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</row>
    <row r="3735" spans="1:31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</row>
    <row r="3736" spans="1:31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</row>
    <row r="3737" spans="1:31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</row>
    <row r="3738" spans="1:31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</row>
    <row r="3739" spans="1:31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</row>
    <row r="3740" spans="1:31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</row>
    <row r="3741" spans="1:31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</row>
    <row r="3742" spans="1:31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</row>
    <row r="3743" spans="1:31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</row>
    <row r="3744" spans="1:31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</row>
    <row r="3745" spans="1:31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</row>
    <row r="3746" spans="1:31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</row>
    <row r="3747" spans="1:31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</row>
    <row r="3748" spans="1:31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</row>
    <row r="3749" spans="1:31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</row>
    <row r="3750" spans="1:31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</row>
    <row r="3751" spans="1:31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</row>
    <row r="3752" spans="1:31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</row>
    <row r="3753" spans="1:31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</row>
    <row r="3754" spans="1:31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</row>
    <row r="3755" spans="1:31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</row>
    <row r="3756" spans="1:31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</row>
    <row r="3757" spans="1:31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</row>
    <row r="3758" spans="1:31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</row>
    <row r="3759" spans="1:31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</row>
    <row r="3760" spans="1:31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</row>
    <row r="3761" spans="1:31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</row>
    <row r="3762" spans="1:31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</row>
    <row r="3763" spans="1:31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</row>
    <row r="3764" spans="1:31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</row>
    <row r="3765" spans="1:31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</row>
    <row r="3766" spans="1:31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</row>
    <row r="3767" spans="1:31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</row>
    <row r="3768" spans="1:31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</row>
    <row r="3769" spans="1:31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</row>
    <row r="3770" spans="1:31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</row>
    <row r="3771" spans="1:31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</row>
    <row r="3772" spans="1:31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</row>
    <row r="3773" spans="1:31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</row>
    <row r="3774" spans="1:31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</row>
    <row r="3775" spans="1:31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</row>
    <row r="3776" spans="1:31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</row>
    <row r="3777" spans="1:31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</row>
    <row r="3778" spans="1:31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</row>
    <row r="3779" spans="1:31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</row>
    <row r="3780" spans="1:31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</row>
    <row r="3781" spans="1:31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</row>
    <row r="3782" spans="1:31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</row>
    <row r="3783" spans="1:31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</row>
    <row r="3784" spans="1:31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</row>
    <row r="3785" spans="1:31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</row>
    <row r="3786" spans="1:31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</row>
    <row r="3787" spans="1:31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</row>
    <row r="3788" spans="1:31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</row>
    <row r="3789" spans="1:31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</row>
    <row r="3790" spans="1:31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</row>
    <row r="3791" spans="1:31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</row>
    <row r="3792" spans="1:31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</row>
    <row r="3793" spans="1:31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</row>
    <row r="3794" spans="1:31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</row>
    <row r="3795" spans="1:31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</row>
    <row r="3796" spans="1:31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</row>
    <row r="3797" spans="1:31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</row>
    <row r="3798" spans="1:31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</row>
    <row r="3799" spans="1:31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</row>
    <row r="3800" spans="1:31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</row>
    <row r="3801" spans="1:31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</row>
    <row r="3802" spans="1:31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</row>
    <row r="3803" spans="1:31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</row>
    <row r="3804" spans="1:31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</row>
    <row r="3805" spans="1:31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</row>
    <row r="3806" spans="1:31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</row>
    <row r="3807" spans="1:31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</row>
    <row r="3808" spans="1:31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</row>
    <row r="3809" spans="1:31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</row>
    <row r="3810" spans="1:31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</row>
    <row r="3811" spans="1:31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</row>
    <row r="3812" spans="1:31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</row>
    <row r="3813" spans="1:31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</row>
    <row r="3814" spans="1:31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</row>
    <row r="3815" spans="1:31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</row>
    <row r="3816" spans="1:31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</row>
    <row r="3817" spans="1:31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</row>
    <row r="3818" spans="1:31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</row>
    <row r="3819" spans="1:31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</row>
    <row r="3820" spans="1:31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</row>
    <row r="3821" spans="1:31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</row>
    <row r="3822" spans="1:31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</row>
    <row r="3823" spans="1:31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</row>
    <row r="3824" spans="1:31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</row>
    <row r="3825" spans="1:31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</row>
    <row r="3826" spans="1:31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</row>
    <row r="3827" spans="1:31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</row>
    <row r="3828" spans="1:31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</row>
    <row r="3829" spans="1:31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</row>
    <row r="3830" spans="1:31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</row>
    <row r="3831" spans="1:31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</row>
    <row r="3832" spans="1:31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</row>
    <row r="3833" spans="1:31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</row>
    <row r="3834" spans="1:31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</row>
    <row r="3835" spans="1:31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</row>
    <row r="3836" spans="1:31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</row>
    <row r="3837" spans="1:31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</row>
    <row r="3838" spans="1:31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</row>
    <row r="3839" spans="1:31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</row>
    <row r="3840" spans="1:31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</row>
    <row r="3841" spans="1:31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</row>
    <row r="3842" spans="1:31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</row>
    <row r="3843" spans="1:31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</row>
    <row r="3844" spans="1:31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</row>
    <row r="3845" spans="1:31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</row>
    <row r="3846" spans="1:31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</row>
    <row r="3847" spans="1:31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</row>
    <row r="3848" spans="1:31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</row>
    <row r="3849" spans="1:31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</row>
    <row r="3850" spans="1:31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</row>
    <row r="3851" spans="1:31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</row>
    <row r="3852" spans="1:31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</row>
    <row r="3853" spans="1:31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</row>
    <row r="3854" spans="1:31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</row>
    <row r="3855" spans="1:31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</row>
    <row r="3856" spans="1:31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</row>
    <row r="3857" spans="1:31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</row>
    <row r="3858" spans="1:31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</row>
    <row r="3859" spans="1:31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</row>
    <row r="3860" spans="1:31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</row>
    <row r="3861" spans="1:31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</row>
    <row r="3862" spans="1:31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</row>
    <row r="3863" spans="1:31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</row>
    <row r="3864" spans="1:31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</row>
    <row r="3865" spans="1:31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</row>
    <row r="3866" spans="1:31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</row>
    <row r="3867" spans="1:31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</row>
    <row r="3868" spans="1:31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</row>
    <row r="3869" spans="1:31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</row>
    <row r="3870" spans="1:31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</row>
    <row r="3871" spans="1:31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</row>
    <row r="3872" spans="1:31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</row>
    <row r="3873" spans="1:31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</row>
    <row r="3874" spans="1:31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</row>
    <row r="3875" spans="1:31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</row>
    <row r="3876" spans="1:31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</row>
    <row r="3877" spans="1:31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</row>
    <row r="3878" spans="1:31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</row>
    <row r="3879" spans="1:31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</row>
    <row r="3880" spans="1:31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</row>
    <row r="3881" spans="1:31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</row>
    <row r="3882" spans="1:31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</row>
    <row r="3883" spans="1:31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</row>
    <row r="3884" spans="1:31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</row>
    <row r="3885" spans="1:31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</row>
    <row r="3886" spans="1:31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</row>
    <row r="3887" spans="1:31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</row>
    <row r="3888" spans="1:31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</row>
    <row r="3889" spans="1:31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</row>
    <row r="3890" spans="1:31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</row>
    <row r="3891" spans="1:31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</row>
    <row r="3892" spans="1:31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</row>
    <row r="3893" spans="1:31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</row>
    <row r="3894" spans="1:31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</row>
    <row r="3895" spans="1:31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</row>
    <row r="3896" spans="1:31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</row>
    <row r="3897" spans="1:31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</row>
    <row r="3898" spans="1:31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</row>
    <row r="3899" spans="1:31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</row>
    <row r="3900" spans="1:31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</row>
    <row r="3901" spans="1:31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</row>
    <row r="3902" spans="1:31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</row>
    <row r="3903" spans="1:31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</row>
    <row r="3904" spans="1:31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</row>
    <row r="3905" spans="1:31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</row>
    <row r="3906" spans="1:31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</row>
    <row r="3907" spans="1:31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</row>
    <row r="3908" spans="1:31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</row>
    <row r="3909" spans="1:31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</row>
    <row r="3910" spans="1:31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</row>
    <row r="3911" spans="1:31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</row>
    <row r="3912" spans="1:31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</row>
    <row r="3913" spans="1:31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</row>
    <row r="3914" spans="1:31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</row>
    <row r="3915" spans="1:31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</row>
    <row r="3916" spans="1:31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</row>
    <row r="3917" spans="1:31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</row>
    <row r="3918" spans="1:31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</row>
    <row r="3919" spans="1:31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</row>
    <row r="3920" spans="1:31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</row>
    <row r="3921" spans="1:31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</row>
    <row r="3922" spans="1:31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</row>
    <row r="3923" spans="1:31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</row>
    <row r="3924" spans="1:31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</row>
    <row r="3925" spans="1:31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</row>
    <row r="3926" spans="1:31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</row>
    <row r="3927" spans="1:31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</row>
    <row r="3928" spans="1:31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</row>
    <row r="3929" spans="1:31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</row>
    <row r="3930" spans="1:31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</row>
    <row r="3931" spans="1:31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</row>
    <row r="3932" spans="1:31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</row>
    <row r="3933" spans="1:31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</row>
    <row r="3934" spans="1:31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</row>
    <row r="3935" spans="1:31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</row>
    <row r="3936" spans="1:31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</row>
    <row r="3937" spans="1:31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</row>
    <row r="3938" spans="1:31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</row>
    <row r="3939" spans="1:31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</row>
    <row r="3940" spans="1:31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</row>
    <row r="3941" spans="1:31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</row>
    <row r="3942" spans="1:31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</row>
    <row r="3943" spans="1:31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</row>
    <row r="3944" spans="1:31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</row>
    <row r="3945" spans="1:31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</row>
    <row r="3946" spans="1:31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</row>
    <row r="3947" spans="1:31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</row>
    <row r="3948" spans="1:31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</row>
    <row r="3949" spans="1:31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</row>
    <row r="3950" spans="1:31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</row>
    <row r="3951" spans="1:31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</row>
    <row r="3952" spans="1:31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</row>
    <row r="3953" spans="1:31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</row>
    <row r="3954" spans="1:31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</row>
    <row r="3955" spans="1:31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</row>
    <row r="3956" spans="1:31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</row>
    <row r="3957" spans="1:31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</row>
    <row r="3958" spans="1:31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</row>
    <row r="3959" spans="1:31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</row>
    <row r="3960" spans="1:31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</row>
    <row r="3961" spans="1:31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</row>
    <row r="3962" spans="1:31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</row>
    <row r="3963" spans="1:31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</row>
    <row r="3964" spans="1:31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</row>
    <row r="3965" spans="1:31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</row>
    <row r="3966" spans="1:31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</row>
    <row r="3967" spans="1:31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</row>
    <row r="3968" spans="1:31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</row>
    <row r="3969" spans="1:31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</row>
    <row r="3970" spans="1:31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</row>
    <row r="3971" spans="1:31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</row>
    <row r="3972" spans="1:31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</row>
    <row r="3973" spans="1:31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</row>
    <row r="3974" spans="1:31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</row>
    <row r="3975" spans="1:31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</row>
    <row r="3976" spans="1:31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</row>
    <row r="3977" spans="1:31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</row>
    <row r="3978" spans="1:31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</row>
    <row r="3979" spans="1:31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</row>
    <row r="3980" spans="1:31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</row>
    <row r="3981" spans="1:31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</row>
    <row r="3982" spans="1:31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</row>
    <row r="3983" spans="1:31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</row>
    <row r="3984" spans="1:31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</row>
    <row r="3985" spans="1:31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</row>
    <row r="3986" spans="1:31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</row>
    <row r="3987" spans="1:31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</row>
    <row r="3988" spans="1:31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</row>
    <row r="3989" spans="1:31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</row>
    <row r="3990" spans="1:31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</row>
    <row r="3991" spans="1:31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</row>
    <row r="3992" spans="1:31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</row>
    <row r="3993" spans="1:31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</row>
    <row r="3994" spans="1:31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</row>
    <row r="3995" spans="1:31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</row>
    <row r="3996" spans="1:31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</row>
    <row r="3997" spans="1:31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</row>
    <row r="3998" spans="1:31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</row>
    <row r="3999" spans="1:31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</row>
    <row r="4000" spans="1:31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</row>
    <row r="4001" spans="1:31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</row>
    <row r="4002" spans="1:31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</row>
    <row r="4003" spans="1:31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</row>
    <row r="4004" spans="1:31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</row>
    <row r="4005" spans="1:31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</row>
    <row r="4006" spans="1:31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</row>
    <row r="4007" spans="1:31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</row>
    <row r="4008" spans="1:31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</row>
    <row r="4009" spans="1:31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</row>
    <row r="4010" spans="1:31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</row>
    <row r="4011" spans="1:31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</row>
    <row r="4012" spans="1:31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</row>
    <row r="4013" spans="1:31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</row>
    <row r="4014" spans="1:31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</row>
    <row r="4015" spans="1:31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</row>
    <row r="4016" spans="1:31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</row>
    <row r="4017" spans="1:31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</row>
    <row r="4018" spans="1:31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</row>
    <row r="4019" spans="1:31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</row>
    <row r="4020" spans="1:31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</row>
    <row r="4021" spans="1:31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</row>
    <row r="4022" spans="1:31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</row>
    <row r="4023" spans="1:31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</row>
    <row r="4024" spans="1:31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</row>
    <row r="4025" spans="1:31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</row>
    <row r="4026" spans="1:31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</row>
    <row r="4027" spans="1:31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</row>
    <row r="4028" spans="1:31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</row>
    <row r="4029" spans="1:31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</row>
    <row r="4030" spans="1:31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</row>
    <row r="4031" spans="1:31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</row>
    <row r="4032" spans="1:31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</row>
    <row r="4033" spans="1:31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</row>
    <row r="4034" spans="1:31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</row>
    <row r="4035" spans="1:31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</row>
    <row r="4036" spans="1:31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</row>
    <row r="4037" spans="1:31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</row>
    <row r="4038" spans="1:31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</row>
    <row r="4039" spans="1:31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</row>
    <row r="4040" spans="1:31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</row>
    <row r="4041" spans="1:31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</row>
    <row r="4042" spans="1:31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</row>
    <row r="4043" spans="1:31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</row>
    <row r="4044" spans="1:31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</row>
    <row r="4045" spans="1:31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</row>
    <row r="4046" spans="1:31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</row>
    <row r="4047" spans="1:31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</row>
    <row r="4048" spans="1:31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</row>
    <row r="4049" spans="1:31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</row>
    <row r="4050" spans="1:31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</row>
    <row r="4051" spans="1:31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</row>
    <row r="4052" spans="1:31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</row>
    <row r="4053" spans="1:31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</row>
    <row r="4054" spans="1:31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</row>
    <row r="4055" spans="1:31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</row>
    <row r="4056" spans="1:31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</row>
    <row r="4057" spans="1:31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</row>
    <row r="4058" spans="1:31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</row>
    <row r="4059" spans="1:31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</row>
    <row r="4060" spans="1:31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</row>
    <row r="4061" spans="1:31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</row>
    <row r="4062" spans="1:31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</row>
    <row r="4063" spans="1:31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</row>
    <row r="4064" spans="1:31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</row>
    <row r="4065" spans="1:31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</row>
    <row r="4066" spans="1:31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</row>
    <row r="4067" spans="1:31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</row>
    <row r="4068" spans="1:31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</row>
    <row r="4069" spans="1:31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</row>
    <row r="4070" spans="1:31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</row>
    <row r="4071" spans="1:31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</row>
    <row r="4072" spans="1:31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</row>
    <row r="4073" spans="1:31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</row>
    <row r="4074" spans="1:31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</row>
    <row r="4075" spans="1:31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</row>
    <row r="4076" spans="1:31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</row>
    <row r="4077" spans="1:31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</row>
    <row r="4078" spans="1:31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</row>
    <row r="4079" spans="1:31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</row>
    <row r="4080" spans="1:31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</row>
    <row r="4081" spans="1:31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</row>
    <row r="4082" spans="1:31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</row>
    <row r="4083" spans="1:31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</row>
    <row r="4084" spans="1:31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</row>
    <row r="4085" spans="1:31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</row>
    <row r="4086" spans="1:31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</row>
    <row r="4087" spans="1:31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</row>
    <row r="4088" spans="1:31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</row>
    <row r="4089" spans="1:31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</row>
    <row r="4090" spans="1:31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</row>
    <row r="4091" spans="1:31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</row>
    <row r="4092" spans="1:31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</row>
    <row r="4093" spans="1:31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</row>
    <row r="4094" spans="1:31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</row>
    <row r="4095" spans="1:31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</row>
    <row r="4096" spans="1:31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</row>
    <row r="4097" spans="1:31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</row>
    <row r="4098" spans="1:31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</row>
    <row r="4099" spans="1:31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</row>
    <row r="4100" spans="1:31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</row>
    <row r="4101" spans="1:31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</row>
    <row r="4102" spans="1:31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</row>
    <row r="4103" spans="1:31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</row>
    <row r="4104" spans="1:31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</row>
    <row r="4105" spans="1:31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</row>
    <row r="4106" spans="1:31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</row>
    <row r="4107" spans="1:31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</row>
    <row r="4108" spans="1:31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</row>
    <row r="4109" spans="1:31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</row>
    <row r="4110" spans="1:31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</row>
    <row r="4111" spans="1:31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</row>
    <row r="4112" spans="1:31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</row>
    <row r="4113" spans="1:31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</row>
    <row r="4114" spans="1:31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</row>
    <row r="4115" spans="1:31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</row>
    <row r="4116" spans="1:31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</row>
    <row r="4117" spans="1:31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</row>
    <row r="4118" spans="1:31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</row>
    <row r="4119" spans="1:31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</row>
    <row r="4120" spans="1:31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</row>
    <row r="4121" spans="1:31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</row>
    <row r="4122" spans="1:31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</row>
    <row r="4123" spans="1:31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</row>
    <row r="4124" spans="1:31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</row>
    <row r="4125" spans="1:31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</row>
    <row r="4126" spans="1:31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</row>
    <row r="4127" spans="1:31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</row>
    <row r="4128" spans="1:31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</row>
    <row r="4129" spans="1:31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</row>
    <row r="4130" spans="1:31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</row>
    <row r="4131" spans="1:31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</row>
    <row r="4132" spans="1:31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</row>
    <row r="4133" spans="1:31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</row>
    <row r="4134" spans="1:31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</row>
    <row r="4135" spans="1:31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</row>
    <row r="4136" spans="1:31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</row>
    <row r="4137" spans="1:31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</row>
    <row r="4138" spans="1:31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</row>
    <row r="4139" spans="1:31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</row>
    <row r="4140" spans="1:31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</row>
    <row r="4141" spans="1:31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</row>
    <row r="4142" spans="1:31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</row>
    <row r="4143" spans="1:31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</row>
    <row r="4144" spans="1:31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</row>
    <row r="4145" spans="1:31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</row>
    <row r="4146" spans="1:31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</row>
    <row r="4147" spans="1:31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</row>
    <row r="4148" spans="1:31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</row>
    <row r="4149" spans="1:31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</row>
    <row r="4150" spans="1:31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</row>
    <row r="4151" spans="1:31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</row>
    <row r="4152" spans="1:31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</row>
    <row r="4153" spans="1:31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</row>
    <row r="4154" spans="1:31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</row>
    <row r="4155" spans="1:31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</row>
    <row r="4156" spans="1:31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</row>
    <row r="4157" spans="1:31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</row>
    <row r="4158" spans="1:31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</row>
    <row r="4159" spans="1:31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</row>
    <row r="4160" spans="1:31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</row>
    <row r="4161" spans="1:31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</row>
    <row r="4162" spans="1:31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</row>
    <row r="4163" spans="1:31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</row>
    <row r="4164" spans="1:31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</row>
    <row r="4165" spans="1:31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</row>
    <row r="4166" spans="1:31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</row>
    <row r="4167" spans="1:31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</row>
    <row r="4168" spans="1:31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</row>
    <row r="4169" spans="1:31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</row>
    <row r="4170" spans="1:31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</row>
    <row r="4171" spans="1:31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</row>
    <row r="4172" spans="1:31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</row>
    <row r="4173" spans="1:31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</row>
    <row r="4174" spans="1:31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</row>
    <row r="4175" spans="1:31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</row>
    <row r="4176" spans="1:31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</row>
    <row r="4177" spans="1:31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</row>
    <row r="4178" spans="1:31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</row>
    <row r="4179" spans="1:31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</row>
    <row r="4180" spans="1:31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</row>
    <row r="4181" spans="1:31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</row>
    <row r="4182" spans="1:31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</row>
    <row r="4183" spans="1:31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</row>
    <row r="4184" spans="1:31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</row>
    <row r="4185" spans="1:31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</row>
    <row r="4186" spans="1:31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</row>
    <row r="4187" spans="1:31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</row>
    <row r="4188" spans="1:31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</row>
    <row r="4189" spans="1:31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</row>
    <row r="4190" spans="1:31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</row>
    <row r="4191" spans="1:31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</row>
    <row r="4192" spans="1:31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</row>
    <row r="4193" spans="1:31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</row>
    <row r="4194" spans="1:31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</row>
    <row r="4195" spans="1:31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</row>
    <row r="4196" spans="1:31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</row>
    <row r="4197" spans="1:31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</row>
    <row r="4198" spans="1:31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</row>
    <row r="4199" spans="1:31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</row>
    <row r="4200" spans="1:31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</row>
    <row r="4201" spans="1:31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</row>
    <row r="4202" spans="1:31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</row>
    <row r="4203" spans="1:31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</row>
    <row r="4204" spans="1:31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</row>
    <row r="4205" spans="1:31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</row>
    <row r="4206" spans="1:31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</row>
    <row r="4207" spans="1:31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</row>
    <row r="4208" spans="1:31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</row>
    <row r="4209" spans="1:31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</row>
    <row r="4210" spans="1:31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</row>
    <row r="4211" spans="1:31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</row>
    <row r="4212" spans="1:31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</row>
    <row r="4213" spans="1:31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</row>
    <row r="4214" spans="1:31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</row>
    <row r="4215" spans="1:31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</row>
    <row r="4216" spans="1:31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</row>
    <row r="4217" spans="1:31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</row>
    <row r="4218" spans="1:31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</row>
    <row r="4219" spans="1:31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</row>
    <row r="4220" spans="1:31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</row>
    <row r="4221" spans="1:31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</row>
    <row r="4222" spans="1:31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</row>
    <row r="4223" spans="1:31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</row>
    <row r="4224" spans="1:31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</row>
    <row r="4225" spans="1:31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</row>
    <row r="4226" spans="1:31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</row>
    <row r="4227" spans="1:31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</row>
    <row r="4228" spans="1:31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</row>
    <row r="4229" spans="1:31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</row>
    <row r="4230" spans="1:31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</row>
    <row r="4231" spans="1:31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</row>
    <row r="4232" spans="1:31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</row>
    <row r="4233" spans="1:31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</row>
    <row r="4234" spans="1:31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</row>
    <row r="4235" spans="1:31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</row>
    <row r="4236" spans="1:31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</row>
    <row r="4237" spans="1:31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</row>
    <row r="4238" spans="1:31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</row>
    <row r="4239" spans="1:31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</row>
    <row r="4240" spans="1:31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</row>
    <row r="4241" spans="1:31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</row>
    <row r="4242" spans="1:31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</row>
    <row r="4243" spans="1:31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</row>
    <row r="4244" spans="1:31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</row>
    <row r="4245" spans="1:31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</row>
    <row r="4246" spans="1:31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</row>
    <row r="4247" spans="1:31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</row>
    <row r="4248" spans="1:31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</row>
    <row r="4249" spans="1:31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</row>
    <row r="4250" spans="1:31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</row>
    <row r="4251" spans="1:31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</row>
    <row r="4252" spans="1:31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</row>
    <row r="4253" spans="1:31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</row>
    <row r="4254" spans="1:31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</row>
    <row r="4255" spans="1:31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</row>
    <row r="4256" spans="1:31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</row>
    <row r="4257" spans="1:31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</row>
    <row r="4258" spans="1:31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</row>
    <row r="4259" spans="1:31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</row>
    <row r="4260" spans="1:31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</row>
    <row r="4261" spans="1:31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</row>
    <row r="4262" spans="1:31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</row>
    <row r="4263" spans="1:31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</row>
    <row r="4264" spans="1:31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</row>
    <row r="4265" spans="1:31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</row>
    <row r="4266" spans="1:31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</row>
    <row r="4267" spans="1:31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</row>
    <row r="4268" spans="1:31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</row>
    <row r="4269" spans="1:31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</row>
    <row r="4270" spans="1:31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</row>
    <row r="4271" spans="1:31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</row>
    <row r="4272" spans="1:31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</row>
    <row r="4273" spans="1:31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</row>
    <row r="4274" spans="1:31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</row>
    <row r="4275" spans="1:31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</row>
    <row r="4276" spans="1:31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</row>
    <row r="4277" spans="1:31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</row>
    <row r="4278" spans="1:31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</row>
    <row r="4279" spans="1:31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</row>
    <row r="4280" spans="1:31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</row>
    <row r="4281" spans="1:31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</row>
    <row r="4282" spans="1:31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</row>
    <row r="4283" spans="1:31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</row>
    <row r="4284" spans="1:31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</row>
    <row r="4285" spans="1:31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</row>
    <row r="4286" spans="1:31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</row>
    <row r="4287" spans="1:31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</row>
    <row r="4288" spans="1:31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</row>
    <row r="4289" spans="1:31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</row>
    <row r="4290" spans="1:31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</row>
    <row r="4291" spans="1:31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</row>
    <row r="4292" spans="1:31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</row>
    <row r="4293" spans="1:31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</row>
    <row r="4294" spans="1:31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</row>
    <row r="4295" spans="1:31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</row>
    <row r="4296" spans="1:31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</row>
    <row r="4297" spans="1:31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</row>
    <row r="4298" spans="1:31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</row>
    <row r="4299" spans="1:31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</row>
    <row r="4300" spans="1:31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</row>
    <row r="4301" spans="1:31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</row>
    <row r="4302" spans="1:31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</row>
    <row r="4303" spans="1:31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</row>
    <row r="4304" spans="1:31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</row>
    <row r="4305" spans="1:31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</row>
    <row r="4306" spans="1:31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</row>
    <row r="4307" spans="1:31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</row>
    <row r="4308" spans="1:31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</row>
    <row r="4309" spans="1:31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</row>
    <row r="4310" spans="1:31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</row>
    <row r="4311" spans="1:31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</row>
    <row r="4312" spans="1:31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</row>
    <row r="4313" spans="1:31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</row>
    <row r="4314" spans="1:31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</row>
    <row r="4315" spans="1:31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</row>
    <row r="4316" spans="1:31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</row>
    <row r="4317" spans="1:31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</row>
    <row r="4318" spans="1:31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</row>
    <row r="4319" spans="1:31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</row>
    <row r="4320" spans="1:31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</row>
    <row r="4321" spans="1:31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</row>
    <row r="4322" spans="1:31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</row>
    <row r="4323" spans="1:31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</row>
    <row r="4324" spans="1:31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</row>
    <row r="4325" spans="1:31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</row>
    <row r="4326" spans="1:31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</row>
    <row r="4327" spans="1:31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</row>
    <row r="4328" spans="1:31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</row>
    <row r="4329" spans="1:31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</row>
    <row r="4330" spans="1:31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</row>
    <row r="4331" spans="1:31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</row>
    <row r="4332" spans="1:31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</row>
    <row r="4333" spans="1:31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</row>
    <row r="4334" spans="1:31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</row>
    <row r="4335" spans="1:31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</row>
    <row r="4336" spans="1:31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</row>
    <row r="4337" spans="1:31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</row>
    <row r="4338" spans="1:31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</row>
    <row r="4339" spans="1:31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</row>
    <row r="4340" spans="1:31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</row>
    <row r="4341" spans="1:31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</row>
    <row r="4342" spans="1:31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</row>
    <row r="4343" spans="1:31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</row>
    <row r="4344" spans="1:31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</row>
    <row r="4345" spans="1:31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</row>
    <row r="4346" spans="1:31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</row>
    <row r="4347" spans="1:31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</row>
    <row r="4348" spans="1:31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</row>
    <row r="4349" spans="1:31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</row>
    <row r="4350" spans="1:31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</row>
    <row r="4351" spans="1:31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</row>
    <row r="4352" spans="1:31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</row>
    <row r="4353" spans="1:31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</row>
    <row r="4354" spans="1:31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</row>
    <row r="4355" spans="1:31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</row>
    <row r="4356" spans="1:31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</row>
    <row r="4357" spans="1:31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</row>
    <row r="4358" spans="1:31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</row>
    <row r="4359" spans="1:31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</row>
    <row r="4360" spans="1:31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</row>
    <row r="4361" spans="1:31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</row>
    <row r="4362" spans="1:31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</row>
    <row r="4363" spans="1:31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</row>
    <row r="4364" spans="1:31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</row>
    <row r="4365" spans="1:31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</row>
    <row r="4366" spans="1:31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</row>
    <row r="4367" spans="1:31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</row>
    <row r="4368" spans="1:31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</row>
    <row r="4369" spans="1:31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</row>
    <row r="4370" spans="1:31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</row>
    <row r="4371" spans="1:31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</row>
    <row r="4372" spans="1:31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</row>
    <row r="4373" spans="1:31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</row>
    <row r="4374" spans="1:31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</row>
    <row r="4375" spans="1:31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</row>
    <row r="4376" spans="1:31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</row>
    <row r="4377" spans="1:31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</row>
    <row r="4378" spans="1:31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</row>
    <row r="4379" spans="1:31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</row>
    <row r="4380" spans="1:31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</row>
    <row r="4381" spans="1:31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</row>
    <row r="4382" spans="1:31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</row>
    <row r="4383" spans="1:31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</row>
    <row r="4384" spans="1:31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</row>
    <row r="4385" spans="1:31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</row>
    <row r="4386" spans="1:31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</row>
    <row r="4387" spans="1:31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</row>
    <row r="4388" spans="1:31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</row>
    <row r="4389" spans="1:31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</row>
    <row r="4390" spans="1:31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</row>
    <row r="4391" spans="1:31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</row>
    <row r="4392" spans="1:31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</row>
    <row r="4393" spans="1:31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</row>
    <row r="4394" spans="1:31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</row>
    <row r="4395" spans="1:31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</row>
    <row r="4396" spans="1:31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</row>
    <row r="4397" spans="1:31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</row>
    <row r="4398" spans="1:31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</row>
    <row r="4399" spans="1:31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</row>
    <row r="4400" spans="1:31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</row>
    <row r="4401" spans="1:31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</row>
    <row r="4402" spans="1:31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</row>
    <row r="4403" spans="1:31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</row>
    <row r="4404" spans="1:31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</row>
    <row r="4405" spans="1:31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</row>
    <row r="4406" spans="1:31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</row>
    <row r="4407" spans="1:31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</row>
    <row r="4408" spans="1:31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</row>
    <row r="4409" spans="1:31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</row>
    <row r="4410" spans="1:31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</row>
    <row r="4411" spans="1:31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</row>
    <row r="4412" spans="1:31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</row>
    <row r="4413" spans="1:31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</row>
    <row r="4414" spans="1:31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</row>
    <row r="4415" spans="1:31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</row>
    <row r="4416" spans="1:31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</row>
    <row r="4417" spans="1:31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</row>
    <row r="4418" spans="1:31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</row>
    <row r="4419" spans="1:31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</row>
    <row r="4420" spans="1:31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</row>
    <row r="4421" spans="1:31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</row>
    <row r="4422" spans="1:31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</row>
    <row r="4423" spans="1:31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</row>
    <row r="4424" spans="1:31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</row>
    <row r="4425" spans="1:31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</row>
    <row r="4426" spans="1:31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</row>
    <row r="4427" spans="1:31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</row>
    <row r="4428" spans="1:31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</row>
    <row r="4429" spans="1:31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</row>
    <row r="4430" spans="1:31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</row>
    <row r="4431" spans="1:31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</row>
    <row r="4432" spans="1:31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</row>
    <row r="4433" spans="1:31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</row>
    <row r="4434" spans="1:31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</row>
    <row r="4435" spans="1:31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</row>
    <row r="4436" spans="1:31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</row>
    <row r="4437" spans="1:31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</row>
    <row r="4438" spans="1:31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</row>
    <row r="4439" spans="1:31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</row>
    <row r="4440" spans="1:31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</row>
    <row r="4441" spans="1:31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</row>
    <row r="4442" spans="1:31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</row>
    <row r="4443" spans="1:31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</row>
    <row r="4444" spans="1:31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</row>
    <row r="4445" spans="1:31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</row>
    <row r="4446" spans="1:31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</row>
    <row r="4447" spans="1:31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</row>
    <row r="4448" spans="1:31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</row>
    <row r="4449" spans="1:31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</row>
    <row r="4450" spans="1:31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</row>
    <row r="4451" spans="1:31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</row>
    <row r="4452" spans="1:31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</row>
    <row r="4453" spans="1:31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</row>
    <row r="4454" spans="1:31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</row>
    <row r="4455" spans="1:31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</row>
    <row r="4456" spans="1:31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</row>
    <row r="4457" spans="1:31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</row>
    <row r="4458" spans="1:31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</row>
    <row r="4459" spans="1:31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</row>
    <row r="4460" spans="1:31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</row>
    <row r="4461" spans="1:31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</row>
    <row r="4462" spans="1:31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</row>
    <row r="4463" spans="1:31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</row>
    <row r="4464" spans="1:31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</row>
    <row r="4465" spans="1:31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</row>
    <row r="4466" spans="1:31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</row>
    <row r="4467" spans="1:31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</row>
    <row r="4468" spans="1:31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</row>
    <row r="4469" spans="1:31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</row>
    <row r="4470" spans="1:31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</row>
    <row r="4471" spans="1:31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</row>
    <row r="4472" spans="1:31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</row>
    <row r="4473" spans="1:31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</row>
    <row r="4474" spans="1:31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</row>
    <row r="4475" spans="1:31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</row>
    <row r="4476" spans="1:31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</row>
    <row r="4477" spans="1:31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</row>
    <row r="4478" spans="1:31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</row>
    <row r="4479" spans="1:31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</row>
    <row r="4480" spans="1:31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</row>
    <row r="4481" spans="1:30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</row>
    <row r="4482" spans="1:30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</row>
    <row r="4483" spans="1:30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</row>
    <row r="4484" spans="1:30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</row>
    <row r="4485" spans="1:30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</row>
    <row r="4486" spans="1:30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</row>
    <row r="4487" spans="1:30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</row>
    <row r="4488" spans="1:30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</row>
    <row r="4489" spans="1:30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</row>
    <row r="4490" spans="1:30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</row>
    <row r="4491" spans="1:30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</row>
    <row r="4492" spans="1:30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</row>
    <row r="4493" spans="1:30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</row>
    <row r="4494" spans="1:30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</row>
    <row r="4495" spans="1:30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</row>
    <row r="4496" spans="1:30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</row>
    <row r="4497" spans="1:30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</row>
    <row r="4498" spans="1:30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</row>
    <row r="4499" spans="1:30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</row>
    <row r="4500" spans="1:30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</row>
    <row r="4501" spans="1:30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</row>
    <row r="4502" spans="1:30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</row>
    <row r="4503" spans="1:30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</row>
    <row r="4504" spans="1:30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</row>
    <row r="4505" spans="1:30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</row>
    <row r="4506" spans="1:30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</row>
    <row r="4507" spans="1:30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</row>
    <row r="4508" spans="1:30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</row>
    <row r="4509" spans="1:30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</row>
    <row r="4510" spans="1:30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</row>
    <row r="4511" spans="1:30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</row>
    <row r="4512" spans="1:30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</row>
    <row r="4513" spans="1:30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</row>
    <row r="4514" spans="1:30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</row>
    <row r="4515" spans="1:30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</row>
    <row r="4516" spans="1:30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</row>
    <row r="4517" spans="1:30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</row>
    <row r="4518" spans="1:30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</row>
    <row r="4519" spans="1:30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</row>
    <row r="4520" spans="1:30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</row>
    <row r="4521" spans="1:30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</row>
    <row r="4522" spans="1:30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</row>
    <row r="4523" spans="1:30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</row>
    <row r="4524" spans="1:30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</row>
    <row r="4525" spans="1:30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</row>
    <row r="4526" spans="1:30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</row>
    <row r="4527" spans="1:30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</row>
    <row r="4528" spans="1:30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</row>
    <row r="4529" spans="1:30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</row>
    <row r="4530" spans="1:30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</row>
    <row r="4531" spans="1:30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</row>
    <row r="4532" spans="1:30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</row>
    <row r="4533" spans="1:30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</row>
    <row r="4534" spans="1:30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</row>
    <row r="4535" spans="1:30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</row>
    <row r="4536" spans="1:30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</row>
    <row r="4537" spans="1:30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</row>
    <row r="4538" spans="1:30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</row>
    <row r="4539" spans="1:30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</row>
    <row r="4540" spans="1:30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</row>
    <row r="4541" spans="1:30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</row>
    <row r="4542" spans="1:30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</row>
    <row r="4543" spans="1:30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</row>
    <row r="4544" spans="1:30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</row>
    <row r="4545" spans="1:30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</row>
    <row r="4546" spans="1:30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</row>
    <row r="4547" spans="1:30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</row>
    <row r="4548" spans="1:30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</row>
    <row r="4549" spans="1:30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</row>
    <row r="4550" spans="1:30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</row>
    <row r="4551" spans="1:30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</row>
    <row r="4552" spans="1:30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</row>
    <row r="4553" spans="1:30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</row>
    <row r="4554" spans="1:30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</row>
    <row r="4555" spans="1:30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</row>
  </sheetData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91"/>
  <sheetViews>
    <sheetView zoomScaleNormal="100" workbookViewId="0">
      <pane xSplit="2" ySplit="4" topLeftCell="C680" activePane="bottomRight" state="frozen"/>
      <selection pane="bottomRight" activeCell="A695" sqref="A695"/>
      <selection pane="bottomLeft" activeCell="F5" sqref="F5"/>
      <selection pane="topRight" activeCell="F5" sqref="F5"/>
    </sheetView>
  </sheetViews>
  <sheetFormatPr defaultColWidth="8.44140625" defaultRowHeight="15.75"/>
  <cols>
    <col min="1" max="1" width="17.109375" style="94" customWidth="1"/>
    <col min="2" max="2" width="43.77734375" style="1" customWidth="1"/>
    <col min="3" max="3" width="10.33203125" style="1" customWidth="1"/>
    <col min="4" max="4" width="18.33203125" style="1" customWidth="1"/>
    <col min="5" max="5" width="10.33203125" style="1" customWidth="1"/>
    <col min="6" max="6" width="7.88671875" style="1" customWidth="1"/>
    <col min="7" max="7" width="19.5546875" style="1" customWidth="1"/>
    <col min="9" max="9" width="12.21875" style="1" customWidth="1"/>
    <col min="10" max="10" width="10.109375" style="1" customWidth="1"/>
  </cols>
  <sheetData>
    <row r="1" spans="1:7" ht="18" customHeight="1">
      <c r="A1" s="95"/>
      <c r="B1" s="95"/>
      <c r="C1" s="95"/>
      <c r="D1" s="96" t="s">
        <v>1416</v>
      </c>
      <c r="E1" s="95"/>
      <c r="F1" s="95"/>
      <c r="G1" s="95"/>
    </row>
    <row r="2" spans="1:7" ht="17.25" customHeight="1">
      <c r="A2" s="97"/>
      <c r="B2" s="97"/>
      <c r="C2" s="98"/>
      <c r="D2" s="99" t="s">
        <v>1417</v>
      </c>
      <c r="E2" s="99"/>
      <c r="F2" s="97"/>
      <c r="G2" s="97"/>
    </row>
    <row r="3" spans="1:7" ht="16.5" customHeight="1">
      <c r="A3" s="100" t="str">
        <f>'[2]庫存明細表(INVR18)'!A3</f>
        <v>製表日期: 115/05/11</v>
      </c>
      <c r="B3" s="100">
        <f>'[2]庫存明細表(INVR18)'!B3</f>
        <v>0</v>
      </c>
      <c r="C3" s="100">
        <f>'[2]庫存明細表(INVR18)'!C3</f>
        <v>0</v>
      </c>
      <c r="D3" s="100" t="str">
        <f>'[2]庫存明細表(INVR18)'!D3</f>
        <v>資料日期: 115/05/11</v>
      </c>
      <c r="E3" s="100">
        <f>'[2]庫存明細表(INVR18)'!E3</f>
        <v>0</v>
      </c>
      <c r="F3" s="100">
        <f>'[2]庫存明細表(INVR18)'!F3</f>
        <v>0</v>
      </c>
      <c r="G3" s="100" t="str">
        <f>'[2]庫存明細表(INVR18)'!G3</f>
        <v>第 1 頁</v>
      </c>
    </row>
    <row r="4" spans="1:7" ht="16.5" customHeight="1">
      <c r="A4" s="104" t="str">
        <f>'[2]庫存明細表(INVR18)'!A4</f>
        <v>品號</v>
      </c>
      <c r="B4" s="104" t="str">
        <f>'[2]庫存明細表(INVR18)'!B4</f>
        <v>品名</v>
      </c>
      <c r="C4" s="105" t="str">
        <f>'[2]庫存明細表(INVR18)'!C4</f>
        <v>單位成本</v>
      </c>
      <c r="D4" s="106" t="str">
        <f>'[2]庫存明細表(INVR18)'!D4</f>
        <v>庫存數量</v>
      </c>
      <c r="E4" s="106" t="str">
        <f>'[2]庫存明細表(INVR18)'!E4</f>
        <v>庫存金額</v>
      </c>
      <c r="F4" s="104" t="str">
        <f>'[2]庫存明細表(INVR18)'!F4</f>
        <v>庫別</v>
      </c>
      <c r="G4" s="104" t="str">
        <f>'[2]庫存明細表(INVR18)'!G4</f>
        <v>庫別名稱</v>
      </c>
    </row>
    <row r="5" spans="1:7" ht="16.5" customHeight="1">
      <c r="A5" s="97" t="str">
        <f>'[2]庫存明細表(INVR18)'!A5</f>
        <v>20162C605</v>
      </c>
      <c r="B5" s="97" t="str">
        <f>'[2]庫存明細表(INVR18)'!B5</f>
        <v>1605月幼幼版彩色形狀建築師</v>
      </c>
      <c r="C5" s="97">
        <f>'[2]庫存明細表(INVR18)'!C5</f>
        <v>58.83</v>
      </c>
      <c r="D5" s="97">
        <f>'[2]庫存明細表(INVR18)'!D5</f>
        <v>6</v>
      </c>
      <c r="E5" s="97">
        <f>'[2]庫存明細表(INVR18)'!E5</f>
        <v>353</v>
      </c>
      <c r="F5" s="97">
        <f>'[2]庫存明細表(INVR18)'!F5</f>
        <v>0</v>
      </c>
      <c r="G5" s="97">
        <f>'[2]庫存明細表(INVR18)'!G5</f>
        <v>0</v>
      </c>
    </row>
    <row r="6" spans="1:7" ht="16.5" customHeight="1">
      <c r="A6" s="97" t="str">
        <f>'[2]庫存明細表(INVR18)'!A6</f>
        <v>2017AC109</v>
      </c>
      <c r="B6" s="97" t="str">
        <f>'[2]庫存明細表(INVR18)'!B6</f>
        <v>繪本-早安！起床了！</v>
      </c>
      <c r="C6" s="97">
        <f>'[2]庫存明細表(INVR18)'!C6</f>
        <v>57.8</v>
      </c>
      <c r="D6" s="97">
        <f>'[2]庫存明細表(INVR18)'!D6</f>
        <v>5</v>
      </c>
      <c r="E6" s="97">
        <f>'[2]庫存明細表(INVR18)'!E6</f>
        <v>289</v>
      </c>
      <c r="F6" s="97">
        <f>'[2]庫存明細表(INVR18)'!F6</f>
        <v>0</v>
      </c>
      <c r="G6" s="97">
        <f>'[2]庫存明細表(INVR18)'!G6</f>
        <v>0</v>
      </c>
    </row>
    <row r="7" spans="1:7" ht="16.5" customHeight="1">
      <c r="A7" s="97" t="str">
        <f>'[2]庫存明細表(INVR18)'!A7</f>
        <v>2017AC110</v>
      </c>
      <c r="B7" s="97" t="str">
        <f>'[2]庫存明細表(INVR18)'!B7</f>
        <v>繪本-這是什麼？身體圖鑑</v>
      </c>
      <c r="C7" s="97">
        <f>'[2]庫存明細表(INVR18)'!C7</f>
        <v>33.409999999999997</v>
      </c>
      <c r="D7" s="97">
        <f>'[2]庫存明細表(INVR18)'!D7</f>
        <v>183</v>
      </c>
      <c r="E7" s="97">
        <f>'[2]庫存明細表(INVR18)'!E7</f>
        <v>6114</v>
      </c>
      <c r="F7" s="97">
        <f>'[2]庫存明細表(INVR18)'!F7</f>
        <v>0</v>
      </c>
      <c r="G7" s="97">
        <f>'[2]庫存明細表(INVR18)'!G7</f>
        <v>0</v>
      </c>
    </row>
    <row r="8" spans="1:7" ht="16.5" customHeight="1">
      <c r="A8" s="97" t="str">
        <f>'[2]庫存明細表(INVR18)'!A8</f>
        <v>2017AC111</v>
      </c>
      <c r="B8" s="97" t="str">
        <f>'[2]庫存明細表(INVR18)'!B8</f>
        <v>繪本-這是什麼？食物與生活用品</v>
      </c>
      <c r="C8" s="97">
        <f>'[2]庫存明細表(INVR18)'!C8</f>
        <v>48.25</v>
      </c>
      <c r="D8" s="97">
        <f>'[2]庫存明細表(INVR18)'!D8</f>
        <v>187</v>
      </c>
      <c r="E8" s="97">
        <f>'[2]庫存明細表(INVR18)'!E8</f>
        <v>9023</v>
      </c>
      <c r="F8" s="97">
        <f>'[2]庫存明細表(INVR18)'!F8</f>
        <v>0</v>
      </c>
      <c r="G8" s="97">
        <f>'[2]庫存明細表(INVR18)'!G8</f>
        <v>0</v>
      </c>
    </row>
    <row r="9" spans="1:7" ht="16.5" customHeight="1">
      <c r="A9" s="97" t="str">
        <f>'[2]庫存明細表(INVR18)'!A9</f>
        <v>2017AC113</v>
      </c>
      <c r="B9" s="97" t="str">
        <f>'[2]庫存明細表(INVR18)'!B9</f>
        <v>繪本-我會大聲說有</v>
      </c>
      <c r="C9" s="97">
        <f>'[2]庫存明細表(INVR18)'!C9</f>
        <v>46.55</v>
      </c>
      <c r="D9" s="97">
        <f>'[2]庫存明細表(INVR18)'!D9</f>
        <v>64</v>
      </c>
      <c r="E9" s="97">
        <f>'[2]庫存明細表(INVR18)'!E9</f>
        <v>2979</v>
      </c>
      <c r="F9" s="97">
        <f>'[2]庫存明細表(INVR18)'!F9</f>
        <v>0</v>
      </c>
      <c r="G9" s="97">
        <f>'[2]庫存明細表(INVR18)'!G9</f>
        <v>0</v>
      </c>
    </row>
    <row r="10" spans="1:7" ht="16.5" customHeight="1">
      <c r="A10" s="97" t="str">
        <f>'[2]庫存明細表(INVR18)'!A10</f>
        <v>2017AC121</v>
      </c>
      <c r="B10" s="97" t="str">
        <f>'[2]庫存明細表(INVR18)'!B10</f>
        <v>繪本-一起分享好開心</v>
      </c>
      <c r="C10" s="97">
        <f>'[2]庫存明細表(INVR18)'!C10</f>
        <v>52.42</v>
      </c>
      <c r="D10" s="97">
        <f>'[2]庫存明細表(INVR18)'!D10</f>
        <v>24</v>
      </c>
      <c r="E10" s="97">
        <f>'[2]庫存明細表(INVR18)'!E10</f>
        <v>1258</v>
      </c>
      <c r="F10" s="97">
        <f>'[2]庫存明細表(INVR18)'!F10</f>
        <v>0</v>
      </c>
      <c r="G10" s="97">
        <f>'[2]庫存明細表(INVR18)'!G10</f>
        <v>0</v>
      </c>
    </row>
    <row r="11" spans="1:7" ht="16.5" customHeight="1">
      <c r="A11" s="97" t="str">
        <f>'[2]庫存明細表(INVR18)'!A11</f>
        <v>2017AC611</v>
      </c>
      <c r="B11" s="97" t="str">
        <f>'[2]庫存明細表(INVR18)'!B11</f>
        <v>11月齡寶寶推推樂</v>
      </c>
      <c r="C11" s="97">
        <f>'[2]庫存明細表(INVR18)'!C11</f>
        <v>51</v>
      </c>
      <c r="D11" s="97">
        <f>'[2]庫存明細表(INVR18)'!D11</f>
        <v>1</v>
      </c>
      <c r="E11" s="97">
        <f>'[2]庫存明細表(INVR18)'!E11</f>
        <v>51</v>
      </c>
      <c r="F11" s="97">
        <f>'[2]庫存明細表(INVR18)'!F11</f>
        <v>0</v>
      </c>
      <c r="G11" s="97">
        <f>'[2]庫存明細表(INVR18)'!G11</f>
        <v>0</v>
      </c>
    </row>
    <row r="12" spans="1:7" ht="16.5" customHeight="1">
      <c r="A12" s="97" t="str">
        <f>'[2]庫存明細表(INVR18)'!A12</f>
        <v>20184C603</v>
      </c>
      <c r="B12" s="97" t="str">
        <f>'[2]庫存明細表(INVR18)'!B12</f>
        <v>桌遊-恐龍世界大挑戰</v>
      </c>
      <c r="C12" s="97">
        <f>'[2]庫存明細表(INVR18)'!C12</f>
        <v>45.94</v>
      </c>
      <c r="D12" s="97">
        <f>'[2]庫存明細表(INVR18)'!D12</f>
        <v>33</v>
      </c>
      <c r="E12" s="97">
        <f>'[2]庫存明細表(INVR18)'!E12</f>
        <v>1516</v>
      </c>
      <c r="F12" s="97">
        <f>'[2]庫存明細表(INVR18)'!F12</f>
        <v>0</v>
      </c>
      <c r="G12" s="97">
        <f>'[2]庫存明細表(INVR18)'!G12</f>
        <v>0</v>
      </c>
    </row>
    <row r="13" spans="1:7" ht="16.5" customHeight="1">
      <c r="A13" s="97" t="str">
        <f>'[2]庫存明細表(INVR18)'!A13</f>
        <v>2018AC812</v>
      </c>
      <c r="B13" s="97" t="str">
        <f>'[2]庫存明細表(INVR18)'!B13</f>
        <v>巧虎手偶</v>
      </c>
      <c r="C13" s="97">
        <f>'[2]庫存明細表(INVR18)'!C13</f>
        <v>73.5</v>
      </c>
      <c r="D13" s="97">
        <f>'[2]庫存明細表(INVR18)'!D13</f>
        <v>1528</v>
      </c>
      <c r="E13" s="97">
        <f>'[2]庫存明細表(INVR18)'!E13</f>
        <v>112306</v>
      </c>
      <c r="F13" s="97">
        <f>'[2]庫存明細表(INVR18)'!F13</f>
        <v>0</v>
      </c>
      <c r="G13" s="97">
        <f>'[2]庫存明細表(INVR18)'!G13</f>
        <v>0</v>
      </c>
    </row>
    <row r="14" spans="1:7" ht="16.5" customHeight="1">
      <c r="A14" s="97" t="str">
        <f>'[2]庫存明細表(INVR18)'!A14</f>
        <v>2018AC812-L</v>
      </c>
      <c r="B14" s="97" t="str">
        <f>'[2]庫存明細表(INVR18)'!B14</f>
        <v>巧虎手偶說明信</v>
      </c>
      <c r="C14" s="97">
        <f>'[2]庫存明細表(INVR18)'!C14</f>
        <v>0</v>
      </c>
      <c r="D14" s="97">
        <f>'[2]庫存明細表(INVR18)'!D14</f>
        <v>1840</v>
      </c>
      <c r="E14" s="97">
        <f>'[2]庫存明細表(INVR18)'!E14</f>
        <v>0</v>
      </c>
      <c r="F14" s="97">
        <f>'[2]庫存明細表(INVR18)'!F14</f>
        <v>0</v>
      </c>
      <c r="G14" s="97">
        <f>'[2]庫存明細表(INVR18)'!G14</f>
        <v>0</v>
      </c>
    </row>
    <row r="15" spans="1:7" ht="16.5" customHeight="1">
      <c r="A15" s="97" t="str">
        <f>'[2]庫存明細表(INVR18)'!A15</f>
        <v>20191C601</v>
      </c>
      <c r="B15" s="97" t="str">
        <f>'[2]庫存明細表(INVR18)'!B15</f>
        <v>2001月號寶寶版生活語彙圖卡組</v>
      </c>
      <c r="C15" s="97">
        <f>'[2]庫存明細表(INVR18)'!C15</f>
        <v>29.47</v>
      </c>
      <c r="D15" s="97">
        <f>'[2]庫存明細表(INVR18)'!D15</f>
        <v>233</v>
      </c>
      <c r="E15" s="97">
        <f>'[2]庫存明細表(INVR18)'!E15</f>
        <v>6866</v>
      </c>
      <c r="F15" s="97">
        <f>'[2]庫存明細表(INVR18)'!F15</f>
        <v>0</v>
      </c>
      <c r="G15" s="97">
        <f>'[2]庫存明細表(INVR18)'!G15</f>
        <v>0</v>
      </c>
    </row>
    <row r="16" spans="1:7" ht="16.5" customHeight="1">
      <c r="A16" s="97" t="str">
        <f>'[2]庫存明細表(INVR18)'!A16</f>
        <v>20191C710</v>
      </c>
      <c r="B16" s="97" t="str">
        <f>'[2]庫存明細表(INVR18)'!B16</f>
        <v>1910月號寶寶版交通工具拼圖書</v>
      </c>
      <c r="C16" s="97">
        <f>'[2]庫存明細表(INVR18)'!C16</f>
        <v>59.54</v>
      </c>
      <c r="D16" s="97">
        <f>'[2]庫存明細表(INVR18)'!D16</f>
        <v>107</v>
      </c>
      <c r="E16" s="97">
        <f>'[2]庫存明細表(INVR18)'!E16</f>
        <v>6371</v>
      </c>
      <c r="F16" s="97">
        <f>'[2]庫存明細表(INVR18)'!F16</f>
        <v>0</v>
      </c>
      <c r="G16" s="97">
        <f>'[2]庫存明細表(INVR18)'!G16</f>
        <v>0</v>
      </c>
    </row>
    <row r="17" spans="1:7" ht="16.5" customHeight="1">
      <c r="A17" s="97" t="str">
        <f>'[2]庫存明細表(INVR18)'!A17</f>
        <v>20192C611</v>
      </c>
      <c r="B17" s="97" t="str">
        <f>'[2]庫存明細表(INVR18)'!B17</f>
        <v>動物拼圖遊戲組</v>
      </c>
      <c r="C17" s="97">
        <f>'[2]庫存明細表(INVR18)'!C17</f>
        <v>38.340000000000003</v>
      </c>
      <c r="D17" s="97">
        <f>'[2]庫存明細表(INVR18)'!D17</f>
        <v>35</v>
      </c>
      <c r="E17" s="97">
        <f>'[2]庫存明細表(INVR18)'!E17</f>
        <v>1342</v>
      </c>
      <c r="F17" s="97">
        <f>'[2]庫存明細表(INVR18)'!F17</f>
        <v>0</v>
      </c>
      <c r="G17" s="97">
        <f>'[2]庫存明細表(INVR18)'!G17</f>
        <v>0</v>
      </c>
    </row>
    <row r="18" spans="1:7" ht="16.5" customHeight="1">
      <c r="A18" s="97" t="str">
        <f>'[2]庫存明細表(INVR18)'!A18</f>
        <v>20192C612</v>
      </c>
      <c r="B18" s="97" t="str">
        <f>'[2]庫存明細表(INVR18)'!B18</f>
        <v>空間邏輯疊疊積木組</v>
      </c>
      <c r="C18" s="97">
        <f>'[2]庫存明細表(INVR18)'!C18</f>
        <v>109.67</v>
      </c>
      <c r="D18" s="97">
        <f>'[2]庫存明細表(INVR18)'!D18</f>
        <v>3</v>
      </c>
      <c r="E18" s="97">
        <f>'[2]庫存明細表(INVR18)'!E18</f>
        <v>329</v>
      </c>
      <c r="F18" s="97">
        <f>'[2]庫存明細表(INVR18)'!F18</f>
        <v>0</v>
      </c>
      <c r="G18" s="97">
        <f>'[2]庫存明細表(INVR18)'!G18</f>
        <v>0</v>
      </c>
    </row>
    <row r="19" spans="1:7" ht="16.5" customHeight="1">
      <c r="A19" s="97" t="str">
        <f>'[2]庫存明細表(INVR18)'!A19</f>
        <v>20192CE11</v>
      </c>
      <c r="B19" s="97" t="str">
        <f>'[2]庫存明細表(INVR18)'!B19</f>
        <v>動物拼圖海報</v>
      </c>
      <c r="C19" s="97">
        <f>'[2]庫存明細表(INVR18)'!C19</f>
        <v>4.53</v>
      </c>
      <c r="D19" s="97">
        <f>'[2]庫存明細表(INVR18)'!D19</f>
        <v>43</v>
      </c>
      <c r="E19" s="97">
        <f>'[2]庫存明細表(INVR18)'!E19</f>
        <v>195</v>
      </c>
      <c r="F19" s="97">
        <f>'[2]庫存明細表(INVR18)'!F19</f>
        <v>0</v>
      </c>
      <c r="G19" s="97">
        <f>'[2]庫存明細表(INVR18)'!G19</f>
        <v>0</v>
      </c>
    </row>
    <row r="20" spans="1:7" ht="16.5" customHeight="1">
      <c r="A20" s="97" t="str">
        <f>'[2]庫存明細表(INVR18)'!A20</f>
        <v>20193CE02</v>
      </c>
      <c r="B20" s="97" t="str">
        <f>'[2]庫存明細表(INVR18)'!B20</f>
        <v>快樂版巧虎偶</v>
      </c>
      <c r="C20" s="97">
        <f>'[2]庫存明細表(INVR18)'!C20</f>
        <v>20.52</v>
      </c>
      <c r="D20" s="97">
        <f>'[2]庫存明細表(INVR18)'!D20</f>
        <v>820</v>
      </c>
      <c r="E20" s="97">
        <f>'[2]庫存明細表(INVR18)'!E20</f>
        <v>16827</v>
      </c>
      <c r="F20" s="97">
        <f>'[2]庫存明細表(INVR18)'!F20</f>
        <v>0</v>
      </c>
      <c r="G20" s="97">
        <f>'[2]庫存明細表(INVR18)'!G20</f>
        <v>0</v>
      </c>
    </row>
    <row r="21" spans="1:7" ht="16.5" customHeight="1">
      <c r="A21" s="97" t="str">
        <f>'[2]庫存明細表(INVR18)'!A21</f>
        <v>20201C601</v>
      </c>
      <c r="B21" s="97" t="str">
        <f>'[2]庫存明細表(INVR18)'!B21</f>
        <v>寶寶版紅黃藍顏色娃娃</v>
      </c>
      <c r="C21" s="97">
        <f>'[2]庫存明細表(INVR18)'!C21</f>
        <v>84.5</v>
      </c>
      <c r="D21" s="97">
        <f>'[2]庫存明細表(INVR18)'!D21</f>
        <v>2</v>
      </c>
      <c r="E21" s="97">
        <f>'[2]庫存明細表(INVR18)'!E21</f>
        <v>169</v>
      </c>
      <c r="F21" s="97">
        <f>'[2]庫存明細表(INVR18)'!F21</f>
        <v>0</v>
      </c>
      <c r="G21" s="97">
        <f>'[2]庫存明細表(INVR18)'!G21</f>
        <v>0</v>
      </c>
    </row>
    <row r="22" spans="1:7" ht="16.5" customHeight="1">
      <c r="A22" s="97" t="str">
        <f>'[2]庫存明細表(INVR18)'!A22</f>
        <v>20201C609</v>
      </c>
      <c r="B22" s="97" t="str">
        <f>'[2]庫存明細表(INVR18)'!B22</f>
        <v>寶寶版洗澡玩水組</v>
      </c>
      <c r="C22" s="97">
        <f>'[2]庫存明細表(INVR18)'!C22</f>
        <v>78.290000000000006</v>
      </c>
      <c r="D22" s="97">
        <f>'[2]庫存明細表(INVR18)'!D22</f>
        <v>51</v>
      </c>
      <c r="E22" s="97">
        <f>'[2]庫存明細表(INVR18)'!E22</f>
        <v>3993</v>
      </c>
      <c r="F22" s="97">
        <f>'[2]庫存明細表(INVR18)'!F22</f>
        <v>0</v>
      </c>
      <c r="G22" s="97">
        <f>'[2]庫存明細表(INVR18)'!G22</f>
        <v>0</v>
      </c>
    </row>
    <row r="23" spans="1:7" ht="16.5" customHeight="1">
      <c r="A23" s="97" t="str">
        <f>'[2]庫存明細表(INVR18)'!A23</f>
        <v>20201C610</v>
      </c>
      <c r="B23" s="97" t="str">
        <f>'[2]庫存明細表(INVR18)'!B23</f>
        <v>2010月號寶寶版交通工具拼圖書</v>
      </c>
      <c r="C23" s="97">
        <f>'[2]庫存明細表(INVR18)'!C23</f>
        <v>53.5</v>
      </c>
      <c r="D23" s="97">
        <f>'[2]庫存明細表(INVR18)'!D23</f>
        <v>201</v>
      </c>
      <c r="E23" s="97">
        <f>'[2]庫存明細表(INVR18)'!E23</f>
        <v>10754</v>
      </c>
      <c r="F23" s="97">
        <f>'[2]庫存明細表(INVR18)'!F23</f>
        <v>0</v>
      </c>
      <c r="G23" s="97">
        <f>'[2]庫存明細表(INVR18)'!G23</f>
        <v>0</v>
      </c>
    </row>
    <row r="24" spans="1:7" ht="16.5" customHeight="1">
      <c r="A24" s="97" t="str">
        <f>'[2]庫存明細表(INVR18)'!A24</f>
        <v>20202C602</v>
      </c>
      <c r="B24" s="97" t="str">
        <f>'[2]庫存明細表(INVR18)'!B24</f>
        <v>幼幼版我是小醫生遊戲組</v>
      </c>
      <c r="C24" s="97">
        <f>'[2]庫存明細表(INVR18)'!C24</f>
        <v>217.6</v>
      </c>
      <c r="D24" s="97">
        <f>'[2]庫存明細表(INVR18)'!D24</f>
        <v>433</v>
      </c>
      <c r="E24" s="97">
        <f>'[2]庫存明細表(INVR18)'!E24</f>
        <v>94220</v>
      </c>
      <c r="F24" s="97">
        <f>'[2]庫存明細表(INVR18)'!F24</f>
        <v>0</v>
      </c>
      <c r="G24" s="97">
        <f>'[2]庫存明細表(INVR18)'!G24</f>
        <v>0</v>
      </c>
    </row>
    <row r="25" spans="1:7" ht="16.5" customHeight="1">
      <c r="A25" s="97" t="str">
        <f>'[2]庫存明細表(INVR18)'!A25</f>
        <v>20202C604</v>
      </c>
      <c r="B25" s="97" t="str">
        <f>'[2]庫存明細表(INVR18)'!B25</f>
        <v>2004月號幼幼版交通工具認知組</v>
      </c>
      <c r="C25" s="97">
        <f>'[2]庫存明細表(INVR18)'!C25</f>
        <v>28</v>
      </c>
      <c r="D25" s="97">
        <f>'[2]庫存明細表(INVR18)'!D25</f>
        <v>1</v>
      </c>
      <c r="E25" s="97">
        <f>'[2]庫存明細表(INVR18)'!E25</f>
        <v>28</v>
      </c>
      <c r="F25" s="97">
        <f>'[2]庫存明細表(INVR18)'!F25</f>
        <v>0</v>
      </c>
      <c r="G25" s="97">
        <f>'[2]庫存明細表(INVR18)'!G25</f>
        <v>0</v>
      </c>
    </row>
    <row r="26" spans="1:7" ht="16.5" customHeight="1">
      <c r="A26" s="97" t="str">
        <f>'[2]庫存明細表(INVR18)'!A26</f>
        <v>20202C611</v>
      </c>
      <c r="B26" s="97" t="str">
        <f>'[2]庫存明細表(INVR18)'!B26</f>
        <v>2011月號幼幼版比較長短釣魚組</v>
      </c>
      <c r="C26" s="97">
        <f>'[2]庫存明細表(INVR18)'!C26</f>
        <v>85.78</v>
      </c>
      <c r="D26" s="97">
        <f>'[2]庫存明細表(INVR18)'!D26</f>
        <v>9</v>
      </c>
      <c r="E26" s="97">
        <f>'[2]庫存明細表(INVR18)'!E26</f>
        <v>772</v>
      </c>
      <c r="F26" s="97">
        <f>'[2]庫存明細表(INVR18)'!F26</f>
        <v>0</v>
      </c>
      <c r="G26" s="97">
        <f>'[2]庫存明細表(INVR18)'!G26</f>
        <v>0</v>
      </c>
    </row>
    <row r="27" spans="1:7" ht="16.5" customHeight="1">
      <c r="A27" s="97" t="str">
        <f>'[2]庫存明細表(INVR18)'!A27</f>
        <v>20203C601</v>
      </c>
      <c r="B27" s="97" t="str">
        <f>'[2]庫存明細表(INVR18)'!B27</f>
        <v>IC動物百科探索組</v>
      </c>
      <c r="C27" s="97">
        <f>'[2]庫存明細表(INVR18)'!C27</f>
        <v>154.12</v>
      </c>
      <c r="D27" s="97">
        <f>'[2]庫存明細表(INVR18)'!D27</f>
        <v>42</v>
      </c>
      <c r="E27" s="97">
        <f>'[2]庫存明細表(INVR18)'!E27</f>
        <v>6473</v>
      </c>
      <c r="F27" s="97">
        <f>'[2]庫存明細表(INVR18)'!F27</f>
        <v>0</v>
      </c>
      <c r="G27" s="97">
        <f>'[2]庫存明細表(INVR18)'!G27</f>
        <v>0</v>
      </c>
    </row>
    <row r="28" spans="1:7" ht="16.5" customHeight="1">
      <c r="A28" s="97" t="str">
        <f>'[2]庫存明細表(INVR18)'!A28</f>
        <v>20203C606</v>
      </c>
      <c r="B28" s="97" t="str">
        <f>'[2]庫存明細表(INVR18)'!B28</f>
        <v>快樂版創意型板</v>
      </c>
      <c r="C28" s="97">
        <f>'[2]庫存明細表(INVR18)'!C28</f>
        <v>16.670000000000002</v>
      </c>
      <c r="D28" s="97">
        <f>'[2]庫存明細表(INVR18)'!D28</f>
        <v>562</v>
      </c>
      <c r="E28" s="97">
        <f>'[2]庫存明細表(INVR18)'!E28</f>
        <v>9366</v>
      </c>
      <c r="F28" s="97">
        <f>'[2]庫存明細表(INVR18)'!F28</f>
        <v>0</v>
      </c>
      <c r="G28" s="97">
        <f>'[2]庫存明細表(INVR18)'!G28</f>
        <v>0</v>
      </c>
    </row>
    <row r="29" spans="1:7" ht="16.5" customHeight="1">
      <c r="A29" s="97" t="str">
        <f>'[2]庫存明細表(INVR18)'!A29</f>
        <v>20203C608</v>
      </c>
      <c r="B29" s="97" t="str">
        <f>'[2]庫存明細表(INVR18)'!B29</f>
        <v>快樂版重心平衡透明積木</v>
      </c>
      <c r="C29" s="97">
        <f>'[2]庫存明細表(INVR18)'!C29</f>
        <v>151.22</v>
      </c>
      <c r="D29" s="97">
        <f>'[2]庫存明細表(INVR18)'!D29</f>
        <v>283</v>
      </c>
      <c r="E29" s="97">
        <f>'[2]庫存明細表(INVR18)'!E29</f>
        <v>42796</v>
      </c>
      <c r="F29" s="97">
        <f>'[2]庫存明細表(INVR18)'!F29</f>
        <v>0</v>
      </c>
      <c r="G29" s="97">
        <f>'[2]庫存明細表(INVR18)'!G29</f>
        <v>0</v>
      </c>
    </row>
    <row r="30" spans="1:7" ht="16.5" customHeight="1">
      <c r="A30" s="97" t="str">
        <f>'[2]庫存明細表(INVR18)'!A30</f>
        <v>20203CH06</v>
      </c>
      <c r="B30" s="97" t="str">
        <f>'[2]庫存明細表(INVR18)'!B30</f>
        <v>2006月號快樂版夏天的探險遊戲書</v>
      </c>
      <c r="C30" s="97">
        <f>'[2]庫存明細表(INVR18)'!C30</f>
        <v>34.08</v>
      </c>
      <c r="D30" s="97">
        <f>'[2]庫存明細表(INVR18)'!D30</f>
        <v>13</v>
      </c>
      <c r="E30" s="97">
        <f>'[2]庫存明細表(INVR18)'!E30</f>
        <v>443</v>
      </c>
      <c r="F30" s="97">
        <f>'[2]庫存明細表(INVR18)'!F30</f>
        <v>0</v>
      </c>
      <c r="G30" s="97">
        <f>'[2]庫存明細表(INVR18)'!G30</f>
        <v>0</v>
      </c>
    </row>
    <row r="31" spans="1:7" ht="16.5" customHeight="1">
      <c r="A31" s="97" t="str">
        <f>'[2]庫存明細表(INVR18)'!A31</f>
        <v>20204C603</v>
      </c>
      <c r="B31" s="97" t="str">
        <f>'[2]庫存明細表(INVR18)'!B31</f>
        <v>成長版IC注音學習機</v>
      </c>
      <c r="C31" s="97">
        <f>'[2]庫存明細表(INVR18)'!C31</f>
        <v>253.33</v>
      </c>
      <c r="D31" s="97">
        <f>'[2]庫存明細表(INVR18)'!D31</f>
        <v>3</v>
      </c>
      <c r="E31" s="97">
        <f>'[2]庫存明細表(INVR18)'!E31</f>
        <v>760</v>
      </c>
      <c r="F31" s="97">
        <f>'[2]庫存明細表(INVR18)'!F31</f>
        <v>0</v>
      </c>
      <c r="G31" s="97">
        <f>'[2]庫存明細表(INVR18)'!G31</f>
        <v>0</v>
      </c>
    </row>
    <row r="32" spans="1:7" ht="16.5" customHeight="1">
      <c r="A32" s="97" t="str">
        <f>'[2]庫存明細表(INVR18)'!A32</f>
        <v>20205C602</v>
      </c>
      <c r="B32" s="97" t="str">
        <f>'[2]庫存明細表(INVR18)'!B32</f>
        <v>2102月號學習版巧虎公車筆袋</v>
      </c>
      <c r="C32" s="97">
        <f>'[2]庫存明細表(INVR18)'!C32</f>
        <v>73.64</v>
      </c>
      <c r="D32" s="97">
        <f>'[2]庫存明細表(INVR18)'!D32</f>
        <v>185</v>
      </c>
      <c r="E32" s="97">
        <f>'[2]庫存明細表(INVR18)'!E32</f>
        <v>13623</v>
      </c>
      <c r="F32" s="97">
        <f>'[2]庫存明細表(INVR18)'!F32</f>
        <v>0</v>
      </c>
      <c r="G32" s="97">
        <f>'[2]庫存明細表(INVR18)'!G32</f>
        <v>0</v>
      </c>
    </row>
    <row r="33" spans="1:7" ht="16.5" customHeight="1">
      <c r="A33" s="97" t="str">
        <f>'[2]庫存明細表(INVR18)'!A33</f>
        <v>2020FC603</v>
      </c>
      <c r="B33" s="97" t="str">
        <f>'[2]庫存明細表(INVR18)'!B33</f>
        <v>2103月號進階版成語中的知識</v>
      </c>
      <c r="C33" s="97">
        <f>'[2]庫存明細表(INVR18)'!C33</f>
        <v>22.67</v>
      </c>
      <c r="D33" s="97">
        <f>'[2]庫存明細表(INVR18)'!D33</f>
        <v>3</v>
      </c>
      <c r="E33" s="97">
        <f>'[2]庫存明細表(INVR18)'!E33</f>
        <v>68</v>
      </c>
      <c r="F33" s="97">
        <f>'[2]庫存明細表(INVR18)'!F33</f>
        <v>0</v>
      </c>
      <c r="G33" s="97">
        <f>'[2]庫存明細表(INVR18)'!G33</f>
        <v>0</v>
      </c>
    </row>
    <row r="34" spans="1:7" ht="16.5" customHeight="1">
      <c r="A34" s="97" t="str">
        <f>'[2]庫存明細表(INVR18)'!A34</f>
        <v>2020FC801</v>
      </c>
      <c r="B34" s="97" t="str">
        <f>'[2]庫存明細表(INVR18)'!B34</f>
        <v>口袋書(知識大哉問)</v>
      </c>
      <c r="C34" s="97">
        <f>'[2]庫存明細表(INVR18)'!C34</f>
        <v>14.35</v>
      </c>
      <c r="D34" s="97">
        <f>'[2]庫存明細表(INVR18)'!D34</f>
        <v>43</v>
      </c>
      <c r="E34" s="97">
        <f>'[2]庫存明細表(INVR18)'!E34</f>
        <v>617</v>
      </c>
      <c r="F34" s="97">
        <f>'[2]庫存明細表(INVR18)'!F34</f>
        <v>0</v>
      </c>
      <c r="G34" s="97">
        <f>'[2]庫存明細表(INVR18)'!G34</f>
        <v>0</v>
      </c>
    </row>
    <row r="35" spans="1:7" ht="16.5" customHeight="1">
      <c r="A35" s="97" t="str">
        <f>'[2]庫存明細表(INVR18)'!A35</f>
        <v>2020FC803</v>
      </c>
      <c r="B35" s="97" t="str">
        <f>'[2]庫存明細表(INVR18)'!B35</f>
        <v>口袋書(笑談歇後語)</v>
      </c>
      <c r="C35" s="97">
        <f>'[2]庫存明細表(INVR18)'!C35</f>
        <v>15.5</v>
      </c>
      <c r="D35" s="97">
        <f>'[2]庫存明細表(INVR18)'!D35</f>
        <v>52</v>
      </c>
      <c r="E35" s="97">
        <f>'[2]庫存明細表(INVR18)'!E35</f>
        <v>806</v>
      </c>
      <c r="F35" s="97">
        <f>'[2]庫存明細表(INVR18)'!F35</f>
        <v>0</v>
      </c>
      <c r="G35" s="97">
        <f>'[2]庫存明細表(INVR18)'!G35</f>
        <v>0</v>
      </c>
    </row>
    <row r="36" spans="1:7" ht="16.5" customHeight="1">
      <c r="A36" s="97" t="str">
        <f>'[2]庫存明細表(INVR18)'!A36</f>
        <v>20211C602</v>
      </c>
      <c r="B36" s="97" t="str">
        <f>'[2]庫存明細表(INVR18)'!B36</f>
        <v>彩色釣魚遊戲組</v>
      </c>
      <c r="C36" s="97">
        <f>'[2]庫存明細表(INVR18)'!C36</f>
        <v>76.33</v>
      </c>
      <c r="D36" s="97">
        <f>'[2]庫存明細表(INVR18)'!D36</f>
        <v>9</v>
      </c>
      <c r="E36" s="97">
        <f>'[2]庫存明細表(INVR18)'!E36</f>
        <v>687</v>
      </c>
      <c r="F36" s="97">
        <f>'[2]庫存明細表(INVR18)'!F36</f>
        <v>0</v>
      </c>
      <c r="G36" s="97">
        <f>'[2]庫存明細表(INVR18)'!G36</f>
        <v>0</v>
      </c>
    </row>
    <row r="37" spans="1:7" ht="16.5" customHeight="1">
      <c r="A37" s="97" t="str">
        <f>'[2]庫存明細表(INVR18)'!A37</f>
        <v>20211C606</v>
      </c>
      <c r="B37" s="97" t="str">
        <f>'[2]庫存明細表(INVR18)'!B37</f>
        <v>寶寶版巧虎IC如廁學習機</v>
      </c>
      <c r="C37" s="97">
        <f>'[2]庫存明細表(INVR18)'!C37</f>
        <v>222.89</v>
      </c>
      <c r="D37" s="97">
        <f>'[2]庫存明細表(INVR18)'!D37</f>
        <v>154</v>
      </c>
      <c r="E37" s="97">
        <f>'[2]庫存明細表(INVR18)'!E37</f>
        <v>34325</v>
      </c>
      <c r="F37" s="97">
        <f>'[2]庫存明細表(INVR18)'!F37</f>
        <v>0</v>
      </c>
      <c r="G37" s="97">
        <f>'[2]庫存明細表(INVR18)'!G37</f>
        <v>0</v>
      </c>
    </row>
    <row r="38" spans="1:7" ht="16.5" customHeight="1">
      <c r="A38" s="97" t="str">
        <f>'[2]庫存明細表(INVR18)'!A38</f>
        <v>20211C607</v>
      </c>
      <c r="B38" s="97" t="str">
        <f>'[2]庫存明細表(INVR18)'!B38</f>
        <v>創意顏色形狀積木組(無輪子)</v>
      </c>
      <c r="C38" s="97">
        <f>'[2]庫存明細表(INVR18)'!C38</f>
        <v>129.94</v>
      </c>
      <c r="D38" s="97">
        <f>'[2]庫存明細表(INVR18)'!D38</f>
        <v>18</v>
      </c>
      <c r="E38" s="97">
        <f>'[2]庫存明細表(INVR18)'!E38</f>
        <v>2339</v>
      </c>
      <c r="F38" s="97">
        <f>'[2]庫存明細表(INVR18)'!F38</f>
        <v>0</v>
      </c>
      <c r="G38" s="97">
        <f>'[2]庫存明細表(INVR18)'!G38</f>
        <v>0</v>
      </c>
    </row>
    <row r="39" spans="1:7" ht="16.5" customHeight="1">
      <c r="A39" s="97" t="str">
        <f>'[2]庫存明細表(INVR18)'!A39</f>
        <v>20211C608</v>
      </c>
      <c r="B39" s="97" t="str">
        <f>'[2]庫存明細表(INVR18)'!B39</f>
        <v>顏色娃娃扮演遊戲組(洗澡玩具)</v>
      </c>
      <c r="C39" s="97">
        <f>'[2]庫存明細表(INVR18)'!C39</f>
        <v>72.31</v>
      </c>
      <c r="D39" s="97">
        <f>'[2]庫存明細表(INVR18)'!D39</f>
        <v>1182</v>
      </c>
      <c r="E39" s="97">
        <f>'[2]庫存明細表(INVR18)'!E39</f>
        <v>85470</v>
      </c>
      <c r="F39" s="97">
        <f>'[2]庫存明細表(INVR18)'!F39</f>
        <v>0</v>
      </c>
      <c r="G39" s="97">
        <f>'[2]庫存明細表(INVR18)'!G39</f>
        <v>0</v>
      </c>
    </row>
    <row r="40" spans="1:7" ht="16.5" customHeight="1">
      <c r="A40" s="97" t="str">
        <f>'[2]庫存明細表(INVR18)'!A40</f>
        <v>20211C612</v>
      </c>
      <c r="B40" s="97" t="str">
        <f>'[2]庫存明細表(INVR18)'!B40</f>
        <v>寶寶版IC巧虎睡覺音樂故事機</v>
      </c>
      <c r="C40" s="97">
        <f>'[2]庫存明細表(INVR18)'!C40</f>
        <v>217.06</v>
      </c>
      <c r="D40" s="97">
        <f>'[2]庫存明細表(INVR18)'!D40</f>
        <v>192</v>
      </c>
      <c r="E40" s="97">
        <f>'[2]庫存明細表(INVR18)'!E40</f>
        <v>41675</v>
      </c>
      <c r="F40" s="97">
        <f>'[2]庫存明細表(INVR18)'!F40</f>
        <v>0</v>
      </c>
      <c r="G40" s="97">
        <f>'[2]庫存明細表(INVR18)'!G40</f>
        <v>0</v>
      </c>
    </row>
    <row r="41" spans="1:7" ht="16.5" customHeight="1">
      <c r="A41" s="97" t="str">
        <f>'[2]庫存明細表(INVR18)'!A41</f>
        <v>20211CE01</v>
      </c>
      <c r="B41" s="97" t="str">
        <f>'[2]庫存明細表(INVR18)'!B41</f>
        <v>寶寶版顏色家族偶遊戲圖</v>
      </c>
      <c r="C41" s="97">
        <f>'[2]庫存明細表(INVR18)'!C41</f>
        <v>7</v>
      </c>
      <c r="D41" s="97">
        <f>'[2]庫存明細表(INVR18)'!D41</f>
        <v>2</v>
      </c>
      <c r="E41" s="97">
        <f>'[2]庫存明細表(INVR18)'!E41</f>
        <v>14</v>
      </c>
      <c r="F41" s="97">
        <f>'[2]庫存明細表(INVR18)'!F41</f>
        <v>0</v>
      </c>
      <c r="G41" s="97">
        <f>'[2]庫存明細表(INVR18)'!G41</f>
        <v>0</v>
      </c>
    </row>
    <row r="42" spans="1:7" ht="16.5" customHeight="1">
      <c r="A42" s="97" t="str">
        <f>'[2]庫存明細表(INVR18)'!A42</f>
        <v>20212C603</v>
      </c>
      <c r="B42" s="97" t="str">
        <f>'[2]庫存明細表(INVR18)'!B42</f>
        <v>IC巧虎城市交通安全組</v>
      </c>
      <c r="C42" s="97">
        <f>'[2]庫存明細表(INVR18)'!C42</f>
        <v>194.62</v>
      </c>
      <c r="D42" s="97">
        <f>'[2]庫存明細表(INVR18)'!D42</f>
        <v>377</v>
      </c>
      <c r="E42" s="97">
        <f>'[2]庫存明細表(INVR18)'!E42</f>
        <v>73372</v>
      </c>
      <c r="F42" s="97">
        <f>'[2]庫存明細表(INVR18)'!F42</f>
        <v>0</v>
      </c>
      <c r="G42" s="97">
        <f>'[2]庫存明細表(INVR18)'!G42</f>
        <v>0</v>
      </c>
    </row>
    <row r="43" spans="1:7" ht="16.5" customHeight="1">
      <c r="A43" s="97" t="str">
        <f>'[2]庫存明細表(INVR18)'!A43</f>
        <v>20212C608</v>
      </c>
      <c r="B43" s="97" t="str">
        <f>'[2]庫存明細表(INVR18)'!B43</f>
        <v>幼兒園好朋友立體積木</v>
      </c>
      <c r="C43" s="97">
        <f>'[2]庫存明細表(INVR18)'!C43</f>
        <v>70.25</v>
      </c>
      <c r="D43" s="97">
        <f>'[2]庫存明細表(INVR18)'!D43</f>
        <v>8</v>
      </c>
      <c r="E43" s="97">
        <f>'[2]庫存明細表(INVR18)'!E43</f>
        <v>562</v>
      </c>
      <c r="F43" s="97">
        <f>'[2]庫存明細表(INVR18)'!F43</f>
        <v>0</v>
      </c>
      <c r="G43" s="97">
        <f>'[2]庫存明細表(INVR18)'!G43</f>
        <v>0</v>
      </c>
    </row>
    <row r="44" spans="1:7" ht="16.5" customHeight="1">
      <c r="A44" s="97" t="str">
        <f>'[2]庫存明細表(INVR18)'!A44</f>
        <v>20212CE08</v>
      </c>
      <c r="B44" s="97" t="str">
        <f>'[2]庫存明細表(INVR18)'!B44</f>
        <v>幼兒園好朋友立體積木小書</v>
      </c>
      <c r="C44" s="97">
        <f>'[2]庫存明細表(INVR18)'!C44</f>
        <v>2.88</v>
      </c>
      <c r="D44" s="97">
        <f>'[2]庫存明細表(INVR18)'!D44</f>
        <v>8</v>
      </c>
      <c r="E44" s="97">
        <f>'[2]庫存明細表(INVR18)'!E44</f>
        <v>23</v>
      </c>
      <c r="F44" s="97">
        <f>'[2]庫存明細表(INVR18)'!F44</f>
        <v>0</v>
      </c>
      <c r="G44" s="97">
        <f>'[2]庫存明細表(INVR18)'!G44</f>
        <v>0</v>
      </c>
    </row>
    <row r="45" spans="1:7" ht="16.5" customHeight="1">
      <c r="A45" s="97" t="str">
        <f>'[2]庫存明細表(INVR18)'!A45</f>
        <v>20215C611</v>
      </c>
      <c r="B45" s="97" t="str">
        <f>'[2]庫存明細表(INVR18)'!B45</f>
        <v>學習版會動的變身機器人</v>
      </c>
      <c r="C45" s="97">
        <f>'[2]庫存明細表(INVR18)'!C45</f>
        <v>161.6</v>
      </c>
      <c r="D45" s="97">
        <f>'[2]庫存明細表(INVR18)'!D45</f>
        <v>63</v>
      </c>
      <c r="E45" s="97">
        <f>'[2]庫存明細表(INVR18)'!E45</f>
        <v>10181</v>
      </c>
      <c r="F45" s="97">
        <f>'[2]庫存明細表(INVR18)'!F45</f>
        <v>0</v>
      </c>
      <c r="G45" s="97">
        <f>'[2]庫存明細表(INVR18)'!G45</f>
        <v>0</v>
      </c>
    </row>
    <row r="46" spans="1:7" ht="16.5" customHeight="1">
      <c r="A46" s="97" t="str">
        <f>'[2]庫存明細表(INVR18)'!A46</f>
        <v>20215CV08</v>
      </c>
      <c r="B46" s="97" t="str">
        <f>'[2]庫存明細表(INVR18)'!B46</f>
        <v>學習版拼音我最棒</v>
      </c>
      <c r="C46" s="97">
        <f>'[2]庫存明細表(INVR18)'!C46</f>
        <v>25.9</v>
      </c>
      <c r="D46" s="97">
        <f>'[2]庫存明細表(INVR18)'!D46</f>
        <v>336</v>
      </c>
      <c r="E46" s="97">
        <f>'[2]庫存明細表(INVR18)'!E46</f>
        <v>8701</v>
      </c>
      <c r="F46" s="97">
        <f>'[2]庫存明細表(INVR18)'!F46</f>
        <v>0</v>
      </c>
      <c r="G46" s="97">
        <f>'[2]庫存明細表(INVR18)'!G46</f>
        <v>0</v>
      </c>
    </row>
    <row r="47" spans="1:7" ht="16.5" customHeight="1">
      <c r="A47" s="97" t="str">
        <f>'[2]庫存明細表(INVR18)'!A47</f>
        <v>20216CV01</v>
      </c>
      <c r="B47" s="97" t="str">
        <f>'[2]庫存明細表(INVR18)'!B47</f>
        <v>STEAM學習系列(驚奇魔術遊戲組)</v>
      </c>
      <c r="C47" s="97">
        <f>'[2]庫存明細表(INVR18)'!C47</f>
        <v>34.78</v>
      </c>
      <c r="D47" s="97">
        <f>'[2]庫存明細表(INVR18)'!D47</f>
        <v>85</v>
      </c>
      <c r="E47" s="97">
        <f>'[2]庫存明細表(INVR18)'!E47</f>
        <v>2956</v>
      </c>
      <c r="F47" s="97">
        <f>'[2]庫存明細表(INVR18)'!F47</f>
        <v>0</v>
      </c>
      <c r="G47" s="97">
        <f>'[2]庫存明細表(INVR18)'!G47</f>
        <v>0</v>
      </c>
    </row>
    <row r="48" spans="1:7" ht="16.5" customHeight="1">
      <c r="A48" s="97" t="str">
        <f>'[2]庫存明細表(INVR18)'!A48</f>
        <v>20216CV06</v>
      </c>
      <c r="B48" s="97" t="str">
        <f>'[2]庫存明細表(INVR18)'!B48</f>
        <v>2106月號基礎版學習套組</v>
      </c>
      <c r="C48" s="97">
        <f>'[2]庫存明細表(INVR18)'!C48</f>
        <v>32.49</v>
      </c>
      <c r="D48" s="97">
        <f>'[2]庫存明細表(INVR18)'!D48</f>
        <v>168</v>
      </c>
      <c r="E48" s="97">
        <f>'[2]庫存明細表(INVR18)'!E48</f>
        <v>5459</v>
      </c>
      <c r="F48" s="97">
        <f>'[2]庫存明細表(INVR18)'!F48</f>
        <v>0</v>
      </c>
      <c r="G48" s="97">
        <f>'[2]庫存明細表(INVR18)'!G48</f>
        <v>0</v>
      </c>
    </row>
    <row r="49" spans="1:7" ht="16.5" customHeight="1">
      <c r="A49" s="97" t="str">
        <f>'[2]庫存明細表(INVR18)'!A49</f>
        <v>20216CV07</v>
      </c>
      <c r="B49" s="97" t="str">
        <f>'[2]庫存明細表(INVR18)'!B49</f>
        <v>2107月號基礎版學習套組</v>
      </c>
      <c r="C49" s="97">
        <f>'[2]庫存明細表(INVR18)'!C49</f>
        <v>40.32</v>
      </c>
      <c r="D49" s="97">
        <f>'[2]庫存明細表(INVR18)'!D49</f>
        <v>56</v>
      </c>
      <c r="E49" s="97">
        <f>'[2]庫存明細表(INVR18)'!E49</f>
        <v>2258</v>
      </c>
      <c r="F49" s="97">
        <f>'[2]庫存明細表(INVR18)'!F49</f>
        <v>0</v>
      </c>
      <c r="G49" s="97">
        <f>'[2]庫存明細表(INVR18)'!G49</f>
        <v>0</v>
      </c>
    </row>
    <row r="50" spans="1:7" ht="16.5" customHeight="1">
      <c r="A50" s="97" t="str">
        <f>'[2]庫存明細表(INVR18)'!A50</f>
        <v>20216CV08</v>
      </c>
      <c r="B50" s="97" t="str">
        <f>'[2]庫存明細表(INVR18)'!B50</f>
        <v>2108月號基礎版學習套組</v>
      </c>
      <c r="C50" s="97">
        <f>'[2]庫存明細表(INVR18)'!C50</f>
        <v>39.26</v>
      </c>
      <c r="D50" s="97">
        <f>'[2]庫存明細表(INVR18)'!D50</f>
        <v>65</v>
      </c>
      <c r="E50" s="97">
        <f>'[2]庫存明細表(INVR18)'!E50</f>
        <v>2552</v>
      </c>
      <c r="F50" s="97">
        <f>'[2]庫存明細表(INVR18)'!F50</f>
        <v>0</v>
      </c>
      <c r="G50" s="97">
        <f>'[2]庫存明細表(INVR18)'!G50</f>
        <v>0</v>
      </c>
    </row>
    <row r="51" spans="1:7" ht="16.5" customHeight="1">
      <c r="A51" s="97" t="str">
        <f>'[2]庫存明細表(INVR18)'!A51</f>
        <v>2021FC809</v>
      </c>
      <c r="B51" s="97" t="str">
        <f>'[2]庫存明細表(INVR18)'!B51</f>
        <v>名人系列(改變世界的名人1)</v>
      </c>
      <c r="C51" s="97">
        <f>'[2]庫存明細表(INVR18)'!C51</f>
        <v>22.97</v>
      </c>
      <c r="D51" s="97">
        <f>'[2]庫存明細表(INVR18)'!D51</f>
        <v>205</v>
      </c>
      <c r="E51" s="97">
        <f>'[2]庫存明細表(INVR18)'!E51</f>
        <v>4709</v>
      </c>
      <c r="F51" s="97">
        <f>'[2]庫存明細表(INVR18)'!F51</f>
        <v>0</v>
      </c>
      <c r="G51" s="97">
        <f>'[2]庫存明細表(INVR18)'!G51</f>
        <v>0</v>
      </c>
    </row>
    <row r="52" spans="1:7" ht="16.5" customHeight="1">
      <c r="A52" s="97" t="str">
        <f>'[2]庫存明細表(INVR18)'!A52</f>
        <v>2021FC812</v>
      </c>
      <c r="B52" s="97" t="str">
        <f>'[2]庫存明細表(INVR18)'!B52</f>
        <v>2112月號進階版名人系列</v>
      </c>
      <c r="C52" s="97">
        <f>'[2]庫存明細表(INVR18)'!C52</f>
        <v>23.35</v>
      </c>
      <c r="D52" s="97">
        <f>'[2]庫存明細表(INVR18)'!D52</f>
        <v>152</v>
      </c>
      <c r="E52" s="97">
        <f>'[2]庫存明細表(INVR18)'!E52</f>
        <v>3549</v>
      </c>
      <c r="F52" s="97">
        <f>'[2]庫存明細表(INVR18)'!F52</f>
        <v>0</v>
      </c>
      <c r="G52" s="97">
        <f>'[2]庫存明細表(INVR18)'!G52</f>
        <v>0</v>
      </c>
    </row>
    <row r="53" spans="1:7" ht="16.5" customHeight="1">
      <c r="A53" s="97" t="str">
        <f>'[2]庫存明細表(INVR18)'!A53</f>
        <v>2021FC910</v>
      </c>
      <c r="B53" s="97" t="str">
        <f>'[2]庫存明細表(INVR18)'!B53</f>
        <v>2110月號進階版世界名著</v>
      </c>
      <c r="C53" s="97">
        <f>'[2]庫存明細表(INVR18)'!C53</f>
        <v>28.33</v>
      </c>
      <c r="D53" s="97">
        <f>'[2]庫存明細表(INVR18)'!D53</f>
        <v>3</v>
      </c>
      <c r="E53" s="97">
        <f>'[2]庫存明細表(INVR18)'!E53</f>
        <v>85</v>
      </c>
      <c r="F53" s="97">
        <f>'[2]庫存明細表(INVR18)'!F53</f>
        <v>0</v>
      </c>
      <c r="G53" s="97">
        <f>'[2]庫存明細表(INVR18)'!G53</f>
        <v>0</v>
      </c>
    </row>
    <row r="54" spans="1:7" ht="16.5" customHeight="1">
      <c r="A54" s="97" t="str">
        <f>'[2]庫存明細表(INVR18)'!A54</f>
        <v>2021FCV02</v>
      </c>
      <c r="B54" s="97" t="str">
        <f>'[2]庫存明細表(INVR18)'!B54</f>
        <v>多元探索(創意幽默寶典)</v>
      </c>
      <c r="C54" s="97">
        <f>'[2]庫存明細表(INVR18)'!C54</f>
        <v>16.05</v>
      </c>
      <c r="D54" s="97">
        <f>'[2]庫存明細表(INVR18)'!D54</f>
        <v>44</v>
      </c>
      <c r="E54" s="97">
        <f>'[2]庫存明細表(INVR18)'!E54</f>
        <v>706</v>
      </c>
      <c r="F54" s="97">
        <f>'[2]庫存明細表(INVR18)'!F54</f>
        <v>0</v>
      </c>
      <c r="G54" s="97">
        <f>'[2]庫存明細表(INVR18)'!G54</f>
        <v>0</v>
      </c>
    </row>
    <row r="55" spans="1:7" ht="16.5" customHeight="1">
      <c r="A55" s="97" t="str">
        <f>'[2]庫存明細表(INVR18)'!A55</f>
        <v>20221C611</v>
      </c>
      <c r="B55" s="97" t="str">
        <f>'[2]庫存明細表(INVR18)'!B55</f>
        <v>生活語彙認知圖鑑2211</v>
      </c>
      <c r="C55" s="97">
        <f>'[2]庫存明細表(INVR18)'!C55</f>
        <v>29.85</v>
      </c>
      <c r="D55" s="97">
        <f>'[2]庫存明細表(INVR18)'!D55</f>
        <v>94</v>
      </c>
      <c r="E55" s="97">
        <f>'[2]庫存明細表(INVR18)'!E55</f>
        <v>2806</v>
      </c>
      <c r="F55" s="97">
        <f>'[2]庫存明細表(INVR18)'!F55</f>
        <v>0</v>
      </c>
      <c r="G55" s="97">
        <f>'[2]庫存明細表(INVR18)'!G55</f>
        <v>0</v>
      </c>
    </row>
    <row r="56" spans="1:7" ht="16.5" customHeight="1">
      <c r="A56" s="97" t="str">
        <f>'[2]庫存明細表(INVR18)'!A56</f>
        <v>20221C612</v>
      </c>
      <c r="B56" s="97" t="str">
        <f>'[2]庫存明細表(INVR18)'!B56</f>
        <v>寶寶版IC餐椅寶寶音樂立體書</v>
      </c>
      <c r="C56" s="97">
        <f>'[2]庫存明細表(INVR18)'!C56</f>
        <v>134</v>
      </c>
      <c r="D56" s="97">
        <f>'[2]庫存明細表(INVR18)'!D56</f>
        <v>2</v>
      </c>
      <c r="E56" s="97">
        <f>'[2]庫存明細表(INVR18)'!E56</f>
        <v>268</v>
      </c>
      <c r="F56" s="97">
        <f>'[2]庫存明細表(INVR18)'!F56</f>
        <v>0</v>
      </c>
      <c r="G56" s="97">
        <f>'[2]庫存明細表(INVR18)'!G56</f>
        <v>0</v>
      </c>
    </row>
    <row r="57" spans="1:7" ht="16.5" customHeight="1">
      <c r="A57" s="97" t="str">
        <f>'[2]庫存明細表(INVR18)'!A57</f>
        <v>20221C6B6</v>
      </c>
      <c r="B57" s="97" t="str">
        <f>'[2]庫存明細表(INVR18)'!B57</f>
        <v>寶寶IC火車語彙學習組</v>
      </c>
      <c r="C57" s="97">
        <f>'[2]庫存明細表(INVR18)'!C57</f>
        <v>168.81</v>
      </c>
      <c r="D57" s="97">
        <f>'[2]庫存明細表(INVR18)'!D57</f>
        <v>390</v>
      </c>
      <c r="E57" s="97">
        <f>'[2]庫存明細表(INVR18)'!E57</f>
        <v>65835</v>
      </c>
      <c r="F57" s="97">
        <f>'[2]庫存明細表(INVR18)'!F57</f>
        <v>0</v>
      </c>
      <c r="G57" s="97">
        <f>'[2]庫存明細表(INVR18)'!G57</f>
        <v>0</v>
      </c>
    </row>
    <row r="58" spans="1:7" ht="16.5" customHeight="1">
      <c r="A58" s="97" t="str">
        <f>'[2]庫存明細表(INVR18)'!A58</f>
        <v>20222C606</v>
      </c>
      <c r="B58" s="97" t="str">
        <f>'[2]庫存明細表(INVR18)'!B58</f>
        <v>認知顏色冰淇淋組</v>
      </c>
      <c r="C58" s="97">
        <f>'[2]庫存明細表(INVR18)'!C58</f>
        <v>105.94</v>
      </c>
      <c r="D58" s="97">
        <f>'[2]庫存明細表(INVR18)'!D58</f>
        <v>239</v>
      </c>
      <c r="E58" s="97">
        <f>'[2]庫存明細表(INVR18)'!E58</f>
        <v>25320</v>
      </c>
      <c r="F58" s="97">
        <f>'[2]庫存明細表(INVR18)'!F58</f>
        <v>0</v>
      </c>
      <c r="G58" s="97">
        <f>'[2]庫存明細表(INVR18)'!G58</f>
        <v>0</v>
      </c>
    </row>
    <row r="59" spans="1:7" ht="16.5" customHeight="1">
      <c r="A59" s="97" t="str">
        <f>'[2]庫存明細表(INVR18)'!A59</f>
        <v>20222C608</v>
      </c>
      <c r="B59" s="97" t="str">
        <f>'[2]庫存明細表(INVR18)'!B59</f>
        <v>幼幼版變變變創意工程車</v>
      </c>
      <c r="C59" s="97">
        <f>'[2]庫存明細表(INVR18)'!C59</f>
        <v>82.8</v>
      </c>
      <c r="D59" s="97">
        <f>'[2]庫存明細表(INVR18)'!D59</f>
        <v>20</v>
      </c>
      <c r="E59" s="97">
        <f>'[2]庫存明細表(INVR18)'!E59</f>
        <v>1656</v>
      </c>
      <c r="F59" s="97">
        <f>'[2]庫存明細表(INVR18)'!F59</f>
        <v>0</v>
      </c>
      <c r="G59" s="97">
        <f>'[2]庫存明細表(INVR18)'!G59</f>
        <v>0</v>
      </c>
    </row>
    <row r="60" spans="1:7" ht="16.5" customHeight="1">
      <c r="A60" s="97" t="str">
        <f>'[2]庫存明細表(INVR18)'!A60</f>
        <v>20223C605</v>
      </c>
      <c r="B60" s="97" t="str">
        <f>'[2]庫存明細表(INVR18)'!B60</f>
        <v>三角立體四色筆(2502)</v>
      </c>
      <c r="C60" s="97">
        <f>'[2]庫存明細表(INVR18)'!C60</f>
        <v>17.77</v>
      </c>
      <c r="D60" s="97">
        <f>'[2]庫存明細表(INVR18)'!D60</f>
        <v>2355</v>
      </c>
      <c r="E60" s="97">
        <f>'[2]庫存明細表(INVR18)'!E60</f>
        <v>41849</v>
      </c>
      <c r="F60" s="97">
        <f>'[2]庫存明細表(INVR18)'!F60</f>
        <v>0</v>
      </c>
      <c r="G60" s="97">
        <f>'[2]庫存明細表(INVR18)'!G60</f>
        <v>0</v>
      </c>
    </row>
    <row r="61" spans="1:7" ht="16.5" customHeight="1">
      <c r="A61" s="97" t="str">
        <f>'[2]庫存明細表(INVR18)'!A61</f>
        <v>20223C608</v>
      </c>
      <c r="B61" s="97" t="str">
        <f>'[2]庫存明細表(INVR18)'!B61</f>
        <v>邏輯推理遊戲棋</v>
      </c>
      <c r="C61" s="97">
        <f>'[2]庫存明細表(INVR18)'!C61</f>
        <v>42.94</v>
      </c>
      <c r="D61" s="97">
        <f>'[2]庫存明細表(INVR18)'!D61</f>
        <v>47</v>
      </c>
      <c r="E61" s="97">
        <f>'[2]庫存明細表(INVR18)'!E61</f>
        <v>2018</v>
      </c>
      <c r="F61" s="97">
        <f>'[2]庫存明細表(INVR18)'!F61</f>
        <v>0</v>
      </c>
      <c r="G61" s="97">
        <f>'[2]庫存明細表(INVR18)'!G61</f>
        <v>0</v>
      </c>
    </row>
    <row r="62" spans="1:7" ht="16.5" customHeight="1">
      <c r="A62" s="97" t="str">
        <f>'[2]庫存明細表(INVR18)'!A62</f>
        <v>2022FC801</v>
      </c>
      <c r="B62" s="97" t="str">
        <f>'[2]庫存明細表(INVR18)'!B62</f>
        <v>漫畫成語-年度特刊</v>
      </c>
      <c r="C62" s="97">
        <f>'[2]庫存明細表(INVR18)'!C62</f>
        <v>38.630000000000003</v>
      </c>
      <c r="D62" s="97">
        <f>'[2]庫存明細表(INVR18)'!D62</f>
        <v>54</v>
      </c>
      <c r="E62" s="97">
        <f>'[2]庫存明細表(INVR18)'!E62</f>
        <v>2086</v>
      </c>
      <c r="F62" s="97">
        <f>'[2]庫存明細表(INVR18)'!F62</f>
        <v>0</v>
      </c>
      <c r="G62" s="97">
        <f>'[2]庫存明細表(INVR18)'!G62</f>
        <v>0</v>
      </c>
    </row>
    <row r="63" spans="1:7" ht="16.5" customHeight="1">
      <c r="A63" s="97" t="str">
        <f>'[2]庫存明細表(INVR18)'!A63</f>
        <v>2022FCV11</v>
      </c>
      <c r="B63" s="97" t="str">
        <f>'[2]庫存明細表(INVR18)'!B63</f>
        <v>口袋書(小故事大發明)</v>
      </c>
      <c r="C63" s="97">
        <f>'[2]庫存明細表(INVR18)'!C63</f>
        <v>24.99</v>
      </c>
      <c r="D63" s="97">
        <f>'[2]庫存明細表(INVR18)'!D63</f>
        <v>406</v>
      </c>
      <c r="E63" s="97">
        <f>'[2]庫存明細表(INVR18)'!E63</f>
        <v>10145</v>
      </c>
      <c r="F63" s="97">
        <f>'[2]庫存明細表(INVR18)'!F63</f>
        <v>0</v>
      </c>
      <c r="G63" s="97">
        <f>'[2]庫存明細表(INVR18)'!G63</f>
        <v>0</v>
      </c>
    </row>
    <row r="64" spans="1:7" ht="16.5" customHeight="1">
      <c r="A64" s="97" t="str">
        <f>'[2]庫存明細表(INVR18)'!A64</f>
        <v>20231C312</v>
      </c>
      <c r="B64" s="97" t="str">
        <f>'[2]庫存明細表(INVR18)'!B64</f>
        <v>耶誕故事繪本</v>
      </c>
      <c r="C64" s="97">
        <f>'[2]庫存明細表(INVR18)'!C64</f>
        <v>17.23</v>
      </c>
      <c r="D64" s="97">
        <f>'[2]庫存明細表(INVR18)'!D64</f>
        <v>75</v>
      </c>
      <c r="E64" s="97">
        <f>'[2]庫存明細表(INVR18)'!E64</f>
        <v>1292</v>
      </c>
      <c r="F64" s="97">
        <f>'[2]庫存明細表(INVR18)'!F64</f>
        <v>0</v>
      </c>
      <c r="G64" s="97">
        <f>'[2]庫存明細表(INVR18)'!G64</f>
        <v>0</v>
      </c>
    </row>
    <row r="65" spans="1:7" ht="16.5" customHeight="1">
      <c r="A65" s="97" t="str">
        <f>'[2]庫存明細表(INVR18)'!A65</f>
        <v>20231C605</v>
      </c>
      <c r="B65" s="97" t="str">
        <f>'[2]庫存明細表(INVR18)'!B65</f>
        <v>2305月號寶寶版點心分享遊戲組</v>
      </c>
      <c r="C65" s="97">
        <f>'[2]庫存明細表(INVR18)'!C65</f>
        <v>88.78</v>
      </c>
      <c r="D65" s="97">
        <f>'[2]庫存明細表(INVR18)'!D65</f>
        <v>195</v>
      </c>
      <c r="E65" s="97">
        <f>'[2]庫存明細表(INVR18)'!E65</f>
        <v>17312</v>
      </c>
      <c r="F65" s="97">
        <f>'[2]庫存明細表(INVR18)'!F65</f>
        <v>0</v>
      </c>
      <c r="G65" s="97">
        <f>'[2]庫存明細表(INVR18)'!G65</f>
        <v>0</v>
      </c>
    </row>
    <row r="66" spans="1:7" ht="16.5" customHeight="1">
      <c r="A66" s="97" t="str">
        <f>'[2]庫存明細表(INVR18)'!A66</f>
        <v>20231C608</v>
      </c>
      <c r="B66" s="97" t="str">
        <f>'[2]庫存明細表(INVR18)'!B66</f>
        <v>寶寶版形狀三明治遊戲組</v>
      </c>
      <c r="C66" s="97">
        <f>'[2]庫存明細表(INVR18)'!C66</f>
        <v>88.09</v>
      </c>
      <c r="D66" s="97">
        <f>'[2]庫存明細表(INVR18)'!D66</f>
        <v>11</v>
      </c>
      <c r="E66" s="97">
        <f>'[2]庫存明細表(INVR18)'!E66</f>
        <v>969</v>
      </c>
      <c r="F66" s="97">
        <f>'[2]庫存明細表(INVR18)'!F66</f>
        <v>0</v>
      </c>
      <c r="G66" s="97">
        <f>'[2]庫存明細表(INVR18)'!G66</f>
        <v>0</v>
      </c>
    </row>
    <row r="67" spans="1:7" ht="16.5" customHeight="1">
      <c r="A67" s="97" t="str">
        <f>'[2]庫存明細表(INVR18)'!A67</f>
        <v>20231C610</v>
      </c>
      <c r="B67" s="97" t="str">
        <f>'[2]庫存明細表(INVR18)'!B67</f>
        <v>生活語彙認知圖鑑2310</v>
      </c>
      <c r="C67" s="97">
        <f>'[2]庫存明細表(INVR18)'!C67</f>
        <v>29.77</v>
      </c>
      <c r="D67" s="97">
        <f>'[2]庫存明細表(INVR18)'!D67</f>
        <v>259</v>
      </c>
      <c r="E67" s="97">
        <f>'[2]庫存明細表(INVR18)'!E67</f>
        <v>7711</v>
      </c>
      <c r="F67" s="97">
        <f>'[2]庫存明細表(INVR18)'!F67</f>
        <v>0</v>
      </c>
      <c r="G67" s="97">
        <f>'[2]庫存明細表(INVR18)'!G67</f>
        <v>0</v>
      </c>
    </row>
    <row r="68" spans="1:7" ht="16.5" customHeight="1">
      <c r="A68" s="97" t="str">
        <f>'[2]庫存明細表(INVR18)'!A68</f>
        <v>20231C6B7</v>
      </c>
      <c r="B68" s="97" t="str">
        <f>'[2]庫存明細表(INVR18)'!B68</f>
        <v>開始號Hello巧虎偶</v>
      </c>
      <c r="C68" s="97">
        <f>'[2]庫存明細表(INVR18)'!C68</f>
        <v>55</v>
      </c>
      <c r="D68" s="97">
        <f>'[2]庫存明細表(INVR18)'!D68</f>
        <v>3</v>
      </c>
      <c r="E68" s="97">
        <f>'[2]庫存明細表(INVR18)'!E68</f>
        <v>165</v>
      </c>
      <c r="F68" s="97">
        <f>'[2]庫存明細表(INVR18)'!F68</f>
        <v>0</v>
      </c>
      <c r="G68" s="97">
        <f>'[2]庫存明細表(INVR18)'!G68</f>
        <v>0</v>
      </c>
    </row>
    <row r="69" spans="1:7" ht="16.5" customHeight="1">
      <c r="A69" s="97" t="str">
        <f>'[2]庫存明細表(INVR18)'!A69</f>
        <v>20231CE05</v>
      </c>
      <c r="B69" s="97" t="str">
        <f>'[2]庫存明細表(INVR18)'!B69</f>
        <v>2305月號寶寶版點心分享扮演遊戲圖</v>
      </c>
      <c r="C69" s="97">
        <f>'[2]庫存明細表(INVR18)'!C69</f>
        <v>5.6</v>
      </c>
      <c r="D69" s="97">
        <f>'[2]庫存明細表(INVR18)'!D69</f>
        <v>199</v>
      </c>
      <c r="E69" s="97">
        <f>'[2]庫存明細表(INVR18)'!E69</f>
        <v>1114</v>
      </c>
      <c r="F69" s="97">
        <f>'[2]庫存明細表(INVR18)'!F69</f>
        <v>0</v>
      </c>
      <c r="G69" s="97">
        <f>'[2]庫存明細表(INVR18)'!G69</f>
        <v>0</v>
      </c>
    </row>
    <row r="70" spans="1:7" ht="16.5" customHeight="1">
      <c r="A70" s="97" t="str">
        <f>'[2]庫存明細表(INVR18)'!A70</f>
        <v>20232C603</v>
      </c>
      <c r="B70" s="97" t="str">
        <f>'[2]庫存明細表(INVR18)'!B70</f>
        <v>數字小企鵝</v>
      </c>
      <c r="C70" s="97">
        <f>'[2]庫存明細表(INVR18)'!C70</f>
        <v>80.08</v>
      </c>
      <c r="D70" s="97">
        <f>'[2]庫存明細表(INVR18)'!D70</f>
        <v>169</v>
      </c>
      <c r="E70" s="97">
        <f>'[2]庫存明細表(INVR18)'!E70</f>
        <v>13534</v>
      </c>
      <c r="F70" s="97">
        <f>'[2]庫存明細表(INVR18)'!F70</f>
        <v>0</v>
      </c>
      <c r="G70" s="97">
        <f>'[2]庫存明細表(INVR18)'!G70</f>
        <v>0</v>
      </c>
    </row>
    <row r="71" spans="1:7" ht="16.5" customHeight="1">
      <c r="A71" s="97" t="str">
        <f>'[2]庫存明細表(INVR18)'!A71</f>
        <v>20232C605</v>
      </c>
      <c r="B71" s="97" t="str">
        <f>'[2]庫存明細表(INVR18)'!B71</f>
        <v>2305月號幼幼版顏色認知冰淇淋組</v>
      </c>
      <c r="C71" s="97">
        <f>'[2]庫存明細表(INVR18)'!C71</f>
        <v>128</v>
      </c>
      <c r="D71" s="97">
        <f>'[2]庫存明細表(INVR18)'!D71</f>
        <v>1</v>
      </c>
      <c r="E71" s="97">
        <f>'[2]庫存明細表(INVR18)'!E71</f>
        <v>128</v>
      </c>
      <c r="F71" s="97">
        <f>'[2]庫存明細表(INVR18)'!F71</f>
        <v>0</v>
      </c>
      <c r="G71" s="97">
        <f>'[2]庫存明細表(INVR18)'!G71</f>
        <v>0</v>
      </c>
    </row>
    <row r="72" spans="1:7" ht="16.5" customHeight="1">
      <c r="A72" s="97" t="str">
        <f>'[2]庫存明細表(INVR18)'!A72</f>
        <v>20232C607</v>
      </c>
      <c r="B72" s="97" t="str">
        <f>'[2]庫存明細表(INVR18)'!B72</f>
        <v>海洋世界</v>
      </c>
      <c r="C72" s="97">
        <f>'[2]庫存明細表(INVR18)'!C72</f>
        <v>39.78</v>
      </c>
      <c r="D72" s="97">
        <f>'[2]庫存明細表(INVR18)'!D72</f>
        <v>9</v>
      </c>
      <c r="E72" s="97">
        <f>'[2]庫存明細表(INVR18)'!E72</f>
        <v>358</v>
      </c>
      <c r="F72" s="97">
        <f>'[2]庫存明細表(INVR18)'!F72</f>
        <v>0</v>
      </c>
      <c r="G72" s="97">
        <f>'[2]庫存明細表(INVR18)'!G72</f>
        <v>0</v>
      </c>
    </row>
    <row r="73" spans="1:7" ht="16.5" customHeight="1">
      <c r="A73" s="97" t="str">
        <f>'[2]庫存明細表(INVR18)'!A73</f>
        <v>20232C609</v>
      </c>
      <c r="B73" s="97" t="str">
        <f>'[2]庫存明細表(INVR18)'!B73</f>
        <v>點點火箭車</v>
      </c>
      <c r="C73" s="97">
        <f>'[2]庫存明細表(INVR18)'!C73</f>
        <v>443</v>
      </c>
      <c r="D73" s="97">
        <f>'[2]庫存明細表(INVR18)'!D73</f>
        <v>34</v>
      </c>
      <c r="E73" s="97">
        <f>'[2]庫存明細表(INVR18)'!E73</f>
        <v>15062</v>
      </c>
      <c r="F73" s="97">
        <f>'[2]庫存明細表(INVR18)'!F73</f>
        <v>0</v>
      </c>
      <c r="G73" s="97">
        <f>'[2]庫存明細表(INVR18)'!G73</f>
        <v>0</v>
      </c>
    </row>
    <row r="74" spans="1:7" ht="16.5" customHeight="1">
      <c r="A74" s="97" t="str">
        <f>'[2]庫存明細表(INVR18)'!A74</f>
        <v>20232C612</v>
      </c>
      <c r="B74" s="97" t="str">
        <f>'[2]庫存明細表(INVR18)'!B74</f>
        <v>幼幼版巧虎分類超市遊戲組</v>
      </c>
      <c r="C74" s="97">
        <f>'[2]庫存明細表(INVR18)'!C74</f>
        <v>276.36</v>
      </c>
      <c r="D74" s="97">
        <f>'[2]庫存明細表(INVR18)'!D74</f>
        <v>11</v>
      </c>
      <c r="E74" s="97">
        <f>'[2]庫存明細表(INVR18)'!E74</f>
        <v>3040</v>
      </c>
      <c r="F74" s="97">
        <f>'[2]庫存明細表(INVR18)'!F74</f>
        <v>0</v>
      </c>
      <c r="G74" s="97">
        <f>'[2]庫存明細表(INVR18)'!G74</f>
        <v>0</v>
      </c>
    </row>
    <row r="75" spans="1:7" ht="16.5" customHeight="1">
      <c r="A75" s="97" t="str">
        <f>'[2]庫存明細表(INVR18)'!A75</f>
        <v>20232CH07</v>
      </c>
      <c r="B75" s="97" t="str">
        <f>'[2]庫存明細表(INVR18)'!B75</f>
        <v>海裡動物拼圖遊戲底圖</v>
      </c>
      <c r="C75" s="97">
        <f>'[2]庫存明細表(INVR18)'!C75</f>
        <v>3.5</v>
      </c>
      <c r="D75" s="97">
        <f>'[2]庫存明細表(INVR18)'!D75</f>
        <v>8</v>
      </c>
      <c r="E75" s="97">
        <f>'[2]庫存明細表(INVR18)'!E75</f>
        <v>28</v>
      </c>
      <c r="F75" s="97">
        <f>'[2]庫存明細表(INVR18)'!F75</f>
        <v>0</v>
      </c>
      <c r="G75" s="97">
        <f>'[2]庫存明細表(INVR18)'!G75</f>
        <v>0</v>
      </c>
    </row>
    <row r="76" spans="1:7" ht="16.5" customHeight="1">
      <c r="A76" s="97" t="str">
        <f>'[2]庫存明細表(INVR18)'!A76</f>
        <v>20233C609</v>
      </c>
      <c r="B76" s="97" t="str">
        <f>'[2]庫存明細表(INVR18)'!B76</f>
        <v>2410月號快樂版好朋友點讀積木</v>
      </c>
      <c r="C76" s="97">
        <f>'[2]庫存明細表(INVR18)'!C76</f>
        <v>65.709999999999994</v>
      </c>
      <c r="D76" s="97">
        <f>'[2]庫存明細表(INVR18)'!D76</f>
        <v>49</v>
      </c>
      <c r="E76" s="97">
        <f>'[2]庫存明細表(INVR18)'!E76</f>
        <v>3220</v>
      </c>
      <c r="F76" s="97">
        <f>'[2]庫存明細表(INVR18)'!F76</f>
        <v>0</v>
      </c>
      <c r="G76" s="97">
        <f>'[2]庫存明細表(INVR18)'!G76</f>
        <v>0</v>
      </c>
    </row>
    <row r="77" spans="1:7" ht="16.5" customHeight="1">
      <c r="A77" s="97" t="str">
        <f>'[2]庫存明細表(INVR18)'!A77</f>
        <v>20233C610</v>
      </c>
      <c r="B77" s="97" t="str">
        <f>'[2]庫存明細表(INVR18)'!B77</f>
        <v>2410月號快樂版找朋友邏輯遊戲骰子</v>
      </c>
      <c r="C77" s="97">
        <f>'[2]庫存明細表(INVR18)'!C77</f>
        <v>21.88</v>
      </c>
      <c r="D77" s="97">
        <f>'[2]庫存明細表(INVR18)'!D77</f>
        <v>51</v>
      </c>
      <c r="E77" s="97">
        <f>'[2]庫存明細表(INVR18)'!E77</f>
        <v>1116</v>
      </c>
      <c r="F77" s="97">
        <f>'[2]庫存明細表(INVR18)'!F77</f>
        <v>0</v>
      </c>
      <c r="G77" s="97">
        <f>'[2]庫存明細表(INVR18)'!G77</f>
        <v>0</v>
      </c>
    </row>
    <row r="78" spans="1:7" ht="16.5" customHeight="1">
      <c r="A78" s="97" t="str">
        <f>'[2]庫存明細表(INVR18)'!A78</f>
        <v>20234C603</v>
      </c>
      <c r="B78" s="97" t="str">
        <f>'[2]庫存明細表(INVR18)'!B78</f>
        <v>IC時鐘小高手</v>
      </c>
      <c r="C78" s="97">
        <f>'[2]庫存明細表(INVR18)'!C78</f>
        <v>166.99</v>
      </c>
      <c r="D78" s="97">
        <f>'[2]庫存明細表(INVR18)'!D78</f>
        <v>297</v>
      </c>
      <c r="E78" s="97">
        <f>'[2]庫存明細表(INVR18)'!E78</f>
        <v>49595</v>
      </c>
      <c r="F78" s="97">
        <f>'[2]庫存明細表(INVR18)'!F78</f>
        <v>0</v>
      </c>
      <c r="G78" s="97">
        <f>'[2]庫存明細表(INVR18)'!G78</f>
        <v>0</v>
      </c>
    </row>
    <row r="79" spans="1:7" ht="16.5" customHeight="1">
      <c r="A79" s="97" t="str">
        <f>'[2]庫存明細表(INVR18)'!A79</f>
        <v>20234C610</v>
      </c>
      <c r="B79" s="97" t="str">
        <f>'[2]庫存明細表(INVR18)'!B79</f>
        <v>2310月號成長版空間軌道建築師</v>
      </c>
      <c r="C79" s="97">
        <f>'[2]庫存明細表(INVR18)'!C79</f>
        <v>89.04</v>
      </c>
      <c r="D79" s="97">
        <f>'[2]庫存明細表(INVR18)'!D79</f>
        <v>51</v>
      </c>
      <c r="E79" s="97">
        <f>'[2]庫存明細表(INVR18)'!E79</f>
        <v>4541</v>
      </c>
      <c r="F79" s="97">
        <f>'[2]庫存明細表(INVR18)'!F79</f>
        <v>0</v>
      </c>
      <c r="G79" s="97">
        <f>'[2]庫存明細表(INVR18)'!G79</f>
        <v>0</v>
      </c>
    </row>
    <row r="80" spans="1:7" ht="16.5" customHeight="1">
      <c r="A80" s="97" t="str">
        <f>'[2]庫存明細表(INVR18)'!A80</f>
        <v>20234C801</v>
      </c>
      <c r="B80" s="97" t="str">
        <f>'[2]庫存明細表(INVR18)'!B80</f>
        <v>注音唸謠遊戲書</v>
      </c>
      <c r="C80" s="97">
        <f>'[2]庫存明細表(INVR18)'!C80</f>
        <v>12.45</v>
      </c>
      <c r="D80" s="97">
        <f>'[2]庫存明細表(INVR18)'!D80</f>
        <v>616</v>
      </c>
      <c r="E80" s="97">
        <f>'[2]庫存明細表(INVR18)'!E80</f>
        <v>7668</v>
      </c>
      <c r="F80" s="97">
        <f>'[2]庫存明細表(INVR18)'!F80</f>
        <v>0</v>
      </c>
      <c r="G80" s="97">
        <f>'[2]庫存明細表(INVR18)'!G80</f>
        <v>0</v>
      </c>
    </row>
    <row r="81" spans="1:7" ht="16.5" customHeight="1">
      <c r="A81" s="97" t="str">
        <f>'[2]庫存明細表(INVR18)'!A81</f>
        <v>20234C802</v>
      </c>
      <c r="B81" s="97" t="str">
        <f>'[2]庫存明細表(INVR18)'!B81</f>
        <v>注音怪獸遊戲卡</v>
      </c>
      <c r="C81" s="97">
        <f>'[2]庫存明細表(INVR18)'!C81</f>
        <v>32.840000000000003</v>
      </c>
      <c r="D81" s="97">
        <f>'[2]庫存明細表(INVR18)'!D81</f>
        <v>366</v>
      </c>
      <c r="E81" s="97">
        <f>'[2]庫存明細表(INVR18)'!E81</f>
        <v>12019</v>
      </c>
      <c r="F81" s="97">
        <f>'[2]庫存明細表(INVR18)'!F81</f>
        <v>0</v>
      </c>
      <c r="G81" s="97">
        <f>'[2]庫存明細表(INVR18)'!G81</f>
        <v>0</v>
      </c>
    </row>
    <row r="82" spans="1:7" ht="16.5" customHeight="1">
      <c r="A82" s="97" t="str">
        <f>'[2]庫存明細表(INVR18)'!A82</f>
        <v>20234C908</v>
      </c>
      <c r="B82" s="97" t="str">
        <f>'[2]庫存明細表(INVR18)'!B82</f>
        <v>英語小雞圖卡(2308)</v>
      </c>
      <c r="C82" s="97">
        <f>'[2]庫存明細表(INVR18)'!C82</f>
        <v>11.59</v>
      </c>
      <c r="D82" s="97">
        <f>'[2]庫存明細表(INVR18)'!D82</f>
        <v>136</v>
      </c>
      <c r="E82" s="97">
        <f>'[2]庫存明細表(INVR18)'!E82</f>
        <v>1576</v>
      </c>
      <c r="F82" s="97">
        <f>'[2]庫存明細表(INVR18)'!F82</f>
        <v>0</v>
      </c>
      <c r="G82" s="97">
        <f>'[2]庫存明細表(INVR18)'!G82</f>
        <v>0</v>
      </c>
    </row>
    <row r="83" spans="1:7" ht="16.5" customHeight="1">
      <c r="A83" s="97" t="str">
        <f>'[2]庫存明細表(INVR18)'!A83</f>
        <v>20234CE10</v>
      </c>
      <c r="B83" s="97" t="str">
        <f>'[2]庫存明細表(INVR18)'!B83</f>
        <v>2310月號成長版飛車建構組手冊</v>
      </c>
      <c r="C83" s="97">
        <f>'[2]庫存明細表(INVR18)'!C83</f>
        <v>8.35</v>
      </c>
      <c r="D83" s="97">
        <f>'[2]庫存明細表(INVR18)'!D83</f>
        <v>51</v>
      </c>
      <c r="E83" s="97">
        <f>'[2]庫存明細表(INVR18)'!E83</f>
        <v>426</v>
      </c>
      <c r="F83" s="97">
        <f>'[2]庫存明細表(INVR18)'!F83</f>
        <v>0</v>
      </c>
      <c r="G83" s="97">
        <f>'[2]庫存明細表(INVR18)'!G83</f>
        <v>0</v>
      </c>
    </row>
    <row r="84" spans="1:7" ht="16.5" customHeight="1">
      <c r="A84" s="97" t="str">
        <f>'[2]庫存明細表(INVR18)'!A84</f>
        <v>20234CF10</v>
      </c>
      <c r="B84" s="97" t="str">
        <f>'[2]庫存明細表(INVR18)'!B84</f>
        <v>2310月號成長版飛車跑道</v>
      </c>
      <c r="C84" s="97">
        <f>'[2]庫存明細表(INVR18)'!C84</f>
        <v>3.33</v>
      </c>
      <c r="D84" s="97">
        <f>'[2]庫存明細表(INVR18)'!D84</f>
        <v>49</v>
      </c>
      <c r="E84" s="97">
        <f>'[2]庫存明細表(INVR18)'!E84</f>
        <v>163</v>
      </c>
      <c r="F84" s="97">
        <f>'[2]庫存明細表(INVR18)'!F84</f>
        <v>0</v>
      </c>
      <c r="G84" s="97">
        <f>'[2]庫存明細表(INVR18)'!G84</f>
        <v>0</v>
      </c>
    </row>
    <row r="85" spans="1:7" ht="16.5" customHeight="1">
      <c r="A85" s="97" t="str">
        <f>'[2]庫存明細表(INVR18)'!A85</f>
        <v>20235C601</v>
      </c>
      <c r="B85" s="97" t="str">
        <f>'[2]庫存明細表(INVR18)'!B85</f>
        <v>學習版邏輯推理挑戰書</v>
      </c>
      <c r="C85" s="97">
        <f>'[2]庫存明細表(INVR18)'!C85</f>
        <v>32.229999999999997</v>
      </c>
      <c r="D85" s="97">
        <f>'[2]庫存明細表(INVR18)'!D85</f>
        <v>275</v>
      </c>
      <c r="E85" s="97">
        <f>'[2]庫存明細表(INVR18)'!E85</f>
        <v>8863</v>
      </c>
      <c r="F85" s="97">
        <f>'[2]庫存明細表(INVR18)'!F85</f>
        <v>0</v>
      </c>
      <c r="G85" s="97">
        <f>'[2]庫存明細表(INVR18)'!G85</f>
        <v>0</v>
      </c>
    </row>
    <row r="86" spans="1:7" ht="16.5" customHeight="1">
      <c r="A86" s="97" t="str">
        <f>'[2]庫存明細表(INVR18)'!A86</f>
        <v>20235C602</v>
      </c>
      <c r="B86" s="97" t="str">
        <f>'[2]庫存明細表(INVR18)'!B86</f>
        <v>座標轉轉機</v>
      </c>
      <c r="C86" s="97">
        <f>'[2]庫存明細表(INVR18)'!C86</f>
        <v>52.27</v>
      </c>
      <c r="D86" s="97">
        <f>'[2]庫存明細表(INVR18)'!D86</f>
        <v>22</v>
      </c>
      <c r="E86" s="97">
        <f>'[2]庫存明細表(INVR18)'!E86</f>
        <v>1150</v>
      </c>
      <c r="F86" s="97">
        <f>'[2]庫存明細表(INVR18)'!F86</f>
        <v>0</v>
      </c>
      <c r="G86" s="97">
        <f>'[2]庫存明細表(INVR18)'!G86</f>
        <v>0</v>
      </c>
    </row>
    <row r="87" spans="1:7" ht="16.5" customHeight="1">
      <c r="A87" s="97" t="str">
        <f>'[2]庫存明細表(INVR18)'!A87</f>
        <v>20235C603</v>
      </c>
      <c r="B87" s="97" t="str">
        <f>'[2]庫存明細表(INVR18)'!B87</f>
        <v>巧虎數獨組</v>
      </c>
      <c r="C87" s="97">
        <f>'[2]庫存明細表(INVR18)'!C87</f>
        <v>74.84</v>
      </c>
      <c r="D87" s="97">
        <f>'[2]庫存明細表(INVR18)'!D87</f>
        <v>50</v>
      </c>
      <c r="E87" s="97">
        <f>'[2]庫存明細表(INVR18)'!E87</f>
        <v>3742</v>
      </c>
      <c r="F87" s="97">
        <f>'[2]庫存明細表(INVR18)'!F87</f>
        <v>0</v>
      </c>
      <c r="G87" s="97">
        <f>'[2]庫存明細表(INVR18)'!G87</f>
        <v>0</v>
      </c>
    </row>
    <row r="88" spans="1:7" ht="16.5" customHeight="1">
      <c r="A88" s="97" t="str">
        <f>'[2]庫存明細表(INVR18)'!A88</f>
        <v>20235C610</v>
      </c>
      <c r="B88" s="97" t="str">
        <f>'[2]庫存明細表(INVR18)'!B88</f>
        <v>學習版拼音挑戰組</v>
      </c>
      <c r="C88" s="97">
        <f>'[2]庫存明細表(INVR18)'!C88</f>
        <v>26.41</v>
      </c>
      <c r="D88" s="97">
        <f>'[2]庫存明細表(INVR18)'!D88</f>
        <v>95</v>
      </c>
      <c r="E88" s="97">
        <f>'[2]庫存明細表(INVR18)'!E88</f>
        <v>2509</v>
      </c>
      <c r="F88" s="97">
        <f>'[2]庫存明細表(INVR18)'!F88</f>
        <v>0</v>
      </c>
      <c r="G88" s="97">
        <f>'[2]庫存明細表(INVR18)'!G88</f>
        <v>0</v>
      </c>
    </row>
    <row r="89" spans="1:7" ht="16.5" customHeight="1">
      <c r="A89" s="97" t="str">
        <f>'[2]庫存明細表(INVR18)'!A89</f>
        <v>20235C611</v>
      </c>
      <c r="B89" s="97" t="str">
        <f>'[2]庫存明細表(INVR18)'!B89</f>
        <v>推推方塊益智組</v>
      </c>
      <c r="C89" s="97">
        <f>'[2]庫存明細表(INVR18)'!C89</f>
        <v>166.7</v>
      </c>
      <c r="D89" s="97">
        <f>'[2]庫存明細表(INVR18)'!D89</f>
        <v>46</v>
      </c>
      <c r="E89" s="97">
        <f>'[2]庫存明細表(INVR18)'!E89</f>
        <v>7668</v>
      </c>
      <c r="F89" s="97">
        <f>'[2]庫存明細表(INVR18)'!F89</f>
        <v>0</v>
      </c>
      <c r="G89" s="97">
        <f>'[2]庫存明細表(INVR18)'!G89</f>
        <v>0</v>
      </c>
    </row>
    <row r="90" spans="1:7" ht="16.5" customHeight="1">
      <c r="A90" s="97" t="str">
        <f>'[2]庫存明細表(INVR18)'!A90</f>
        <v>20235C612</v>
      </c>
      <c r="B90" s="97" t="str">
        <f>'[2]庫存明細表(INVR18)'!B90</f>
        <v>學習版環遊世界有聲書</v>
      </c>
      <c r="C90" s="97">
        <f>'[2]庫存明細表(INVR18)'!C90</f>
        <v>33.93</v>
      </c>
      <c r="D90" s="97">
        <f>'[2]庫存明細表(INVR18)'!D90</f>
        <v>98</v>
      </c>
      <c r="E90" s="97">
        <f>'[2]庫存明細表(INVR18)'!E90</f>
        <v>3325</v>
      </c>
      <c r="F90" s="97">
        <f>'[2]庫存明細表(INVR18)'!F90</f>
        <v>0</v>
      </c>
      <c r="G90" s="97">
        <f>'[2]庫存明細表(INVR18)'!G90</f>
        <v>0</v>
      </c>
    </row>
    <row r="91" spans="1:7" ht="16.5" customHeight="1">
      <c r="A91" s="97" t="str">
        <f>'[2]庫存明細表(INVR18)'!A91</f>
        <v>20235C801</v>
      </c>
      <c r="B91" s="97" t="str">
        <f>'[2]庫存明細表(INVR18)'!B91</f>
        <v>拼音語詞書(勇敢的阿拉丁)</v>
      </c>
      <c r="C91" s="97">
        <f>'[2]庫存明細表(INVR18)'!C91</f>
        <v>25.58</v>
      </c>
      <c r="D91" s="97">
        <f>'[2]庫存明細表(INVR18)'!D91</f>
        <v>208</v>
      </c>
      <c r="E91" s="97">
        <f>'[2]庫存明細表(INVR18)'!E91</f>
        <v>5321</v>
      </c>
      <c r="F91" s="97">
        <f>'[2]庫存明細表(INVR18)'!F91</f>
        <v>0</v>
      </c>
      <c r="G91" s="97">
        <f>'[2]庫存明細表(INVR18)'!G91</f>
        <v>0</v>
      </c>
    </row>
    <row r="92" spans="1:7" ht="16.5" customHeight="1">
      <c r="A92" s="97" t="str">
        <f>'[2]庫存明細表(INVR18)'!A92</f>
        <v>20235C802</v>
      </c>
      <c r="B92" s="97" t="str">
        <f>'[2]庫存明細表(INVR18)'!B92</f>
        <v>拼音語詞書(調皮巫婆的魔法)</v>
      </c>
      <c r="C92" s="97">
        <f>'[2]庫存明細表(INVR18)'!C92</f>
        <v>54.76</v>
      </c>
      <c r="D92" s="97">
        <f>'[2]庫存明細表(INVR18)'!D92</f>
        <v>83</v>
      </c>
      <c r="E92" s="97">
        <f>'[2]庫存明細表(INVR18)'!E92</f>
        <v>4545</v>
      </c>
      <c r="F92" s="97">
        <f>'[2]庫存明細表(INVR18)'!F92</f>
        <v>0</v>
      </c>
      <c r="G92" s="97">
        <f>'[2]庫存明細表(INVR18)'!G92</f>
        <v>0</v>
      </c>
    </row>
    <row r="93" spans="1:7" ht="16.5" customHeight="1">
      <c r="A93" s="97" t="str">
        <f>'[2]庫存明細表(INVR18)'!A93</f>
        <v>20235C809</v>
      </c>
      <c r="B93" s="97" t="str">
        <f>'[2]庫存明細表(INVR18)'!B93</f>
        <v>拼音語詞書(好朋友樂隊)</v>
      </c>
      <c r="C93" s="97">
        <f>'[2]庫存明細表(INVR18)'!C93</f>
        <v>15.7</v>
      </c>
      <c r="D93" s="97">
        <f>'[2]庫存明細表(INVR18)'!D93</f>
        <v>225</v>
      </c>
      <c r="E93" s="97">
        <f>'[2]庫存明細表(INVR18)'!E93</f>
        <v>3533</v>
      </c>
      <c r="F93" s="97">
        <f>'[2]庫存明細表(INVR18)'!F93</f>
        <v>0</v>
      </c>
      <c r="G93" s="97">
        <f>'[2]庫存明細表(INVR18)'!G93</f>
        <v>0</v>
      </c>
    </row>
    <row r="94" spans="1:7" ht="16.5" customHeight="1">
      <c r="A94" s="97" t="str">
        <f>'[2]庫存明細表(INVR18)'!A94</f>
        <v>20235C810</v>
      </c>
      <c r="B94" s="97" t="str">
        <f>'[2]庫存明細表(INVR18)'!B94</f>
        <v>拼音語詞書(海神王的超級任務)</v>
      </c>
      <c r="C94" s="97">
        <f>'[2]庫存明細表(INVR18)'!C94</f>
        <v>17.579999999999998</v>
      </c>
      <c r="D94" s="97">
        <f>'[2]庫存明細表(INVR18)'!D94</f>
        <v>85</v>
      </c>
      <c r="E94" s="97">
        <f>'[2]庫存明細表(INVR18)'!E94</f>
        <v>1494</v>
      </c>
      <c r="F94" s="97">
        <f>'[2]庫存明細表(INVR18)'!F94</f>
        <v>0</v>
      </c>
      <c r="G94" s="97">
        <f>'[2]庫存明細表(INVR18)'!G94</f>
        <v>0</v>
      </c>
    </row>
    <row r="95" spans="1:7" ht="16.5" customHeight="1">
      <c r="A95" s="97" t="str">
        <f>'[2]庫存明細表(INVR18)'!A95</f>
        <v>20235C811</v>
      </c>
      <c r="B95" s="97" t="str">
        <f>'[2]庫存明細表(INVR18)'!B95</f>
        <v>拼音語詞書(地底世界大冒險)</v>
      </c>
      <c r="C95" s="97">
        <f>'[2]庫存明細表(INVR18)'!C95</f>
        <v>19.66</v>
      </c>
      <c r="D95" s="97">
        <f>'[2]庫存明細表(INVR18)'!D95</f>
        <v>80</v>
      </c>
      <c r="E95" s="97">
        <f>'[2]庫存明細表(INVR18)'!E95</f>
        <v>1573</v>
      </c>
      <c r="F95" s="97">
        <f>'[2]庫存明細表(INVR18)'!F95</f>
        <v>0</v>
      </c>
      <c r="G95" s="97">
        <f>'[2]庫存明細表(INVR18)'!G95</f>
        <v>0</v>
      </c>
    </row>
    <row r="96" spans="1:7" ht="16.5" customHeight="1">
      <c r="A96" s="97" t="str">
        <f>'[2]庫存明細表(INVR18)'!A96</f>
        <v>20235C812</v>
      </c>
      <c r="B96" s="97" t="str">
        <f>'[2]庫存明細表(INVR18)'!B96</f>
        <v>拼音語詞書(耶誕樂園的禮物)</v>
      </c>
      <c r="C96" s="97">
        <f>'[2]庫存明細表(INVR18)'!C96</f>
        <v>25.4</v>
      </c>
      <c r="D96" s="97">
        <f>'[2]庫存明細表(INVR18)'!D96</f>
        <v>80</v>
      </c>
      <c r="E96" s="97">
        <f>'[2]庫存明細表(INVR18)'!E96</f>
        <v>2032</v>
      </c>
      <c r="F96" s="97">
        <f>'[2]庫存明細表(INVR18)'!F96</f>
        <v>0</v>
      </c>
      <c r="G96" s="97">
        <f>'[2]庫存明細表(INVR18)'!G96</f>
        <v>0</v>
      </c>
    </row>
    <row r="97" spans="1:7" ht="16.5" customHeight="1">
      <c r="A97" s="97" t="str">
        <f>'[2]庫存明細表(INVR18)'!A97</f>
        <v>20235C902</v>
      </c>
      <c r="B97" s="97" t="str">
        <f>'[2]庫存明細表(INVR18)'!B97</f>
        <v>小一入學準備-培養專注力+貼紙</v>
      </c>
      <c r="C97" s="97">
        <f>'[2]庫存明細表(INVR18)'!C97</f>
        <v>13.6</v>
      </c>
      <c r="D97" s="97">
        <f>'[2]庫存明細表(INVR18)'!D97</f>
        <v>92</v>
      </c>
      <c r="E97" s="97">
        <f>'[2]庫存明細表(INVR18)'!E97</f>
        <v>1251</v>
      </c>
      <c r="F97" s="97">
        <f>'[2]庫存明細表(INVR18)'!F97</f>
        <v>0</v>
      </c>
      <c r="G97" s="97">
        <f>'[2]庫存明細表(INVR18)'!G97</f>
        <v>0</v>
      </c>
    </row>
    <row r="98" spans="1:7" ht="16.5" customHeight="1">
      <c r="A98" s="97" t="str">
        <f>'[2]庫存明細表(INVR18)'!A98</f>
        <v>20235C903</v>
      </c>
      <c r="B98" s="97" t="str">
        <f>'[2]庫存明細表(INVR18)'!B98</f>
        <v>小一入學準備-情緒管理</v>
      </c>
      <c r="C98" s="97">
        <f>'[2]庫存明細表(INVR18)'!C98</f>
        <v>12.06</v>
      </c>
      <c r="D98" s="97">
        <f>'[2]庫存明細表(INVR18)'!D98</f>
        <v>31</v>
      </c>
      <c r="E98" s="97">
        <f>'[2]庫存明細表(INVR18)'!E98</f>
        <v>374</v>
      </c>
      <c r="F98" s="97">
        <f>'[2]庫存明細表(INVR18)'!F98</f>
        <v>0</v>
      </c>
      <c r="G98" s="97">
        <f>'[2]庫存明細表(INVR18)'!G98</f>
        <v>0</v>
      </c>
    </row>
    <row r="99" spans="1:7" ht="16.5" customHeight="1">
      <c r="A99" s="97" t="str">
        <f>'[2]庫存明細表(INVR18)'!A99</f>
        <v>20235CA02</v>
      </c>
      <c r="B99" s="97" t="str">
        <f>'[2]庫存明細表(INVR18)'!B99</f>
        <v>小一入學準備-培養專注力(貼紙)</v>
      </c>
      <c r="C99" s="97">
        <f>'[2]庫存明細表(INVR18)'!C99</f>
        <v>6.43</v>
      </c>
      <c r="D99" s="97">
        <f>'[2]庫存明細表(INVR18)'!D99</f>
        <v>98</v>
      </c>
      <c r="E99" s="97">
        <f>'[2]庫存明細表(INVR18)'!E99</f>
        <v>630</v>
      </c>
      <c r="F99" s="97">
        <f>'[2]庫存明細表(INVR18)'!F99</f>
        <v>0</v>
      </c>
      <c r="G99" s="97">
        <f>'[2]庫存明細表(INVR18)'!G99</f>
        <v>0</v>
      </c>
    </row>
    <row r="100" spans="1:7" ht="16.5" customHeight="1">
      <c r="A100" s="97" t="str">
        <f>'[2]庫存明細表(INVR18)'!A100</f>
        <v>20235CA03</v>
      </c>
      <c r="B100" s="97" t="str">
        <f>'[2]庫存明細表(INVR18)'!B100</f>
        <v>小一入學準備-情緒管理(貼紙)</v>
      </c>
      <c r="C100" s="97">
        <f>'[2]庫存明細表(INVR18)'!C100</f>
        <v>5.58</v>
      </c>
      <c r="D100" s="97">
        <f>'[2]庫存明細表(INVR18)'!D100</f>
        <v>64</v>
      </c>
      <c r="E100" s="97">
        <f>'[2]庫存明細表(INVR18)'!E100</f>
        <v>357</v>
      </c>
      <c r="F100" s="97">
        <f>'[2]庫存明細表(INVR18)'!F100</f>
        <v>0</v>
      </c>
      <c r="G100" s="97">
        <f>'[2]庫存明細表(INVR18)'!G100</f>
        <v>0</v>
      </c>
    </row>
    <row r="101" spans="1:7" ht="16.5" customHeight="1">
      <c r="A101" s="97" t="str">
        <f>'[2]庫存明細表(INVR18)'!A101</f>
        <v>20235CF10</v>
      </c>
      <c r="B101" s="97" t="str">
        <f>'[2]庫存明細表(INVR18)'!B101</f>
        <v>2310月號學習版大力士圖卡</v>
      </c>
      <c r="C101" s="97">
        <f>'[2]庫存明細表(INVR18)'!C101</f>
        <v>8.59</v>
      </c>
      <c r="D101" s="97">
        <f>'[2]庫存明細表(INVR18)'!D101</f>
        <v>100</v>
      </c>
      <c r="E101" s="97">
        <f>'[2]庫存明細表(INVR18)'!E101</f>
        <v>859</v>
      </c>
      <c r="F101" s="97">
        <f>'[2]庫存明細表(INVR18)'!F101</f>
        <v>0</v>
      </c>
      <c r="G101" s="97">
        <f>'[2]庫存明細表(INVR18)'!G101</f>
        <v>0</v>
      </c>
    </row>
    <row r="102" spans="1:7" ht="16.5" customHeight="1">
      <c r="A102" s="97" t="str">
        <f>'[2]庫存明細表(INVR18)'!A102</f>
        <v>2023FC801</v>
      </c>
      <c r="B102" s="97" t="str">
        <f>'[2]庫存明細表(INVR18)'!B102</f>
        <v>年度特刊(科學小天團精華本1)</v>
      </c>
      <c r="C102" s="97">
        <f>'[2]庫存明細表(INVR18)'!C102</f>
        <v>34.72</v>
      </c>
      <c r="D102" s="97">
        <f>'[2]庫存明細表(INVR18)'!D102</f>
        <v>255</v>
      </c>
      <c r="E102" s="97">
        <f>'[2]庫存明細表(INVR18)'!E102</f>
        <v>8853</v>
      </c>
      <c r="F102" s="97">
        <f>'[2]庫存明細表(INVR18)'!F102</f>
        <v>0</v>
      </c>
      <c r="G102" s="97">
        <f>'[2]庫存明細表(INVR18)'!G102</f>
        <v>0</v>
      </c>
    </row>
    <row r="103" spans="1:7" ht="16.5" customHeight="1">
      <c r="A103" s="97" t="str">
        <f>'[2]庫存明細表(INVR18)'!A103</f>
        <v>2023FC809</v>
      </c>
      <c r="B103" s="97" t="str">
        <f>'[2]庫存明細表(INVR18)'!B103</f>
        <v>年度特刊(10分鐘閱讀理解秘笈)</v>
      </c>
      <c r="C103" s="97">
        <f>'[2]庫存明細表(INVR18)'!C103</f>
        <v>32.159999999999997</v>
      </c>
      <c r="D103" s="97">
        <f>'[2]庫存明細表(INVR18)'!D103</f>
        <v>1020</v>
      </c>
      <c r="E103" s="97">
        <f>'[2]庫存明細表(INVR18)'!E103</f>
        <v>32805</v>
      </c>
      <c r="F103" s="97">
        <f>'[2]庫存明細表(INVR18)'!F103</f>
        <v>0</v>
      </c>
      <c r="G103" s="97">
        <f>'[2]庫存明細表(INVR18)'!G103</f>
        <v>0</v>
      </c>
    </row>
    <row r="104" spans="1:7" ht="16.5" customHeight="1">
      <c r="A104" s="97" t="str">
        <f>'[2]庫存明細表(INVR18)'!A104</f>
        <v>2023FC902</v>
      </c>
      <c r="B104" s="97" t="str">
        <f>'[2]庫存明細表(INVR18)'!B104</f>
        <v>2402月號進階版文學名著</v>
      </c>
      <c r="C104" s="97">
        <f>'[2]庫存明細表(INVR18)'!C104</f>
        <v>33.69</v>
      </c>
      <c r="D104" s="97">
        <f>'[2]庫存明細表(INVR18)'!D104</f>
        <v>200</v>
      </c>
      <c r="E104" s="97">
        <f>'[2]庫存明細表(INVR18)'!E104</f>
        <v>6738</v>
      </c>
      <c r="F104" s="97">
        <f>'[2]庫存明細表(INVR18)'!F104</f>
        <v>0</v>
      </c>
      <c r="G104" s="97">
        <f>'[2]庫存明細表(INVR18)'!G104</f>
        <v>0</v>
      </c>
    </row>
    <row r="105" spans="1:7" ht="16.5" customHeight="1">
      <c r="A105" s="97" t="str">
        <f>'[2]庫存明細表(INVR18)'!A105</f>
        <v>2023FC908</v>
      </c>
      <c r="B105" s="97" t="str">
        <f>'[2]庫存明細表(INVR18)'!B105</f>
        <v>文學名著(亞森羅蘋消失的皇冠)</v>
      </c>
      <c r="C105" s="97">
        <f>'[2]庫存明細表(INVR18)'!C105</f>
        <v>30.02</v>
      </c>
      <c r="D105" s="97">
        <f>'[2]庫存明細表(INVR18)'!D105</f>
        <v>330</v>
      </c>
      <c r="E105" s="97">
        <f>'[2]庫存明細表(INVR18)'!E105</f>
        <v>9907</v>
      </c>
      <c r="F105" s="97">
        <f>'[2]庫存明細表(INVR18)'!F105</f>
        <v>0</v>
      </c>
      <c r="G105" s="97">
        <f>'[2]庫存明細表(INVR18)'!G105</f>
        <v>0</v>
      </c>
    </row>
    <row r="106" spans="1:7" ht="16.5" customHeight="1">
      <c r="A106" s="97" t="str">
        <f>'[2]庫存明細表(INVR18)'!A106</f>
        <v>2023FC910</v>
      </c>
      <c r="B106" s="97" t="str">
        <f>'[2]庫存明細表(INVR18)'!B106</f>
        <v>文學名著(辛巴達歷險記)</v>
      </c>
      <c r="C106" s="97">
        <f>'[2]庫存明細表(INVR18)'!C106</f>
        <v>28.05</v>
      </c>
      <c r="D106" s="97">
        <f>'[2]庫存明細表(INVR18)'!D106</f>
        <v>432</v>
      </c>
      <c r="E106" s="97">
        <f>'[2]庫存明細表(INVR18)'!E106</f>
        <v>12119</v>
      </c>
      <c r="F106" s="97">
        <f>'[2]庫存明細表(INVR18)'!F106</f>
        <v>0</v>
      </c>
      <c r="G106" s="97">
        <f>'[2]庫存明細表(INVR18)'!G106</f>
        <v>0</v>
      </c>
    </row>
    <row r="107" spans="1:7" ht="16.5" customHeight="1">
      <c r="A107" s="97" t="str">
        <f>'[2]庫存明細表(INVR18)'!A107</f>
        <v>2023FC912</v>
      </c>
      <c r="B107" s="97" t="str">
        <f>'[2]庫存明細表(INVR18)'!B107</f>
        <v>文學名著(靈犬萊西)</v>
      </c>
      <c r="C107" s="97">
        <f>'[2]庫存明細表(INVR18)'!C107</f>
        <v>32.15</v>
      </c>
      <c r="D107" s="97">
        <f>'[2]庫存明細表(INVR18)'!D107</f>
        <v>101</v>
      </c>
      <c r="E107" s="97">
        <f>'[2]庫存明細表(INVR18)'!E107</f>
        <v>3247</v>
      </c>
      <c r="F107" s="97">
        <f>'[2]庫存明細表(INVR18)'!F107</f>
        <v>0</v>
      </c>
      <c r="G107" s="97">
        <f>'[2]庫存明細表(INVR18)'!G107</f>
        <v>0</v>
      </c>
    </row>
    <row r="108" spans="1:7" ht="16.5" customHeight="1">
      <c r="A108" s="97" t="str">
        <f>'[2]庫存明細表(INVR18)'!A108</f>
        <v>2023FCV02</v>
      </c>
      <c r="B108" s="97" t="str">
        <f>'[2]庫存明細表(INVR18)'!B108</f>
        <v>口袋書(趣味猜謎)</v>
      </c>
      <c r="C108" s="97">
        <f>'[2]庫存明細表(INVR18)'!C108</f>
        <v>15.7</v>
      </c>
      <c r="D108" s="97">
        <f>'[2]庫存明細表(INVR18)'!D108</f>
        <v>176</v>
      </c>
      <c r="E108" s="97">
        <f>'[2]庫存明細表(INVR18)'!E108</f>
        <v>2763</v>
      </c>
      <c r="F108" s="97">
        <f>'[2]庫存明細表(INVR18)'!F108</f>
        <v>0</v>
      </c>
      <c r="G108" s="97">
        <f>'[2]庫存明細表(INVR18)'!G108</f>
        <v>0</v>
      </c>
    </row>
    <row r="109" spans="1:7" ht="16.5" customHeight="1">
      <c r="A109" s="97" t="str">
        <f>'[2]庫存明細表(INVR18)'!A109</f>
        <v>2023FCV04</v>
      </c>
      <c r="B109" s="97" t="str">
        <f>'[2]庫存明細表(INVR18)'!B109</f>
        <v>多元探索系列(易起遊台灣)</v>
      </c>
      <c r="C109" s="97">
        <f>'[2]庫存明細表(INVR18)'!C109</f>
        <v>46.43</v>
      </c>
      <c r="D109" s="97">
        <f>'[2]庫存明細表(INVR18)'!D109</f>
        <v>135</v>
      </c>
      <c r="E109" s="97">
        <f>'[2]庫存明細表(INVR18)'!E109</f>
        <v>6268</v>
      </c>
      <c r="F109" s="97">
        <f>'[2]庫存明細表(INVR18)'!F109</f>
        <v>0</v>
      </c>
      <c r="G109" s="97">
        <f>'[2]庫存明細表(INVR18)'!G109</f>
        <v>0</v>
      </c>
    </row>
    <row r="110" spans="1:7" ht="16.5" customHeight="1">
      <c r="A110" s="97" t="str">
        <f>'[2]庫存明細表(INVR18)'!A110</f>
        <v>20241C605</v>
      </c>
      <c r="B110" s="97" t="str">
        <f>'[2]庫存明細表(INVR18)'!B110</f>
        <v>動物親子鑲嵌拼圖組</v>
      </c>
      <c r="C110" s="97">
        <f>'[2]庫存明細表(INVR18)'!C110</f>
        <v>80.11</v>
      </c>
      <c r="D110" s="97">
        <f>'[2]庫存明細表(INVR18)'!D110</f>
        <v>1533</v>
      </c>
      <c r="E110" s="97">
        <f>'[2]庫存明細表(INVR18)'!E110</f>
        <v>122812</v>
      </c>
      <c r="F110" s="97">
        <f>'[2]庫存明細表(INVR18)'!F110</f>
        <v>0</v>
      </c>
      <c r="G110" s="97">
        <f>'[2]庫存明細表(INVR18)'!G110</f>
        <v>0</v>
      </c>
    </row>
    <row r="111" spans="1:7" ht="16.5" customHeight="1">
      <c r="A111" s="97" t="str">
        <f>'[2]庫存明細表(INVR18)'!A111</f>
        <v>20241CE05</v>
      </c>
      <c r="B111" s="97" t="str">
        <f>'[2]庫存明細表(INVR18)'!B111</f>
        <v>2405月號寶寶版動物親子拼圖遊戲圖</v>
      </c>
      <c r="C111" s="97">
        <f>'[2]庫存明細表(INVR18)'!C111</f>
        <v>6.69</v>
      </c>
      <c r="D111" s="97">
        <f>'[2]庫存明細表(INVR18)'!D111</f>
        <v>239</v>
      </c>
      <c r="E111" s="97">
        <f>'[2]庫存明細表(INVR18)'!E111</f>
        <v>1599</v>
      </c>
      <c r="F111" s="97">
        <f>'[2]庫存明細表(INVR18)'!F111</f>
        <v>0</v>
      </c>
      <c r="G111" s="97">
        <f>'[2]庫存明細表(INVR18)'!G111</f>
        <v>0</v>
      </c>
    </row>
    <row r="112" spans="1:7" ht="16.5" customHeight="1">
      <c r="A112" s="97" t="str">
        <f>'[2]庫存明細表(INVR18)'!A112</f>
        <v>20241CF05</v>
      </c>
      <c r="B112" s="97" t="str">
        <f>'[2]庫存明細表(INVR18)'!B112</f>
        <v>2405月號寶寶版康乃馨圖卡</v>
      </c>
      <c r="C112" s="97">
        <f>'[2]庫存明細表(INVR18)'!C112</f>
        <v>1.43</v>
      </c>
      <c r="D112" s="97">
        <f>'[2]庫存明細表(INVR18)'!D112</f>
        <v>101</v>
      </c>
      <c r="E112" s="97">
        <f>'[2]庫存明細表(INVR18)'!E112</f>
        <v>144</v>
      </c>
      <c r="F112" s="97">
        <f>'[2]庫存明細表(INVR18)'!F112</f>
        <v>0</v>
      </c>
      <c r="G112" s="97">
        <f>'[2]庫存明細表(INVR18)'!G112</f>
        <v>0</v>
      </c>
    </row>
    <row r="113" spans="1:7" ht="16.5" customHeight="1">
      <c r="A113" s="97" t="str">
        <f>'[2]庫存明細表(INVR18)'!A113</f>
        <v>20242CE01</v>
      </c>
      <c r="B113" s="97" t="str">
        <f>'[2]庫存明細表(INVR18)'!B113</f>
        <v>2501月號幼幼版互動點點遊戲書</v>
      </c>
      <c r="C113" s="97">
        <f>'[2]庫存明細表(INVR18)'!C113</f>
        <v>42.86</v>
      </c>
      <c r="D113" s="97">
        <f>'[2]庫存明細表(INVR18)'!D113</f>
        <v>7</v>
      </c>
      <c r="E113" s="97">
        <f>'[2]庫存明細表(INVR18)'!E113</f>
        <v>300</v>
      </c>
      <c r="F113" s="97">
        <f>'[2]庫存明細表(INVR18)'!F113</f>
        <v>0</v>
      </c>
      <c r="G113" s="97">
        <f>'[2]庫存明細表(INVR18)'!G113</f>
        <v>0</v>
      </c>
    </row>
    <row r="114" spans="1:7" ht="16.5" customHeight="1">
      <c r="A114" s="97" t="str">
        <f>'[2]庫存明細表(INVR18)'!A114</f>
        <v>20242CE03</v>
      </c>
      <c r="B114" s="97" t="str">
        <f>'[2]庫存明細表(INVR18)'!B114</f>
        <v>2503月號幼幼版互動點點遊戲書</v>
      </c>
      <c r="C114" s="97">
        <f>'[2]庫存明細表(INVR18)'!C114</f>
        <v>239.82</v>
      </c>
      <c r="D114" s="97">
        <f>'[2]庫存明細表(INVR18)'!D114</f>
        <v>11</v>
      </c>
      <c r="E114" s="97">
        <f>'[2]庫存明細表(INVR18)'!E114</f>
        <v>2638</v>
      </c>
      <c r="F114" s="97">
        <f>'[2]庫存明細表(INVR18)'!F114</f>
        <v>0</v>
      </c>
      <c r="G114" s="97">
        <f>'[2]庫存明細表(INVR18)'!G114</f>
        <v>0</v>
      </c>
    </row>
    <row r="115" spans="1:7" ht="16.5" customHeight="1">
      <c r="A115" s="97" t="str">
        <f>'[2]庫存明細表(INVR18)'!A115</f>
        <v>20242CE10</v>
      </c>
      <c r="B115" s="97" t="str">
        <f>'[2]庫存明細表(INVR18)'!B115</f>
        <v>2410月號幼幼版互動點點遊戲書</v>
      </c>
      <c r="C115" s="97">
        <f>'[2]庫存明細表(INVR18)'!C115</f>
        <v>19</v>
      </c>
      <c r="D115" s="97">
        <f>'[2]庫存明細表(INVR18)'!D115</f>
        <v>1</v>
      </c>
      <c r="E115" s="97">
        <f>'[2]庫存明細表(INVR18)'!E115</f>
        <v>19</v>
      </c>
      <c r="F115" s="97">
        <f>'[2]庫存明細表(INVR18)'!F115</f>
        <v>0</v>
      </c>
      <c r="G115" s="97">
        <f>'[2]庫存明細表(INVR18)'!G115</f>
        <v>0</v>
      </c>
    </row>
    <row r="116" spans="1:7" ht="16.5" customHeight="1">
      <c r="A116" s="97" t="str">
        <f>'[2]庫存明細表(INVR18)'!A116</f>
        <v>20242CE12</v>
      </c>
      <c r="B116" s="97" t="str">
        <f>'[2]庫存明細表(INVR18)'!B116</f>
        <v>2412月號幼幼版互動點點遊戲書</v>
      </c>
      <c r="C116" s="97">
        <f>'[2]庫存明細表(INVR18)'!C116</f>
        <v>28</v>
      </c>
      <c r="D116" s="97">
        <f>'[2]庫存明細表(INVR18)'!D116</f>
        <v>1</v>
      </c>
      <c r="E116" s="97">
        <f>'[2]庫存明細表(INVR18)'!E116</f>
        <v>28</v>
      </c>
      <c r="F116" s="97">
        <f>'[2]庫存明細表(INVR18)'!F116</f>
        <v>0</v>
      </c>
      <c r="G116" s="97">
        <f>'[2]庫存明細表(INVR18)'!G116</f>
        <v>0</v>
      </c>
    </row>
    <row r="117" spans="1:7" ht="16.5" customHeight="1">
      <c r="A117" s="97" t="str">
        <f>'[2]庫存明細表(INVR18)'!A117</f>
        <v>20242CF07</v>
      </c>
      <c r="B117" s="97" t="str">
        <f>'[2]庫存明細表(INVR18)'!B117</f>
        <v>2407月號幼幼版點讀教具圖卡</v>
      </c>
      <c r="C117" s="97">
        <f>'[2]庫存明細表(INVR18)'!C117</f>
        <v>9.14</v>
      </c>
      <c r="D117" s="97">
        <f>'[2]庫存明細表(INVR18)'!D117</f>
        <v>7</v>
      </c>
      <c r="E117" s="97">
        <f>'[2]庫存明細表(INVR18)'!E117</f>
        <v>64</v>
      </c>
      <c r="F117" s="97">
        <f>'[2]庫存明細表(INVR18)'!F117</f>
        <v>0</v>
      </c>
      <c r="G117" s="97">
        <f>'[2]庫存明細表(INVR18)'!G117</f>
        <v>0</v>
      </c>
    </row>
    <row r="118" spans="1:7" ht="16.5" customHeight="1">
      <c r="A118" s="97" t="str">
        <f>'[2]庫存明細表(INVR18)'!A118</f>
        <v>20242CF12</v>
      </c>
      <c r="B118" s="97" t="str">
        <f>'[2]庫存明細表(INVR18)'!B118</f>
        <v>2412月號幼幼版教具附件點讀結帳圖卡</v>
      </c>
      <c r="C118" s="97">
        <f>'[2]庫存明細表(INVR18)'!C118</f>
        <v>14.17</v>
      </c>
      <c r="D118" s="97">
        <f>'[2]庫存明細表(INVR18)'!D118</f>
        <v>6</v>
      </c>
      <c r="E118" s="97">
        <f>'[2]庫存明細表(INVR18)'!E118</f>
        <v>85</v>
      </c>
      <c r="F118" s="97">
        <f>'[2]庫存明細表(INVR18)'!F118</f>
        <v>0</v>
      </c>
      <c r="G118" s="97">
        <f>'[2]庫存明細表(INVR18)'!G118</f>
        <v>0</v>
      </c>
    </row>
    <row r="119" spans="1:7" ht="16.5" customHeight="1">
      <c r="A119" s="97" t="str">
        <f>'[2]庫存明細表(INVR18)'!A119</f>
        <v>20242CH03</v>
      </c>
      <c r="B119" s="97" t="str">
        <f>'[2]庫存明細表(INVR18)'!B119</f>
        <v>數字小企鵝遊戲底紙</v>
      </c>
      <c r="C119" s="97">
        <f>'[2]庫存明細表(INVR18)'!C119</f>
        <v>92.17</v>
      </c>
      <c r="D119" s="97">
        <f>'[2]庫存明細表(INVR18)'!D119</f>
        <v>54</v>
      </c>
      <c r="E119" s="97">
        <f>'[2]庫存明細表(INVR18)'!E119</f>
        <v>4977</v>
      </c>
      <c r="F119" s="97">
        <f>'[2]庫存明細表(INVR18)'!F119</f>
        <v>0</v>
      </c>
      <c r="G119" s="97">
        <f>'[2]庫存明細表(INVR18)'!G119</f>
        <v>0</v>
      </c>
    </row>
    <row r="120" spans="1:7" ht="16.5" customHeight="1">
      <c r="A120" s="97" t="str">
        <f>'[2]庫存明細表(INVR18)'!A120</f>
        <v>20242CH12</v>
      </c>
      <c r="B120" s="97" t="str">
        <f>'[2]庫存明細表(INVR18)'!B120</f>
        <v>2412月號幼幼版教具附件點讀超市遊戲底紙</v>
      </c>
      <c r="C120" s="97">
        <f>'[2]庫存明細表(INVR18)'!C120</f>
        <v>7.83</v>
      </c>
      <c r="D120" s="97">
        <f>'[2]庫存明細表(INVR18)'!D120</f>
        <v>6</v>
      </c>
      <c r="E120" s="97">
        <f>'[2]庫存明細表(INVR18)'!E120</f>
        <v>47</v>
      </c>
      <c r="F120" s="97">
        <f>'[2]庫存明細表(INVR18)'!F120</f>
        <v>0</v>
      </c>
      <c r="G120" s="97">
        <f>'[2]庫存明細表(INVR18)'!G120</f>
        <v>0</v>
      </c>
    </row>
    <row r="121" spans="1:7" ht="16.5" customHeight="1">
      <c r="A121" s="97" t="str">
        <f>'[2]庫存明細表(INVR18)'!A121</f>
        <v>20243C601</v>
      </c>
      <c r="B121" s="97" t="str">
        <f>'[2]庫存明細表(INVR18)'!B121</f>
        <v>2501月號快樂版甜甜圈派對組</v>
      </c>
      <c r="C121" s="97">
        <f>'[2]庫存明細表(INVR18)'!C121</f>
        <v>126.75</v>
      </c>
      <c r="D121" s="97">
        <f>'[2]庫存明細表(INVR18)'!D121</f>
        <v>4</v>
      </c>
      <c r="E121" s="97">
        <f>'[2]庫存明細表(INVR18)'!E121</f>
        <v>507</v>
      </c>
      <c r="F121" s="97">
        <f>'[2]庫存明細表(INVR18)'!F121</f>
        <v>0</v>
      </c>
      <c r="G121" s="97">
        <f>'[2]庫存明細表(INVR18)'!G121</f>
        <v>0</v>
      </c>
    </row>
    <row r="122" spans="1:7" ht="16.5" customHeight="1">
      <c r="A122" s="97" t="str">
        <f>'[2]庫存明細表(INVR18)'!A122</f>
        <v>20243C611</v>
      </c>
      <c r="B122" s="97" t="str">
        <f>'[2]庫存明細表(INVR18)'!B122</f>
        <v>2411月號快樂版動動腦記憶組</v>
      </c>
      <c r="C122" s="97">
        <f>'[2]庫存明細表(INVR18)'!C122</f>
        <v>35.06</v>
      </c>
      <c r="D122" s="97">
        <f>'[2]庫存明細表(INVR18)'!D122</f>
        <v>77</v>
      </c>
      <c r="E122" s="97">
        <f>'[2]庫存明細表(INVR18)'!E122</f>
        <v>2700</v>
      </c>
      <c r="F122" s="97">
        <f>'[2]庫存明細表(INVR18)'!F122</f>
        <v>0</v>
      </c>
      <c r="G122" s="97">
        <f>'[2]庫存明細表(INVR18)'!G122</f>
        <v>0</v>
      </c>
    </row>
    <row r="123" spans="1:7" ht="16.5" customHeight="1">
      <c r="A123" s="97" t="str">
        <f>'[2]庫存明細表(INVR18)'!A123</f>
        <v>20243CF12</v>
      </c>
      <c r="B123" s="97" t="str">
        <f>'[2]庫存明細表(INVR18)'!B123</f>
        <v>耶誕感謝卡</v>
      </c>
      <c r="C123" s="97">
        <f>'[2]庫存明細表(INVR18)'!C123</f>
        <v>7.4</v>
      </c>
      <c r="D123" s="97">
        <f>'[2]庫存明細表(INVR18)'!D123</f>
        <v>58</v>
      </c>
      <c r="E123" s="97">
        <f>'[2]庫存明細表(INVR18)'!E123</f>
        <v>429</v>
      </c>
      <c r="F123" s="97">
        <f>'[2]庫存明細表(INVR18)'!F123</f>
        <v>0</v>
      </c>
      <c r="G123" s="97">
        <f>'[2]庫存明細表(INVR18)'!G123</f>
        <v>0</v>
      </c>
    </row>
    <row r="124" spans="1:7" ht="16.5" customHeight="1">
      <c r="A124" s="97" t="str">
        <f>'[2]庫存明細表(INVR18)'!A124</f>
        <v>20243CH10</v>
      </c>
      <c r="B124" s="97" t="str">
        <f>'[2]庫存明細表(INVR18)'!B124</f>
        <v>2410月號快樂版找朋友邏輯海報</v>
      </c>
      <c r="C124" s="97">
        <f>'[2]庫存明細表(INVR18)'!C124</f>
        <v>13.78</v>
      </c>
      <c r="D124" s="97">
        <f>'[2]庫存明細表(INVR18)'!D124</f>
        <v>40</v>
      </c>
      <c r="E124" s="97">
        <f>'[2]庫存明細表(INVR18)'!E124</f>
        <v>551</v>
      </c>
      <c r="F124" s="97">
        <f>'[2]庫存明細表(INVR18)'!F124</f>
        <v>0</v>
      </c>
      <c r="G124" s="97">
        <f>'[2]庫存明細表(INVR18)'!G124</f>
        <v>0</v>
      </c>
    </row>
    <row r="125" spans="1:7" ht="16.5" customHeight="1">
      <c r="A125" s="97" t="str">
        <f>'[2]庫存明細表(INVR18)'!A125</f>
        <v>20244C302</v>
      </c>
      <c r="B125" s="97" t="str">
        <f>'[2]庫存明細表(INVR18)'!B125</f>
        <v>潛能大挑戰(事件先後順序)</v>
      </c>
      <c r="C125" s="97">
        <f>'[2]庫存明細表(INVR18)'!C125</f>
        <v>53</v>
      </c>
      <c r="D125" s="97">
        <f>'[2]庫存明細表(INVR18)'!D125</f>
        <v>3</v>
      </c>
      <c r="E125" s="97">
        <f>'[2]庫存明細表(INVR18)'!E125</f>
        <v>159</v>
      </c>
      <c r="F125" s="97">
        <f>'[2]庫存明細表(INVR18)'!F125</f>
        <v>0</v>
      </c>
      <c r="G125" s="97">
        <f>'[2]庫存明細表(INVR18)'!G125</f>
        <v>0</v>
      </c>
    </row>
    <row r="126" spans="1:7" ht="16.5" customHeight="1">
      <c r="A126" s="97" t="str">
        <f>'[2]庫存明細表(INVR18)'!A126</f>
        <v>20244C303</v>
      </c>
      <c r="B126" s="97" t="str">
        <f>'[2]庫存明細表(INVR18)'!B126</f>
        <v>潛能大挑戰(認識整點鐘)</v>
      </c>
      <c r="C126" s="97">
        <f>'[2]庫存明細表(INVR18)'!C126</f>
        <v>138.12</v>
      </c>
      <c r="D126" s="97">
        <f>'[2]庫存明細表(INVR18)'!D126</f>
        <v>33</v>
      </c>
      <c r="E126" s="97">
        <f>'[2]庫存明細表(INVR18)'!E126</f>
        <v>4558</v>
      </c>
      <c r="F126" s="97">
        <f>'[2]庫存明細表(INVR18)'!F126</f>
        <v>0</v>
      </c>
      <c r="G126" s="97">
        <f>'[2]庫存明細表(INVR18)'!G126</f>
        <v>0</v>
      </c>
    </row>
    <row r="127" spans="1:7" ht="16.5" customHeight="1">
      <c r="A127" s="97" t="str">
        <f>'[2]庫存明細表(INVR18)'!A127</f>
        <v>20244C310</v>
      </c>
      <c r="B127" s="97" t="str">
        <f>'[2]庫存明細表(INVR18)'!B127</f>
        <v>潛能大挑戰(2個一數)</v>
      </c>
      <c r="C127" s="97">
        <f>'[2]庫存明細表(INVR18)'!C127</f>
        <v>12.8</v>
      </c>
      <c r="D127" s="97">
        <f>'[2]庫存明細表(INVR18)'!D127</f>
        <v>5</v>
      </c>
      <c r="E127" s="97">
        <f>'[2]庫存明細表(INVR18)'!E127</f>
        <v>64</v>
      </c>
      <c r="F127" s="97">
        <f>'[2]庫存明細表(INVR18)'!F127</f>
        <v>0</v>
      </c>
      <c r="G127" s="97">
        <f>'[2]庫存明細表(INVR18)'!G127</f>
        <v>0</v>
      </c>
    </row>
    <row r="128" spans="1:7" ht="16.5" customHeight="1">
      <c r="A128" s="97" t="str">
        <f>'[2]庫存明細表(INVR18)'!A128</f>
        <v>20244C311</v>
      </c>
      <c r="B128" s="97" t="str">
        <f>'[2]庫存明細表(INVR18)'!B128</f>
        <v>潛能大挑戰(合成)</v>
      </c>
      <c r="C128" s="97">
        <f>'[2]庫存明細表(INVR18)'!C128</f>
        <v>22.07</v>
      </c>
      <c r="D128" s="97">
        <f>'[2]庫存明細表(INVR18)'!D128</f>
        <v>27</v>
      </c>
      <c r="E128" s="97">
        <f>'[2]庫存明細表(INVR18)'!E128</f>
        <v>596</v>
      </c>
      <c r="F128" s="97">
        <f>'[2]庫存明細表(INVR18)'!F128</f>
        <v>0</v>
      </c>
      <c r="G128" s="97">
        <f>'[2]庫存明細表(INVR18)'!G128</f>
        <v>0</v>
      </c>
    </row>
    <row r="129" spans="1:7" ht="16.5" customHeight="1">
      <c r="A129" s="97" t="str">
        <f>'[2]庫存明細表(INVR18)'!A129</f>
        <v>20244C312</v>
      </c>
      <c r="B129" s="97" t="str">
        <f>'[2]庫存明細表(INVR18)'!B129</f>
        <v>潛能大挑戰(分解)</v>
      </c>
      <c r="C129" s="97">
        <f>'[2]庫存明細表(INVR18)'!C129</f>
        <v>21.33</v>
      </c>
      <c r="D129" s="97">
        <f>'[2]庫存明細表(INVR18)'!D129</f>
        <v>6</v>
      </c>
      <c r="E129" s="97">
        <f>'[2]庫存明細表(INVR18)'!E129</f>
        <v>128</v>
      </c>
      <c r="F129" s="97">
        <f>'[2]庫存明細表(INVR18)'!F129</f>
        <v>0</v>
      </c>
      <c r="G129" s="97">
        <f>'[2]庫存明細表(INVR18)'!G129</f>
        <v>0</v>
      </c>
    </row>
    <row r="130" spans="1:7" ht="16.5" customHeight="1">
      <c r="A130" s="97" t="str">
        <f>'[2]庫存明細表(INVR18)'!A130</f>
        <v>20244C901</v>
      </c>
      <c r="B130" s="97" t="str">
        <f>'[2]庫存明細表(INVR18)'!B130</f>
        <v>2501月號成長版空間高手</v>
      </c>
      <c r="C130" s="97">
        <f>'[2]庫存明細表(INVR18)'!C130</f>
        <v>32.5</v>
      </c>
      <c r="D130" s="97">
        <f>'[2]庫存明細表(INVR18)'!D130</f>
        <v>2</v>
      </c>
      <c r="E130" s="97">
        <f>'[2]庫存明細表(INVR18)'!E130</f>
        <v>65</v>
      </c>
      <c r="F130" s="97">
        <f>'[2]庫存明細表(INVR18)'!F130</f>
        <v>0</v>
      </c>
      <c r="G130" s="97">
        <f>'[2]庫存明細表(INVR18)'!G130</f>
        <v>0</v>
      </c>
    </row>
    <row r="131" spans="1:7" ht="16.5" customHeight="1">
      <c r="A131" s="97" t="str">
        <f>'[2]庫存明細表(INVR18)'!A131</f>
        <v>20244C902</v>
      </c>
      <c r="B131" s="97" t="str">
        <f>'[2]庫存明細表(INVR18)'!B131</f>
        <v>2502月號成長版時間王國</v>
      </c>
      <c r="C131" s="97">
        <f>'[2]庫存明細表(INVR18)'!C131</f>
        <v>82.36</v>
      </c>
      <c r="D131" s="97">
        <f>'[2]庫存明細表(INVR18)'!D131</f>
        <v>36</v>
      </c>
      <c r="E131" s="97">
        <f>'[2]庫存明細表(INVR18)'!E131</f>
        <v>2965</v>
      </c>
      <c r="F131" s="97">
        <f>'[2]庫存明細表(INVR18)'!F131</f>
        <v>0</v>
      </c>
      <c r="G131" s="97">
        <f>'[2]庫存明細表(INVR18)'!G131</f>
        <v>0</v>
      </c>
    </row>
    <row r="132" spans="1:7" ht="16.5" customHeight="1">
      <c r="A132" s="97" t="str">
        <f>'[2]庫存明細表(INVR18)'!A132</f>
        <v>20244C910</v>
      </c>
      <c r="B132" s="97" t="str">
        <f>'[2]庫存明細表(INVR18)'!B132</f>
        <v>2410月號成長版觀察高手</v>
      </c>
      <c r="C132" s="97">
        <f>'[2]庫存明細表(INVR18)'!C132</f>
        <v>15.6</v>
      </c>
      <c r="D132" s="97">
        <f>'[2]庫存明細表(INVR18)'!D132</f>
        <v>5</v>
      </c>
      <c r="E132" s="97">
        <f>'[2]庫存明細表(INVR18)'!E132</f>
        <v>78</v>
      </c>
      <c r="F132" s="97">
        <f>'[2]庫存明細表(INVR18)'!F132</f>
        <v>0</v>
      </c>
      <c r="G132" s="97">
        <f>'[2]庫存明細表(INVR18)'!G132</f>
        <v>0</v>
      </c>
    </row>
    <row r="133" spans="1:7" ht="16.5" customHeight="1">
      <c r="A133" s="97" t="str">
        <f>'[2]庫存明細表(INVR18)'!A133</f>
        <v>20244C911</v>
      </c>
      <c r="B133" s="97" t="str">
        <f>'[2]庫存明細表(INVR18)'!B133</f>
        <v>2411月號成長版記憶高手</v>
      </c>
      <c r="C133" s="97">
        <f>'[2]庫存明細表(INVR18)'!C133</f>
        <v>23</v>
      </c>
      <c r="D133" s="97">
        <f>'[2]庫存明細表(INVR18)'!D133</f>
        <v>27</v>
      </c>
      <c r="E133" s="97">
        <f>'[2]庫存明細表(INVR18)'!E133</f>
        <v>621</v>
      </c>
      <c r="F133" s="97">
        <f>'[2]庫存明細表(INVR18)'!F133</f>
        <v>0</v>
      </c>
      <c r="G133" s="97">
        <f>'[2]庫存明細表(INVR18)'!G133</f>
        <v>0</v>
      </c>
    </row>
    <row r="134" spans="1:7" ht="16.5" customHeight="1">
      <c r="A134" s="97" t="str">
        <f>'[2]庫存明細表(INVR18)'!A134</f>
        <v>20244CA01</v>
      </c>
      <c r="B134" s="97" t="str">
        <f>'[2]庫存明細表(INVR18)'!B134</f>
        <v>遊戲貼紙(均分)</v>
      </c>
      <c r="C134" s="97">
        <f>'[2]庫存明細表(INVR18)'!C134</f>
        <v>17</v>
      </c>
      <c r="D134" s="97">
        <f>'[2]庫存明細表(INVR18)'!D134</f>
        <v>1</v>
      </c>
      <c r="E134" s="97">
        <f>'[2]庫存明細表(INVR18)'!E134</f>
        <v>17</v>
      </c>
      <c r="F134" s="97">
        <f>'[2]庫存明細表(INVR18)'!F134</f>
        <v>0</v>
      </c>
      <c r="G134" s="97">
        <f>'[2]庫存明細表(INVR18)'!G134</f>
        <v>0</v>
      </c>
    </row>
    <row r="135" spans="1:7" ht="16.5" customHeight="1">
      <c r="A135" s="97" t="str">
        <f>'[2]庫存明細表(INVR18)'!A135</f>
        <v>20244CA02</v>
      </c>
      <c r="B135" s="97" t="str">
        <f>'[2]庫存明細表(INVR18)'!B135</f>
        <v>遊戲貼紙(事件先後順序)</v>
      </c>
      <c r="C135" s="97">
        <f>'[2]庫存明細表(INVR18)'!C135</f>
        <v>36.6</v>
      </c>
      <c r="D135" s="97">
        <f>'[2]庫存明細表(INVR18)'!D135</f>
        <v>5</v>
      </c>
      <c r="E135" s="97">
        <f>'[2]庫存明細表(INVR18)'!E135</f>
        <v>183</v>
      </c>
      <c r="F135" s="97">
        <f>'[2]庫存明細表(INVR18)'!F135</f>
        <v>0</v>
      </c>
      <c r="G135" s="97">
        <f>'[2]庫存明細表(INVR18)'!G135</f>
        <v>0</v>
      </c>
    </row>
    <row r="136" spans="1:7" ht="16.5" customHeight="1">
      <c r="A136" s="97" t="str">
        <f>'[2]庫存明細表(INVR18)'!A136</f>
        <v>20244CA03</v>
      </c>
      <c r="B136" s="97" t="str">
        <f>'[2]庫存明細表(INVR18)'!B136</f>
        <v>遊戲貼紙(認識整點鐘)</v>
      </c>
      <c r="C136" s="97">
        <f>'[2]庫存明細表(INVR18)'!C136</f>
        <v>110.92</v>
      </c>
      <c r="D136" s="97">
        <f>'[2]庫存明細表(INVR18)'!D136</f>
        <v>38</v>
      </c>
      <c r="E136" s="97">
        <f>'[2]庫存明細表(INVR18)'!E136</f>
        <v>4215</v>
      </c>
      <c r="F136" s="97">
        <f>'[2]庫存明細表(INVR18)'!F136</f>
        <v>0</v>
      </c>
      <c r="G136" s="97">
        <f>'[2]庫存明細表(INVR18)'!G136</f>
        <v>0</v>
      </c>
    </row>
    <row r="137" spans="1:7" ht="16.5" customHeight="1">
      <c r="A137" s="97" t="str">
        <f>'[2]庫存明細表(INVR18)'!A137</f>
        <v>20244CA10</v>
      </c>
      <c r="B137" s="97" t="str">
        <f>'[2]庫存明細表(INVR18)'!B137</f>
        <v>遊戲貼紙(2個一數)</v>
      </c>
      <c r="C137" s="97">
        <f>'[2]庫存明細表(INVR18)'!C137</f>
        <v>5.2</v>
      </c>
      <c r="D137" s="97">
        <f>'[2]庫存明細表(INVR18)'!D137</f>
        <v>5</v>
      </c>
      <c r="E137" s="97">
        <f>'[2]庫存明細表(INVR18)'!E137</f>
        <v>26</v>
      </c>
      <c r="F137" s="97">
        <f>'[2]庫存明細表(INVR18)'!F137</f>
        <v>0</v>
      </c>
      <c r="G137" s="97">
        <f>'[2]庫存明細表(INVR18)'!G137</f>
        <v>0</v>
      </c>
    </row>
    <row r="138" spans="1:7" ht="16.5" customHeight="1">
      <c r="A138" s="97" t="str">
        <f>'[2]庫存明細表(INVR18)'!A138</f>
        <v>20244CA11</v>
      </c>
      <c r="B138" s="97" t="str">
        <f>'[2]庫存明細表(INVR18)'!B138</f>
        <v>遊戲貼紙(合成)</v>
      </c>
      <c r="C138" s="97">
        <f>'[2]庫存明細表(INVR18)'!C138</f>
        <v>9.9600000000000009</v>
      </c>
      <c r="D138" s="97">
        <f>'[2]庫存明細表(INVR18)'!D138</f>
        <v>28</v>
      </c>
      <c r="E138" s="97">
        <f>'[2]庫存明細表(INVR18)'!E138</f>
        <v>279</v>
      </c>
      <c r="F138" s="97">
        <f>'[2]庫存明細表(INVR18)'!F138</f>
        <v>0</v>
      </c>
      <c r="G138" s="97">
        <f>'[2]庫存明細表(INVR18)'!G138</f>
        <v>0</v>
      </c>
    </row>
    <row r="139" spans="1:7" ht="16.5" customHeight="1">
      <c r="A139" s="97" t="str">
        <f>'[2]庫存明細表(INVR18)'!A139</f>
        <v>20244CA12</v>
      </c>
      <c r="B139" s="97" t="str">
        <f>'[2]庫存明細表(INVR18)'!B139</f>
        <v>遊戲貼紙(分解)</v>
      </c>
      <c r="C139" s="97">
        <f>'[2]庫存明細表(INVR18)'!C139</f>
        <v>14.27</v>
      </c>
      <c r="D139" s="97">
        <f>'[2]庫存明細表(INVR18)'!D139</f>
        <v>11</v>
      </c>
      <c r="E139" s="97">
        <f>'[2]庫存明細表(INVR18)'!E139</f>
        <v>157</v>
      </c>
      <c r="F139" s="97">
        <f>'[2]庫存明細表(INVR18)'!F139</f>
        <v>0</v>
      </c>
      <c r="G139" s="97">
        <f>'[2]庫存明細表(INVR18)'!G139</f>
        <v>0</v>
      </c>
    </row>
    <row r="140" spans="1:7" ht="16.5" customHeight="1">
      <c r="A140" s="97" t="str">
        <f>'[2]庫存明細表(INVR18)'!A140</f>
        <v>20245C301</v>
      </c>
      <c r="B140" s="97" t="str">
        <f>'[2]庫存明細表(INVR18)'!B140</f>
        <v>2501月號學習版益智挑戰書</v>
      </c>
      <c r="C140" s="97">
        <f>'[2]庫存明細表(INVR18)'!C140</f>
        <v>42.16</v>
      </c>
      <c r="D140" s="97">
        <f>'[2]庫存明細表(INVR18)'!D140</f>
        <v>76</v>
      </c>
      <c r="E140" s="97">
        <f>'[2]庫存明細表(INVR18)'!E140</f>
        <v>3204</v>
      </c>
      <c r="F140" s="97">
        <f>'[2]庫存明細表(INVR18)'!F140</f>
        <v>0</v>
      </c>
      <c r="G140" s="97">
        <f>'[2]庫存明細表(INVR18)'!G140</f>
        <v>0</v>
      </c>
    </row>
    <row r="141" spans="1:7" ht="16.5" customHeight="1">
      <c r="A141" s="97" t="str">
        <f>'[2]庫存明細表(INVR18)'!A141</f>
        <v>20245C302</v>
      </c>
      <c r="B141" s="97" t="str">
        <f>'[2]庫存明細表(INVR18)'!B141</f>
        <v>2502月號學習版益智挑戰書</v>
      </c>
      <c r="C141" s="97">
        <f>'[2]庫存明細表(INVR18)'!C141</f>
        <v>74.92</v>
      </c>
      <c r="D141" s="97">
        <f>'[2]庫存明細表(INVR18)'!D141</f>
        <v>38</v>
      </c>
      <c r="E141" s="97">
        <f>'[2]庫存明細表(INVR18)'!E141</f>
        <v>2847</v>
      </c>
      <c r="F141" s="97">
        <f>'[2]庫存明細表(INVR18)'!F141</f>
        <v>0</v>
      </c>
      <c r="G141" s="97">
        <f>'[2]庫存明細表(INVR18)'!G141</f>
        <v>0</v>
      </c>
    </row>
    <row r="142" spans="1:7" ht="16.5" customHeight="1">
      <c r="A142" s="97" t="str">
        <f>'[2]庫存明細表(INVR18)'!A142</f>
        <v>20245C303</v>
      </c>
      <c r="B142" s="97" t="str">
        <f>'[2]庫存明細表(INVR18)'!B142</f>
        <v>2503月號學習版益智挑戰書</v>
      </c>
      <c r="C142" s="97">
        <f>'[2]庫存明細表(INVR18)'!C142</f>
        <v>347.67</v>
      </c>
      <c r="D142" s="97">
        <f>'[2]庫存明細表(INVR18)'!D142</f>
        <v>9</v>
      </c>
      <c r="E142" s="97">
        <f>'[2]庫存明細表(INVR18)'!E142</f>
        <v>3129</v>
      </c>
      <c r="F142" s="97">
        <f>'[2]庫存明細表(INVR18)'!F142</f>
        <v>0</v>
      </c>
      <c r="G142" s="97">
        <f>'[2]庫存明細表(INVR18)'!G142</f>
        <v>0</v>
      </c>
    </row>
    <row r="143" spans="1:7" ht="16.5" customHeight="1">
      <c r="A143" s="97" t="str">
        <f>'[2]庫存明細表(INVR18)'!A143</f>
        <v>20245C310</v>
      </c>
      <c r="B143" s="97" t="str">
        <f>'[2]庫存明細表(INVR18)'!B143</f>
        <v>2410月號學習版益智挑戰書</v>
      </c>
      <c r="C143" s="97">
        <f>'[2]庫存明細表(INVR18)'!C143</f>
        <v>21.69</v>
      </c>
      <c r="D143" s="97">
        <f>'[2]庫存明細表(INVR18)'!D143</f>
        <v>80</v>
      </c>
      <c r="E143" s="97">
        <f>'[2]庫存明細表(INVR18)'!E143</f>
        <v>1735</v>
      </c>
      <c r="F143" s="97">
        <f>'[2]庫存明細表(INVR18)'!F143</f>
        <v>0</v>
      </c>
      <c r="G143" s="97">
        <f>'[2]庫存明細表(INVR18)'!G143</f>
        <v>0</v>
      </c>
    </row>
    <row r="144" spans="1:7" ht="16.5" customHeight="1">
      <c r="A144" s="97" t="str">
        <f>'[2]庫存明細表(INVR18)'!A144</f>
        <v>20245C311</v>
      </c>
      <c r="B144" s="97" t="str">
        <f>'[2]庫存明細表(INVR18)'!B144</f>
        <v>2411月號學習版益智挑戰書</v>
      </c>
      <c r="C144" s="97">
        <f>'[2]庫存明細表(INVR18)'!C144</f>
        <v>25.32</v>
      </c>
      <c r="D144" s="97">
        <f>'[2]庫存明細表(INVR18)'!D144</f>
        <v>41</v>
      </c>
      <c r="E144" s="97">
        <f>'[2]庫存明細表(INVR18)'!E144</f>
        <v>1038</v>
      </c>
      <c r="F144" s="97">
        <f>'[2]庫存明細表(INVR18)'!F144</f>
        <v>0</v>
      </c>
      <c r="G144" s="97">
        <f>'[2]庫存明細表(INVR18)'!G144</f>
        <v>0</v>
      </c>
    </row>
    <row r="145" spans="1:7" ht="16.5" customHeight="1">
      <c r="A145" s="97" t="str">
        <f>'[2]庫存明細表(INVR18)'!A145</f>
        <v>20245C312</v>
      </c>
      <c r="B145" s="97" t="str">
        <f>'[2]庫存明細表(INVR18)'!B145</f>
        <v>2412月號學習版益智挑戰書</v>
      </c>
      <c r="C145" s="97">
        <f>'[2]庫存明細表(INVR18)'!C145</f>
        <v>33.729999999999997</v>
      </c>
      <c r="D145" s="97">
        <f>'[2]庫存明細表(INVR18)'!D145</f>
        <v>30</v>
      </c>
      <c r="E145" s="97">
        <f>'[2]庫存明細表(INVR18)'!E145</f>
        <v>1012</v>
      </c>
      <c r="F145" s="97">
        <f>'[2]庫存明細表(INVR18)'!F145</f>
        <v>0</v>
      </c>
      <c r="G145" s="97">
        <f>'[2]庫存明細表(INVR18)'!G145</f>
        <v>0</v>
      </c>
    </row>
    <row r="146" spans="1:7" ht="16.5" customHeight="1">
      <c r="A146" s="97" t="str">
        <f>'[2]庫存明細表(INVR18)'!A146</f>
        <v>20245C604</v>
      </c>
      <c r="B146" s="97" t="str">
        <f>'[2]庫存明細表(INVR18)'!B146</f>
        <v>百變圖形疊疊樂</v>
      </c>
      <c r="C146" s="97">
        <f>'[2]庫存明細表(INVR18)'!C146</f>
        <v>76.97</v>
      </c>
      <c r="D146" s="97">
        <f>'[2]庫存明細表(INVR18)'!D146</f>
        <v>197</v>
      </c>
      <c r="E146" s="97">
        <f>'[2]庫存明細表(INVR18)'!E146</f>
        <v>15164</v>
      </c>
      <c r="F146" s="97">
        <f>'[2]庫存明細表(INVR18)'!F146</f>
        <v>0</v>
      </c>
      <c r="G146" s="97">
        <f>'[2]庫存明細表(INVR18)'!G146</f>
        <v>0</v>
      </c>
    </row>
    <row r="147" spans="1:7" ht="16.5" customHeight="1">
      <c r="A147" s="97" t="str">
        <f>'[2]庫存明細表(INVR18)'!A147</f>
        <v>20245C605</v>
      </c>
      <c r="B147" s="97" t="str">
        <f>'[2]庫存明細表(INVR18)'!B147</f>
        <v>2405月號學習版購物桌遊組</v>
      </c>
      <c r="C147" s="97">
        <f>'[2]庫存明細表(INVR18)'!C147</f>
        <v>40.950000000000003</v>
      </c>
      <c r="D147" s="97">
        <f>'[2]庫存明細表(INVR18)'!D147</f>
        <v>100</v>
      </c>
      <c r="E147" s="97">
        <f>'[2]庫存明細表(INVR18)'!E147</f>
        <v>4095</v>
      </c>
      <c r="F147" s="97">
        <f>'[2]庫存明細表(INVR18)'!F147</f>
        <v>0</v>
      </c>
      <c r="G147" s="97">
        <f>'[2]庫存明細表(INVR18)'!G147</f>
        <v>0</v>
      </c>
    </row>
    <row r="148" spans="1:7" ht="16.5" customHeight="1">
      <c r="A148" s="97" t="str">
        <f>'[2]庫存明細表(INVR18)'!A148</f>
        <v>20245C905</v>
      </c>
      <c r="B148" s="97" t="str">
        <f>'[2]庫存明細表(INVR18)'!B148</f>
        <v>小一入學準備-正確的讀寫姿勢</v>
      </c>
      <c r="C148" s="97">
        <f>'[2]庫存明細表(INVR18)'!C148</f>
        <v>14.11</v>
      </c>
      <c r="D148" s="97">
        <f>'[2]庫存明細表(INVR18)'!D148</f>
        <v>82</v>
      </c>
      <c r="E148" s="97">
        <f>'[2]庫存明細表(INVR18)'!E148</f>
        <v>1157</v>
      </c>
      <c r="F148" s="97">
        <f>'[2]庫存明細表(INVR18)'!F148</f>
        <v>0</v>
      </c>
      <c r="G148" s="97">
        <f>'[2]庫存明細表(INVR18)'!G148</f>
        <v>0</v>
      </c>
    </row>
    <row r="149" spans="1:7" ht="16.5" customHeight="1">
      <c r="A149" s="97" t="str">
        <f>'[2]庫存明細表(INVR18)'!A149</f>
        <v>20245C906</v>
      </c>
      <c r="B149" s="97" t="str">
        <f>'[2]庫存明細表(INVR18)'!B149</f>
        <v>小一入學準備-小學幼兒園大不同</v>
      </c>
      <c r="C149" s="97">
        <f>'[2]庫存明細表(INVR18)'!C149</f>
        <v>19.45</v>
      </c>
      <c r="D149" s="97">
        <f>'[2]庫存明細表(INVR18)'!D149</f>
        <v>29</v>
      </c>
      <c r="E149" s="97">
        <f>'[2]庫存明細表(INVR18)'!E149</f>
        <v>564</v>
      </c>
      <c r="F149" s="97">
        <f>'[2]庫存明細表(INVR18)'!F149</f>
        <v>0</v>
      </c>
      <c r="G149" s="97">
        <f>'[2]庫存明細表(INVR18)'!G149</f>
        <v>0</v>
      </c>
    </row>
    <row r="150" spans="1:7" ht="16.5" customHeight="1">
      <c r="A150" s="97" t="str">
        <f>'[2]庫存明細表(INVR18)'!A150</f>
        <v>20245C908</v>
      </c>
      <c r="B150" s="97" t="str">
        <f>'[2]庫存明細表(INVR18)'!B150</f>
        <v>小一入學準備-遵守校園規則</v>
      </c>
      <c r="C150" s="97">
        <f>'[2]庫存明細表(INVR18)'!C150</f>
        <v>15.11</v>
      </c>
      <c r="D150" s="97">
        <f>'[2]庫存明細表(INVR18)'!D150</f>
        <v>9</v>
      </c>
      <c r="E150" s="97">
        <f>'[2]庫存明細表(INVR18)'!E150</f>
        <v>136</v>
      </c>
      <c r="F150" s="97">
        <f>'[2]庫存明細表(INVR18)'!F150</f>
        <v>0</v>
      </c>
      <c r="G150" s="97">
        <f>'[2]庫存明細表(INVR18)'!G150</f>
        <v>0</v>
      </c>
    </row>
    <row r="151" spans="1:7" ht="16.5" customHeight="1">
      <c r="A151" s="97" t="str">
        <f>'[2]庫存明細表(INVR18)'!A151</f>
        <v>20245CA01</v>
      </c>
      <c r="B151" s="97" t="str">
        <f>'[2]庫存明細表(INVR18)'!B151</f>
        <v>2501月號學習版貼紙</v>
      </c>
      <c r="C151" s="97">
        <f>'[2]庫存明細表(INVR18)'!C151</f>
        <v>20.79</v>
      </c>
      <c r="D151" s="97">
        <f>'[2]庫存明細表(INVR18)'!D151</f>
        <v>80</v>
      </c>
      <c r="E151" s="97">
        <f>'[2]庫存明細表(INVR18)'!E151</f>
        <v>1663</v>
      </c>
      <c r="F151" s="97">
        <f>'[2]庫存明細表(INVR18)'!F151</f>
        <v>0</v>
      </c>
      <c r="G151" s="97">
        <f>'[2]庫存明細表(INVR18)'!G151</f>
        <v>0</v>
      </c>
    </row>
    <row r="152" spans="1:7" ht="16.5" customHeight="1">
      <c r="A152" s="97" t="str">
        <f>'[2]庫存明細表(INVR18)'!A152</f>
        <v>20245CA02</v>
      </c>
      <c r="B152" s="97" t="str">
        <f>'[2]庫存明細表(INVR18)'!B152</f>
        <v>2502月號學習版貼紙</v>
      </c>
      <c r="C152" s="97">
        <f>'[2]庫存明細表(INVR18)'!C152</f>
        <v>42.79</v>
      </c>
      <c r="D152" s="97">
        <f>'[2]庫存明細表(INVR18)'!D152</f>
        <v>42</v>
      </c>
      <c r="E152" s="97">
        <f>'[2]庫存明細表(INVR18)'!E152</f>
        <v>1797</v>
      </c>
      <c r="F152" s="97">
        <f>'[2]庫存明細表(INVR18)'!F152</f>
        <v>0</v>
      </c>
      <c r="G152" s="97">
        <f>'[2]庫存明細表(INVR18)'!G152</f>
        <v>0</v>
      </c>
    </row>
    <row r="153" spans="1:7" ht="16.5" customHeight="1">
      <c r="A153" s="97" t="str">
        <f>'[2]庫存明細表(INVR18)'!A153</f>
        <v>20245CA03</v>
      </c>
      <c r="B153" s="97" t="str">
        <f>'[2]庫存明細表(INVR18)'!B153</f>
        <v>2503月號學習版貼紙</v>
      </c>
      <c r="C153" s="97">
        <f>'[2]庫存明細表(INVR18)'!C153</f>
        <v>198.54</v>
      </c>
      <c r="D153" s="97">
        <f>'[2]庫存明細表(INVR18)'!D153</f>
        <v>13</v>
      </c>
      <c r="E153" s="97">
        <f>'[2]庫存明細表(INVR18)'!E153</f>
        <v>2581</v>
      </c>
      <c r="F153" s="97">
        <f>'[2]庫存明細表(INVR18)'!F153</f>
        <v>0</v>
      </c>
      <c r="G153" s="97">
        <f>'[2]庫存明細表(INVR18)'!G153</f>
        <v>0</v>
      </c>
    </row>
    <row r="154" spans="1:7" ht="16.5" customHeight="1">
      <c r="A154" s="97" t="str">
        <f>'[2]庫存明細表(INVR18)'!A154</f>
        <v>20245CA05</v>
      </c>
      <c r="B154" s="97" t="str">
        <f>'[2]庫存明細表(INVR18)'!B154</f>
        <v>小一入學準備-正確的讀寫姿勢(貼紙)</v>
      </c>
      <c r="C154" s="97">
        <f>'[2]庫存明細表(INVR18)'!C154</f>
        <v>6.1</v>
      </c>
      <c r="D154" s="97">
        <f>'[2]庫存明細表(INVR18)'!D154</f>
        <v>105</v>
      </c>
      <c r="E154" s="97">
        <f>'[2]庫存明細表(INVR18)'!E154</f>
        <v>640</v>
      </c>
      <c r="F154" s="97">
        <f>'[2]庫存明細表(INVR18)'!F154</f>
        <v>0</v>
      </c>
      <c r="G154" s="97">
        <f>'[2]庫存明細表(INVR18)'!G154</f>
        <v>0</v>
      </c>
    </row>
    <row r="155" spans="1:7" ht="16.5" customHeight="1">
      <c r="A155" s="97" t="str">
        <f>'[2]庫存明細表(INVR18)'!A155</f>
        <v>20245CA06</v>
      </c>
      <c r="B155" s="97" t="str">
        <f>'[2]庫存明細表(INVR18)'!B155</f>
        <v>小一入學準備-小學幼兒園大不同(貼紙)</v>
      </c>
      <c r="C155" s="97">
        <f>'[2]庫存明細表(INVR18)'!C155</f>
        <v>6.92</v>
      </c>
      <c r="D155" s="97">
        <f>'[2]庫存明細表(INVR18)'!D155</f>
        <v>37</v>
      </c>
      <c r="E155" s="97">
        <f>'[2]庫存明細表(INVR18)'!E155</f>
        <v>256</v>
      </c>
      <c r="F155" s="97">
        <f>'[2]庫存明細表(INVR18)'!F155</f>
        <v>0</v>
      </c>
      <c r="G155" s="97">
        <f>'[2]庫存明細表(INVR18)'!G155</f>
        <v>0</v>
      </c>
    </row>
    <row r="156" spans="1:7" ht="16.5" customHeight="1">
      <c r="A156" s="97" t="str">
        <f>'[2]庫存明細表(INVR18)'!A156</f>
        <v>20245CA07</v>
      </c>
      <c r="B156" s="97" t="str">
        <f>'[2]庫存明細表(INVR18)'!B156</f>
        <v>小一入學準備-時間管理(貼紙)</v>
      </c>
      <c r="C156" s="97">
        <f>'[2]庫存明細表(INVR18)'!C156</f>
        <v>8.3000000000000007</v>
      </c>
      <c r="D156" s="97">
        <f>'[2]庫存明細表(INVR18)'!D156</f>
        <v>20</v>
      </c>
      <c r="E156" s="97">
        <f>'[2]庫存明細表(INVR18)'!E156</f>
        <v>166</v>
      </c>
      <c r="F156" s="97">
        <f>'[2]庫存明細表(INVR18)'!F156</f>
        <v>0</v>
      </c>
      <c r="G156" s="97">
        <f>'[2]庫存明細表(INVR18)'!G156</f>
        <v>0</v>
      </c>
    </row>
    <row r="157" spans="1:7" ht="16.5" customHeight="1">
      <c r="A157" s="97" t="str">
        <f>'[2]庫存明細表(INVR18)'!A157</f>
        <v>20245CA08</v>
      </c>
      <c r="B157" s="97" t="str">
        <f>'[2]庫存明細表(INVR18)'!B157</f>
        <v>小一入學準備-遵守校園規則(貼紙)</v>
      </c>
      <c r="C157" s="97">
        <f>'[2]庫存明細表(INVR18)'!C157</f>
        <v>8.33</v>
      </c>
      <c r="D157" s="97">
        <f>'[2]庫存明細表(INVR18)'!D157</f>
        <v>9</v>
      </c>
      <c r="E157" s="97">
        <f>'[2]庫存明細表(INVR18)'!E157</f>
        <v>75</v>
      </c>
      <c r="F157" s="97">
        <f>'[2]庫存明細表(INVR18)'!F157</f>
        <v>0</v>
      </c>
      <c r="G157" s="97">
        <f>'[2]庫存明細表(INVR18)'!G157</f>
        <v>0</v>
      </c>
    </row>
    <row r="158" spans="1:7" ht="16.5" customHeight="1">
      <c r="A158" s="97" t="str">
        <f>'[2]庫存明細表(INVR18)'!A158</f>
        <v>20245CA10</v>
      </c>
      <c r="B158" s="97" t="str">
        <f>'[2]庫存明細表(INVR18)'!B158</f>
        <v>2410月號學習版貼紙</v>
      </c>
      <c r="C158" s="97">
        <f>'[2]庫存明細表(INVR18)'!C158</f>
        <v>8.6199999999999992</v>
      </c>
      <c r="D158" s="97">
        <f>'[2]庫存明細表(INVR18)'!D158</f>
        <v>84</v>
      </c>
      <c r="E158" s="97">
        <f>'[2]庫存明細表(INVR18)'!E158</f>
        <v>724</v>
      </c>
      <c r="F158" s="97">
        <f>'[2]庫存明細表(INVR18)'!F158</f>
        <v>0</v>
      </c>
      <c r="G158" s="97">
        <f>'[2]庫存明細表(INVR18)'!G158</f>
        <v>0</v>
      </c>
    </row>
    <row r="159" spans="1:7" ht="16.5" customHeight="1">
      <c r="A159" s="97" t="str">
        <f>'[2]庫存明細表(INVR18)'!A159</f>
        <v>20245CA11</v>
      </c>
      <c r="B159" s="97" t="str">
        <f>'[2]庫存明細表(INVR18)'!B159</f>
        <v>2411月號學習版貼紙</v>
      </c>
      <c r="C159" s="97">
        <f>'[2]庫存明細表(INVR18)'!C159</f>
        <v>10.63</v>
      </c>
      <c r="D159" s="97">
        <f>'[2]庫存明細表(INVR18)'!D159</f>
        <v>32</v>
      </c>
      <c r="E159" s="97">
        <f>'[2]庫存明細表(INVR18)'!E159</f>
        <v>340</v>
      </c>
      <c r="F159" s="97">
        <f>'[2]庫存明細表(INVR18)'!F159</f>
        <v>0</v>
      </c>
      <c r="G159" s="97">
        <f>'[2]庫存明細表(INVR18)'!G159</f>
        <v>0</v>
      </c>
    </row>
    <row r="160" spans="1:7" ht="16.5" customHeight="1">
      <c r="A160" s="97" t="str">
        <f>'[2]庫存明細表(INVR18)'!A160</f>
        <v>20245CA12</v>
      </c>
      <c r="B160" s="97" t="str">
        <f>'[2]庫存明細表(INVR18)'!B160</f>
        <v>2412月號學習版貼紙</v>
      </c>
      <c r="C160" s="97">
        <f>'[2]庫存明細表(INVR18)'!C160</f>
        <v>16.63</v>
      </c>
      <c r="D160" s="97">
        <f>'[2]庫存明細表(INVR18)'!D160</f>
        <v>32</v>
      </c>
      <c r="E160" s="97">
        <f>'[2]庫存明細表(INVR18)'!E160</f>
        <v>532</v>
      </c>
      <c r="F160" s="97">
        <f>'[2]庫存明細表(INVR18)'!F160</f>
        <v>0</v>
      </c>
      <c r="G160" s="97">
        <f>'[2]庫存明細表(INVR18)'!G160</f>
        <v>0</v>
      </c>
    </row>
    <row r="161" spans="1:7" ht="16.5" customHeight="1">
      <c r="A161" s="97" t="str">
        <f>'[2]庫存明細表(INVR18)'!A161</f>
        <v>20245CE02</v>
      </c>
      <c r="B161" s="97" t="str">
        <f>'[2]庫存明細表(INVR18)'!B161</f>
        <v>奇幻王國歷險記</v>
      </c>
      <c r="C161" s="97">
        <f>'[2]庫存明細表(INVR18)'!C161</f>
        <v>83.76</v>
      </c>
      <c r="D161" s="97">
        <f>'[2]庫存明細表(INVR18)'!D161</f>
        <v>17</v>
      </c>
      <c r="E161" s="97">
        <f>'[2]庫存明細表(INVR18)'!E161</f>
        <v>1424</v>
      </c>
      <c r="F161" s="97">
        <f>'[2]庫存明細表(INVR18)'!F161</f>
        <v>0</v>
      </c>
      <c r="G161" s="97">
        <f>'[2]庫存明細表(INVR18)'!G161</f>
        <v>0</v>
      </c>
    </row>
    <row r="162" spans="1:7" ht="16.5" customHeight="1">
      <c r="A162" s="97" t="str">
        <f>'[2]庫存明細表(INVR18)'!A162</f>
        <v>20245CE04</v>
      </c>
      <c r="B162" s="97" t="str">
        <f>'[2]庫存明細表(INVR18)'!B162</f>
        <v>百變圖形疊疊樂解答</v>
      </c>
      <c r="C162" s="97">
        <f>'[2]庫存明細表(INVR18)'!C162</f>
        <v>3.3</v>
      </c>
      <c r="D162" s="97">
        <f>'[2]庫存明細表(INVR18)'!D162</f>
        <v>158</v>
      </c>
      <c r="E162" s="97">
        <f>'[2]庫存明細表(INVR18)'!E162</f>
        <v>522</v>
      </c>
      <c r="F162" s="97">
        <f>'[2]庫存明細表(INVR18)'!F162</f>
        <v>0</v>
      </c>
      <c r="G162" s="97">
        <f>'[2]庫存明細表(INVR18)'!G162</f>
        <v>0</v>
      </c>
    </row>
    <row r="163" spans="1:7" ht="16.5" customHeight="1">
      <c r="A163" s="97" t="str">
        <f>'[2]庫存明細表(INVR18)'!A163</f>
        <v>20246CV05</v>
      </c>
      <c r="B163" s="97" t="str">
        <f>'[2]庫存明細表(INVR18)'!B163</f>
        <v>變變變魔術組</v>
      </c>
      <c r="C163" s="97">
        <f>'[2]庫存明細表(INVR18)'!C163</f>
        <v>49.26</v>
      </c>
      <c r="D163" s="97">
        <f>'[2]庫存明細表(INVR18)'!D163</f>
        <v>70</v>
      </c>
      <c r="E163" s="97">
        <f>'[2]庫存明細表(INVR18)'!E163</f>
        <v>3448</v>
      </c>
      <c r="F163" s="97">
        <f>'[2]庫存明細表(INVR18)'!F163</f>
        <v>0</v>
      </c>
      <c r="G163" s="97">
        <f>'[2]庫存明細表(INVR18)'!G163</f>
        <v>0</v>
      </c>
    </row>
    <row r="164" spans="1:7" ht="16.5" customHeight="1">
      <c r="A164" s="97" t="str">
        <f>'[2]庫存明細表(INVR18)'!A164</f>
        <v>20246CV06</v>
      </c>
      <c r="B164" s="97" t="str">
        <f>'[2]庫存明細表(INVR18)'!B164</f>
        <v>99乘法記憶組</v>
      </c>
      <c r="C164" s="97">
        <f>'[2]庫存明細表(INVR18)'!C164</f>
        <v>49.75</v>
      </c>
      <c r="D164" s="97">
        <f>'[2]庫存明細表(INVR18)'!D164</f>
        <v>64</v>
      </c>
      <c r="E164" s="97">
        <f>'[2]庫存明細表(INVR18)'!E164</f>
        <v>3184</v>
      </c>
      <c r="F164" s="97">
        <f>'[2]庫存明細表(INVR18)'!F164</f>
        <v>0</v>
      </c>
      <c r="G164" s="97">
        <f>'[2]庫存明細表(INVR18)'!G164</f>
        <v>0</v>
      </c>
    </row>
    <row r="165" spans="1:7" ht="16.5" customHeight="1">
      <c r="A165" s="97" t="str">
        <f>'[2]庫存明細表(INVR18)'!A165</f>
        <v>20246CV07</v>
      </c>
      <c r="B165" s="97" t="str">
        <f>'[2]庫存明細表(INVR18)'!B165</f>
        <v>99乘法挑戰組(桌遊)</v>
      </c>
      <c r="C165" s="97">
        <f>'[2]庫存明細表(INVR18)'!C165</f>
        <v>23.56</v>
      </c>
      <c r="D165" s="97">
        <f>'[2]庫存明細表(INVR18)'!D165</f>
        <v>9</v>
      </c>
      <c r="E165" s="97">
        <f>'[2]庫存明細表(INVR18)'!E165</f>
        <v>212</v>
      </c>
      <c r="F165" s="97">
        <f>'[2]庫存明細表(INVR18)'!F165</f>
        <v>0</v>
      </c>
      <c r="G165" s="97">
        <f>'[2]庫存明細表(INVR18)'!G165</f>
        <v>0</v>
      </c>
    </row>
    <row r="166" spans="1:7" ht="16.5" customHeight="1">
      <c r="A166" s="97" t="str">
        <f>'[2]庫存明細表(INVR18)'!A166</f>
        <v>20246CV08</v>
      </c>
      <c r="B166" s="97" t="str">
        <f>'[2]庫存明細表(INVR18)'!B166</f>
        <v>99乘法高手</v>
      </c>
      <c r="C166" s="97">
        <f>'[2]庫存明細表(INVR18)'!C166</f>
        <v>60.76</v>
      </c>
      <c r="D166" s="97">
        <f>'[2]庫存明細表(INVR18)'!D166</f>
        <v>55</v>
      </c>
      <c r="E166" s="97">
        <f>'[2]庫存明細表(INVR18)'!E166</f>
        <v>3342</v>
      </c>
      <c r="F166" s="97">
        <f>'[2]庫存明細表(INVR18)'!F166</f>
        <v>0</v>
      </c>
      <c r="G166" s="97">
        <f>'[2]庫存明細表(INVR18)'!G166</f>
        <v>0</v>
      </c>
    </row>
    <row r="167" spans="1:7" ht="16.5" customHeight="1">
      <c r="A167" s="97" t="str">
        <f>'[2]庫存明細表(INVR18)'!A167</f>
        <v>20246CV10</v>
      </c>
      <c r="B167" s="97" t="str">
        <f>'[2]庫存明細表(INVR18)'!B167</f>
        <v>偵探遊戲書</v>
      </c>
      <c r="C167" s="97">
        <f>'[2]庫存明細表(INVR18)'!C167</f>
        <v>55.01</v>
      </c>
      <c r="D167" s="97">
        <f>'[2]庫存明細表(INVR18)'!D167</f>
        <v>72</v>
      </c>
      <c r="E167" s="97">
        <f>'[2]庫存明細表(INVR18)'!E167</f>
        <v>3961</v>
      </c>
      <c r="F167" s="97">
        <f>'[2]庫存明細表(INVR18)'!F167</f>
        <v>0</v>
      </c>
      <c r="G167" s="97">
        <f>'[2]庫存明細表(INVR18)'!G167</f>
        <v>0</v>
      </c>
    </row>
    <row r="168" spans="1:7" ht="16.5" customHeight="1">
      <c r="A168" s="97" t="str">
        <f>'[2]庫存明細表(INVR18)'!A168</f>
        <v>2024FC804</v>
      </c>
      <c r="B168" s="97" t="str">
        <f>'[2]庫存明細表(INVR18)'!B168</f>
        <v>年度特刊(科學小天團精華本2)</v>
      </c>
      <c r="C168" s="97">
        <f>'[2]庫存明細表(INVR18)'!C168</f>
        <v>44.88</v>
      </c>
      <c r="D168" s="97">
        <f>'[2]庫存明細表(INVR18)'!D168</f>
        <v>261</v>
      </c>
      <c r="E168" s="97">
        <f>'[2]庫存明細表(INVR18)'!E168</f>
        <v>11714</v>
      </c>
      <c r="F168" s="97">
        <f>'[2]庫存明細表(INVR18)'!F168</f>
        <v>0</v>
      </c>
      <c r="G168" s="97">
        <f>'[2]庫存明細表(INVR18)'!G168</f>
        <v>0</v>
      </c>
    </row>
    <row r="169" spans="1:7" ht="16.5" customHeight="1">
      <c r="A169" s="97" t="str">
        <f>'[2]庫存明細表(INVR18)'!A169</f>
        <v>2024FC808</v>
      </c>
      <c r="B169" s="97" t="str">
        <f>'[2]庫存明細表(INVR18)'!B169</f>
        <v>2408月號進階版年度特刊</v>
      </c>
      <c r="C169" s="97">
        <f>'[2]庫存明細表(INVR18)'!C169</f>
        <v>33.96</v>
      </c>
      <c r="D169" s="97">
        <f>'[2]庫存明細表(INVR18)'!D169</f>
        <v>80</v>
      </c>
      <c r="E169" s="97">
        <f>'[2]庫存明細表(INVR18)'!E169</f>
        <v>2717</v>
      </c>
      <c r="F169" s="97">
        <f>'[2]庫存明細表(INVR18)'!F169</f>
        <v>0</v>
      </c>
      <c r="G169" s="97">
        <f>'[2]庫存明細表(INVR18)'!G169</f>
        <v>0</v>
      </c>
    </row>
    <row r="170" spans="1:7" ht="16.5" customHeight="1">
      <c r="A170" s="97" t="str">
        <f>'[2]庫存明細表(INVR18)'!A170</f>
        <v>2024FC906</v>
      </c>
      <c r="B170" s="97" t="str">
        <f>'[2]庫存明細表(INVR18)'!B170</f>
        <v>文學名著(馬可波羅遊記)</v>
      </c>
      <c r="C170" s="97">
        <f>'[2]庫存明細表(INVR18)'!C170</f>
        <v>41.33</v>
      </c>
      <c r="D170" s="97">
        <f>'[2]庫存明細表(INVR18)'!D170</f>
        <v>55</v>
      </c>
      <c r="E170" s="97">
        <f>'[2]庫存明細表(INVR18)'!E170</f>
        <v>2273</v>
      </c>
      <c r="F170" s="97">
        <f>'[2]庫存明細表(INVR18)'!F170</f>
        <v>0</v>
      </c>
      <c r="G170" s="97">
        <f>'[2]庫存明細表(INVR18)'!G170</f>
        <v>0</v>
      </c>
    </row>
    <row r="171" spans="1:7" ht="16.5" customHeight="1">
      <c r="A171" s="97" t="str">
        <f>'[2]庫存明細表(INVR18)'!A171</f>
        <v>2024FC908</v>
      </c>
      <c r="B171" s="97" t="str">
        <f>'[2]庫存明細表(INVR18)'!B171</f>
        <v>文學名著(宮澤賢治童話集)</v>
      </c>
      <c r="C171" s="97">
        <f>'[2]庫存明細表(INVR18)'!C171</f>
        <v>49.79</v>
      </c>
      <c r="D171" s="97">
        <f>'[2]庫存明細表(INVR18)'!D171</f>
        <v>42</v>
      </c>
      <c r="E171" s="97">
        <f>'[2]庫存明細表(INVR18)'!E171</f>
        <v>2091</v>
      </c>
      <c r="F171" s="97">
        <f>'[2]庫存明細表(INVR18)'!F171</f>
        <v>0</v>
      </c>
      <c r="G171" s="97">
        <f>'[2]庫存明細表(INVR18)'!G171</f>
        <v>0</v>
      </c>
    </row>
    <row r="172" spans="1:7" ht="16.5" customHeight="1">
      <c r="A172" s="97" t="str">
        <f>'[2]庫存明細表(INVR18)'!A172</f>
        <v>20200FA06</v>
      </c>
      <c r="B172" s="97" t="str">
        <f>'[2]庫存明細表(INVR18)'!B172</f>
        <v>注音互動學習機</v>
      </c>
      <c r="C172" s="97">
        <f>'[2]庫存明細表(INVR18)'!C172</f>
        <v>276.39999999999998</v>
      </c>
      <c r="D172" s="97">
        <f>'[2]庫存明細表(INVR18)'!D172</f>
        <v>186</v>
      </c>
      <c r="E172" s="97">
        <f>'[2]庫存明細表(INVR18)'!E172</f>
        <v>51411</v>
      </c>
      <c r="F172" s="97">
        <f>'[2]庫存明細表(INVR18)'!F172</f>
        <v>0</v>
      </c>
      <c r="G172" s="97">
        <f>'[2]庫存明細表(INVR18)'!G172</f>
        <v>0</v>
      </c>
    </row>
    <row r="173" spans="1:7" ht="16.5" customHeight="1">
      <c r="A173" s="97" t="str">
        <f>'[2]庫存明細表(INVR18)'!A173</f>
        <v>20240FA00</v>
      </c>
      <c r="B173" s="97" t="str">
        <f>'[2]庫存明細表(INVR18)'!B173</f>
        <v>寶寶生活好習慣學習套組A</v>
      </c>
      <c r="C173" s="97">
        <f>'[2]庫存明細表(INVR18)'!C173</f>
        <v>1564.63</v>
      </c>
      <c r="D173" s="97">
        <f>'[2]庫存明細表(INVR18)'!D173</f>
        <v>1460</v>
      </c>
      <c r="E173" s="97">
        <f>'[2]庫存明細表(INVR18)'!E173</f>
        <v>2284366</v>
      </c>
      <c r="F173" s="97">
        <f>'[2]庫存明細表(INVR18)'!F173</f>
        <v>0</v>
      </c>
      <c r="G173" s="97">
        <f>'[2]庫存明細表(INVR18)'!G173</f>
        <v>0</v>
      </c>
    </row>
    <row r="174" spans="1:7" ht="16.5" customHeight="1">
      <c r="A174" s="97" t="str">
        <f>'[2]庫存明細表(INVR18)'!A174</f>
        <v>20240FA01</v>
      </c>
      <c r="B174" s="97" t="str">
        <f>'[2]庫存明細表(INVR18)'!B174</f>
        <v>親子共讀繪本-刷牙</v>
      </c>
      <c r="C174" s="97">
        <f>'[2]庫存明細表(INVR18)'!C174</f>
        <v>102.35</v>
      </c>
      <c r="D174" s="97">
        <f>'[2]庫存明細表(INVR18)'!D174</f>
        <v>31</v>
      </c>
      <c r="E174" s="97">
        <f>'[2]庫存明細表(INVR18)'!E174</f>
        <v>3173</v>
      </c>
      <c r="F174" s="97">
        <f>'[2]庫存明細表(INVR18)'!F174</f>
        <v>0</v>
      </c>
      <c r="G174" s="97">
        <f>'[2]庫存明細表(INVR18)'!G174</f>
        <v>0</v>
      </c>
    </row>
    <row r="175" spans="1:7" ht="16.5" customHeight="1">
      <c r="A175" s="97" t="str">
        <f>'[2]庫存明細表(INVR18)'!A175</f>
        <v>20240FA02</v>
      </c>
      <c r="B175" s="97" t="str">
        <f>'[2]庫存明細表(INVR18)'!B175</f>
        <v>親子共讀繪本-洗澡</v>
      </c>
      <c r="C175" s="97">
        <f>'[2]庫存明細表(INVR18)'!C175</f>
        <v>81.540000000000006</v>
      </c>
      <c r="D175" s="97">
        <f>'[2]庫存明細表(INVR18)'!D175</f>
        <v>28</v>
      </c>
      <c r="E175" s="97">
        <f>'[2]庫存明細表(INVR18)'!E175</f>
        <v>2283</v>
      </c>
      <c r="F175" s="97">
        <f>'[2]庫存明細表(INVR18)'!F175</f>
        <v>0</v>
      </c>
      <c r="G175" s="97">
        <f>'[2]庫存明細表(INVR18)'!G175</f>
        <v>0</v>
      </c>
    </row>
    <row r="176" spans="1:7" ht="16.5" customHeight="1">
      <c r="A176" s="97" t="str">
        <f>'[2]庫存明細表(INVR18)'!A176</f>
        <v>20240FA03</v>
      </c>
      <c r="B176" s="97" t="str">
        <f>'[2]庫存明細表(INVR18)'!B176</f>
        <v>親子共讀繪本-吃飯</v>
      </c>
      <c r="C176" s="97">
        <f>'[2]庫存明細表(INVR18)'!C176</f>
        <v>102.6</v>
      </c>
      <c r="D176" s="97">
        <f>'[2]庫存明細表(INVR18)'!D176</f>
        <v>30</v>
      </c>
      <c r="E176" s="97">
        <f>'[2]庫存明細表(INVR18)'!E176</f>
        <v>3078</v>
      </c>
      <c r="F176" s="97">
        <f>'[2]庫存明細表(INVR18)'!F176</f>
        <v>0</v>
      </c>
      <c r="G176" s="97">
        <f>'[2]庫存明細表(INVR18)'!G176</f>
        <v>0</v>
      </c>
    </row>
    <row r="177" spans="1:7" ht="16.5" customHeight="1">
      <c r="A177" s="97" t="str">
        <f>'[2]庫存明細表(INVR18)'!A177</f>
        <v>20240FA04</v>
      </c>
      <c r="B177" s="97" t="str">
        <f>'[2]庫存明細表(INVR18)'!B177</f>
        <v>親子共讀繪本-睡覺</v>
      </c>
      <c r="C177" s="97">
        <f>'[2]庫存明細表(INVR18)'!C177</f>
        <v>97.29</v>
      </c>
      <c r="D177" s="97">
        <f>'[2]庫存明細表(INVR18)'!D177</f>
        <v>31</v>
      </c>
      <c r="E177" s="97">
        <f>'[2]庫存明細表(INVR18)'!E177</f>
        <v>3016</v>
      </c>
      <c r="F177" s="97">
        <f>'[2]庫存明細表(INVR18)'!F177</f>
        <v>0</v>
      </c>
      <c r="G177" s="97">
        <f>'[2]庫存明細表(INVR18)'!G177</f>
        <v>0</v>
      </c>
    </row>
    <row r="178" spans="1:7" ht="16.5" customHeight="1">
      <c r="A178" s="97" t="str">
        <f>'[2]庫存明細表(INVR18)'!A178</f>
        <v>20240FA05</v>
      </c>
      <c r="B178" s="97" t="str">
        <f>'[2]庫存明細表(INVR18)'!B178</f>
        <v>親子共讀繪本-上廁所</v>
      </c>
      <c r="C178" s="97">
        <f>'[2]庫存明細表(INVR18)'!C178</f>
        <v>96.35</v>
      </c>
      <c r="D178" s="97">
        <f>'[2]庫存明細表(INVR18)'!D178</f>
        <v>17</v>
      </c>
      <c r="E178" s="97">
        <f>'[2]庫存明細表(INVR18)'!E178</f>
        <v>1638</v>
      </c>
      <c r="F178" s="97">
        <f>'[2]庫存明細表(INVR18)'!F178</f>
        <v>0</v>
      </c>
      <c r="G178" s="97">
        <f>'[2]庫存明細表(INVR18)'!G178</f>
        <v>0</v>
      </c>
    </row>
    <row r="179" spans="1:7" ht="16.5" customHeight="1">
      <c r="A179" s="97" t="str">
        <f>'[2]庫存明細表(INVR18)'!A179</f>
        <v>20240FA06</v>
      </c>
      <c r="B179" s="97" t="str">
        <f>'[2]庫存明細表(INVR18)'!B179</f>
        <v>晚安故事書-河馬醫生</v>
      </c>
      <c r="C179" s="97">
        <f>'[2]庫存明細表(INVR18)'!C179</f>
        <v>20.079999999999998</v>
      </c>
      <c r="D179" s="97">
        <f>'[2]庫存明細表(INVR18)'!D179</f>
        <v>26</v>
      </c>
      <c r="E179" s="97">
        <f>'[2]庫存明細表(INVR18)'!E179</f>
        <v>522</v>
      </c>
      <c r="F179" s="97">
        <f>'[2]庫存明細表(INVR18)'!F179</f>
        <v>0</v>
      </c>
      <c r="G179" s="97">
        <f>'[2]庫存明細表(INVR18)'!G179</f>
        <v>0</v>
      </c>
    </row>
    <row r="180" spans="1:7" ht="16.5" customHeight="1">
      <c r="A180" s="97" t="str">
        <f>'[2]庫存明細表(INVR18)'!A180</f>
        <v>20240FA07</v>
      </c>
      <c r="B180" s="97" t="str">
        <f>'[2]庫存明細表(INVR18)'!B180</f>
        <v>晚安故事書-小聲點</v>
      </c>
      <c r="C180" s="97">
        <f>'[2]庫存明細表(INVR18)'!C180</f>
        <v>13.75</v>
      </c>
      <c r="D180" s="97">
        <f>'[2]庫存明細表(INVR18)'!D180</f>
        <v>8</v>
      </c>
      <c r="E180" s="97">
        <f>'[2]庫存明細表(INVR18)'!E180</f>
        <v>110</v>
      </c>
      <c r="F180" s="97">
        <f>'[2]庫存明細表(INVR18)'!F180</f>
        <v>0</v>
      </c>
      <c r="G180" s="97">
        <f>'[2]庫存明細表(INVR18)'!G180</f>
        <v>0</v>
      </c>
    </row>
    <row r="181" spans="1:7" ht="16.5" customHeight="1">
      <c r="A181" s="97" t="str">
        <f>'[2]庫存明細表(INVR18)'!A181</f>
        <v>20240FA08</v>
      </c>
      <c r="B181" s="97" t="str">
        <f>'[2]庫存明細表(INVR18)'!B181</f>
        <v>晚安故事書-拔蘿蔔</v>
      </c>
      <c r="C181" s="97">
        <f>'[2]庫存明細表(INVR18)'!C181</f>
        <v>21</v>
      </c>
      <c r="D181" s="97">
        <f>'[2]庫存明細表(INVR18)'!D181</f>
        <v>25</v>
      </c>
      <c r="E181" s="97">
        <f>'[2]庫存明細表(INVR18)'!E181</f>
        <v>525</v>
      </c>
      <c r="F181" s="97">
        <f>'[2]庫存明細表(INVR18)'!F181</f>
        <v>0</v>
      </c>
      <c r="G181" s="97">
        <f>'[2]庫存明細表(INVR18)'!G181</f>
        <v>0</v>
      </c>
    </row>
    <row r="182" spans="1:7" ht="16.5" customHeight="1">
      <c r="A182" s="97" t="str">
        <f>'[2]庫存明細表(INVR18)'!A182</f>
        <v>20240FA09</v>
      </c>
      <c r="B182" s="97" t="str">
        <f>'[2]庫存明細表(INVR18)'!B182</f>
        <v>附錄-我會坐馬桶海報</v>
      </c>
      <c r="C182" s="97">
        <f>'[2]庫存明細表(INVR18)'!C182</f>
        <v>1.42</v>
      </c>
      <c r="D182" s="97">
        <f>'[2]庫存明細表(INVR18)'!D182</f>
        <v>31</v>
      </c>
      <c r="E182" s="97">
        <f>'[2]庫存明細表(INVR18)'!E182</f>
        <v>44</v>
      </c>
      <c r="F182" s="97">
        <f>'[2]庫存明細表(INVR18)'!F182</f>
        <v>0</v>
      </c>
      <c r="G182" s="97">
        <f>'[2]庫存明細表(INVR18)'!G182</f>
        <v>0</v>
      </c>
    </row>
    <row r="183" spans="1:7" ht="16.5" customHeight="1">
      <c r="A183" s="97" t="str">
        <f>'[2]庫存明細表(INVR18)'!A183</f>
        <v>20240FA10</v>
      </c>
      <c r="B183" s="97" t="str">
        <f>'[2]庫存明細表(INVR18)'!B183</f>
        <v>附錄-人物貼紙</v>
      </c>
      <c r="C183" s="97">
        <f>'[2]庫存明細表(INVR18)'!C183</f>
        <v>5.48</v>
      </c>
      <c r="D183" s="97">
        <f>'[2]庫存明細表(INVR18)'!D183</f>
        <v>27</v>
      </c>
      <c r="E183" s="97">
        <f>'[2]庫存明細表(INVR18)'!E183</f>
        <v>148</v>
      </c>
      <c r="F183" s="97">
        <f>'[2]庫存明細表(INVR18)'!F183</f>
        <v>0</v>
      </c>
      <c r="G183" s="97">
        <f>'[2]庫存明細表(INVR18)'!G183</f>
        <v>0</v>
      </c>
    </row>
    <row r="184" spans="1:7" ht="16.5" customHeight="1">
      <c r="A184" s="97" t="str">
        <f>'[2]庫存明細表(INVR18)'!A184</f>
        <v>20240FB00</v>
      </c>
      <c r="B184" s="97" t="str">
        <f>'[2]庫存明細表(INVR18)'!B184</f>
        <v>拖把小精靈套組</v>
      </c>
      <c r="C184" s="97">
        <f>'[2]庫存明細表(INVR18)'!C184</f>
        <v>310.99</v>
      </c>
      <c r="D184" s="97">
        <f>'[2]庫存明細表(INVR18)'!D184</f>
        <v>751</v>
      </c>
      <c r="E184" s="97">
        <f>'[2]庫存明細表(INVR18)'!E184</f>
        <v>233555</v>
      </c>
      <c r="F184" s="97">
        <f>'[2]庫存明細表(INVR18)'!F184</f>
        <v>0</v>
      </c>
      <c r="G184" s="97">
        <f>'[2]庫存明細表(INVR18)'!G184</f>
        <v>0</v>
      </c>
    </row>
    <row r="185" spans="1:7" ht="16.5" customHeight="1">
      <c r="A185" s="97" t="str">
        <f>'[2]庫存明細表(INVR18)'!A185</f>
        <v>20240FB01</v>
      </c>
      <c r="B185" s="97" t="str">
        <f>'[2]庫存明細表(INVR18)'!B185</f>
        <v>親子繪本-一起做家事</v>
      </c>
      <c r="C185" s="97">
        <f>'[2]庫存明細表(INVR18)'!C185</f>
        <v>85.75</v>
      </c>
      <c r="D185" s="97">
        <f>'[2]庫存明細表(INVR18)'!D185</f>
        <v>36</v>
      </c>
      <c r="E185" s="97">
        <f>'[2]庫存明細表(INVR18)'!E185</f>
        <v>3087</v>
      </c>
      <c r="F185" s="97">
        <f>'[2]庫存明細表(INVR18)'!F185</f>
        <v>0</v>
      </c>
      <c r="G185" s="97">
        <f>'[2]庫存明細表(INVR18)'!G185</f>
        <v>0</v>
      </c>
    </row>
    <row r="186" spans="1:7" ht="16.5" customHeight="1">
      <c r="A186" s="97" t="str">
        <f>'[2]庫存明細表(INVR18)'!A186</f>
        <v>20240FB02</v>
      </c>
      <c r="B186" s="97" t="str">
        <f>'[2]庫存明細表(INVR18)'!B186</f>
        <v>音樂拖把小精靈使用說明書</v>
      </c>
      <c r="C186" s="97">
        <f>'[2]庫存明細表(INVR18)'!C186</f>
        <v>6.29</v>
      </c>
      <c r="D186" s="97">
        <f>'[2]庫存明細表(INVR18)'!D186</f>
        <v>191</v>
      </c>
      <c r="E186" s="97">
        <f>'[2]庫存明細表(INVR18)'!E186</f>
        <v>1201</v>
      </c>
      <c r="F186" s="97">
        <f>'[2]庫存明細表(INVR18)'!F186</f>
        <v>0</v>
      </c>
      <c r="G186" s="97">
        <f>'[2]庫存明細表(INVR18)'!G186</f>
        <v>0</v>
      </c>
    </row>
    <row r="187" spans="1:7" ht="16.5" customHeight="1">
      <c r="A187" s="97" t="str">
        <f>'[2]庫存明細表(INVR18)'!A187</f>
        <v>20240FD00</v>
      </c>
      <c r="B187" s="97" t="str">
        <f>'[2]庫存明細表(INVR18)'!B187</f>
        <v>巧虎活力車編程遊戲組</v>
      </c>
      <c r="C187" s="97">
        <f>'[2]庫存明細表(INVR18)'!C187</f>
        <v>610.38</v>
      </c>
      <c r="D187" s="97">
        <f>'[2]庫存明細表(INVR18)'!D187</f>
        <v>34</v>
      </c>
      <c r="E187" s="97">
        <f>'[2]庫存明細表(INVR18)'!E187</f>
        <v>20753</v>
      </c>
      <c r="F187" s="97">
        <f>'[2]庫存明細表(INVR18)'!F187</f>
        <v>0</v>
      </c>
      <c r="G187" s="97">
        <f>'[2]庫存明細表(INVR18)'!G187</f>
        <v>0</v>
      </c>
    </row>
    <row r="188" spans="1:7" ht="16.5" customHeight="1">
      <c r="A188" s="97" t="str">
        <f>'[2]庫存明細表(INVR18)'!A188</f>
        <v>20240FD00-包裝盒</v>
      </c>
      <c r="B188" s="97" t="str">
        <f>'[2]庫存明細表(INVR18)'!B188</f>
        <v>巧虎活力車編程遊戲組-包裝盒</v>
      </c>
      <c r="C188" s="97">
        <f>'[2]庫存明細表(INVR18)'!C188</f>
        <v>47.35</v>
      </c>
      <c r="D188" s="97">
        <f>'[2]庫存明細表(INVR18)'!D188</f>
        <v>191</v>
      </c>
      <c r="E188" s="97">
        <f>'[2]庫存明細表(INVR18)'!E188</f>
        <v>9044</v>
      </c>
      <c r="F188" s="97">
        <f>'[2]庫存明細表(INVR18)'!F188</f>
        <v>0</v>
      </c>
      <c r="G188" s="97">
        <f>'[2]庫存明細表(INVR18)'!G188</f>
        <v>0</v>
      </c>
    </row>
    <row r="189" spans="1:7" ht="16.5" customHeight="1">
      <c r="A189" s="97" t="str">
        <f>'[2]庫存明細表(INVR18)'!A189</f>
        <v>20240FD01</v>
      </c>
      <c r="B189" s="97" t="str">
        <f>'[2]庫存明細表(INVR18)'!B189</f>
        <v>活力車運送海報-玩法①</v>
      </c>
      <c r="C189" s="97">
        <f>'[2]庫存明細表(INVR18)'!C189</f>
        <v>14.3</v>
      </c>
      <c r="D189" s="97">
        <f>'[2]庫存明細表(INVR18)'!D189</f>
        <v>184</v>
      </c>
      <c r="E189" s="97">
        <f>'[2]庫存明細表(INVR18)'!E189</f>
        <v>2631</v>
      </c>
      <c r="F189" s="97">
        <f>'[2]庫存明細表(INVR18)'!F189</f>
        <v>0</v>
      </c>
      <c r="G189" s="97">
        <f>'[2]庫存明細表(INVR18)'!G189</f>
        <v>0</v>
      </c>
    </row>
    <row r="190" spans="1:7" ht="16.5" customHeight="1">
      <c r="A190" s="97" t="str">
        <f>'[2]庫存明細表(INVR18)'!A190</f>
        <v>20240FD02</v>
      </c>
      <c r="B190" s="97" t="str">
        <f>'[2]庫存明細表(INVR18)'!B190</f>
        <v>活力車幼兒園接送海報-玩法②</v>
      </c>
      <c r="C190" s="97">
        <f>'[2]庫存明細表(INVR18)'!C190</f>
        <v>14.3</v>
      </c>
      <c r="D190" s="97">
        <f>'[2]庫存明細表(INVR18)'!D190</f>
        <v>191</v>
      </c>
      <c r="E190" s="97">
        <f>'[2]庫存明細表(INVR18)'!E190</f>
        <v>2731</v>
      </c>
      <c r="F190" s="97">
        <f>'[2]庫存明細表(INVR18)'!F190</f>
        <v>0</v>
      </c>
      <c r="G190" s="97">
        <f>'[2]庫存明細表(INVR18)'!G190</f>
        <v>0</v>
      </c>
    </row>
    <row r="191" spans="1:7" ht="16.5" customHeight="1">
      <c r="A191" s="97" t="str">
        <f>'[2]庫存明細表(INVR18)'!A191</f>
        <v>20240FD03</v>
      </c>
      <c r="B191" s="97" t="str">
        <f>'[2]庫存明細表(INVR18)'!B191</f>
        <v>活力車美味漢堡店海報-玩法③</v>
      </c>
      <c r="C191" s="97">
        <f>'[2]庫存明細表(INVR18)'!C191</f>
        <v>18.2</v>
      </c>
      <c r="D191" s="97">
        <f>'[2]庫存明細表(INVR18)'!D191</f>
        <v>194</v>
      </c>
      <c r="E191" s="97">
        <f>'[2]庫存明細表(INVR18)'!E191</f>
        <v>3530</v>
      </c>
      <c r="F191" s="97">
        <f>'[2]庫存明細表(INVR18)'!F191</f>
        <v>0</v>
      </c>
      <c r="G191" s="97">
        <f>'[2]庫存明細表(INVR18)'!G191</f>
        <v>0</v>
      </c>
    </row>
    <row r="192" spans="1:7" ht="16.5" customHeight="1">
      <c r="A192" s="97" t="str">
        <f>'[2]庫存明細表(INVR18)'!A192</f>
        <v>20240FD04</v>
      </c>
      <c r="B192" s="97" t="str">
        <f>'[2]庫存明細表(INVR18)'!B192</f>
        <v>送貨人物圖卡-玩法①</v>
      </c>
      <c r="C192" s="97">
        <f>'[2]庫存明細表(INVR18)'!C192</f>
        <v>9.65</v>
      </c>
      <c r="D192" s="97">
        <f>'[2]庫存明細表(INVR18)'!D192</f>
        <v>194</v>
      </c>
      <c r="E192" s="97">
        <f>'[2]庫存明細表(INVR18)'!E192</f>
        <v>1872</v>
      </c>
      <c r="F192" s="97">
        <f>'[2]庫存明細表(INVR18)'!F192</f>
        <v>0</v>
      </c>
      <c r="G192" s="97">
        <f>'[2]庫存明細表(INVR18)'!G192</f>
        <v>0</v>
      </c>
    </row>
    <row r="193" spans="1:7" ht="16.5" customHeight="1">
      <c r="A193" s="97" t="str">
        <f>'[2]庫存明細表(INVR18)'!A193</f>
        <v>20240FD05</v>
      </c>
      <c r="B193" s="97" t="str">
        <f>'[2]庫存明細表(INVR18)'!B193</f>
        <v>接送人物圖卡-玩法②</v>
      </c>
      <c r="C193" s="97">
        <f>'[2]庫存明細表(INVR18)'!C193</f>
        <v>9.65</v>
      </c>
      <c r="D193" s="97">
        <f>'[2]庫存明細表(INVR18)'!D193</f>
        <v>191</v>
      </c>
      <c r="E193" s="97">
        <f>'[2]庫存明細表(INVR18)'!E193</f>
        <v>1843</v>
      </c>
      <c r="F193" s="97">
        <f>'[2]庫存明細表(INVR18)'!F193</f>
        <v>0</v>
      </c>
      <c r="G193" s="97">
        <f>'[2]庫存明細表(INVR18)'!G193</f>
        <v>0</v>
      </c>
    </row>
    <row r="194" spans="1:7" ht="16.5" customHeight="1">
      <c r="A194" s="97" t="str">
        <f>'[2]庫存明細表(INVR18)'!A194</f>
        <v>20240FD06</v>
      </c>
      <c r="B194" s="97" t="str">
        <f>'[2]庫存明細表(INVR18)'!B194</f>
        <v>活力車活用手冊</v>
      </c>
      <c r="C194" s="97">
        <f>'[2]庫存明細表(INVR18)'!C194</f>
        <v>69.3</v>
      </c>
      <c r="D194" s="97">
        <f>'[2]庫存明細表(INVR18)'!D194</f>
        <v>174</v>
      </c>
      <c r="E194" s="97">
        <f>'[2]庫存明細表(INVR18)'!E194</f>
        <v>12058</v>
      </c>
      <c r="F194" s="97">
        <f>'[2]庫存明細表(INVR18)'!F194</f>
        <v>0</v>
      </c>
      <c r="G194" s="97">
        <f>'[2]庫存明細表(INVR18)'!G194</f>
        <v>0</v>
      </c>
    </row>
    <row r="195" spans="1:7" ht="16.5" customHeight="1">
      <c r="A195" s="97" t="str">
        <f>'[2]庫存明細表(INVR18)'!A195</f>
        <v>20240FJ00</v>
      </c>
      <c r="B195" s="97" t="str">
        <f>'[2]庫存明細表(INVR18)'!B195</f>
        <v>巧虎手偶互動遊戲組</v>
      </c>
      <c r="C195" s="97">
        <f>'[2]庫存明細表(INVR18)'!C195</f>
        <v>183.13</v>
      </c>
      <c r="D195" s="97">
        <f>'[2]庫存明細表(INVR18)'!D195</f>
        <v>114</v>
      </c>
      <c r="E195" s="97">
        <f>'[2]庫存明細表(INVR18)'!E195</f>
        <v>20877</v>
      </c>
      <c r="F195" s="97">
        <f>'[2]庫存明細表(INVR18)'!F195</f>
        <v>0</v>
      </c>
      <c r="G195" s="97">
        <f>'[2]庫存明細表(INVR18)'!G195</f>
        <v>0</v>
      </c>
    </row>
    <row r="196" spans="1:7" ht="16.5" customHeight="1">
      <c r="A196" s="97" t="str">
        <f>'[2]庫存明細表(INVR18)'!A196</f>
        <v>20240FM00</v>
      </c>
      <c r="B196" s="97" t="str">
        <f>'[2]庫存明細表(INVR18)'!B196</f>
        <v>注音套組2.0</v>
      </c>
      <c r="C196" s="97">
        <f>'[2]庫存明細表(INVR18)'!C196</f>
        <v>987.01</v>
      </c>
      <c r="D196" s="97">
        <f>'[2]庫存明細表(INVR18)'!D196</f>
        <v>1311</v>
      </c>
      <c r="E196" s="97">
        <f>'[2]庫存明細表(INVR18)'!E196</f>
        <v>1293967</v>
      </c>
      <c r="F196" s="97">
        <f>'[2]庫存明細表(INVR18)'!F196</f>
        <v>0</v>
      </c>
      <c r="G196" s="97">
        <f>'[2]庫存明細表(INVR18)'!G196</f>
        <v>0</v>
      </c>
    </row>
    <row r="197" spans="1:7" ht="16.5" customHeight="1">
      <c r="A197" s="97" t="str">
        <f>'[2]庫存明細表(INVR18)'!A197</f>
        <v>20240FM00-包裝盒</v>
      </c>
      <c r="B197" s="97" t="str">
        <f>'[2]庫存明細表(INVR18)'!B197</f>
        <v>注音套組2.0外盒</v>
      </c>
      <c r="C197" s="97">
        <f>'[2]庫存明細表(INVR18)'!C197</f>
        <v>28</v>
      </c>
      <c r="D197" s="97">
        <f>'[2]庫存明細表(INVR18)'!D197</f>
        <v>100</v>
      </c>
      <c r="E197" s="97">
        <f>'[2]庫存明細表(INVR18)'!E197</f>
        <v>2800</v>
      </c>
      <c r="F197" s="97">
        <f>'[2]庫存明細表(INVR18)'!F197</f>
        <v>0</v>
      </c>
      <c r="G197" s="97">
        <f>'[2]庫存明細表(INVR18)'!G197</f>
        <v>0</v>
      </c>
    </row>
    <row r="198" spans="1:7" ht="16.5" customHeight="1">
      <c r="A198" s="97" t="str">
        <f>'[2]庫存明細表(INVR18)'!A198</f>
        <v>20240FM01</v>
      </c>
      <c r="B198" s="97" t="str">
        <f>'[2]庫存明細表(INVR18)'!B198</f>
        <v>注音念謠動物園</v>
      </c>
      <c r="C198" s="97">
        <f>'[2]庫存明細表(INVR18)'!C198</f>
        <v>69.680000000000007</v>
      </c>
      <c r="D198" s="97">
        <f>'[2]庫存明細表(INVR18)'!D198</f>
        <v>100</v>
      </c>
      <c r="E198" s="97">
        <f>'[2]庫存明細表(INVR18)'!E198</f>
        <v>6968</v>
      </c>
      <c r="F198" s="97">
        <f>'[2]庫存明細表(INVR18)'!F198</f>
        <v>0</v>
      </c>
      <c r="G198" s="97">
        <f>'[2]庫存明細表(INVR18)'!G198</f>
        <v>0</v>
      </c>
    </row>
    <row r="199" spans="1:7" ht="16.5" customHeight="1">
      <c r="A199" s="97" t="str">
        <f>'[2]庫存明細表(INVR18)'!A199</f>
        <v>20240FM02</v>
      </c>
      <c r="B199" s="97" t="str">
        <f>'[2]庫存明細表(INVR18)'!B199</f>
        <v>ㄅㄆㄇ筆順遊戲書</v>
      </c>
      <c r="C199" s="97">
        <f>'[2]庫存明細表(INVR18)'!C199</f>
        <v>46.72</v>
      </c>
      <c r="D199" s="97">
        <f>'[2]庫存明細表(INVR18)'!D199</f>
        <v>100</v>
      </c>
      <c r="E199" s="97">
        <f>'[2]庫存明細表(INVR18)'!E199</f>
        <v>4672</v>
      </c>
      <c r="F199" s="97">
        <f>'[2]庫存明細表(INVR18)'!F199</f>
        <v>0</v>
      </c>
      <c r="G199" s="97">
        <f>'[2]庫存明細表(INVR18)'!G199</f>
        <v>0</v>
      </c>
    </row>
    <row r="200" spans="1:7" ht="16.5" customHeight="1">
      <c r="A200" s="97" t="str">
        <f>'[2]庫存明細表(INVR18)'!A200</f>
        <v>20240FM03</v>
      </c>
      <c r="B200" s="97" t="str">
        <f>'[2]庫存明細表(INVR18)'!B200</f>
        <v>拼音一級棒</v>
      </c>
      <c r="C200" s="97">
        <f>'[2]庫存明細表(INVR18)'!C200</f>
        <v>85.09</v>
      </c>
      <c r="D200" s="97">
        <f>'[2]庫存明細表(INVR18)'!D200</f>
        <v>100</v>
      </c>
      <c r="E200" s="97">
        <f>'[2]庫存明細表(INVR18)'!E200</f>
        <v>8509</v>
      </c>
      <c r="F200" s="97">
        <f>'[2]庫存明細表(INVR18)'!F200</f>
        <v>0</v>
      </c>
      <c r="G200" s="97">
        <f>'[2]庫存明細表(INVR18)'!G200</f>
        <v>0</v>
      </c>
    </row>
    <row r="201" spans="1:7" ht="16.5" customHeight="1">
      <c r="A201" s="97" t="str">
        <f>'[2]庫存明細表(INVR18)'!A201</f>
        <v>20240FM04</v>
      </c>
      <c r="B201" s="97" t="str">
        <f>'[2]庫存明細表(INVR18)'!B201</f>
        <v>念謠小高手</v>
      </c>
      <c r="C201" s="97">
        <f>'[2]庫存明細表(INVR18)'!C201</f>
        <v>48.47</v>
      </c>
      <c r="D201" s="97">
        <f>'[2]庫存明細表(INVR18)'!D201</f>
        <v>100</v>
      </c>
      <c r="E201" s="97">
        <f>'[2]庫存明細表(INVR18)'!E201</f>
        <v>4847</v>
      </c>
      <c r="F201" s="97">
        <f>'[2]庫存明細表(INVR18)'!F201</f>
        <v>0</v>
      </c>
      <c r="G201" s="97">
        <f>'[2]庫存明細表(INVR18)'!G201</f>
        <v>0</v>
      </c>
    </row>
    <row r="202" spans="1:7" ht="16.5" customHeight="1">
      <c r="A202" s="97" t="str">
        <f>'[2]庫存明細表(INVR18)'!A202</f>
        <v>20240FM05</v>
      </c>
      <c r="B202" s="97" t="str">
        <f>'[2]庫存明細表(INVR18)'!B202</f>
        <v>注音語詞海報</v>
      </c>
      <c r="C202" s="97">
        <f>'[2]庫存明細表(INVR18)'!C202</f>
        <v>13.17</v>
      </c>
      <c r="D202" s="97">
        <f>'[2]庫存明細表(INVR18)'!D202</f>
        <v>100</v>
      </c>
      <c r="E202" s="97">
        <f>'[2]庫存明細表(INVR18)'!E202</f>
        <v>1317</v>
      </c>
      <c r="F202" s="97">
        <f>'[2]庫存明細表(INVR18)'!F202</f>
        <v>0</v>
      </c>
      <c r="G202" s="97">
        <f>'[2]庫存明細表(INVR18)'!G202</f>
        <v>0</v>
      </c>
    </row>
    <row r="203" spans="1:7" ht="16.5" customHeight="1">
      <c r="A203" s="97" t="str">
        <f>'[2]庫存明細表(INVR18)'!A203</f>
        <v>20240FM06</v>
      </c>
      <c r="B203" s="97" t="str">
        <f>'[2]庫存明細表(INVR18)'!B203</f>
        <v>拼音語詞挑戰卡</v>
      </c>
      <c r="C203" s="97">
        <f>'[2]庫存明細表(INVR18)'!C203</f>
        <v>15.42</v>
      </c>
      <c r="D203" s="97">
        <f>'[2]庫存明細表(INVR18)'!D203</f>
        <v>92</v>
      </c>
      <c r="E203" s="97">
        <f>'[2]庫存明細表(INVR18)'!E203</f>
        <v>1419</v>
      </c>
      <c r="F203" s="97">
        <f>'[2]庫存明細表(INVR18)'!F203</f>
        <v>0</v>
      </c>
      <c r="G203" s="97">
        <f>'[2]庫存明細表(INVR18)'!G203</f>
        <v>0</v>
      </c>
    </row>
    <row r="204" spans="1:7" ht="16.5" customHeight="1">
      <c r="A204" s="97" t="str">
        <f>'[2]庫存明細表(INVR18)'!A204</f>
        <v>20240FM07</v>
      </c>
      <c r="B204" s="97" t="str">
        <f>'[2]庫存明細表(INVR18)'!B204</f>
        <v>IC注音描寫機</v>
      </c>
      <c r="C204" s="97">
        <f>'[2]庫存明細表(INVR18)'!C204</f>
        <v>264</v>
      </c>
      <c r="D204" s="97">
        <f>'[2]庫存明細表(INVR18)'!D204</f>
        <v>98</v>
      </c>
      <c r="E204" s="97">
        <f>'[2]庫存明細表(INVR18)'!E204</f>
        <v>25872</v>
      </c>
      <c r="F204" s="97">
        <f>'[2]庫存明細表(INVR18)'!F204</f>
        <v>0</v>
      </c>
      <c r="G204" s="97">
        <f>'[2]庫存明細表(INVR18)'!G204</f>
        <v>0</v>
      </c>
    </row>
    <row r="205" spans="1:7" ht="16.5" customHeight="1">
      <c r="A205" s="97" t="str">
        <f>'[2]庫存明細表(INVR18)'!A205</f>
        <v>20240FM08</v>
      </c>
      <c r="B205" s="97" t="str">
        <f>'[2]庫存明細表(INVR18)'!B205</f>
        <v>描寫筆</v>
      </c>
      <c r="C205" s="97">
        <f>'[2]庫存明細表(INVR18)'!C205</f>
        <v>46.52</v>
      </c>
      <c r="D205" s="97">
        <f>'[2]庫存明細表(INVR18)'!D205</f>
        <v>1014</v>
      </c>
      <c r="E205" s="97">
        <f>'[2]庫存明細表(INVR18)'!E205</f>
        <v>47176</v>
      </c>
      <c r="F205" s="97">
        <f>'[2]庫存明細表(INVR18)'!F205</f>
        <v>0</v>
      </c>
      <c r="G205" s="97">
        <f>'[2]庫存明細表(INVR18)'!G205</f>
        <v>0</v>
      </c>
    </row>
    <row r="206" spans="1:7" ht="16.5" customHeight="1">
      <c r="A206" s="97" t="str">
        <f>'[2]庫存明細表(INVR18)'!A206</f>
        <v>20240FM09</v>
      </c>
      <c r="B206" s="97" t="str">
        <f>'[2]庫存明細表(INVR18)'!B206</f>
        <v>IC注音學習卡</v>
      </c>
      <c r="C206" s="97">
        <f>'[2]庫存明細表(INVR18)'!C206</f>
        <v>77.31</v>
      </c>
      <c r="D206" s="97">
        <f>'[2]庫存明細表(INVR18)'!D206</f>
        <v>98</v>
      </c>
      <c r="E206" s="97">
        <f>'[2]庫存明細表(INVR18)'!E206</f>
        <v>7576</v>
      </c>
      <c r="F206" s="97">
        <f>'[2]庫存明細表(INVR18)'!F206</f>
        <v>0</v>
      </c>
      <c r="G206" s="97">
        <f>'[2]庫存明細表(INVR18)'!G206</f>
        <v>0</v>
      </c>
    </row>
    <row r="207" spans="1:7" ht="16.5" customHeight="1">
      <c r="A207" s="97" t="str">
        <f>'[2]庫存明細表(INVR18)'!A207</f>
        <v>20240FP00</v>
      </c>
      <c r="B207" s="97" t="str">
        <f>'[2]庫存明細表(INVR18)'!B207</f>
        <v>購物遊戲組</v>
      </c>
      <c r="C207" s="97">
        <f>'[2]庫存明細表(INVR18)'!C207</f>
        <v>134</v>
      </c>
      <c r="D207" s="97">
        <f>'[2]庫存明細表(INVR18)'!D207</f>
        <v>1</v>
      </c>
      <c r="E207" s="97">
        <f>'[2]庫存明細表(INVR18)'!E207</f>
        <v>134</v>
      </c>
      <c r="F207" s="97">
        <f>'[2]庫存明細表(INVR18)'!F207</f>
        <v>0</v>
      </c>
      <c r="G207" s="97">
        <f>'[2]庫存明細表(INVR18)'!G207</f>
        <v>0</v>
      </c>
    </row>
    <row r="208" spans="1:7" ht="16.5" customHeight="1">
      <c r="A208" s="97" t="str">
        <f>'[2]庫存明細表(INVR18)'!A208</f>
        <v>20250FA00</v>
      </c>
      <c r="B208" s="97" t="str">
        <f>'[2]庫存明細表(INVR18)'!B208</f>
        <v>好情緒EQ X 品格人際套組</v>
      </c>
      <c r="C208" s="97">
        <f>'[2]庫存明細表(INVR18)'!C208</f>
        <v>668.49</v>
      </c>
      <c r="D208" s="97">
        <f>'[2]庫存明細表(INVR18)'!D208</f>
        <v>1319</v>
      </c>
      <c r="E208" s="97">
        <f>'[2]庫存明細表(INVR18)'!E208</f>
        <v>881742</v>
      </c>
      <c r="F208" s="97">
        <f>'[2]庫存明細表(INVR18)'!F208</f>
        <v>0</v>
      </c>
      <c r="G208" s="97">
        <f>'[2]庫存明細表(INVR18)'!G208</f>
        <v>0</v>
      </c>
    </row>
    <row r="209" spans="1:7" ht="16.5" customHeight="1">
      <c r="A209" s="97" t="str">
        <f>'[2]庫存明細表(INVR18)'!A209</f>
        <v>20250FA00-包裝箱</v>
      </c>
      <c r="B209" s="97" t="str">
        <f>'[2]庫存明細表(INVR18)'!B209</f>
        <v>好情緒EQ X 品格人際套組-外箱</v>
      </c>
      <c r="C209" s="97">
        <f>'[2]庫存明細表(INVR18)'!C209</f>
        <v>25.92</v>
      </c>
      <c r="D209" s="97">
        <f>'[2]庫存明細表(INVR18)'!D209</f>
        <v>141</v>
      </c>
      <c r="E209" s="97">
        <f>'[2]庫存明細表(INVR18)'!E209</f>
        <v>3655</v>
      </c>
      <c r="F209" s="97">
        <f>'[2]庫存明細表(INVR18)'!F209</f>
        <v>0</v>
      </c>
      <c r="G209" s="97">
        <f>'[2]庫存明細表(INVR18)'!G209</f>
        <v>0</v>
      </c>
    </row>
    <row r="210" spans="1:7" ht="16.5" customHeight="1">
      <c r="A210" s="97" t="str">
        <f>'[2]庫存明細表(INVR18)'!A210</f>
        <v>20250FA02</v>
      </c>
      <c r="B210" s="97" t="str">
        <f>'[2]庫存明細表(INVR18)'!B210</f>
        <v>好情緒EQ X 品格人際套組-教具附件</v>
      </c>
      <c r="C210" s="97">
        <f>'[2]庫存明細表(INVR18)'!C210</f>
        <v>16</v>
      </c>
      <c r="D210" s="97">
        <f>'[2]庫存明細表(INVR18)'!D210</f>
        <v>2</v>
      </c>
      <c r="E210" s="97">
        <f>'[2]庫存明細表(INVR18)'!E210</f>
        <v>32</v>
      </c>
      <c r="F210" s="101">
        <f>'[2]庫存明細表(INVR18)'!F210</f>
        <v>0</v>
      </c>
      <c r="G210" s="101">
        <f>'[2]庫存明細表(INVR18)'!G210</f>
        <v>0</v>
      </c>
    </row>
    <row r="211" spans="1:7" ht="16.5" customHeight="1">
      <c r="A211" s="97" t="str">
        <f>'[2]庫存明細表(INVR18)'!A211</f>
        <v>20250FA03</v>
      </c>
      <c r="B211" s="97" t="str">
        <f>'[2]庫存明細表(INVR18)'!B211</f>
        <v>巧虎情緒魔法書-等一等+陌生人</v>
      </c>
      <c r="C211" s="97">
        <f>'[2]庫存明細表(INVR18)'!C211</f>
        <v>40.49</v>
      </c>
      <c r="D211" s="97">
        <f>'[2]庫存明細表(INVR18)'!D211</f>
        <v>218</v>
      </c>
      <c r="E211" s="97">
        <f>'[2]庫存明細表(INVR18)'!E211</f>
        <v>8827</v>
      </c>
      <c r="F211" s="97">
        <f>'[2]庫存明細表(INVR18)'!F211</f>
        <v>0</v>
      </c>
      <c r="G211" s="97">
        <f>'[2]庫存明細表(INVR18)'!G211</f>
        <v>0</v>
      </c>
    </row>
    <row r="212" spans="1:7" ht="16.5" customHeight="1">
      <c r="A212" s="97" t="str">
        <f>'[2]庫存明細表(INVR18)'!A212</f>
        <v>20250FA04</v>
      </c>
      <c r="B212" s="97" t="str">
        <f>'[2]庫存明細表(INVR18)'!B212</f>
        <v>巧虎情緒魔法書-好朋友+玩到最後</v>
      </c>
      <c r="C212" s="97">
        <f>'[2]庫存明細表(INVR18)'!C212</f>
        <v>40.19</v>
      </c>
      <c r="D212" s="97">
        <f>'[2]庫存明細表(INVR18)'!D212</f>
        <v>268</v>
      </c>
      <c r="E212" s="97">
        <f>'[2]庫存明細表(INVR18)'!E212</f>
        <v>10772</v>
      </c>
      <c r="F212" s="97">
        <f>'[2]庫存明細表(INVR18)'!F212</f>
        <v>0</v>
      </c>
      <c r="G212" s="97">
        <f>'[2]庫存明細表(INVR18)'!G212</f>
        <v>0</v>
      </c>
    </row>
    <row r="213" spans="1:7" ht="16.5" customHeight="1">
      <c r="A213" s="97" t="str">
        <f>'[2]庫存明細表(INVR18)'!A213</f>
        <v>20250FA05</v>
      </c>
      <c r="B213" s="97" t="str">
        <f>'[2]庫存明細表(INVR18)'!B213</f>
        <v>巧虎情緒魔法書-再試一下+專心聽</v>
      </c>
      <c r="C213" s="97">
        <f>'[2]庫存明細表(INVR18)'!C213</f>
        <v>40.07</v>
      </c>
      <c r="D213" s="97">
        <f>'[2]庫存明細表(INVR18)'!D213</f>
        <v>164</v>
      </c>
      <c r="E213" s="97">
        <f>'[2]庫存明細表(INVR18)'!E213</f>
        <v>6572</v>
      </c>
      <c r="F213" s="97">
        <f>'[2]庫存明細表(INVR18)'!F213</f>
        <v>0</v>
      </c>
      <c r="G213" s="97">
        <f>'[2]庫存明細表(INVR18)'!G213</f>
        <v>0</v>
      </c>
    </row>
    <row r="214" spans="1:7" ht="16.5" customHeight="1">
      <c r="A214" s="97" t="str">
        <f>'[2]庫存明細表(INVR18)'!A214</f>
        <v>20250FA06</v>
      </c>
      <c r="B214" s="97" t="str">
        <f>'[2]庫存明細表(INVR18)'!B214</f>
        <v>巧虎情緒魔法書-說出心裡話+努力練習</v>
      </c>
      <c r="C214" s="97">
        <f>'[2]庫存明細表(INVR18)'!C214</f>
        <v>40.1</v>
      </c>
      <c r="D214" s="97">
        <f>'[2]庫存明細表(INVR18)'!D214</f>
        <v>135</v>
      </c>
      <c r="E214" s="97">
        <f>'[2]庫存明細表(INVR18)'!E214</f>
        <v>5414</v>
      </c>
      <c r="F214" s="97">
        <f>'[2]庫存明細表(INVR18)'!F214</f>
        <v>0</v>
      </c>
      <c r="G214" s="97">
        <f>'[2]庫存明細表(INVR18)'!G214</f>
        <v>0</v>
      </c>
    </row>
    <row r="215" spans="1:7" ht="16.5" customHeight="1">
      <c r="A215" s="97" t="str">
        <f>'[2]庫存明細表(INVR18)'!A215</f>
        <v>20250FA07</v>
      </c>
      <c r="B215" s="97" t="str">
        <f>'[2]庫存明細表(INVR18)'!B215</f>
        <v>巧虎情緒魔法書-畫出快樂+合作</v>
      </c>
      <c r="C215" s="97">
        <f>'[2]庫存明細表(INVR18)'!C215</f>
        <v>39.92</v>
      </c>
      <c r="D215" s="97">
        <f>'[2]庫存明細表(INVR18)'!D215</f>
        <v>191</v>
      </c>
      <c r="E215" s="97">
        <f>'[2]庫存明細表(INVR18)'!E215</f>
        <v>7625</v>
      </c>
      <c r="F215" s="97">
        <f>'[2]庫存明細表(INVR18)'!F215</f>
        <v>0</v>
      </c>
      <c r="G215" s="97">
        <f>'[2]庫存明細表(INVR18)'!G215</f>
        <v>0</v>
      </c>
    </row>
    <row r="216" spans="1:7" ht="16.5" customHeight="1">
      <c r="A216" s="97" t="str">
        <f>'[2]庫存明細表(INVR18)'!A216</f>
        <v>20250FA08</v>
      </c>
      <c r="B216" s="97" t="str">
        <f>'[2]庫存明細表(INVR18)'!B216</f>
        <v>巧虎情緒魔法書-謝謝+照顧</v>
      </c>
      <c r="C216" s="97">
        <f>'[2]庫存明細表(INVR18)'!C216</f>
        <v>40.29</v>
      </c>
      <c r="D216" s="97">
        <f>'[2]庫存明細表(INVR18)'!D216</f>
        <v>108</v>
      </c>
      <c r="E216" s="97">
        <f>'[2]庫存明細表(INVR18)'!E216</f>
        <v>4351</v>
      </c>
      <c r="F216" s="97">
        <f>'[2]庫存明細表(INVR18)'!F216</f>
        <v>0</v>
      </c>
      <c r="G216" s="97">
        <f>'[2]庫存明細表(INVR18)'!G216</f>
        <v>0</v>
      </c>
    </row>
    <row r="217" spans="1:7" ht="16.5" customHeight="1">
      <c r="A217" s="97" t="str">
        <f>'[2]庫存明細表(INVR18)'!A217</f>
        <v>20250FA09</v>
      </c>
      <c r="B217" s="97" t="str">
        <f>'[2]庫存明細表(INVR18)'!B217</f>
        <v>好品格故事-Hello！你今天好嗎？</v>
      </c>
      <c r="C217" s="97">
        <f>'[2]庫存明細表(INVR18)'!C217</f>
        <v>33.57</v>
      </c>
      <c r="D217" s="97">
        <f>'[2]庫存明細表(INVR18)'!D217</f>
        <v>160</v>
      </c>
      <c r="E217" s="97">
        <f>'[2]庫存明細表(INVR18)'!E217</f>
        <v>5371</v>
      </c>
      <c r="F217" s="97">
        <f>'[2]庫存明細表(INVR18)'!F217</f>
        <v>0</v>
      </c>
      <c r="G217" s="97">
        <f>'[2]庫存明細表(INVR18)'!G217</f>
        <v>0</v>
      </c>
    </row>
    <row r="218" spans="1:7" ht="16.5" customHeight="1">
      <c r="A218" s="97" t="str">
        <f>'[2]庫存明細表(INVR18)'!A218</f>
        <v>20250FA10</v>
      </c>
      <c r="B218" s="97" t="str">
        <f>'[2]庫存明細表(INVR18)'!B218</f>
        <v>好品格故事-有我在，不要怕！</v>
      </c>
      <c r="C218" s="97">
        <f>'[2]庫存明細表(INVR18)'!C218</f>
        <v>33.67</v>
      </c>
      <c r="D218" s="97">
        <f>'[2]庫存明細表(INVR18)'!D218</f>
        <v>119</v>
      </c>
      <c r="E218" s="97">
        <f>'[2]庫存明細表(INVR18)'!E218</f>
        <v>4007</v>
      </c>
      <c r="F218" s="97">
        <f>'[2]庫存明細表(INVR18)'!F218</f>
        <v>0</v>
      </c>
      <c r="G218" s="97">
        <f>'[2]庫存明細表(INVR18)'!G218</f>
        <v>0</v>
      </c>
    </row>
    <row r="219" spans="1:7" ht="16.5" customHeight="1">
      <c r="A219" s="97" t="str">
        <f>'[2]庫存明細表(INVR18)'!A219</f>
        <v>20250FA11</v>
      </c>
      <c r="B219" s="97" t="str">
        <f>'[2]庫存明細表(INVR18)'!B219</f>
        <v>好品格故事-吱吱的祕密</v>
      </c>
      <c r="C219" s="97">
        <f>'[2]庫存明細表(INVR18)'!C219</f>
        <v>25.58</v>
      </c>
      <c r="D219" s="97">
        <f>'[2]庫存明細表(INVR18)'!D219</f>
        <v>149</v>
      </c>
      <c r="E219" s="97">
        <f>'[2]庫存明細表(INVR18)'!E219</f>
        <v>3811</v>
      </c>
      <c r="F219" s="97">
        <f>'[2]庫存明細表(INVR18)'!F219</f>
        <v>0</v>
      </c>
      <c r="G219" s="97">
        <f>'[2]庫存明細表(INVR18)'!G219</f>
        <v>0</v>
      </c>
    </row>
    <row r="220" spans="1:7" ht="16.5" customHeight="1">
      <c r="A220" s="97" t="str">
        <f>'[2]庫存明細表(INVR18)'!A220</f>
        <v>20250FA12</v>
      </c>
      <c r="B220" s="97" t="str">
        <f>'[2]庫存明細表(INVR18)'!B220</f>
        <v>好品格故事-誰看見浣熊爺爺的帽子？</v>
      </c>
      <c r="C220" s="97">
        <f>'[2]庫存明細表(INVR18)'!C220</f>
        <v>25.52</v>
      </c>
      <c r="D220" s="97">
        <f>'[2]庫存明細表(INVR18)'!D220</f>
        <v>99</v>
      </c>
      <c r="E220" s="97">
        <f>'[2]庫存明細表(INVR18)'!E220</f>
        <v>2526</v>
      </c>
      <c r="F220" s="97">
        <f>'[2]庫存明細表(INVR18)'!F220</f>
        <v>0</v>
      </c>
      <c r="G220" s="97">
        <f>'[2]庫存明細表(INVR18)'!G220</f>
        <v>0</v>
      </c>
    </row>
    <row r="221" spans="1:7" ht="16.5" customHeight="1">
      <c r="A221" s="97" t="str">
        <f>'[2]庫存明細表(INVR18)'!A221</f>
        <v>20250FA13</v>
      </c>
      <c r="B221" s="97" t="str">
        <f>'[2]庫存明細表(INVR18)'!B221</f>
        <v>活用手冊</v>
      </c>
      <c r="C221" s="97">
        <f>'[2]庫存明細表(INVR18)'!C221</f>
        <v>8.14</v>
      </c>
      <c r="D221" s="97">
        <f>'[2]庫存明細表(INVR18)'!D221</f>
        <v>259</v>
      </c>
      <c r="E221" s="97">
        <f>'[2]庫存明細表(INVR18)'!E221</f>
        <v>2107</v>
      </c>
      <c r="F221" s="97">
        <f>'[2]庫存明細表(INVR18)'!F221</f>
        <v>0</v>
      </c>
      <c r="G221" s="97">
        <f>'[2]庫存明細表(INVR18)'!G221</f>
        <v>0</v>
      </c>
    </row>
    <row r="222" spans="1:7" ht="16.5" customHeight="1">
      <c r="A222" s="97" t="str">
        <f>'[2]庫存明細表(INVR18)'!A222</f>
        <v>20250FA14</v>
      </c>
      <c r="B222" s="97" t="str">
        <f>'[2]庫存明細表(INVR18)'!B222</f>
        <v>好情緒EQ X 品格人際套組-貼紙</v>
      </c>
      <c r="C222" s="97">
        <f>'[2]庫存明細表(INVR18)'!C222</f>
        <v>76.62</v>
      </c>
      <c r="D222" s="97">
        <f>'[2]庫存明細表(INVR18)'!D222</f>
        <v>21</v>
      </c>
      <c r="E222" s="97">
        <f>'[2]庫存明細表(INVR18)'!E222</f>
        <v>1609</v>
      </c>
      <c r="F222" s="97">
        <f>'[2]庫存明細表(INVR18)'!F222</f>
        <v>0</v>
      </c>
      <c r="G222" s="97">
        <f>'[2]庫存明細表(INVR18)'!G222</f>
        <v>0</v>
      </c>
    </row>
    <row r="223" spans="1:7" ht="16.5" customHeight="1">
      <c r="A223" s="97" t="str">
        <f>'[2]庫存明細表(INVR18)'!A223</f>
        <v>20250FB01</v>
      </c>
      <c r="B223" s="97" t="str">
        <f>'[2]庫存明細表(INVR18)'!B223</f>
        <v>閱讀橋樑書系列1_IQ184偵團</v>
      </c>
      <c r="C223" s="97">
        <f>'[2]庫存明細表(INVR18)'!C223</f>
        <v>405.67</v>
      </c>
      <c r="D223" s="97">
        <f>'[2]庫存明細表(INVR18)'!D223</f>
        <v>734</v>
      </c>
      <c r="E223" s="97">
        <f>'[2]庫存明細表(INVR18)'!E223</f>
        <v>297765</v>
      </c>
      <c r="F223" s="97">
        <f>'[2]庫存明細表(INVR18)'!F223</f>
        <v>0</v>
      </c>
      <c r="G223" s="97">
        <f>'[2]庫存明細表(INVR18)'!G223</f>
        <v>0</v>
      </c>
    </row>
    <row r="224" spans="1:7" ht="16.5" customHeight="1">
      <c r="A224" s="97" t="str">
        <f>'[2]庫存明細表(INVR18)'!A224</f>
        <v>20250FB02</v>
      </c>
      <c r="B224" s="97" t="str">
        <f>'[2]庫存明細表(INVR18)'!B224</f>
        <v>閱讀橋樑書系列2_黑腹貓華生</v>
      </c>
      <c r="C224" s="97">
        <f>'[2]庫存明細表(INVR18)'!C224</f>
        <v>253.31</v>
      </c>
      <c r="D224" s="97">
        <f>'[2]庫存明細表(INVR18)'!D224</f>
        <v>764</v>
      </c>
      <c r="E224" s="97">
        <f>'[2]庫存明細表(INVR18)'!E224</f>
        <v>193529</v>
      </c>
      <c r="F224" s="97">
        <f>'[2]庫存明細表(INVR18)'!F224</f>
        <v>0</v>
      </c>
      <c r="G224" s="97">
        <f>'[2]庫存明細表(INVR18)'!G224</f>
        <v>0</v>
      </c>
    </row>
    <row r="225" spans="1:7" ht="16.5" customHeight="1">
      <c r="A225" s="97" t="str">
        <f>'[2]庫存明細表(INVR18)'!A225</f>
        <v>20250FB03</v>
      </c>
      <c r="B225" s="97" t="str">
        <f>'[2]庫存明細表(INVR18)'!B225</f>
        <v>閱讀橋樑書系列3_卡哩村超能力學園</v>
      </c>
      <c r="C225" s="97">
        <f>'[2]庫存明細表(INVR18)'!C225</f>
        <v>232.6</v>
      </c>
      <c r="D225" s="97">
        <f>'[2]庫存明細表(INVR18)'!D225</f>
        <v>721</v>
      </c>
      <c r="E225" s="97">
        <f>'[2]庫存明細表(INVR18)'!E225</f>
        <v>167705</v>
      </c>
      <c r="F225" s="97">
        <f>'[2]庫存明細表(INVR18)'!F225</f>
        <v>0</v>
      </c>
      <c r="G225" s="97">
        <f>'[2]庫存明細表(INVR18)'!G225</f>
        <v>0</v>
      </c>
    </row>
    <row r="226" spans="1:7" ht="16.5" customHeight="1">
      <c r="A226" s="97" t="str">
        <f>'[2]庫存明細表(INVR18)'!A226</f>
        <v>20250FBA3</v>
      </c>
      <c r="B226" s="97" t="str">
        <f>'[2]庫存明細表(INVR18)'!B226</f>
        <v>閱讀橋樑書系列3附件_卡哩村超能力學園遊戲圖卡</v>
      </c>
      <c r="C226" s="97">
        <f>'[2]庫存明細表(INVR18)'!C226</f>
        <v>67.489999999999995</v>
      </c>
      <c r="D226" s="97">
        <f>'[2]庫存明細表(INVR18)'!D226</f>
        <v>720</v>
      </c>
      <c r="E226" s="97">
        <f>'[2]庫存明細表(INVR18)'!E226</f>
        <v>48596</v>
      </c>
      <c r="F226" s="97">
        <f>'[2]庫存明細表(INVR18)'!F226</f>
        <v>0</v>
      </c>
      <c r="G226" s="97">
        <f>'[2]庫存明細表(INVR18)'!G226</f>
        <v>0</v>
      </c>
    </row>
    <row r="227" spans="1:7" ht="16.5" customHeight="1">
      <c r="A227" s="97" t="str">
        <f>'[2]庫存明細表(INVR18)'!A227</f>
        <v>20250FC01</v>
      </c>
      <c r="B227" s="97" t="str">
        <f>'[2]庫存明細表(INVR18)'!B227</f>
        <v>精選世界名著系列1_勇氣與挑戰</v>
      </c>
      <c r="C227" s="97">
        <f>'[2]庫存明細表(INVR18)'!C227</f>
        <v>393.11</v>
      </c>
      <c r="D227" s="97">
        <f>'[2]庫存明細表(INVR18)'!D227</f>
        <v>875</v>
      </c>
      <c r="E227" s="97">
        <f>'[2]庫存明細表(INVR18)'!E227</f>
        <v>343973</v>
      </c>
      <c r="F227" s="97">
        <f>'[2]庫存明細表(INVR18)'!F227</f>
        <v>0</v>
      </c>
      <c r="G227" s="97">
        <f>'[2]庫存明細表(INVR18)'!G227</f>
        <v>0</v>
      </c>
    </row>
    <row r="228" spans="1:7" ht="16.5" customHeight="1">
      <c r="A228" s="97" t="str">
        <f>'[2]庫存明細表(INVR18)'!A228</f>
        <v>20250FC02</v>
      </c>
      <c r="B228" s="97" t="str">
        <f>'[2]庫存明細表(INVR18)'!B228</f>
        <v>精選世界名著系列2_愛與成長</v>
      </c>
      <c r="C228" s="97">
        <f>'[2]庫存明細表(INVR18)'!C228</f>
        <v>393.11</v>
      </c>
      <c r="D228" s="97">
        <f>'[2]庫存明細表(INVR18)'!D228</f>
        <v>880</v>
      </c>
      <c r="E228" s="97">
        <f>'[2]庫存明細表(INVR18)'!E228</f>
        <v>345939</v>
      </c>
      <c r="F228" s="97">
        <f>'[2]庫存明細表(INVR18)'!F228</f>
        <v>0</v>
      </c>
      <c r="G228" s="97">
        <f>'[2]庫存明細表(INVR18)'!G228</f>
        <v>0</v>
      </c>
    </row>
    <row r="229" spans="1:7" ht="16.5" customHeight="1">
      <c r="A229" s="97" t="str">
        <f>'[2]庫存明細表(INVR18)'!A229</f>
        <v>20250FC03</v>
      </c>
      <c r="B229" s="97" t="str">
        <f>'[2]庫存明細表(INVR18)'!B229</f>
        <v>精選世界名著系列3_奇幻與推理</v>
      </c>
      <c r="C229" s="97">
        <f>'[2]庫存明細表(INVR18)'!C229</f>
        <v>393.11</v>
      </c>
      <c r="D229" s="97">
        <f>'[2]庫存明細表(INVR18)'!D229</f>
        <v>875</v>
      </c>
      <c r="E229" s="97">
        <f>'[2]庫存明細表(INVR18)'!E229</f>
        <v>343974</v>
      </c>
      <c r="F229" s="97">
        <f>'[2]庫存明細表(INVR18)'!F229</f>
        <v>0</v>
      </c>
      <c r="G229" s="97">
        <f>'[2]庫存明細表(INVR18)'!G229</f>
        <v>0</v>
      </c>
    </row>
    <row r="230" spans="1:7" ht="16.5" customHeight="1">
      <c r="A230" s="97" t="str">
        <f>'[2]庫存明細表(INVR18)'!A230</f>
        <v>20250FD00</v>
      </c>
      <c r="B230" s="97" t="str">
        <f>'[2]庫存明細表(INVR18)'!B230</f>
        <v>語彙表達‧智育學習套組</v>
      </c>
      <c r="C230" s="97">
        <f>'[2]庫存明細表(INVR18)'!C230</f>
        <v>1592.69</v>
      </c>
      <c r="D230" s="97">
        <f>'[2]庫存明細表(INVR18)'!D230</f>
        <v>3214</v>
      </c>
      <c r="E230" s="97">
        <f>'[2]庫存明細表(INVR18)'!E230</f>
        <v>5118902</v>
      </c>
      <c r="F230" s="97">
        <f>'[2]庫存明細表(INVR18)'!F230</f>
        <v>0</v>
      </c>
      <c r="G230" s="97">
        <f>'[2]庫存明細表(INVR18)'!G230</f>
        <v>0</v>
      </c>
    </row>
    <row r="231" spans="1:7" ht="16.5" customHeight="1">
      <c r="A231" s="97" t="str">
        <f>'[2]庫存明細表(INVR18)'!A231</f>
        <v>20250FD00-包裝箱</v>
      </c>
      <c r="B231" s="97" t="str">
        <f>'[2]庫存明細表(INVR18)'!B231</f>
        <v>語彙表達‧智育學習套組-外箱</v>
      </c>
      <c r="C231" s="97">
        <f>'[2]庫存明細表(INVR18)'!C231</f>
        <v>29.63</v>
      </c>
      <c r="D231" s="97">
        <f>'[2]庫存明細表(INVR18)'!D231</f>
        <v>57</v>
      </c>
      <c r="E231" s="97">
        <f>'[2]庫存明細表(INVR18)'!E231</f>
        <v>1689</v>
      </c>
      <c r="F231" s="97">
        <f>'[2]庫存明細表(INVR18)'!F231</f>
        <v>0</v>
      </c>
      <c r="G231" s="97">
        <f>'[2]庫存明細表(INVR18)'!G231</f>
        <v>0</v>
      </c>
    </row>
    <row r="232" spans="1:7" ht="16.5" customHeight="1">
      <c r="A232" s="97" t="str">
        <f>'[2]庫存明細表(INVR18)'!A232</f>
        <v>20250FD01</v>
      </c>
      <c r="B232" s="97" t="str">
        <f>'[2]庫存明細表(INVR18)'!B232</f>
        <v>巧虎收納袋</v>
      </c>
      <c r="C232" s="97">
        <f>'[2]庫存明細表(INVR18)'!C232</f>
        <v>104.98</v>
      </c>
      <c r="D232" s="97">
        <f>'[2]庫存明細表(INVR18)'!D232</f>
        <v>401</v>
      </c>
      <c r="E232" s="97">
        <f>'[2]庫存明細表(INVR18)'!E232</f>
        <v>42095</v>
      </c>
      <c r="F232" s="97">
        <f>'[2]庫存明細表(INVR18)'!F232</f>
        <v>0</v>
      </c>
      <c r="G232" s="97">
        <f>'[2]庫存明細表(INVR18)'!G232</f>
        <v>0</v>
      </c>
    </row>
    <row r="233" spans="1:7" ht="16.5" customHeight="1">
      <c r="A233" s="97" t="str">
        <f>'[2]庫存明細表(INVR18)'!A233</f>
        <v>20250FD03</v>
      </c>
      <c r="B233" s="97" t="str">
        <f>'[2]庫存明細表(INVR18)'!B233</f>
        <v>和顏色娃娃一起玩扮演組</v>
      </c>
      <c r="C233" s="97">
        <f>'[2]庫存明細表(INVR18)'!C233</f>
        <v>118.2</v>
      </c>
      <c r="D233" s="97">
        <f>'[2]庫存明細表(INVR18)'!D233</f>
        <v>5</v>
      </c>
      <c r="E233" s="97">
        <f>'[2]庫存明細表(INVR18)'!E233</f>
        <v>591</v>
      </c>
      <c r="F233" s="97">
        <f>'[2]庫存明細表(INVR18)'!F233</f>
        <v>0</v>
      </c>
      <c r="G233" s="97">
        <f>'[2]庫存明細表(INVR18)'!G233</f>
        <v>0</v>
      </c>
    </row>
    <row r="234" spans="1:7" ht="16.5" customHeight="1">
      <c r="A234" s="97" t="str">
        <f>'[2]庫存明細表(INVR18)'!A234</f>
        <v>20250FD04</v>
      </c>
      <c r="B234" s="97" t="str">
        <f>'[2]庫存明細表(INVR18)'!B234</f>
        <v>創意顏色形狀積木組</v>
      </c>
      <c r="C234" s="97">
        <f>'[2]庫存明細表(INVR18)'!C234</f>
        <v>165</v>
      </c>
      <c r="D234" s="97">
        <f>'[2]庫存明細表(INVR18)'!D234</f>
        <v>5</v>
      </c>
      <c r="E234" s="97">
        <f>'[2]庫存明細表(INVR18)'!E234</f>
        <v>825</v>
      </c>
      <c r="F234" s="97">
        <f>'[2]庫存明細表(INVR18)'!F234</f>
        <v>0</v>
      </c>
      <c r="G234" s="97">
        <f>'[2]庫存明細表(INVR18)'!G234</f>
        <v>0</v>
      </c>
    </row>
    <row r="235" spans="1:7" ht="16.5" customHeight="1">
      <c r="A235" s="97" t="str">
        <f>'[2]庫存明細表(INVR18)'!A235</f>
        <v>20250FD05</v>
      </c>
      <c r="B235" s="97" t="str">
        <f>'[2]庫存明細表(INVR18)'!B235</f>
        <v>語彙智育遊戲書-喂喂喂~你好</v>
      </c>
      <c r="C235" s="97">
        <f>'[2]庫存明細表(INVR18)'!C235</f>
        <v>58.22</v>
      </c>
      <c r="D235" s="97">
        <f>'[2]庫存明細表(INVR18)'!D235</f>
        <v>45</v>
      </c>
      <c r="E235" s="97">
        <f>'[2]庫存明細表(INVR18)'!E235</f>
        <v>2620</v>
      </c>
      <c r="F235" s="97">
        <f>'[2]庫存明細表(INVR18)'!F235</f>
        <v>0</v>
      </c>
      <c r="G235" s="97">
        <f>'[2]庫存明細表(INVR18)'!G235</f>
        <v>0</v>
      </c>
    </row>
    <row r="236" spans="1:7" ht="16.5" customHeight="1">
      <c r="A236" s="97" t="str">
        <f>'[2]庫存明細表(INVR18)'!A236</f>
        <v>20250FD06</v>
      </c>
      <c r="B236" s="97" t="str">
        <f>'[2]庫存明細表(INVR18)'!B236</f>
        <v>語彙智育遊戲書-紅色 藍色 黃色</v>
      </c>
      <c r="C236" s="97">
        <f>'[2]庫存明細表(INVR18)'!C236</f>
        <v>50.06</v>
      </c>
      <c r="D236" s="97">
        <f>'[2]庫存明細表(INVR18)'!D236</f>
        <v>35</v>
      </c>
      <c r="E236" s="97">
        <f>'[2]庫存明細表(INVR18)'!E236</f>
        <v>1752</v>
      </c>
      <c r="F236" s="97">
        <f>'[2]庫存明細表(INVR18)'!F236</f>
        <v>0</v>
      </c>
      <c r="G236" s="97">
        <f>'[2]庫存明細表(INVR18)'!G236</f>
        <v>0</v>
      </c>
    </row>
    <row r="237" spans="1:7" ht="16.5" customHeight="1">
      <c r="A237" s="97" t="str">
        <f>'[2]庫存明細表(INVR18)'!A237</f>
        <v>20250FD07</v>
      </c>
      <c r="B237" s="97" t="str">
        <f>'[2]庫存明細表(INVR18)'!B237</f>
        <v>語彙智育遊戲書-數字1-10</v>
      </c>
      <c r="C237" s="97">
        <f>'[2]庫存明細表(INVR18)'!C237</f>
        <v>60.91</v>
      </c>
      <c r="D237" s="97">
        <f>'[2]庫存明細表(INVR18)'!D237</f>
        <v>23</v>
      </c>
      <c r="E237" s="97">
        <f>'[2]庫存明細表(INVR18)'!E237</f>
        <v>1401</v>
      </c>
      <c r="F237" s="97">
        <f>'[2]庫存明細表(INVR18)'!F237</f>
        <v>0</v>
      </c>
      <c r="G237" s="97">
        <f>'[2]庫存明細表(INVR18)'!G237</f>
        <v>0</v>
      </c>
    </row>
    <row r="238" spans="1:7" ht="16.5" customHeight="1">
      <c r="A238" s="97" t="str">
        <f>'[2]庫存明細表(INVR18)'!A238</f>
        <v>20250FD08</v>
      </c>
      <c r="B238" s="97" t="str">
        <f>'[2]庫存明細表(INVR18)'!B238</f>
        <v>語彙智育遊戲書-圓形 三角形 正方形</v>
      </c>
      <c r="C238" s="97">
        <f>'[2]庫存明細表(INVR18)'!C238</f>
        <v>42.73</v>
      </c>
      <c r="D238" s="97">
        <f>'[2]庫存明細表(INVR18)'!D238</f>
        <v>44</v>
      </c>
      <c r="E238" s="97">
        <f>'[2]庫存明細表(INVR18)'!E238</f>
        <v>1880</v>
      </c>
      <c r="F238" s="97">
        <f>'[2]庫存明細表(INVR18)'!F238</f>
        <v>0</v>
      </c>
      <c r="G238" s="97">
        <f>'[2]庫存明細表(INVR18)'!G238</f>
        <v>0</v>
      </c>
    </row>
    <row r="239" spans="1:7" ht="16.5" customHeight="1">
      <c r="A239" s="97" t="str">
        <f>'[2]庫存明細表(INVR18)'!A239</f>
        <v>20250FD09</v>
      </c>
      <c r="B239" s="97" t="str">
        <f>'[2]庫存明細表(INVR18)'!B239</f>
        <v>語彙智育遊戲書-真不簡單</v>
      </c>
      <c r="C239" s="97">
        <f>'[2]庫存明細表(INVR18)'!C239</f>
        <v>80.680000000000007</v>
      </c>
      <c r="D239" s="97">
        <f>'[2]庫存明細表(INVR18)'!D239</f>
        <v>25</v>
      </c>
      <c r="E239" s="97">
        <f>'[2]庫存明細表(INVR18)'!E239</f>
        <v>2017</v>
      </c>
      <c r="F239" s="97">
        <f>'[2]庫存明細表(INVR18)'!F239</f>
        <v>0</v>
      </c>
      <c r="G239" s="97">
        <f>'[2]庫存明細表(INVR18)'!G239</f>
        <v>0</v>
      </c>
    </row>
    <row r="240" spans="1:7" ht="16.5" customHeight="1">
      <c r="A240" s="97" t="str">
        <f>'[2]庫存明細表(INVR18)'!A240</f>
        <v>20250FD10</v>
      </c>
      <c r="B240" s="97" t="str">
        <f>'[2]庫存明細表(INVR18)'!B240</f>
        <v>咕嚕嚕IC雙語美食屋-教具附件1</v>
      </c>
      <c r="C240" s="97">
        <f>'[2]庫存明細表(INVR18)'!C240</f>
        <v>21.16</v>
      </c>
      <c r="D240" s="97">
        <f>'[2]庫存明細表(INVR18)'!D240</f>
        <v>55</v>
      </c>
      <c r="E240" s="97">
        <f>'[2]庫存明細表(INVR18)'!E240</f>
        <v>1164</v>
      </c>
      <c r="F240" s="97">
        <f>'[2]庫存明細表(INVR18)'!F240</f>
        <v>0</v>
      </c>
      <c r="G240" s="97">
        <f>'[2]庫存明細表(INVR18)'!G240</f>
        <v>0</v>
      </c>
    </row>
    <row r="241" spans="1:7" ht="16.5" customHeight="1">
      <c r="A241" s="97" t="str">
        <f>'[2]庫存明細表(INVR18)'!A241</f>
        <v>20250FD11</v>
      </c>
      <c r="B241" s="97" t="str">
        <f>'[2]庫存明細表(INVR18)'!B241</f>
        <v>和顏色娃娃一起玩扮演組-教具附件1</v>
      </c>
      <c r="C241" s="97">
        <f>'[2]庫存明細表(INVR18)'!C241</f>
        <v>10.96</v>
      </c>
      <c r="D241" s="97">
        <f>'[2]庫存明細表(INVR18)'!D241</f>
        <v>55</v>
      </c>
      <c r="E241" s="97">
        <f>'[2]庫存明細表(INVR18)'!E241</f>
        <v>603</v>
      </c>
      <c r="F241" s="97">
        <f>'[2]庫存明細表(INVR18)'!F241</f>
        <v>0</v>
      </c>
      <c r="G241" s="97">
        <f>'[2]庫存明細表(INVR18)'!G241</f>
        <v>0</v>
      </c>
    </row>
    <row r="242" spans="1:7" ht="16.5" customHeight="1">
      <c r="A242" s="97" t="str">
        <f>'[2]庫存明細表(INVR18)'!A242</f>
        <v>20250FD12</v>
      </c>
      <c r="B242" s="97" t="str">
        <f>'[2]庫存明細表(INVR18)'!B242</f>
        <v>和顏色娃娃一起玩扮演組-教具附件2</v>
      </c>
      <c r="C242" s="97">
        <f>'[2]庫存明細表(INVR18)'!C242</f>
        <v>11.35</v>
      </c>
      <c r="D242" s="97">
        <f>'[2]庫存明細表(INVR18)'!D242</f>
        <v>51</v>
      </c>
      <c r="E242" s="97">
        <f>'[2]庫存明細表(INVR18)'!E242</f>
        <v>579</v>
      </c>
      <c r="F242" s="97">
        <f>'[2]庫存明細表(INVR18)'!F242</f>
        <v>0</v>
      </c>
      <c r="G242" s="97">
        <f>'[2]庫存明細表(INVR18)'!G242</f>
        <v>0</v>
      </c>
    </row>
    <row r="243" spans="1:7" ht="16.5" customHeight="1">
      <c r="A243" s="97" t="str">
        <f>'[2]庫存明細表(INVR18)'!A243</f>
        <v>20250FD13</v>
      </c>
      <c r="B243" s="97" t="str">
        <f>'[2]庫存明細表(INVR18)'!B243</f>
        <v>創意顏色形狀積木組-教具附件</v>
      </c>
      <c r="C243" s="97">
        <f>'[2]庫存明細表(INVR18)'!C243</f>
        <v>21.96</v>
      </c>
      <c r="D243" s="97">
        <f>'[2]庫存明細表(INVR18)'!D243</f>
        <v>55</v>
      </c>
      <c r="E243" s="97">
        <f>'[2]庫存明細表(INVR18)'!E243</f>
        <v>1208</v>
      </c>
      <c r="F243" s="97">
        <f>'[2]庫存明細表(INVR18)'!F243</f>
        <v>0</v>
      </c>
      <c r="G243" s="97">
        <f>'[2]庫存明細表(INVR18)'!G243</f>
        <v>0</v>
      </c>
    </row>
    <row r="244" spans="1:7" ht="16.5" customHeight="1">
      <c r="A244" s="97" t="str">
        <f>'[2]庫存明細表(INVR18)'!A244</f>
        <v>20250FD14</v>
      </c>
      <c r="B244" s="97" t="str">
        <f>'[2]庫存明細表(INVR18)'!B244</f>
        <v>語彙表達‧ 智育學習套組-說明書</v>
      </c>
      <c r="C244" s="97">
        <f>'[2]庫存明細表(INVR18)'!C244</f>
        <v>81.64</v>
      </c>
      <c r="D244" s="97">
        <f>'[2]庫存明細表(INVR18)'!D244</f>
        <v>103</v>
      </c>
      <c r="E244" s="97">
        <f>'[2]庫存明細表(INVR18)'!E244</f>
        <v>8409</v>
      </c>
      <c r="F244" s="97">
        <f>'[2]庫存明細表(INVR18)'!F244</f>
        <v>0</v>
      </c>
      <c r="G244" s="97">
        <f>'[2]庫存明細表(INVR18)'!G244</f>
        <v>0</v>
      </c>
    </row>
    <row r="245" spans="1:7" ht="16.5" customHeight="1">
      <c r="A245" s="97" t="str">
        <f>'[2]庫存明細表(INVR18)'!A245</f>
        <v>20250FE00</v>
      </c>
      <c r="B245" s="97" t="str">
        <f>'[2]庫存明細表(INVR18)'!B245</f>
        <v>巧虎雙語點讀圖鑑</v>
      </c>
      <c r="C245" s="97">
        <f>'[2]庫存明細表(INVR18)'!C245</f>
        <v>675.74</v>
      </c>
      <c r="D245" s="97">
        <f>'[2]庫存明細表(INVR18)'!D245</f>
        <v>2336</v>
      </c>
      <c r="E245" s="97">
        <f>'[2]庫存明細表(INVR18)'!E245</f>
        <v>1578532</v>
      </c>
      <c r="F245" s="97">
        <f>'[2]庫存明細表(INVR18)'!F245</f>
        <v>0</v>
      </c>
      <c r="G245" s="97">
        <f>'[2]庫存明細表(INVR18)'!G245</f>
        <v>0</v>
      </c>
    </row>
    <row r="246" spans="1:7" ht="16.5" customHeight="1">
      <c r="A246" s="97" t="str">
        <f>'[2]庫存明細表(INVR18)'!A246</f>
        <v>20250FE00-包裝箱</v>
      </c>
      <c r="B246" s="97" t="str">
        <f>'[2]庫存明細表(INVR18)'!B246</f>
        <v>巧虎雙語點讀圖鑑-外箱</v>
      </c>
      <c r="C246" s="97">
        <f>'[2]庫存明細表(INVR18)'!C246</f>
        <v>15.2</v>
      </c>
      <c r="D246" s="97">
        <f>'[2]庫存明細表(INVR18)'!D246</f>
        <v>5</v>
      </c>
      <c r="E246" s="97">
        <f>'[2]庫存明細表(INVR18)'!E246</f>
        <v>76</v>
      </c>
      <c r="F246" s="97">
        <f>'[2]庫存明細表(INVR18)'!F246</f>
        <v>0</v>
      </c>
      <c r="G246" s="97">
        <f>'[2]庫存明細表(INVR18)'!G246</f>
        <v>0</v>
      </c>
    </row>
    <row r="247" spans="1:7" ht="16.5" customHeight="1">
      <c r="A247" s="97" t="str">
        <f>'[2]庫存明細表(INVR18)'!A247</f>
        <v>20250FE02</v>
      </c>
      <c r="B247" s="97" t="str">
        <f>'[2]庫存明細表(INVR18)'!B247</f>
        <v>雙語圖鑑-1</v>
      </c>
      <c r="C247" s="97">
        <f>'[2]庫存明細表(INVR18)'!C247</f>
        <v>74.67</v>
      </c>
      <c r="D247" s="97">
        <f>'[2]庫存明細表(INVR18)'!D247</f>
        <v>3</v>
      </c>
      <c r="E247" s="97">
        <f>'[2]庫存明細表(INVR18)'!E247</f>
        <v>224</v>
      </c>
      <c r="F247" s="97">
        <f>'[2]庫存明細表(INVR18)'!F247</f>
        <v>0</v>
      </c>
      <c r="G247" s="97">
        <f>'[2]庫存明細表(INVR18)'!G247</f>
        <v>0</v>
      </c>
    </row>
    <row r="248" spans="1:7" ht="16.5" customHeight="1">
      <c r="A248" s="97" t="str">
        <f>'[2]庫存明細表(INVR18)'!A248</f>
        <v>20250FE03</v>
      </c>
      <c r="B248" s="97" t="str">
        <f>'[2]庫存明細表(INVR18)'!B248</f>
        <v>雙語圖鑑-2</v>
      </c>
      <c r="C248" s="97">
        <f>'[2]庫存明細表(INVR18)'!C248</f>
        <v>79</v>
      </c>
      <c r="D248" s="97">
        <f>'[2]庫存明細表(INVR18)'!D248</f>
        <v>4</v>
      </c>
      <c r="E248" s="97">
        <f>'[2]庫存明細表(INVR18)'!E248</f>
        <v>316</v>
      </c>
      <c r="F248" s="97">
        <f>'[2]庫存明細表(INVR18)'!F248</f>
        <v>0</v>
      </c>
      <c r="G248" s="97">
        <f>'[2]庫存明細表(INVR18)'!G248</f>
        <v>0</v>
      </c>
    </row>
    <row r="249" spans="1:7" ht="16.5" customHeight="1">
      <c r="A249" s="97" t="str">
        <f>'[2]庫存明細表(INVR18)'!A249</f>
        <v>20250FE04</v>
      </c>
      <c r="B249" s="97" t="str">
        <f>'[2]庫存明細表(INVR18)'!B249</f>
        <v>雙語圖鑑-3</v>
      </c>
      <c r="C249" s="97">
        <f>'[2]庫存明細表(INVR18)'!C249</f>
        <v>79</v>
      </c>
      <c r="D249" s="97">
        <f>'[2]庫存明細表(INVR18)'!D249</f>
        <v>5</v>
      </c>
      <c r="E249" s="97">
        <f>'[2]庫存明細表(INVR18)'!E249</f>
        <v>395</v>
      </c>
      <c r="F249" s="97">
        <f>'[2]庫存明細表(INVR18)'!F249</f>
        <v>0</v>
      </c>
      <c r="G249" s="97">
        <f>'[2]庫存明細表(INVR18)'!G249</f>
        <v>0</v>
      </c>
    </row>
    <row r="250" spans="1:7" ht="16.5" customHeight="1">
      <c r="A250" s="97" t="str">
        <f>'[2]庫存明細表(INVR18)'!A250</f>
        <v>20250FE05</v>
      </c>
      <c r="B250" s="97" t="str">
        <f>'[2]庫存明細表(INVR18)'!B250</f>
        <v>雙語圖鑑-4</v>
      </c>
      <c r="C250" s="97">
        <f>'[2]庫存明細表(INVR18)'!C250</f>
        <v>90.8</v>
      </c>
      <c r="D250" s="97">
        <f>'[2]庫存明細表(INVR18)'!D250</f>
        <v>5</v>
      </c>
      <c r="E250" s="97">
        <f>'[2]庫存明細表(INVR18)'!E250</f>
        <v>454</v>
      </c>
      <c r="F250" s="97">
        <f>'[2]庫存明細表(INVR18)'!F250</f>
        <v>0</v>
      </c>
      <c r="G250" s="97">
        <f>'[2]庫存明細表(INVR18)'!G250</f>
        <v>0</v>
      </c>
    </row>
    <row r="251" spans="1:7" ht="16.5" customHeight="1">
      <c r="A251" s="97" t="str">
        <f>'[2]庫存明細表(INVR18)'!A251</f>
        <v>20250FE06</v>
      </c>
      <c r="B251" s="97" t="str">
        <f>'[2]庫存明細表(INVR18)'!B251</f>
        <v>雙語點讀圖鑑育兒誌</v>
      </c>
      <c r="C251" s="97">
        <f>'[2]庫存明細表(INVR18)'!C251</f>
        <v>6.5</v>
      </c>
      <c r="D251" s="97">
        <f>'[2]庫存明細表(INVR18)'!D251</f>
        <v>2</v>
      </c>
      <c r="E251" s="97">
        <f>'[2]庫存明細表(INVR18)'!E251</f>
        <v>13</v>
      </c>
      <c r="F251" s="97">
        <f>'[2]庫存明細表(INVR18)'!F251</f>
        <v>0</v>
      </c>
      <c r="G251" s="97">
        <f>'[2]庫存明細表(INVR18)'!G251</f>
        <v>0</v>
      </c>
    </row>
    <row r="252" spans="1:7" ht="16.5" customHeight="1">
      <c r="A252" s="97" t="str">
        <f>'[2]庫存明細表(INVR18)'!A252</f>
        <v>20250FF00</v>
      </c>
      <c r="B252" s="97" t="str">
        <f>'[2]庫存明細表(INVR18)'!B252</f>
        <v>聰明左右腦 點讀大冒險套組</v>
      </c>
      <c r="C252" s="97">
        <f>'[2]庫存明細表(INVR18)'!C252</f>
        <v>1193.79</v>
      </c>
      <c r="D252" s="97">
        <f>'[2]庫存明細表(INVR18)'!D252</f>
        <v>3823</v>
      </c>
      <c r="E252" s="97">
        <f>'[2]庫存明細表(INVR18)'!E252</f>
        <v>4563862</v>
      </c>
      <c r="F252" s="97">
        <f>'[2]庫存明細表(INVR18)'!F252</f>
        <v>0</v>
      </c>
      <c r="G252" s="97">
        <f>'[2]庫存明細表(INVR18)'!G252</f>
        <v>0</v>
      </c>
    </row>
    <row r="253" spans="1:7" ht="16.5" customHeight="1">
      <c r="A253" s="97" t="str">
        <f>'[2]庫存明細表(INVR18)'!A253</f>
        <v>20250FF00-包裝箱</v>
      </c>
      <c r="B253" s="97" t="str">
        <f>'[2]庫存明細表(INVR18)'!B253</f>
        <v>點讀大冒險-外箱</v>
      </c>
      <c r="C253" s="97">
        <f>'[2]庫存明細表(INVR18)'!C253</f>
        <v>32.33</v>
      </c>
      <c r="D253" s="97">
        <f>'[2]庫存明細表(INVR18)'!D253</f>
        <v>33</v>
      </c>
      <c r="E253" s="97">
        <f>'[2]庫存明細表(INVR18)'!E253</f>
        <v>1067</v>
      </c>
      <c r="F253" s="97">
        <f>'[2]庫存明細表(INVR18)'!F253</f>
        <v>0</v>
      </c>
      <c r="G253" s="97">
        <f>'[2]庫存明細表(INVR18)'!G253</f>
        <v>0</v>
      </c>
    </row>
    <row r="254" spans="1:7" ht="16.5" customHeight="1">
      <c r="A254" s="97" t="str">
        <f>'[2]庫存明細表(INVR18)'!A254</f>
        <v>20250FF02</v>
      </c>
      <c r="B254" s="97" t="str">
        <f>'[2]庫存明細表(INVR18)'!B254</f>
        <v>邏輯閱讀點點書-1</v>
      </c>
      <c r="C254" s="97">
        <f>'[2]庫存明細表(INVR18)'!C254</f>
        <v>45.99</v>
      </c>
      <c r="D254" s="97">
        <f>'[2]庫存明細表(INVR18)'!D254</f>
        <v>146</v>
      </c>
      <c r="E254" s="97">
        <f>'[2]庫存明細表(INVR18)'!E254</f>
        <v>6714</v>
      </c>
      <c r="F254" s="97">
        <f>'[2]庫存明細表(INVR18)'!F254</f>
        <v>0</v>
      </c>
      <c r="G254" s="97">
        <f>'[2]庫存明細表(INVR18)'!G254</f>
        <v>0</v>
      </c>
    </row>
    <row r="255" spans="1:7" ht="16.5" customHeight="1">
      <c r="A255" s="97" t="str">
        <f>'[2]庫存明細表(INVR18)'!A255</f>
        <v>20250FF03</v>
      </c>
      <c r="B255" s="97" t="str">
        <f>'[2]庫存明細表(INVR18)'!B255</f>
        <v>邏輯閱讀點點書-2</v>
      </c>
      <c r="C255" s="97">
        <f>'[2]庫存明細表(INVR18)'!C255</f>
        <v>46.02</v>
      </c>
      <c r="D255" s="97">
        <f>'[2]庫存明細表(INVR18)'!D255</f>
        <v>199</v>
      </c>
      <c r="E255" s="97">
        <f>'[2]庫存明細表(INVR18)'!E255</f>
        <v>9158</v>
      </c>
      <c r="F255" s="97">
        <f>'[2]庫存明細表(INVR18)'!F255</f>
        <v>0</v>
      </c>
      <c r="G255" s="97">
        <f>'[2]庫存明細表(INVR18)'!G255</f>
        <v>0</v>
      </c>
    </row>
    <row r="256" spans="1:7" ht="16.5" customHeight="1">
      <c r="A256" s="97" t="str">
        <f>'[2]庫存明細表(INVR18)'!A256</f>
        <v>20250FF04</v>
      </c>
      <c r="B256" s="97" t="str">
        <f>'[2]庫存明細表(INVR18)'!B256</f>
        <v>邏輯閱讀點點書-3</v>
      </c>
      <c r="C256" s="97">
        <f>'[2]庫存明細表(INVR18)'!C256</f>
        <v>46.02</v>
      </c>
      <c r="D256" s="97">
        <f>'[2]庫存明細表(INVR18)'!D256</f>
        <v>196</v>
      </c>
      <c r="E256" s="97">
        <f>'[2]庫存明細表(INVR18)'!E256</f>
        <v>9020</v>
      </c>
      <c r="F256" s="97">
        <f>'[2]庫存明細表(INVR18)'!F256</f>
        <v>0</v>
      </c>
      <c r="G256" s="97">
        <f>'[2]庫存明細表(INVR18)'!G256</f>
        <v>0</v>
      </c>
    </row>
    <row r="257" spans="1:7" ht="16.5" customHeight="1">
      <c r="A257" s="97" t="str">
        <f>'[2]庫存明細表(INVR18)'!A257</f>
        <v>20250FF05</v>
      </c>
      <c r="B257" s="97" t="str">
        <f>'[2]庫存明細表(INVR18)'!B257</f>
        <v>邏輯閱讀點點書-4</v>
      </c>
      <c r="C257" s="97">
        <f>'[2]庫存明細表(INVR18)'!C257</f>
        <v>46.02</v>
      </c>
      <c r="D257" s="97">
        <f>'[2]庫存明細表(INVR18)'!D257</f>
        <v>195</v>
      </c>
      <c r="E257" s="97">
        <f>'[2]庫存明細表(INVR18)'!E257</f>
        <v>8974</v>
      </c>
      <c r="F257" s="97">
        <f>'[2]庫存明細表(INVR18)'!F257</f>
        <v>0</v>
      </c>
      <c r="G257" s="97">
        <f>'[2]庫存明細表(INVR18)'!G257</f>
        <v>0</v>
      </c>
    </row>
    <row r="258" spans="1:7" ht="16.5" customHeight="1">
      <c r="A258" s="97" t="str">
        <f>'[2]庫存明細表(INVR18)'!A258</f>
        <v>20250FF06</v>
      </c>
      <c r="B258" s="97" t="str">
        <f>'[2]庫存明細表(INVR18)'!B258</f>
        <v>邏輯閱讀點點書-5</v>
      </c>
      <c r="C258" s="97">
        <f>'[2]庫存明細表(INVR18)'!C258</f>
        <v>45.99</v>
      </c>
      <c r="D258" s="97">
        <f>'[2]庫存明細表(INVR18)'!D258</f>
        <v>147</v>
      </c>
      <c r="E258" s="97">
        <f>'[2]庫存明細表(INVR18)'!E258</f>
        <v>6760</v>
      </c>
      <c r="F258" s="97">
        <f>'[2]庫存明細表(INVR18)'!F258</f>
        <v>0</v>
      </c>
      <c r="G258" s="97">
        <f>'[2]庫存明細表(INVR18)'!G258</f>
        <v>0</v>
      </c>
    </row>
    <row r="259" spans="1:7" ht="16.5" customHeight="1">
      <c r="A259" s="97" t="str">
        <f>'[2]庫存明細表(INVR18)'!A259</f>
        <v>20250FF07</v>
      </c>
      <c r="B259" s="97" t="str">
        <f>'[2]庫存明細表(INVR18)'!B259</f>
        <v>邏輯閱讀點點書-6</v>
      </c>
      <c r="C259" s="97">
        <f>'[2]庫存明細表(INVR18)'!C259</f>
        <v>45.99</v>
      </c>
      <c r="D259" s="97">
        <f>'[2]庫存明細表(INVR18)'!D259</f>
        <v>147</v>
      </c>
      <c r="E259" s="97">
        <f>'[2]庫存明細表(INVR18)'!E259</f>
        <v>6760</v>
      </c>
      <c r="F259" s="97">
        <f>'[2]庫存明細表(INVR18)'!F259</f>
        <v>0</v>
      </c>
      <c r="G259" s="97">
        <f>'[2]庫存明細表(INVR18)'!G259</f>
        <v>0</v>
      </c>
    </row>
    <row r="260" spans="1:7" ht="16.5" customHeight="1">
      <c r="A260" s="97" t="str">
        <f>'[2]庫存明細表(INVR18)'!A260</f>
        <v>20250FF08</v>
      </c>
      <c r="B260" s="97" t="str">
        <f>'[2]庫存明細表(INVR18)'!B260</f>
        <v>邏輯閱讀點點書-7</v>
      </c>
      <c r="C260" s="97">
        <f>'[2]庫存明細表(INVR18)'!C260</f>
        <v>46.02</v>
      </c>
      <c r="D260" s="97">
        <f>'[2]庫存明細表(INVR18)'!D260</f>
        <v>196</v>
      </c>
      <c r="E260" s="97">
        <f>'[2]庫存明細表(INVR18)'!E260</f>
        <v>9020</v>
      </c>
      <c r="F260" s="97">
        <f>'[2]庫存明細表(INVR18)'!F260</f>
        <v>0</v>
      </c>
      <c r="G260" s="97">
        <f>'[2]庫存明細表(INVR18)'!G260</f>
        <v>0</v>
      </c>
    </row>
    <row r="261" spans="1:7" ht="16.5" customHeight="1">
      <c r="A261" s="97" t="str">
        <f>'[2]庫存明細表(INVR18)'!A261</f>
        <v>20250FF09</v>
      </c>
      <c r="B261" s="97" t="str">
        <f>'[2]庫存明細表(INVR18)'!B261</f>
        <v>專注聆聽點點書-1</v>
      </c>
      <c r="C261" s="97">
        <f>'[2]庫存明細表(INVR18)'!C261</f>
        <v>45.99</v>
      </c>
      <c r="D261" s="97">
        <f>'[2]庫存明細表(INVR18)'!D261</f>
        <v>146</v>
      </c>
      <c r="E261" s="97">
        <f>'[2]庫存明細表(INVR18)'!E261</f>
        <v>6714</v>
      </c>
      <c r="F261" s="97">
        <f>'[2]庫存明細表(INVR18)'!F261</f>
        <v>0</v>
      </c>
      <c r="G261" s="97">
        <f>'[2]庫存明細表(INVR18)'!G261</f>
        <v>0</v>
      </c>
    </row>
    <row r="262" spans="1:7" ht="16.5" customHeight="1">
      <c r="A262" s="97" t="str">
        <f>'[2]庫存明細表(INVR18)'!A262</f>
        <v>20250FF10</v>
      </c>
      <c r="B262" s="97" t="str">
        <f>'[2]庫存明細表(INVR18)'!B262</f>
        <v>專注聆聽點點書-2</v>
      </c>
      <c r="C262" s="97">
        <f>'[2]庫存明細表(INVR18)'!C262</f>
        <v>58.6</v>
      </c>
      <c r="D262" s="97">
        <f>'[2]庫存明細表(INVR18)'!D262</f>
        <v>149</v>
      </c>
      <c r="E262" s="97">
        <f>'[2]庫存明細表(INVR18)'!E262</f>
        <v>8732</v>
      </c>
      <c r="F262" s="97">
        <f>'[2]庫存明細表(INVR18)'!F262</f>
        <v>0</v>
      </c>
      <c r="G262" s="97">
        <f>'[2]庫存明細表(INVR18)'!G262</f>
        <v>0</v>
      </c>
    </row>
    <row r="263" spans="1:7" ht="16.5" customHeight="1">
      <c r="A263" s="97" t="str">
        <f>'[2]庫存明細表(INVR18)'!A263</f>
        <v>20250FF11</v>
      </c>
      <c r="B263" s="97" t="str">
        <f>'[2]庫存明細表(INVR18)'!B263</f>
        <v>專注聆聽點點書-3</v>
      </c>
      <c r="C263" s="97">
        <f>'[2]庫存明細表(INVR18)'!C263</f>
        <v>54.46</v>
      </c>
      <c r="D263" s="97">
        <f>'[2]庫存明細表(INVR18)'!D263</f>
        <v>143</v>
      </c>
      <c r="E263" s="97">
        <f>'[2]庫存明細表(INVR18)'!E263</f>
        <v>7788</v>
      </c>
      <c r="F263" s="97">
        <f>'[2]庫存明細表(INVR18)'!F263</f>
        <v>0</v>
      </c>
      <c r="G263" s="97">
        <f>'[2]庫存明細表(INVR18)'!G263</f>
        <v>0</v>
      </c>
    </row>
    <row r="264" spans="1:7" ht="16.5" customHeight="1">
      <c r="A264" s="97" t="str">
        <f>'[2]庫存明細表(INVR18)'!A264</f>
        <v>20250FF12</v>
      </c>
      <c r="B264" s="97" t="str">
        <f>'[2]庫存明細表(INVR18)'!B264</f>
        <v>專注聆聽點點書-4</v>
      </c>
      <c r="C264" s="97">
        <f>'[2]庫存明細表(INVR18)'!C264</f>
        <v>47.84</v>
      </c>
      <c r="D264" s="97">
        <f>'[2]庫存明細表(INVR18)'!D264</f>
        <v>148</v>
      </c>
      <c r="E264" s="97">
        <f>'[2]庫存明細表(INVR18)'!E264</f>
        <v>7081</v>
      </c>
      <c r="F264" s="97">
        <f>'[2]庫存明細表(INVR18)'!F264</f>
        <v>0</v>
      </c>
      <c r="G264" s="97">
        <f>'[2]庫存明細表(INVR18)'!G264</f>
        <v>0</v>
      </c>
    </row>
    <row r="265" spans="1:7" ht="16.5" customHeight="1">
      <c r="A265" s="97" t="str">
        <f>'[2]庫存明細表(INVR18)'!A265</f>
        <v>20250FF13</v>
      </c>
      <c r="B265" s="97" t="str">
        <f>'[2]庫存明細表(INVR18)'!B265</f>
        <v>專注聆聽點點書-5</v>
      </c>
      <c r="C265" s="97">
        <f>'[2]庫存明細表(INVR18)'!C265</f>
        <v>52.63</v>
      </c>
      <c r="D265" s="97">
        <f>'[2]庫存明細表(INVR18)'!D265</f>
        <v>196</v>
      </c>
      <c r="E265" s="97">
        <f>'[2]庫存明細表(INVR18)'!E265</f>
        <v>10315</v>
      </c>
      <c r="F265" s="97">
        <f>'[2]庫存明細表(INVR18)'!F265</f>
        <v>0</v>
      </c>
      <c r="G265" s="97">
        <f>'[2]庫存明細表(INVR18)'!G265</f>
        <v>0</v>
      </c>
    </row>
    <row r="266" spans="1:7" ht="16.5" customHeight="1">
      <c r="A266" s="97" t="str">
        <f>'[2]庫存明細表(INVR18)'!A266</f>
        <v>20250FF14</v>
      </c>
      <c r="B266" s="97" t="str">
        <f>'[2]庫存明細表(INVR18)'!B266</f>
        <v>英語點讀遊戲卡</v>
      </c>
      <c r="C266" s="97">
        <f>'[2]庫存明細表(INVR18)'!C266</f>
        <v>50.93</v>
      </c>
      <c r="D266" s="97">
        <f>'[2]庫存明細表(INVR18)'!D266</f>
        <v>59</v>
      </c>
      <c r="E266" s="97">
        <f>'[2]庫存明細表(INVR18)'!E266</f>
        <v>3005</v>
      </c>
      <c r="F266" s="97">
        <f>'[2]庫存明細表(INVR18)'!F266</f>
        <v>0</v>
      </c>
      <c r="G266" s="97">
        <f>'[2]庫存明細表(INVR18)'!G266</f>
        <v>0</v>
      </c>
    </row>
    <row r="267" spans="1:7" ht="16.5" customHeight="1">
      <c r="A267" s="97" t="str">
        <f>'[2]庫存明細表(INVR18)'!A267</f>
        <v>20250FF15</v>
      </c>
      <c r="B267" s="97" t="str">
        <f>'[2]庫存明細表(INVR18)'!B267</f>
        <v>點讀大冒險說明書</v>
      </c>
      <c r="C267" s="97">
        <f>'[2]庫存明細表(INVR18)'!C267</f>
        <v>4.3499999999999996</v>
      </c>
      <c r="D267" s="97">
        <f>'[2]庫存明細表(INVR18)'!D267</f>
        <v>399</v>
      </c>
      <c r="E267" s="97">
        <f>'[2]庫存明細表(INVR18)'!E267</f>
        <v>1736</v>
      </c>
      <c r="F267" s="97">
        <f>'[2]庫存明細表(INVR18)'!F267</f>
        <v>0</v>
      </c>
      <c r="G267" s="97">
        <f>'[2]庫存明細表(INVR18)'!G267</f>
        <v>0</v>
      </c>
    </row>
    <row r="268" spans="1:7" ht="16.5" customHeight="1">
      <c r="A268" s="97" t="str">
        <f>'[2]庫存明細表(INVR18)'!A268</f>
        <v>20250FG00</v>
      </c>
      <c r="B268" s="97" t="str">
        <f>'[2]庫存明細表(INVR18)'!B268</f>
        <v>和巧虎一起學數學套組</v>
      </c>
      <c r="C268" s="97">
        <f>'[2]庫存明細表(INVR18)'!C268</f>
        <v>933.69</v>
      </c>
      <c r="D268" s="97">
        <f>'[2]庫存明細表(INVR18)'!D268</f>
        <v>3484</v>
      </c>
      <c r="E268" s="97">
        <f>'[2]庫存明細表(INVR18)'!E268</f>
        <v>3252959</v>
      </c>
      <c r="F268" s="97">
        <f>'[2]庫存明細表(INVR18)'!F268</f>
        <v>0</v>
      </c>
      <c r="G268" s="97">
        <f>'[2]庫存明細表(INVR18)'!G268</f>
        <v>0</v>
      </c>
    </row>
    <row r="269" spans="1:7" ht="16.5" customHeight="1">
      <c r="A269" s="97" t="str">
        <f>'[2]庫存明細表(INVR18)'!A269</f>
        <v>20250FG00-包裝箱</v>
      </c>
      <c r="B269" s="97" t="str">
        <f>'[2]庫存明細表(INVR18)'!B269</f>
        <v>數學套組-外箱</v>
      </c>
      <c r="C269" s="97">
        <f>'[2]庫存明細表(INVR18)'!C269</f>
        <v>28.25</v>
      </c>
      <c r="D269" s="97">
        <f>'[2]庫存明細表(INVR18)'!D269</f>
        <v>138</v>
      </c>
      <c r="E269" s="97">
        <f>'[2]庫存明細表(INVR18)'!E269</f>
        <v>3898</v>
      </c>
      <c r="F269" s="97">
        <f>'[2]庫存明細表(INVR18)'!F269</f>
        <v>0</v>
      </c>
      <c r="G269" s="97">
        <f>'[2]庫存明細表(INVR18)'!G269</f>
        <v>0</v>
      </c>
    </row>
    <row r="270" spans="1:7" ht="16.5" customHeight="1">
      <c r="A270" s="97" t="str">
        <f>'[2]庫存明細表(INVR18)'!A270</f>
        <v>20250FG02</v>
      </c>
      <c r="B270" s="97" t="str">
        <f>'[2]庫存明細表(INVR18)'!B270</f>
        <v>時鐘大師教具</v>
      </c>
      <c r="C270" s="97">
        <f>'[2]庫存明細表(INVR18)'!C270</f>
        <v>183</v>
      </c>
      <c r="D270" s="97">
        <f>'[2]庫存明細表(INVR18)'!D270</f>
        <v>1</v>
      </c>
      <c r="E270" s="97">
        <f>'[2]庫存明細表(INVR18)'!E270</f>
        <v>183</v>
      </c>
      <c r="F270" s="97">
        <f>'[2]庫存明細表(INVR18)'!F270</f>
        <v>0</v>
      </c>
      <c r="G270" s="97">
        <f>'[2]庫存明細表(INVR18)'!G270</f>
        <v>0</v>
      </c>
    </row>
    <row r="271" spans="1:7" ht="16.5" customHeight="1">
      <c r="A271" s="97" t="str">
        <f>'[2]庫存明細表(INVR18)'!A271</f>
        <v>20250FG03</v>
      </c>
      <c r="B271" s="97" t="str">
        <f>'[2]庫存明細表(INVR18)'!B271</f>
        <v>一起成為時鐘大師繪本</v>
      </c>
      <c r="C271" s="97">
        <f>'[2]庫存明細表(INVR18)'!C271</f>
        <v>47.13</v>
      </c>
      <c r="D271" s="97">
        <f>'[2]庫存明細表(INVR18)'!D271</f>
        <v>46</v>
      </c>
      <c r="E271" s="97">
        <f>'[2]庫存明細表(INVR18)'!E271</f>
        <v>2168</v>
      </c>
      <c r="F271" s="97">
        <f>'[2]庫存明細表(INVR18)'!F271</f>
        <v>0</v>
      </c>
      <c r="G271" s="97">
        <f>'[2]庫存明細表(INVR18)'!G271</f>
        <v>0</v>
      </c>
    </row>
    <row r="272" spans="1:7" ht="16.5" customHeight="1">
      <c r="A272" s="97" t="str">
        <f>'[2]庫存明細表(INVR18)'!A272</f>
        <v>20250FG04</v>
      </c>
      <c r="B272" s="97" t="str">
        <f>'[2]庫存明細表(INVR18)'!B272</f>
        <v>時鐘海報</v>
      </c>
      <c r="C272" s="97">
        <f>'[2]庫存明細表(INVR18)'!C272</f>
        <v>6.33</v>
      </c>
      <c r="D272" s="97">
        <f>'[2]庫存明細表(INVR18)'!D272</f>
        <v>39</v>
      </c>
      <c r="E272" s="97">
        <f>'[2]庫存明細表(INVR18)'!E272</f>
        <v>247</v>
      </c>
      <c r="F272" s="97">
        <f>'[2]庫存明細表(INVR18)'!F272</f>
        <v>0</v>
      </c>
      <c r="G272" s="97">
        <f>'[2]庫存明細表(INVR18)'!G272</f>
        <v>0</v>
      </c>
    </row>
    <row r="273" spans="1:7" ht="16.5" customHeight="1">
      <c r="A273" s="97" t="str">
        <f>'[2]庫存明細表(INVR18)'!A273</f>
        <v>20250FG05</v>
      </c>
      <c r="B273" s="97" t="str">
        <f>'[2]庫存明細表(INVR18)'!B273</f>
        <v>挑戰遊戲本-型式邏輯</v>
      </c>
      <c r="C273" s="97">
        <f>'[2]庫存明細表(INVR18)'!C273</f>
        <v>30.89</v>
      </c>
      <c r="D273" s="97">
        <f>'[2]庫存明細表(INVR18)'!D273</f>
        <v>44</v>
      </c>
      <c r="E273" s="97">
        <f>'[2]庫存明細表(INVR18)'!E273</f>
        <v>1359</v>
      </c>
      <c r="F273" s="97">
        <f>'[2]庫存明細表(INVR18)'!F273</f>
        <v>0</v>
      </c>
      <c r="G273" s="97">
        <f>'[2]庫存明細表(INVR18)'!G273</f>
        <v>0</v>
      </c>
    </row>
    <row r="274" spans="1:7" ht="16.5" customHeight="1">
      <c r="A274" s="97" t="str">
        <f>'[2]庫存明細表(INVR18)'!A274</f>
        <v>20250FG06</v>
      </c>
      <c r="B274" s="97" t="str">
        <f>'[2]庫存明細表(INVR18)'!B274</f>
        <v>挑戰遊戲本-合成分解</v>
      </c>
      <c r="C274" s="97">
        <f>'[2]庫存明細表(INVR18)'!C274</f>
        <v>29.68</v>
      </c>
      <c r="D274" s="97">
        <f>'[2]庫存明細表(INVR18)'!D274</f>
        <v>50</v>
      </c>
      <c r="E274" s="97">
        <f>'[2]庫存明細表(INVR18)'!E274</f>
        <v>1484</v>
      </c>
      <c r="F274" s="97">
        <f>'[2]庫存明細表(INVR18)'!F274</f>
        <v>0</v>
      </c>
      <c r="G274" s="97">
        <f>'[2]庫存明細表(INVR18)'!G274</f>
        <v>0</v>
      </c>
    </row>
    <row r="275" spans="1:7" ht="16.5" customHeight="1">
      <c r="A275" s="97" t="str">
        <f>'[2]庫存明細表(INVR18)'!A275</f>
        <v>20250FG07</v>
      </c>
      <c r="B275" s="97" t="str">
        <f>'[2]庫存明細表(INVR18)'!B275</f>
        <v>挑戰遊戲本-幾何圖形</v>
      </c>
      <c r="C275" s="97">
        <f>'[2]庫存明細表(INVR18)'!C275</f>
        <v>29.69</v>
      </c>
      <c r="D275" s="97">
        <f>'[2]庫存明細表(INVR18)'!D275</f>
        <v>48</v>
      </c>
      <c r="E275" s="97">
        <f>'[2]庫存明細表(INVR18)'!E275</f>
        <v>1425</v>
      </c>
      <c r="F275" s="97">
        <f>'[2]庫存明細表(INVR18)'!F275</f>
        <v>0</v>
      </c>
      <c r="G275" s="97">
        <f>'[2]庫存明細表(INVR18)'!G275</f>
        <v>0</v>
      </c>
    </row>
    <row r="276" spans="1:7" ht="16.5" customHeight="1">
      <c r="A276" s="97" t="str">
        <f>'[2]庫存明細表(INVR18)'!A276</f>
        <v>20250FG08</v>
      </c>
      <c r="B276" s="97" t="str">
        <f>'[2]庫存明細表(INVR18)'!B276</f>
        <v>挑戰遊戲本-邏輯推理</v>
      </c>
      <c r="C276" s="97">
        <f>'[2]庫存明細表(INVR18)'!C276</f>
        <v>25.64</v>
      </c>
      <c r="D276" s="97">
        <f>'[2]庫存明細表(INVR18)'!D276</f>
        <v>39</v>
      </c>
      <c r="E276" s="97">
        <f>'[2]庫存明細表(INVR18)'!E276</f>
        <v>1000</v>
      </c>
      <c r="F276" s="97">
        <f>'[2]庫存明細表(INVR18)'!F276</f>
        <v>0</v>
      </c>
      <c r="G276" s="97">
        <f>'[2]庫存明細表(INVR18)'!G276</f>
        <v>0</v>
      </c>
    </row>
    <row r="277" spans="1:7" ht="16.5" customHeight="1">
      <c r="A277" s="97" t="str">
        <f>'[2]庫存明細表(INVR18)'!A277</f>
        <v>20250FG09</v>
      </c>
      <c r="B277" s="97" t="str">
        <f>'[2]庫存明細表(INVR18)'!B277</f>
        <v>挑戰遊戲本-空間方位</v>
      </c>
      <c r="C277" s="97">
        <f>'[2]庫存明細表(INVR18)'!C277</f>
        <v>29.36</v>
      </c>
      <c r="D277" s="97">
        <f>'[2]庫存明細表(INVR18)'!D277</f>
        <v>11</v>
      </c>
      <c r="E277" s="97">
        <f>'[2]庫存明細表(INVR18)'!E277</f>
        <v>323</v>
      </c>
      <c r="F277" s="97">
        <f>'[2]庫存明細表(INVR18)'!F277</f>
        <v>0</v>
      </c>
      <c r="G277" s="97">
        <f>'[2]庫存明細表(INVR18)'!G277</f>
        <v>0</v>
      </c>
    </row>
    <row r="278" spans="1:7" ht="16.5" customHeight="1">
      <c r="A278" s="97" t="str">
        <f>'[2]庫存明細表(INVR18)'!A278</f>
        <v>20250FG10</v>
      </c>
      <c r="B278" s="97" t="str">
        <f>'[2]庫存明細表(INVR18)'!B278</f>
        <v>挑戰遊戲本-數量統計</v>
      </c>
      <c r="C278" s="97">
        <f>'[2]庫存明細表(INVR18)'!C278</f>
        <v>25.65</v>
      </c>
      <c r="D278" s="97">
        <f>'[2]庫存明細表(INVR18)'!D278</f>
        <v>48</v>
      </c>
      <c r="E278" s="97">
        <f>'[2]庫存明細表(INVR18)'!E278</f>
        <v>1231</v>
      </c>
      <c r="F278" s="97">
        <f>'[2]庫存明細表(INVR18)'!F278</f>
        <v>0</v>
      </c>
      <c r="G278" s="97">
        <f>'[2]庫存明細表(INVR18)'!G278</f>
        <v>0</v>
      </c>
    </row>
    <row r="279" spans="1:7" ht="16.5" customHeight="1">
      <c r="A279" s="97" t="str">
        <f>'[2]庫存明細表(INVR18)'!A279</f>
        <v>20250FG11</v>
      </c>
      <c r="B279" s="97" t="str">
        <f>'[2]庫存明細表(INVR18)'!B279</f>
        <v>挑戰遊戲本-對稱圖形</v>
      </c>
      <c r="C279" s="97">
        <f>'[2]庫存明細表(INVR18)'!C279</f>
        <v>30.32</v>
      </c>
      <c r="D279" s="97">
        <f>'[2]庫存明細表(INVR18)'!D279</f>
        <v>19</v>
      </c>
      <c r="E279" s="97">
        <f>'[2]庫存明細表(INVR18)'!E279</f>
        <v>576</v>
      </c>
      <c r="F279" s="97">
        <f>'[2]庫存明細表(INVR18)'!F279</f>
        <v>0</v>
      </c>
      <c r="G279" s="97">
        <f>'[2]庫存明細表(INVR18)'!G279</f>
        <v>0</v>
      </c>
    </row>
    <row r="280" spans="1:7" ht="16.5" customHeight="1">
      <c r="A280" s="97" t="str">
        <f>'[2]庫存明細表(INVR18)'!A280</f>
        <v>20250FG12</v>
      </c>
      <c r="B280" s="97" t="str">
        <f>'[2]庫存明細表(INVR18)'!B280</f>
        <v>挑戰遊戲本-數量補足</v>
      </c>
      <c r="C280" s="97">
        <f>'[2]庫存明細表(INVR18)'!C280</f>
        <v>29.69</v>
      </c>
      <c r="D280" s="97">
        <f>'[2]庫存明細表(INVR18)'!D280</f>
        <v>51</v>
      </c>
      <c r="E280" s="97">
        <f>'[2]庫存明細表(INVR18)'!E280</f>
        <v>1514</v>
      </c>
      <c r="F280" s="97">
        <f>'[2]庫存明細表(INVR18)'!F280</f>
        <v>0</v>
      </c>
      <c r="G280" s="97">
        <f>'[2]庫存明細表(INVR18)'!G280</f>
        <v>0</v>
      </c>
    </row>
    <row r="281" spans="1:7" ht="16.5" customHeight="1">
      <c r="A281" s="97" t="str">
        <f>'[2]庫存明細表(INVR18)'!A281</f>
        <v>20250FG13</v>
      </c>
      <c r="B281" s="97" t="str">
        <f>'[2]庫存明細表(INVR18)'!B281</f>
        <v>挑戰遊戲本-時間和時鐘</v>
      </c>
      <c r="C281" s="97">
        <f>'[2]庫存明細表(INVR18)'!C281</f>
        <v>27.38</v>
      </c>
      <c r="D281" s="97">
        <f>'[2]庫存明細表(INVR18)'!D281</f>
        <v>48</v>
      </c>
      <c r="E281" s="97">
        <f>'[2]庫存明細表(INVR18)'!E281</f>
        <v>1314</v>
      </c>
      <c r="F281" s="97">
        <f>'[2]庫存明細表(INVR18)'!F281</f>
        <v>0</v>
      </c>
      <c r="G281" s="97">
        <f>'[2]庫存明細表(INVR18)'!G281</f>
        <v>0</v>
      </c>
    </row>
    <row r="282" spans="1:7" ht="16.5" customHeight="1">
      <c r="A282" s="97" t="str">
        <f>'[2]庫存明細表(INVR18)'!A282</f>
        <v>20250FG14</v>
      </c>
      <c r="B282" s="97" t="str">
        <f>'[2]庫存明細表(INVR18)'!B282</f>
        <v>挑戰遊戲本-多重分類</v>
      </c>
      <c r="C282" s="97">
        <f>'[2]庫存明細表(INVR18)'!C282</f>
        <v>30.86</v>
      </c>
      <c r="D282" s="97">
        <f>'[2]庫存明細表(INVR18)'!D282</f>
        <v>57</v>
      </c>
      <c r="E282" s="97">
        <f>'[2]庫存明細表(INVR18)'!E282</f>
        <v>1759</v>
      </c>
      <c r="F282" s="97">
        <f>'[2]庫存明細表(INVR18)'!F282</f>
        <v>0</v>
      </c>
      <c r="G282" s="97">
        <f>'[2]庫存明細表(INVR18)'!G282</f>
        <v>0</v>
      </c>
    </row>
    <row r="283" spans="1:7" ht="16.5" customHeight="1">
      <c r="A283" s="97" t="str">
        <f>'[2]庫存明細表(INVR18)'!A283</f>
        <v>20250FG15</v>
      </c>
      <c r="B283" s="97" t="str">
        <f>'[2]庫存明細表(INVR18)'!B283</f>
        <v>數學套組說明書</v>
      </c>
      <c r="C283" s="97">
        <f>'[2]庫存明細表(INVR18)'!C283</f>
        <v>87.18</v>
      </c>
      <c r="D283" s="97">
        <f>'[2]庫存明細表(INVR18)'!D283</f>
        <v>97</v>
      </c>
      <c r="E283" s="97">
        <f>'[2]庫存明細表(INVR18)'!E283</f>
        <v>8456</v>
      </c>
      <c r="F283" s="97">
        <f>'[2]庫存明細表(INVR18)'!F283</f>
        <v>0</v>
      </c>
      <c r="G283" s="97">
        <f>'[2]庫存明細表(INVR18)'!G283</f>
        <v>0</v>
      </c>
    </row>
    <row r="284" spans="1:7" ht="16.5" customHeight="1">
      <c r="A284" s="97" t="str">
        <f>'[2]庫存明細表(INVR18)'!A284</f>
        <v>20250FXAM</v>
      </c>
      <c r="B284" s="97" t="str">
        <f>'[2]庫存明細表(INVR18)'!B284</f>
        <v>巧虎手偶+說明信</v>
      </c>
      <c r="C284" s="97">
        <f>'[2]庫存明細表(INVR18)'!C284</f>
        <v>0</v>
      </c>
      <c r="D284" s="97">
        <f>'[2]庫存明細表(INVR18)'!D284</f>
        <v>0</v>
      </c>
      <c r="E284" s="97">
        <f>'[2]庫存明細表(INVR18)'!E284</f>
        <v>12</v>
      </c>
      <c r="F284" s="97">
        <f>'[2]庫存明細表(INVR18)'!F284</f>
        <v>0</v>
      </c>
      <c r="G284" s="97">
        <f>'[2]庫存明細表(INVR18)'!G284</f>
        <v>0</v>
      </c>
    </row>
    <row r="285" spans="1:7" ht="16.5" customHeight="1">
      <c r="A285" s="97" t="str">
        <f>'[2]庫存明細表(INVR18)'!A285</f>
        <v>20252FA00</v>
      </c>
      <c r="B285" s="97" t="str">
        <f>'[2]庫存明細表(INVR18)'!B285</f>
        <v>白沙屯媽祖祈福禮盒</v>
      </c>
      <c r="C285" s="97">
        <f>'[2]庫存明細表(INVR18)'!C285</f>
        <v>138.54</v>
      </c>
      <c r="D285" s="97">
        <f>'[2]庫存明細表(INVR18)'!D285</f>
        <v>995</v>
      </c>
      <c r="E285" s="97">
        <f>'[2]庫存明細表(INVR18)'!E285</f>
        <v>137843</v>
      </c>
      <c r="F285" s="97">
        <f>'[2]庫存明細表(INVR18)'!F285</f>
        <v>0</v>
      </c>
      <c r="G285" s="97">
        <f>'[2]庫存明細表(INVR18)'!G285</f>
        <v>0</v>
      </c>
    </row>
    <row r="286" spans="1:7" ht="16.5" customHeight="1">
      <c r="A286" s="97" t="str">
        <f>'[2]庫存明細表(INVR18)'!A286</f>
        <v>20252FB01</v>
      </c>
      <c r="B286" s="97" t="str">
        <f>'[2]庫存明細表(INVR18)'!B286</f>
        <v>Pixsee巧虎偶</v>
      </c>
      <c r="C286" s="97">
        <f>'[2]庫存明細表(INVR18)'!C286</f>
        <v>1428.56</v>
      </c>
      <c r="D286" s="97">
        <f>'[2]庫存明細表(INVR18)'!D286</f>
        <v>422</v>
      </c>
      <c r="E286" s="97">
        <f>'[2]庫存明細表(INVR18)'!E286</f>
        <v>602853</v>
      </c>
      <c r="F286" s="97">
        <f>'[2]庫存明細表(INVR18)'!F286</f>
        <v>0</v>
      </c>
      <c r="G286" s="97">
        <f>'[2]庫存明細表(INVR18)'!G286</f>
        <v>0</v>
      </c>
    </row>
    <row r="287" spans="1:7" ht="16.5" customHeight="1">
      <c r="A287" s="97" t="str">
        <f>'[2]庫存明細表(INVR18)'!A287</f>
        <v>20252FB02</v>
      </c>
      <c r="B287" s="97" t="str">
        <f>'[2]庫存明細表(INVR18)'!B287</f>
        <v>Pixsee巧虎偶主機</v>
      </c>
      <c r="C287" s="97">
        <f>'[2]庫存明細表(INVR18)'!C287</f>
        <v>1428.56</v>
      </c>
      <c r="D287" s="97">
        <f>'[2]庫存明細表(INVR18)'!D287</f>
        <v>420</v>
      </c>
      <c r="E287" s="97">
        <f>'[2]庫存明細表(INVR18)'!E287</f>
        <v>599995</v>
      </c>
      <c r="F287" s="97">
        <f>'[2]庫存明細表(INVR18)'!F287</f>
        <v>0</v>
      </c>
      <c r="G287" s="97">
        <f>'[2]庫存明細表(INVR18)'!G287</f>
        <v>0</v>
      </c>
    </row>
    <row r="288" spans="1:7" ht="16.5" customHeight="1">
      <c r="A288" s="97" t="str">
        <f>'[2]庫存明細表(INVR18)'!A288</f>
        <v>20260FXAA</v>
      </c>
      <c r="B288" s="97" t="str">
        <f>'[2]庫存明細表(INVR18)'!B288</f>
        <v>英語進階版+注音套組</v>
      </c>
      <c r="C288" s="97">
        <f>'[2]庫存明細表(INVR18)'!C288</f>
        <v>0</v>
      </c>
      <c r="D288" s="97">
        <f>'[2]庫存明細表(INVR18)'!D288</f>
        <v>0</v>
      </c>
      <c r="E288" s="97">
        <f>'[2]庫存明細表(INVR18)'!E288</f>
        <v>27273</v>
      </c>
      <c r="F288" s="97">
        <f>'[2]庫存明細表(INVR18)'!F288</f>
        <v>0</v>
      </c>
      <c r="G288" s="97">
        <f>'[2]庫存明細表(INVR18)'!G288</f>
        <v>0</v>
      </c>
    </row>
    <row r="289" spans="1:7" ht="16.5" customHeight="1">
      <c r="A289" s="97" t="str">
        <f>'[2]庫存明細表(INVR18)'!A289</f>
        <v>20201M603</v>
      </c>
      <c r="B289" s="97" t="str">
        <f>'[2]庫存明細表(INVR18)'!B289</f>
        <v>學習偶&amp;YUMMY水果片</v>
      </c>
      <c r="C289" s="97">
        <f>'[2]庫存明細表(INVR18)'!C289</f>
        <v>430.2</v>
      </c>
      <c r="D289" s="97">
        <f>'[2]庫存明細表(INVR18)'!D289</f>
        <v>278</v>
      </c>
      <c r="E289" s="97">
        <f>'[2]庫存明細表(INVR18)'!E289</f>
        <v>119595</v>
      </c>
      <c r="F289" s="97">
        <f>'[2]庫存明細表(INVR18)'!F289</f>
        <v>0</v>
      </c>
      <c r="G289" s="97">
        <f>'[2]庫存明細表(INVR18)'!G289</f>
        <v>0</v>
      </c>
    </row>
    <row r="290" spans="1:7" ht="16.5" customHeight="1">
      <c r="A290" s="97" t="str">
        <f>'[2]庫存明細表(INVR18)'!A290</f>
        <v>20201ME01</v>
      </c>
      <c r="B290" s="97" t="str">
        <f>'[2]庫存明細表(INVR18)'!B290</f>
        <v>巧虎CD收納盒&amp;CD</v>
      </c>
      <c r="C290" s="97">
        <f>'[2]庫存明細表(INVR18)'!C290</f>
        <v>63.94</v>
      </c>
      <c r="D290" s="97">
        <f>'[2]庫存明細表(INVR18)'!D290</f>
        <v>236</v>
      </c>
      <c r="E290" s="97">
        <f>'[2]庫存明細表(INVR18)'!E290</f>
        <v>15089</v>
      </c>
      <c r="F290" s="97">
        <f>'[2]庫存明細表(INVR18)'!F290</f>
        <v>0</v>
      </c>
      <c r="G290" s="97">
        <f>'[2]庫存明細表(INVR18)'!G290</f>
        <v>0</v>
      </c>
    </row>
    <row r="291" spans="1:7" ht="16.5" customHeight="1">
      <c r="A291" s="97" t="str">
        <f>'[2]庫存明細表(INVR18)'!A291</f>
        <v>20201MY00</v>
      </c>
      <c r="B291" s="97" t="str">
        <f>'[2]庫存明細表(INVR18)'!B291</f>
        <v>和巧虎一起說英語套組初階版</v>
      </c>
      <c r="C291" s="97">
        <f>'[2]庫存明細表(INVR18)'!C291</f>
        <v>1665</v>
      </c>
      <c r="D291" s="97">
        <f>'[2]庫存明細表(INVR18)'!D291</f>
        <v>1</v>
      </c>
      <c r="E291" s="97">
        <f>'[2]庫存明細表(INVR18)'!E291</f>
        <v>1665</v>
      </c>
      <c r="F291" s="97">
        <f>'[2]庫存明細表(INVR18)'!F291</f>
        <v>0</v>
      </c>
      <c r="G291" s="97">
        <f>'[2]庫存明細表(INVR18)'!G291</f>
        <v>0</v>
      </c>
    </row>
    <row r="292" spans="1:7" ht="16.5" customHeight="1">
      <c r="A292" s="97" t="str">
        <f>'[2]庫存明細表(INVR18)'!A292</f>
        <v>20220M101</v>
      </c>
      <c r="B292" s="97" t="str">
        <f>'[2]庫存明細表(INVR18)'!B292</f>
        <v>遊戲書1 NUMBERS</v>
      </c>
      <c r="C292" s="97">
        <f>'[2]庫存明細表(INVR18)'!C292</f>
        <v>42.33</v>
      </c>
      <c r="D292" s="97">
        <f>'[2]庫存明細表(INVR18)'!D292</f>
        <v>30</v>
      </c>
      <c r="E292" s="97">
        <f>'[2]庫存明細表(INVR18)'!E292</f>
        <v>1270</v>
      </c>
      <c r="F292" s="97">
        <f>'[2]庫存明細表(INVR18)'!F292</f>
        <v>0</v>
      </c>
      <c r="G292" s="97">
        <f>'[2]庫存明細表(INVR18)'!G292</f>
        <v>0</v>
      </c>
    </row>
    <row r="293" spans="1:7" ht="16.5" customHeight="1">
      <c r="A293" s="97" t="str">
        <f>'[2]庫存明細表(INVR18)'!A293</f>
        <v>20220M102</v>
      </c>
      <c r="B293" s="97" t="str">
        <f>'[2]庫存明細表(INVR18)'!B293</f>
        <v>遊戲書2 SHAPES</v>
      </c>
      <c r="C293" s="97">
        <f>'[2]庫存明細表(INVR18)'!C293</f>
        <v>39.130000000000003</v>
      </c>
      <c r="D293" s="97">
        <f>'[2]庫存明細表(INVR18)'!D293</f>
        <v>30</v>
      </c>
      <c r="E293" s="97">
        <f>'[2]庫存明細表(INVR18)'!E293</f>
        <v>1174</v>
      </c>
      <c r="F293" s="97">
        <f>'[2]庫存明細表(INVR18)'!F293</f>
        <v>0</v>
      </c>
      <c r="G293" s="97">
        <f>'[2]庫存明細表(INVR18)'!G293</f>
        <v>0</v>
      </c>
    </row>
    <row r="294" spans="1:7" ht="16.5" customHeight="1">
      <c r="A294" s="97" t="str">
        <f>'[2]庫存明細表(INVR18)'!A294</f>
        <v>20220M103</v>
      </c>
      <c r="B294" s="97" t="str">
        <f>'[2]庫存明細表(INVR18)'!B294</f>
        <v>遊戲書3 WHAT IS YOUR NAME?</v>
      </c>
      <c r="C294" s="97">
        <f>'[2]庫存明細表(INVR18)'!C294</f>
        <v>51.7</v>
      </c>
      <c r="D294" s="97">
        <f>'[2]庫存明細表(INVR18)'!D294</f>
        <v>30</v>
      </c>
      <c r="E294" s="97">
        <f>'[2]庫存明細表(INVR18)'!E294</f>
        <v>1551</v>
      </c>
      <c r="F294" s="97">
        <f>'[2]庫存明細表(INVR18)'!F294</f>
        <v>0</v>
      </c>
      <c r="G294" s="97">
        <f>'[2]庫存明細表(INVR18)'!G294</f>
        <v>0</v>
      </c>
    </row>
    <row r="295" spans="1:7" ht="16.5" customHeight="1">
      <c r="A295" s="97" t="str">
        <f>'[2]庫存明細表(INVR18)'!A295</f>
        <v>20220M104</v>
      </c>
      <c r="B295" s="97" t="str">
        <f>'[2]庫存明細表(INVR18)'!B295</f>
        <v>遊戲書4 I DID IT</v>
      </c>
      <c r="C295" s="97">
        <f>'[2]庫存明細表(INVR18)'!C295</f>
        <v>28.3</v>
      </c>
      <c r="D295" s="97">
        <f>'[2]庫存明細表(INVR18)'!D295</f>
        <v>30</v>
      </c>
      <c r="E295" s="97">
        <f>'[2]庫存明細表(INVR18)'!E295</f>
        <v>849</v>
      </c>
      <c r="F295" s="97">
        <f>'[2]庫存明細表(INVR18)'!F295</f>
        <v>0</v>
      </c>
      <c r="G295" s="97">
        <f>'[2]庫存明細表(INVR18)'!G295</f>
        <v>0</v>
      </c>
    </row>
    <row r="296" spans="1:7" ht="16.5" customHeight="1">
      <c r="A296" s="97" t="str">
        <f>'[2]庫存明細表(INVR18)'!A296</f>
        <v>20220M105</v>
      </c>
      <c r="B296" s="97" t="str">
        <f>'[2]庫存明細表(INVR18)'!B296</f>
        <v>遊戲書5 I FOUND IT!</v>
      </c>
      <c r="C296" s="97">
        <f>'[2]庫存明細表(INVR18)'!C296</f>
        <v>41.8</v>
      </c>
      <c r="D296" s="97">
        <f>'[2]庫存明細表(INVR18)'!D296</f>
        <v>30</v>
      </c>
      <c r="E296" s="97">
        <f>'[2]庫存明細表(INVR18)'!E296</f>
        <v>1254</v>
      </c>
      <c r="F296" s="97">
        <f>'[2]庫存明細表(INVR18)'!F296</f>
        <v>0</v>
      </c>
      <c r="G296" s="97">
        <f>'[2]庫存明細表(INVR18)'!G296</f>
        <v>0</v>
      </c>
    </row>
    <row r="297" spans="1:7" ht="16.5" customHeight="1">
      <c r="A297" s="97" t="str">
        <f>'[2]庫存明細表(INVR18)'!A297</f>
        <v>20220M106</v>
      </c>
      <c r="B297" s="97" t="str">
        <f>'[2]庫存明細表(INVR18)'!B297</f>
        <v>遊戲書6 I CAN HELP YOU</v>
      </c>
      <c r="C297" s="97">
        <f>'[2]庫存明細表(INVR18)'!C297</f>
        <v>37.6</v>
      </c>
      <c r="D297" s="97">
        <f>'[2]庫存明細表(INVR18)'!D297</f>
        <v>30</v>
      </c>
      <c r="E297" s="97">
        <f>'[2]庫存明細表(INVR18)'!E297</f>
        <v>1128</v>
      </c>
      <c r="F297" s="97">
        <f>'[2]庫存明細表(INVR18)'!F297</f>
        <v>0</v>
      </c>
      <c r="G297" s="97">
        <f>'[2]庫存明細表(INVR18)'!G297</f>
        <v>0</v>
      </c>
    </row>
    <row r="298" spans="1:7" ht="16.5" customHeight="1">
      <c r="A298" s="97" t="str">
        <f>'[2]庫存明細表(INVR18)'!A298</f>
        <v>20220M201</v>
      </c>
      <c r="B298" s="97" t="str">
        <f>'[2]庫存明細表(INVR18)'!B298</f>
        <v>和巧虎一起說英語貼紙</v>
      </c>
      <c r="C298" s="97">
        <f>'[2]庫存明細表(INVR18)'!C298</f>
        <v>22.2</v>
      </c>
      <c r="D298" s="97">
        <f>'[2]庫存明細表(INVR18)'!D298</f>
        <v>30</v>
      </c>
      <c r="E298" s="97">
        <f>'[2]庫存明細表(INVR18)'!E298</f>
        <v>666</v>
      </c>
      <c r="F298" s="97">
        <f>'[2]庫存明細表(INVR18)'!F298</f>
        <v>0</v>
      </c>
      <c r="G298" s="97">
        <f>'[2]庫存明細表(INVR18)'!G298</f>
        <v>0</v>
      </c>
    </row>
    <row r="299" spans="1:7" ht="16.5" customHeight="1">
      <c r="A299" s="97" t="str">
        <f>'[2]庫存明細表(INVR18)'!A299</f>
        <v>20220M301</v>
      </c>
      <c r="B299" s="97" t="str">
        <f>'[2]庫存明細表(INVR18)'!B299</f>
        <v>ALPHABET WORKBOOK字母練習本</v>
      </c>
      <c r="C299" s="97">
        <f>'[2]庫存明細表(INVR18)'!C299</f>
        <v>15.7</v>
      </c>
      <c r="D299" s="97">
        <f>'[2]庫存明細表(INVR18)'!D299</f>
        <v>30</v>
      </c>
      <c r="E299" s="97">
        <f>'[2]庫存明細表(INVR18)'!E299</f>
        <v>471</v>
      </c>
      <c r="F299" s="97">
        <f>'[2]庫存明細表(INVR18)'!F299</f>
        <v>0</v>
      </c>
      <c r="G299" s="97">
        <f>'[2]庫存明細表(INVR18)'!G299</f>
        <v>0</v>
      </c>
    </row>
    <row r="300" spans="1:7" ht="16.5" customHeight="1">
      <c r="A300" s="97" t="str">
        <f>'[2]庫存明細表(INVR18)'!A300</f>
        <v>20220M401</v>
      </c>
      <c r="B300" s="97" t="str">
        <f>'[2]庫存明細表(INVR18)'!B300</f>
        <v>英文進階使用手冊</v>
      </c>
      <c r="C300" s="97">
        <f>'[2]庫存明細表(INVR18)'!C300</f>
        <v>12.82</v>
      </c>
      <c r="D300" s="97">
        <f>'[2]庫存明細表(INVR18)'!D300</f>
        <v>84</v>
      </c>
      <c r="E300" s="97">
        <f>'[2]庫存明細表(INVR18)'!E300</f>
        <v>1077</v>
      </c>
      <c r="F300" s="97">
        <f>'[2]庫存明細表(INVR18)'!F300</f>
        <v>0</v>
      </c>
      <c r="G300" s="97">
        <f>'[2]庫存明細表(INVR18)'!G300</f>
        <v>0</v>
      </c>
    </row>
    <row r="301" spans="1:7" ht="16.5" customHeight="1">
      <c r="A301" s="97" t="str">
        <f>'[2]庫存明細表(INVR18)'!A301</f>
        <v>20220M601</v>
      </c>
      <c r="B301" s="97" t="str">
        <f>'[2]庫存明細表(INVR18)'!B301</f>
        <v>英語點一點遊戲機</v>
      </c>
      <c r="C301" s="97">
        <f>'[2]庫存明細表(INVR18)'!C301</f>
        <v>260.66000000000003</v>
      </c>
      <c r="D301" s="97">
        <f>'[2]庫存明細表(INVR18)'!D301</f>
        <v>108</v>
      </c>
      <c r="E301" s="97">
        <f>'[2]庫存明細表(INVR18)'!E301</f>
        <v>28151</v>
      </c>
      <c r="F301" s="97">
        <f>'[2]庫存明細表(INVR18)'!F301</f>
        <v>0</v>
      </c>
      <c r="G301" s="97">
        <f>'[2]庫存明細表(INVR18)'!G301</f>
        <v>0</v>
      </c>
    </row>
    <row r="302" spans="1:7" ht="16.5" customHeight="1">
      <c r="A302" s="97" t="str">
        <f>'[2]庫存明細表(INVR18)'!A302</f>
        <v>20220M602</v>
      </c>
      <c r="B302" s="97" t="str">
        <f>'[2]庫存明細表(INVR18)'!B302</f>
        <v>英語超聰明遊戲機</v>
      </c>
      <c r="C302" s="97">
        <f>'[2]庫存明細表(INVR18)'!C302</f>
        <v>731.85</v>
      </c>
      <c r="D302" s="97">
        <f>'[2]庫存明細表(INVR18)'!D302</f>
        <v>110</v>
      </c>
      <c r="E302" s="97">
        <f>'[2]庫存明細表(INVR18)'!E302</f>
        <v>80503</v>
      </c>
      <c r="F302" s="97">
        <f>'[2]庫存明細表(INVR18)'!F302</f>
        <v>0</v>
      </c>
      <c r="G302" s="97">
        <f>'[2]庫存明細表(INVR18)'!G302</f>
        <v>0</v>
      </c>
    </row>
    <row r="303" spans="1:7" ht="16.5" customHeight="1">
      <c r="A303" s="97" t="str">
        <f>'[2]庫存明細表(INVR18)'!A303</f>
        <v>20220MD01</v>
      </c>
      <c r="B303" s="97" t="str">
        <f>'[2]庫存明細表(INVR18)'!B303</f>
        <v>英文進階 DVD1</v>
      </c>
      <c r="C303" s="97">
        <f>'[2]庫存明細表(INVR18)'!C303</f>
        <v>20.27</v>
      </c>
      <c r="D303" s="97">
        <f>'[2]庫存明細表(INVR18)'!D303</f>
        <v>30</v>
      </c>
      <c r="E303" s="97">
        <f>'[2]庫存明細表(INVR18)'!E303</f>
        <v>608</v>
      </c>
      <c r="F303" s="97">
        <f>'[2]庫存明細表(INVR18)'!F303</f>
        <v>0</v>
      </c>
      <c r="G303" s="97">
        <f>'[2]庫存明細表(INVR18)'!G303</f>
        <v>0</v>
      </c>
    </row>
    <row r="304" spans="1:7" ht="16.5" customHeight="1">
      <c r="A304" s="97" t="str">
        <f>'[2]庫存明細表(INVR18)'!A304</f>
        <v>20220MD02</v>
      </c>
      <c r="B304" s="97" t="str">
        <f>'[2]庫存明細表(INVR18)'!B304</f>
        <v>英文進階 DVD2</v>
      </c>
      <c r="C304" s="97">
        <f>'[2]庫存明細表(INVR18)'!C304</f>
        <v>26.4</v>
      </c>
      <c r="D304" s="97">
        <f>'[2]庫存明細表(INVR18)'!D304</f>
        <v>30</v>
      </c>
      <c r="E304" s="97">
        <f>'[2]庫存明細表(INVR18)'!E304</f>
        <v>792</v>
      </c>
      <c r="F304" s="97">
        <f>'[2]庫存明細表(INVR18)'!F304</f>
        <v>0</v>
      </c>
      <c r="G304" s="97">
        <f>'[2]庫存明細表(INVR18)'!G304</f>
        <v>0</v>
      </c>
    </row>
    <row r="305" spans="1:7" ht="16.5" customHeight="1">
      <c r="A305" s="97" t="str">
        <f>'[2]庫存明細表(INVR18)'!A305</f>
        <v>20220MD03</v>
      </c>
      <c r="B305" s="97" t="str">
        <f>'[2]庫存明細表(INVR18)'!B305</f>
        <v>英文進階 DVD3</v>
      </c>
      <c r="C305" s="97">
        <f>'[2]庫存明細表(INVR18)'!C305</f>
        <v>20.07</v>
      </c>
      <c r="D305" s="97">
        <f>'[2]庫存明細表(INVR18)'!D305</f>
        <v>30</v>
      </c>
      <c r="E305" s="97">
        <f>'[2]庫存明細表(INVR18)'!E305</f>
        <v>602</v>
      </c>
      <c r="F305" s="97">
        <f>'[2]庫存明細表(INVR18)'!F305</f>
        <v>0</v>
      </c>
      <c r="G305" s="97">
        <f>'[2]庫存明細表(INVR18)'!G305</f>
        <v>0</v>
      </c>
    </row>
    <row r="306" spans="1:7" ht="16.5" customHeight="1">
      <c r="A306" s="97" t="str">
        <f>'[2]庫存明細表(INVR18)'!A306</f>
        <v>20220ME01</v>
      </c>
      <c r="B306" s="97" t="str">
        <f>'[2]庫存明細表(INVR18)'!B306</f>
        <v>英語指令遊戲墊</v>
      </c>
      <c r="C306" s="97">
        <f>'[2]庫存明細表(INVR18)'!C306</f>
        <v>79.81</v>
      </c>
      <c r="D306" s="97">
        <f>'[2]庫存明細表(INVR18)'!D306</f>
        <v>134</v>
      </c>
      <c r="E306" s="97">
        <f>'[2]庫存明細表(INVR18)'!E306</f>
        <v>10695</v>
      </c>
      <c r="F306" s="97">
        <f>'[2]庫存明細表(INVR18)'!F306</f>
        <v>0</v>
      </c>
      <c r="G306" s="97">
        <f>'[2]庫存明細表(INVR18)'!G306</f>
        <v>0</v>
      </c>
    </row>
    <row r="307" spans="1:7" ht="16.5" customHeight="1">
      <c r="A307" s="97" t="str">
        <f>'[2]庫存明細表(INVR18)'!A307</f>
        <v>20220ME02</v>
      </c>
      <c r="B307" s="97" t="str">
        <f>'[2]庫存明細表(INVR18)'!B307</f>
        <v>英語指令遊戲牌</v>
      </c>
      <c r="C307" s="97">
        <f>'[2]庫存明細表(INVR18)'!C307</f>
        <v>15.39</v>
      </c>
      <c r="D307" s="97">
        <f>'[2]庫存明細表(INVR18)'!D307</f>
        <v>135</v>
      </c>
      <c r="E307" s="97">
        <f>'[2]庫存明細表(INVR18)'!E307</f>
        <v>2078</v>
      </c>
      <c r="F307" s="97">
        <f>'[2]庫存明細表(INVR18)'!F307</f>
        <v>0</v>
      </c>
      <c r="G307" s="97">
        <f>'[2]庫存明細表(INVR18)'!G307</f>
        <v>0</v>
      </c>
    </row>
    <row r="308" spans="1:7" ht="16.5" customHeight="1">
      <c r="A308" s="97" t="str">
        <f>'[2]庫存明細表(INVR18)'!A308</f>
        <v>20220MY00</v>
      </c>
      <c r="B308" s="97" t="str">
        <f>'[2]庫存明細表(INVR18)'!B308</f>
        <v>和巧虎一起說英語套組進階版</v>
      </c>
      <c r="C308" s="97">
        <f>'[2]庫存明細表(INVR18)'!C308</f>
        <v>1492.36</v>
      </c>
      <c r="D308" s="97">
        <f>'[2]庫存明細表(INVR18)'!D308</f>
        <v>2068</v>
      </c>
      <c r="E308" s="97">
        <f>'[2]庫存明細表(INVR18)'!E308</f>
        <v>3086202</v>
      </c>
      <c r="F308" s="97">
        <f>'[2]庫存明細表(INVR18)'!F308</f>
        <v>0</v>
      </c>
      <c r="G308" s="97">
        <f>'[2]庫存明細表(INVR18)'!G308</f>
        <v>0</v>
      </c>
    </row>
    <row r="309" spans="1:7" ht="16.5" customHeight="1">
      <c r="A309" s="97" t="str">
        <f>'[2]庫存明細表(INVR18)'!A309</f>
        <v>20220MY00-包裝箱</v>
      </c>
      <c r="B309" s="97" t="str">
        <f>'[2]庫存明細表(INVR18)'!B309</f>
        <v>和巧虎一起說英語進階版-包裝箱</v>
      </c>
      <c r="C309" s="97">
        <f>'[2]庫存明細表(INVR18)'!C309</f>
        <v>20.16</v>
      </c>
      <c r="D309" s="97">
        <f>'[2]庫存明細表(INVR18)'!D309</f>
        <v>101</v>
      </c>
      <c r="E309" s="97">
        <f>'[2]庫存明細表(INVR18)'!E309</f>
        <v>2036</v>
      </c>
      <c r="F309" s="97">
        <f>'[2]庫存明細表(INVR18)'!F309</f>
        <v>0</v>
      </c>
      <c r="G309" s="97">
        <f>'[2]庫存明細表(INVR18)'!G309</f>
        <v>0</v>
      </c>
    </row>
    <row r="310" spans="1:7" ht="16.5" customHeight="1">
      <c r="A310" s="97" t="str">
        <f>'[2]庫存明細表(INVR18)'!A310</f>
        <v>20230M102</v>
      </c>
      <c r="B310" s="97" t="str">
        <f>'[2]庫存明細表(INVR18)'!B310</f>
        <v>The Up and Down in the Zoo</v>
      </c>
      <c r="C310" s="97">
        <f>'[2]庫存明細表(INVR18)'!C310</f>
        <v>93.02</v>
      </c>
      <c r="D310" s="97">
        <f>'[2]庫存明細表(INVR18)'!D310</f>
        <v>82</v>
      </c>
      <c r="E310" s="97">
        <f>'[2]庫存明細表(INVR18)'!E310</f>
        <v>7628</v>
      </c>
      <c r="F310" s="97">
        <f>'[2]庫存明細表(INVR18)'!F310</f>
        <v>0</v>
      </c>
      <c r="G310" s="97">
        <f>'[2]庫存明細表(INVR18)'!G310</f>
        <v>0</v>
      </c>
    </row>
    <row r="311" spans="1:7" ht="16.5" customHeight="1">
      <c r="A311" s="97" t="str">
        <f>'[2]庫存明細表(INVR18)'!A311</f>
        <v>20230M103</v>
      </c>
      <c r="B311" s="97" t="str">
        <f>'[2]庫存明細表(INVR18)'!B311</f>
        <v>Ears Mouth Nose and Eyes</v>
      </c>
      <c r="C311" s="97">
        <f>'[2]庫存明細表(INVR18)'!C311</f>
        <v>91.34</v>
      </c>
      <c r="D311" s="97">
        <f>'[2]庫存明細表(INVR18)'!D311</f>
        <v>86</v>
      </c>
      <c r="E311" s="97">
        <f>'[2]庫存明細表(INVR18)'!E311</f>
        <v>7855</v>
      </c>
      <c r="F311" s="97">
        <f>'[2]庫存明細表(INVR18)'!F311</f>
        <v>0</v>
      </c>
      <c r="G311" s="97">
        <f>'[2]庫存明細表(INVR18)'!G311</f>
        <v>0</v>
      </c>
    </row>
    <row r="312" spans="1:7" ht="16.5" customHeight="1">
      <c r="A312" s="97" t="str">
        <f>'[2]庫存明細表(INVR18)'!A312</f>
        <v>20230M104</v>
      </c>
      <c r="B312" s="97" t="str">
        <f>'[2]庫存明細表(INVR18)'!B312</f>
        <v>Speedy Delivery</v>
      </c>
      <c r="C312" s="97">
        <f>'[2]庫存明細表(INVR18)'!C312</f>
        <v>68.36</v>
      </c>
      <c r="D312" s="97">
        <f>'[2]庫存明細表(INVR18)'!D312</f>
        <v>105</v>
      </c>
      <c r="E312" s="97">
        <f>'[2]庫存明細表(INVR18)'!E312</f>
        <v>7178</v>
      </c>
      <c r="F312" s="97">
        <f>'[2]庫存明細表(INVR18)'!F312</f>
        <v>0</v>
      </c>
      <c r="G312" s="97">
        <f>'[2]庫存明細表(INVR18)'!G312</f>
        <v>0</v>
      </c>
    </row>
    <row r="313" spans="1:7" ht="16.5" customHeight="1">
      <c r="A313" s="97" t="str">
        <f>'[2]庫存明細表(INVR18)'!A313</f>
        <v>20230M105</v>
      </c>
      <c r="B313" s="97" t="str">
        <f>'[2]庫存明細表(INVR18)'!B313</f>
        <v>A colorful World</v>
      </c>
      <c r="C313" s="97">
        <f>'[2]庫存明細表(INVR18)'!C313</f>
        <v>77.33</v>
      </c>
      <c r="D313" s="97">
        <f>'[2]庫存明細表(INVR18)'!D313</f>
        <v>54</v>
      </c>
      <c r="E313" s="97">
        <f>'[2]庫存明細表(INVR18)'!E313</f>
        <v>4176</v>
      </c>
      <c r="F313" s="97">
        <f>'[2]庫存明細表(INVR18)'!F313</f>
        <v>0</v>
      </c>
      <c r="G313" s="97">
        <f>'[2]庫存明細表(INVR18)'!G313</f>
        <v>0</v>
      </c>
    </row>
    <row r="314" spans="1:7" ht="16.5" customHeight="1">
      <c r="A314" s="97" t="str">
        <f>'[2]庫存明細表(INVR18)'!A314</f>
        <v>20230M106</v>
      </c>
      <c r="B314" s="97" t="str">
        <f>'[2]庫存明細表(INVR18)'!B314</f>
        <v>Word Book</v>
      </c>
      <c r="C314" s="97">
        <f>'[2]庫存明細表(INVR18)'!C314</f>
        <v>57.7</v>
      </c>
      <c r="D314" s="97">
        <f>'[2]庫存明細表(INVR18)'!D314</f>
        <v>102</v>
      </c>
      <c r="E314" s="97">
        <f>'[2]庫存明細表(INVR18)'!E314</f>
        <v>5885</v>
      </c>
      <c r="F314" s="97">
        <f>'[2]庫存明細表(INVR18)'!F314</f>
        <v>0</v>
      </c>
      <c r="G314" s="97">
        <f>'[2]庫存明細表(INVR18)'!G314</f>
        <v>0</v>
      </c>
    </row>
    <row r="315" spans="1:7" ht="16.5" customHeight="1">
      <c r="A315" s="97" t="str">
        <f>'[2]庫存明細表(INVR18)'!A315</f>
        <v>20230M401</v>
      </c>
      <c r="B315" s="97" t="str">
        <f>'[2]庫存明細表(INVR18)'!B315</f>
        <v>英語PLUS使用手冊</v>
      </c>
      <c r="C315" s="97">
        <f>'[2]庫存明細表(INVR18)'!C315</f>
        <v>10.64</v>
      </c>
      <c r="D315" s="97">
        <f>'[2]庫存明細表(INVR18)'!D315</f>
        <v>74</v>
      </c>
      <c r="E315" s="97">
        <f>'[2]庫存明細表(INVR18)'!E315</f>
        <v>787</v>
      </c>
      <c r="F315" s="97">
        <f>'[2]庫存明細表(INVR18)'!F315</f>
        <v>0</v>
      </c>
      <c r="G315" s="97">
        <f>'[2]庫存明細表(INVR18)'!G315</f>
        <v>0</v>
      </c>
    </row>
    <row r="316" spans="1:7" ht="16.5" customHeight="1">
      <c r="A316" s="97" t="str">
        <f>'[2]庫存明細表(INVR18)'!A316</f>
        <v>20230M601</v>
      </c>
      <c r="B316" s="97" t="str">
        <f>'[2]庫存明細表(INVR18)'!B316</f>
        <v>我的CD播放器</v>
      </c>
      <c r="C316" s="97">
        <f>'[2]庫存明細表(INVR18)'!C316</f>
        <v>196.42</v>
      </c>
      <c r="D316" s="97">
        <f>'[2]庫存明細表(INVR18)'!D316</f>
        <v>233</v>
      </c>
      <c r="E316" s="97">
        <f>'[2]庫存明細表(INVR18)'!E316</f>
        <v>45765</v>
      </c>
      <c r="F316" s="97">
        <f>'[2]庫存明細表(INVR18)'!F316</f>
        <v>0</v>
      </c>
      <c r="G316" s="97">
        <f>'[2]庫存明細表(INVR18)'!G316</f>
        <v>0</v>
      </c>
    </row>
    <row r="317" spans="1:7" ht="16.5" customHeight="1">
      <c r="A317" s="97" t="str">
        <f>'[2]庫存明細表(INVR18)'!A317</f>
        <v>20230M602</v>
      </c>
      <c r="B317" s="97" t="str">
        <f>'[2]庫存明細表(INVR18)'!B317</f>
        <v>英語扮演遊戲機</v>
      </c>
      <c r="C317" s="97">
        <f>'[2]庫存明細表(INVR18)'!C317</f>
        <v>360.06</v>
      </c>
      <c r="D317" s="97">
        <f>'[2]庫存明細表(INVR18)'!D317</f>
        <v>81</v>
      </c>
      <c r="E317" s="97">
        <f>'[2]庫存明細表(INVR18)'!E317</f>
        <v>29165</v>
      </c>
      <c r="F317" s="97">
        <f>'[2]庫存明細表(INVR18)'!F317</f>
        <v>0</v>
      </c>
      <c r="G317" s="97">
        <f>'[2]庫存明細表(INVR18)'!G317</f>
        <v>0</v>
      </c>
    </row>
    <row r="318" spans="1:7" ht="16.5" customHeight="1">
      <c r="A318" s="97" t="str">
        <f>'[2]庫存明細表(INVR18)'!A318</f>
        <v>20230MY00</v>
      </c>
      <c r="B318" s="97" t="str">
        <f>'[2]庫存明細表(INVR18)'!B318</f>
        <v>和巧虎一起說英語Plus</v>
      </c>
      <c r="C318" s="97">
        <f>'[2]庫存明細表(INVR18)'!C318</f>
        <v>1641.83</v>
      </c>
      <c r="D318" s="97">
        <f>'[2]庫存明細表(INVR18)'!D318</f>
        <v>5744</v>
      </c>
      <c r="E318" s="97">
        <f>'[2]庫存明細表(INVR18)'!E318</f>
        <v>9430671</v>
      </c>
      <c r="F318" s="97">
        <f>'[2]庫存明細表(INVR18)'!F318</f>
        <v>0</v>
      </c>
      <c r="G318" s="97">
        <f>'[2]庫存明細表(INVR18)'!G318</f>
        <v>0</v>
      </c>
    </row>
    <row r="319" spans="1:7" ht="16.5" customHeight="1">
      <c r="A319" s="97" t="str">
        <f>'[2]庫存明細表(INVR18)'!A319</f>
        <v>20230MY00-包裝箱</v>
      </c>
      <c r="B319" s="97" t="str">
        <f>'[2]庫存明細表(INVR18)'!B319</f>
        <v>20230MY00-包裝箱</v>
      </c>
      <c r="C319" s="97">
        <f>'[2]庫存明細表(INVR18)'!C319</f>
        <v>23.5</v>
      </c>
      <c r="D319" s="97">
        <f>'[2]庫存明細表(INVR18)'!D319</f>
        <v>72</v>
      </c>
      <c r="E319" s="97">
        <f>'[2]庫存明細表(INVR18)'!E319</f>
        <v>1692</v>
      </c>
      <c r="F319" s="97">
        <f>'[2]庫存明細表(INVR18)'!F319</f>
        <v>0</v>
      </c>
      <c r="G319" s="97">
        <f>'[2]庫存明細表(INVR18)'!G319</f>
        <v>0</v>
      </c>
    </row>
    <row r="320" spans="1:7" ht="16.5" customHeight="1">
      <c r="A320" s="97" t="str">
        <f>'[2]庫存明細表(INVR18)'!A320</f>
        <v>20170H014</v>
      </c>
      <c r="B320" s="97" t="str">
        <f>'[2]庫存明細表(INVR18)'!B320</f>
        <v>巧虎琪琪歡樂水壺(黃)</v>
      </c>
      <c r="C320" s="97">
        <f>'[2]庫存明細表(INVR18)'!C320</f>
        <v>219.75</v>
      </c>
      <c r="D320" s="97">
        <f>'[2]庫存明細表(INVR18)'!D320</f>
        <v>8</v>
      </c>
      <c r="E320" s="97">
        <f>'[2]庫存明細表(INVR18)'!E320</f>
        <v>1758</v>
      </c>
      <c r="F320" s="97">
        <f>'[2]庫存明細表(INVR18)'!F320</f>
        <v>0</v>
      </c>
      <c r="G320" s="97">
        <f>'[2]庫存明細表(INVR18)'!G320</f>
        <v>0</v>
      </c>
    </row>
    <row r="321" spans="1:7" ht="16.5" customHeight="1">
      <c r="A321" s="97" t="str">
        <f>'[2]庫存明細表(INVR18)'!A321</f>
        <v>20170H020</v>
      </c>
      <c r="B321" s="97" t="str">
        <f>'[2]庫存明細表(INVR18)'!B321</f>
        <v>琪琪寶貝背包</v>
      </c>
      <c r="C321" s="97">
        <f>'[2]庫存明細表(INVR18)'!C321</f>
        <v>312.74</v>
      </c>
      <c r="D321" s="97">
        <f>'[2]庫存明細表(INVR18)'!D321</f>
        <v>19</v>
      </c>
      <c r="E321" s="97">
        <f>'[2]庫存明細表(INVR18)'!E321</f>
        <v>5942</v>
      </c>
      <c r="F321" s="97">
        <f>'[2]庫存明細表(INVR18)'!F321</f>
        <v>0</v>
      </c>
      <c r="G321" s="97">
        <f>'[2]庫存明細表(INVR18)'!G321</f>
        <v>0</v>
      </c>
    </row>
    <row r="322" spans="1:7" ht="16.5" customHeight="1">
      <c r="A322" s="97" t="str">
        <f>'[2]庫存明細表(INVR18)'!A322</f>
        <v>20180H003</v>
      </c>
      <c r="B322" s="97" t="str">
        <f>'[2]庫存明細表(INVR18)'!B322</f>
        <v>可愛巧虎紅包春聯組</v>
      </c>
      <c r="C322" s="97">
        <f>'[2]庫存明細表(INVR18)'!C322</f>
        <v>30</v>
      </c>
      <c r="D322" s="97">
        <f>'[2]庫存明細表(INVR18)'!D322</f>
        <v>1</v>
      </c>
      <c r="E322" s="97">
        <f>'[2]庫存明細表(INVR18)'!E322</f>
        <v>30</v>
      </c>
      <c r="F322" s="97">
        <f>'[2]庫存明細表(INVR18)'!F322</f>
        <v>0</v>
      </c>
      <c r="G322" s="97">
        <f>'[2]庫存明細表(INVR18)'!G322</f>
        <v>0</v>
      </c>
    </row>
    <row r="323" spans="1:7" ht="16.5" customHeight="1">
      <c r="A323" s="97" t="str">
        <f>'[2]庫存明細表(INVR18)'!A323</f>
        <v>20180H026</v>
      </c>
      <c r="B323" s="97" t="str">
        <f>'[2]庫存明細表(INVR18)'!B323</f>
        <v>巧虎手錶</v>
      </c>
      <c r="C323" s="97">
        <f>'[2]庫存明細表(INVR18)'!C323</f>
        <v>322.60000000000002</v>
      </c>
      <c r="D323" s="97">
        <f>'[2]庫存明細表(INVR18)'!D323</f>
        <v>20</v>
      </c>
      <c r="E323" s="97">
        <f>'[2]庫存明細表(INVR18)'!E323</f>
        <v>6452</v>
      </c>
      <c r="F323" s="97">
        <f>'[2]庫存明細表(INVR18)'!F323</f>
        <v>0</v>
      </c>
      <c r="G323" s="97">
        <f>'[2]庫存明細表(INVR18)'!G323</f>
        <v>0</v>
      </c>
    </row>
    <row r="324" spans="1:7" ht="16.5" customHeight="1">
      <c r="A324" s="97" t="str">
        <f>'[2]庫存明細表(INVR18)'!A324</f>
        <v>20180H040</v>
      </c>
      <c r="B324" s="97" t="str">
        <f>'[2]庫存明細表(INVR18)'!B324</f>
        <v>巧虎水杯</v>
      </c>
      <c r="C324" s="97">
        <f>'[2]庫存明細表(INVR18)'!C324</f>
        <v>120</v>
      </c>
      <c r="D324" s="97">
        <f>'[2]庫存明細表(INVR18)'!D324</f>
        <v>6</v>
      </c>
      <c r="E324" s="97">
        <f>'[2]庫存明細表(INVR18)'!E324</f>
        <v>720</v>
      </c>
      <c r="F324" s="97">
        <f>'[2]庫存明細表(INVR18)'!F324</f>
        <v>0</v>
      </c>
      <c r="G324" s="97">
        <f>'[2]庫存明細表(INVR18)'!G324</f>
        <v>0</v>
      </c>
    </row>
    <row r="325" spans="1:7" ht="16.5" customHeight="1">
      <c r="A325" s="97" t="str">
        <f>'[2]庫存明細表(INVR18)'!A325</f>
        <v>20180H041</v>
      </c>
      <c r="B325" s="97" t="str">
        <f>'[2]庫存明細表(INVR18)'!B325</f>
        <v>巧虎餐碗</v>
      </c>
      <c r="C325" s="97">
        <f>'[2]庫存明細表(INVR18)'!C325</f>
        <v>116.27</v>
      </c>
      <c r="D325" s="97">
        <f>'[2]庫存明細表(INVR18)'!D325</f>
        <v>33</v>
      </c>
      <c r="E325" s="97">
        <f>'[2]庫存明細表(INVR18)'!E325</f>
        <v>3837</v>
      </c>
      <c r="F325" s="97">
        <f>'[2]庫存明細表(INVR18)'!F325</f>
        <v>0</v>
      </c>
      <c r="G325" s="97">
        <f>'[2]庫存明細表(INVR18)'!G325</f>
        <v>0</v>
      </c>
    </row>
    <row r="326" spans="1:7" ht="16.5" customHeight="1">
      <c r="A326" s="97" t="str">
        <f>'[2]庫存明細表(INVR18)'!A326</f>
        <v>20200H003</v>
      </c>
      <c r="B326" s="97" t="str">
        <f>'[2]庫存明細表(INVR18)'!B326</f>
        <v>巧虎海報-注音</v>
      </c>
      <c r="C326" s="97">
        <f>'[2]庫存明細表(INVR18)'!C326</f>
        <v>31.48</v>
      </c>
      <c r="D326" s="97">
        <f>'[2]庫存明細表(INVR18)'!D326</f>
        <v>29</v>
      </c>
      <c r="E326" s="97">
        <f>'[2]庫存明細表(INVR18)'!E326</f>
        <v>913</v>
      </c>
      <c r="F326" s="97">
        <f>'[2]庫存明細表(INVR18)'!F326</f>
        <v>0</v>
      </c>
      <c r="G326" s="97">
        <f>'[2]庫存明細表(INVR18)'!G326</f>
        <v>0</v>
      </c>
    </row>
    <row r="327" spans="1:7" ht="16.5" customHeight="1">
      <c r="A327" s="97" t="str">
        <f>'[2]庫存明細表(INVR18)'!A327</f>
        <v>20200H004</v>
      </c>
      <c r="B327" s="97" t="str">
        <f>'[2]庫存明細表(INVR18)'!B327</f>
        <v>巧虎海報-英文字母</v>
      </c>
      <c r="C327" s="97">
        <f>'[2]庫存明細表(INVR18)'!C327</f>
        <v>31.2</v>
      </c>
      <c r="D327" s="97">
        <f>'[2]庫存明細表(INVR18)'!D327</f>
        <v>80</v>
      </c>
      <c r="E327" s="97">
        <f>'[2]庫存明細表(INVR18)'!E327</f>
        <v>2496</v>
      </c>
      <c r="F327" s="97">
        <f>'[2]庫存明細表(INVR18)'!F327</f>
        <v>0</v>
      </c>
      <c r="G327" s="97">
        <f>'[2]庫存明細表(INVR18)'!G327</f>
        <v>0</v>
      </c>
    </row>
    <row r="328" spans="1:7" ht="16.5" customHeight="1">
      <c r="A328" s="97" t="str">
        <f>'[2]庫存明細表(INVR18)'!A328</f>
        <v>20200H008</v>
      </c>
      <c r="B328" s="97" t="str">
        <f>'[2]庫存明細表(INVR18)'!B328</f>
        <v>巧虎海灘提袋</v>
      </c>
      <c r="C328" s="97">
        <f>'[2]庫存明細表(INVR18)'!C328</f>
        <v>74.63</v>
      </c>
      <c r="D328" s="97">
        <f>'[2]庫存明細表(INVR18)'!D328</f>
        <v>8</v>
      </c>
      <c r="E328" s="97">
        <f>'[2]庫存明細表(INVR18)'!E328</f>
        <v>597</v>
      </c>
      <c r="F328" s="97">
        <f>'[2]庫存明細表(INVR18)'!F328</f>
        <v>0</v>
      </c>
      <c r="G328" s="97">
        <f>'[2]庫存明細表(INVR18)'!G328</f>
        <v>0</v>
      </c>
    </row>
    <row r="329" spans="1:7" ht="16.5" customHeight="1">
      <c r="A329" s="97" t="str">
        <f>'[2]庫存明細表(INVR18)'!A329</f>
        <v>20200H013</v>
      </c>
      <c r="B329" s="97" t="str">
        <f>'[2]庫存明細表(INVR18)'!B329</f>
        <v>巧虎小廚師料理組</v>
      </c>
      <c r="C329" s="97">
        <f>'[2]庫存明細表(INVR18)'!C329</f>
        <v>100.1</v>
      </c>
      <c r="D329" s="97">
        <f>'[2]庫存明細表(INVR18)'!D329</f>
        <v>156</v>
      </c>
      <c r="E329" s="97">
        <f>'[2]庫存明細表(INVR18)'!E329</f>
        <v>15616</v>
      </c>
      <c r="F329" s="97">
        <f>'[2]庫存明細表(INVR18)'!F329</f>
        <v>0</v>
      </c>
      <c r="G329" s="97">
        <f>'[2]庫存明細表(INVR18)'!G329</f>
        <v>0</v>
      </c>
    </row>
    <row r="330" spans="1:7" ht="16.5" customHeight="1">
      <c r="A330" s="97" t="str">
        <f>'[2]庫存明細表(INVR18)'!A330</f>
        <v>20200H016</v>
      </c>
      <c r="B330" s="97" t="str">
        <f>'[2]庫存明細表(INVR18)'!B330</f>
        <v>SKATER巧虎兒童雨傘</v>
      </c>
      <c r="C330" s="97">
        <f>'[2]庫存明細表(INVR18)'!C330</f>
        <v>289.98</v>
      </c>
      <c r="D330" s="97">
        <f>'[2]庫存明細表(INVR18)'!D330</f>
        <v>40</v>
      </c>
      <c r="E330" s="97">
        <f>'[2]庫存明細表(INVR18)'!E330</f>
        <v>11599</v>
      </c>
      <c r="F330" s="97">
        <f>'[2]庫存明細表(INVR18)'!F330</f>
        <v>0</v>
      </c>
      <c r="G330" s="97">
        <f>'[2]庫存明細表(INVR18)'!G330</f>
        <v>0</v>
      </c>
    </row>
    <row r="331" spans="1:7" ht="16.5" customHeight="1">
      <c r="A331" s="97" t="str">
        <f>'[2]庫存明細表(INVR18)'!A331</f>
        <v>20200H017</v>
      </c>
      <c r="B331" s="97" t="str">
        <f>'[2]庫存明細表(INVR18)'!B331</f>
        <v>SKATER巧虎兒童雨衣</v>
      </c>
      <c r="C331" s="97">
        <f>'[2]庫存明細表(INVR18)'!C331</f>
        <v>360</v>
      </c>
      <c r="D331" s="97">
        <f>'[2]庫存明細表(INVR18)'!D331</f>
        <v>133</v>
      </c>
      <c r="E331" s="97">
        <f>'[2]庫存明細表(INVR18)'!E331</f>
        <v>47880</v>
      </c>
      <c r="F331" s="97">
        <f>'[2]庫存明細表(INVR18)'!F331</f>
        <v>0</v>
      </c>
      <c r="G331" s="97">
        <f>'[2]庫存明細表(INVR18)'!G331</f>
        <v>0</v>
      </c>
    </row>
    <row r="332" spans="1:7" ht="16.5" customHeight="1">
      <c r="A332" s="97" t="str">
        <f>'[2]庫存明細表(INVR18)'!A332</f>
        <v>20200H022</v>
      </c>
      <c r="B332" s="97" t="str">
        <f>'[2]庫存明細表(INVR18)'!B332</f>
        <v>SKATER巧虎單人野餐墊-SPORTS</v>
      </c>
      <c r="C332" s="97">
        <f>'[2]庫存明細表(INVR18)'!C332</f>
        <v>102.16</v>
      </c>
      <c r="D332" s="97">
        <f>'[2]庫存明細表(INVR18)'!D332</f>
        <v>179</v>
      </c>
      <c r="E332" s="97">
        <f>'[2]庫存明細表(INVR18)'!E332</f>
        <v>18287</v>
      </c>
      <c r="F332" s="97">
        <f>'[2]庫存明細表(INVR18)'!F332</f>
        <v>0</v>
      </c>
      <c r="G332" s="97">
        <f>'[2]庫存明細表(INVR18)'!G332</f>
        <v>0</v>
      </c>
    </row>
    <row r="333" spans="1:7" ht="16.5" customHeight="1">
      <c r="A333" s="97" t="str">
        <f>'[2]庫存明細表(INVR18)'!A333</f>
        <v>20200H023</v>
      </c>
      <c r="B333" s="97" t="str">
        <f>'[2]庫存明細表(INVR18)'!B333</f>
        <v>SKATER巧虎HELLO不鏽鋼直飲保溫水壺470ML</v>
      </c>
      <c r="C333" s="97">
        <f>'[2]庫存明細表(INVR18)'!C333</f>
        <v>614</v>
      </c>
      <c r="D333" s="97">
        <f>'[2]庫存明細表(INVR18)'!D333</f>
        <v>2</v>
      </c>
      <c r="E333" s="97">
        <f>'[2]庫存明細表(INVR18)'!E333</f>
        <v>1228</v>
      </c>
      <c r="F333" s="97">
        <f>'[2]庫存明細表(INVR18)'!F333</f>
        <v>0</v>
      </c>
      <c r="G333" s="97">
        <f>'[2]庫存明細表(INVR18)'!G333</f>
        <v>0</v>
      </c>
    </row>
    <row r="334" spans="1:7" ht="16.5" customHeight="1">
      <c r="A334" s="97" t="str">
        <f>'[2]庫存明細表(INVR18)'!A334</f>
        <v>20200H026</v>
      </c>
      <c r="B334" s="97" t="str">
        <f>'[2]庫存明細表(INVR18)'!B334</f>
        <v>SKATER巧虎防走失包</v>
      </c>
      <c r="C334" s="97">
        <f>'[2]庫存明細表(INVR18)'!C334</f>
        <v>502.8</v>
      </c>
      <c r="D334" s="97">
        <f>'[2]庫存明細表(INVR18)'!D334</f>
        <v>111</v>
      </c>
      <c r="E334" s="97">
        <f>'[2]庫存明細表(INVR18)'!E334</f>
        <v>55811</v>
      </c>
      <c r="F334" s="97">
        <f>'[2]庫存明細表(INVR18)'!F334</f>
        <v>0</v>
      </c>
      <c r="G334" s="97">
        <f>'[2]庫存明細表(INVR18)'!G334</f>
        <v>0</v>
      </c>
    </row>
    <row r="335" spans="1:7" ht="16.5" customHeight="1">
      <c r="A335" s="97" t="str">
        <f>'[2]庫存明細表(INVR18)'!A335</f>
        <v>20200H037</v>
      </c>
      <c r="B335" s="97" t="str">
        <f>'[2]庫存明細表(INVR18)'!B335</f>
        <v>SKATER銀離子直飲水壺(480ML)-巧虎</v>
      </c>
      <c r="C335" s="97">
        <f>'[2]庫存明細表(INVR18)'!C335</f>
        <v>316</v>
      </c>
      <c r="D335" s="97">
        <f>'[2]庫存明細表(INVR18)'!D335</f>
        <v>6</v>
      </c>
      <c r="E335" s="97">
        <f>'[2]庫存明細表(INVR18)'!E335</f>
        <v>1896</v>
      </c>
      <c r="F335" s="97">
        <f>'[2]庫存明細表(INVR18)'!F335</f>
        <v>0</v>
      </c>
      <c r="G335" s="97">
        <f>'[2]庫存明細表(INVR18)'!G335</f>
        <v>0</v>
      </c>
    </row>
    <row r="336" spans="1:7" ht="16.5" customHeight="1">
      <c r="A336" s="97" t="str">
        <f>'[2]庫存明細表(INVR18)'!A336</f>
        <v>20210H002</v>
      </c>
      <c r="B336" s="97" t="str">
        <f>'[2]庫存明細表(INVR18)'!B336</f>
        <v>巧虎鉛筆盒</v>
      </c>
      <c r="C336" s="97">
        <f>'[2]庫存明細表(INVR18)'!C336</f>
        <v>24</v>
      </c>
      <c r="D336" s="97">
        <f>'[2]庫存明細表(INVR18)'!D336</f>
        <v>196</v>
      </c>
      <c r="E336" s="97">
        <f>'[2]庫存明細表(INVR18)'!E336</f>
        <v>4704</v>
      </c>
      <c r="F336" s="97">
        <f>'[2]庫存明細表(INVR18)'!F336</f>
        <v>0</v>
      </c>
      <c r="G336" s="97">
        <f>'[2]庫存明細表(INVR18)'!G336</f>
        <v>0</v>
      </c>
    </row>
    <row r="337" spans="1:7" ht="16.5" customHeight="1">
      <c r="A337" s="97" t="str">
        <f>'[2]庫存明細表(INVR18)'!A337</f>
        <v>20210H012</v>
      </c>
      <c r="B337" s="97" t="str">
        <f>'[2]庫存明細表(INVR18)'!B337</f>
        <v>巧虎暖暖披風</v>
      </c>
      <c r="C337" s="97">
        <f>'[2]庫存明細表(INVR18)'!C337</f>
        <v>131.4</v>
      </c>
      <c r="D337" s="97">
        <f>'[2]庫存明細表(INVR18)'!D337</f>
        <v>10</v>
      </c>
      <c r="E337" s="97">
        <f>'[2]庫存明細表(INVR18)'!E337</f>
        <v>1314</v>
      </c>
      <c r="F337" s="97">
        <f>'[2]庫存明細表(INVR18)'!F337</f>
        <v>0</v>
      </c>
      <c r="G337" s="97">
        <f>'[2]庫存明細表(INVR18)'!G337</f>
        <v>0</v>
      </c>
    </row>
    <row r="338" spans="1:7" ht="16.5" customHeight="1">
      <c r="A338" s="97" t="str">
        <f>'[2]庫存明細表(INVR18)'!A338</f>
        <v>20210H013</v>
      </c>
      <c r="B338" s="97" t="str">
        <f>'[2]庫存明細表(INVR18)'!B338</f>
        <v>琪琪暖暖披風</v>
      </c>
      <c r="C338" s="97">
        <f>'[2]庫存明細表(INVR18)'!C338</f>
        <v>129.30000000000001</v>
      </c>
      <c r="D338" s="97">
        <f>'[2]庫存明細表(INVR18)'!D338</f>
        <v>10</v>
      </c>
      <c r="E338" s="97">
        <f>'[2]庫存明細表(INVR18)'!E338</f>
        <v>1293</v>
      </c>
      <c r="F338" s="97">
        <f>'[2]庫存明細表(INVR18)'!F338</f>
        <v>0</v>
      </c>
      <c r="G338" s="97">
        <f>'[2]庫存明細表(INVR18)'!G338</f>
        <v>0</v>
      </c>
    </row>
    <row r="339" spans="1:7" ht="16.5" customHeight="1">
      <c r="A339" s="97" t="str">
        <f>'[2]庫存明細表(INVR18)'!A339</f>
        <v>20210H014</v>
      </c>
      <c r="B339" s="97" t="str">
        <f>'[2]庫存明細表(INVR18)'!B339</f>
        <v>可愛巧虎變身毯</v>
      </c>
      <c r="C339" s="97">
        <f>'[2]庫存明細表(INVR18)'!C339</f>
        <v>200.52</v>
      </c>
      <c r="D339" s="97">
        <f>'[2]庫存明細表(INVR18)'!D339</f>
        <v>722</v>
      </c>
      <c r="E339" s="97">
        <f>'[2]庫存明細表(INVR18)'!E339</f>
        <v>144772</v>
      </c>
      <c r="F339" s="97">
        <f>'[2]庫存明細表(INVR18)'!F339</f>
        <v>0</v>
      </c>
      <c r="G339" s="97">
        <f>'[2]庫存明細表(INVR18)'!G339</f>
        <v>0</v>
      </c>
    </row>
    <row r="340" spans="1:7" ht="16.5" customHeight="1">
      <c r="A340" s="97" t="str">
        <f>'[2]庫存明細表(INVR18)'!A340</f>
        <v>20220H001</v>
      </c>
      <c r="B340" s="97" t="str">
        <f>'[2]庫存明細表(INVR18)'!B340</f>
        <v>好朋友探險隨身包</v>
      </c>
      <c r="C340" s="97">
        <f>'[2]庫存明細表(INVR18)'!C340</f>
        <v>37.94</v>
      </c>
      <c r="D340" s="97">
        <f>'[2]庫存明細表(INVR18)'!D340</f>
        <v>72</v>
      </c>
      <c r="E340" s="97">
        <f>'[2]庫存明細表(INVR18)'!E340</f>
        <v>2732</v>
      </c>
      <c r="F340" s="97">
        <f>'[2]庫存明細表(INVR18)'!F340</f>
        <v>0</v>
      </c>
      <c r="G340" s="97">
        <f>'[2]庫存明細表(INVR18)'!G340</f>
        <v>0</v>
      </c>
    </row>
    <row r="341" spans="1:7" ht="16.5" customHeight="1">
      <c r="A341" s="97" t="str">
        <f>'[2]庫存明細表(INVR18)'!A341</f>
        <v>20220H002</v>
      </c>
      <c r="B341" s="97" t="str">
        <f>'[2]庫存明細表(INVR18)'!B341</f>
        <v>桃樂比抱抱</v>
      </c>
      <c r="C341" s="97">
        <f>'[2]庫存明細表(INVR18)'!C341</f>
        <v>333.18</v>
      </c>
      <c r="D341" s="97">
        <f>'[2]庫存明細表(INVR18)'!D341</f>
        <v>177</v>
      </c>
      <c r="E341" s="97">
        <f>'[2]庫存明細表(INVR18)'!E341</f>
        <v>58973</v>
      </c>
      <c r="F341" s="97">
        <f>'[2]庫存明細表(INVR18)'!F341</f>
        <v>0</v>
      </c>
      <c r="G341" s="97">
        <f>'[2]庫存明細表(INVR18)'!G341</f>
        <v>0</v>
      </c>
    </row>
    <row r="342" spans="1:7" ht="16.5" customHeight="1">
      <c r="A342" s="97" t="str">
        <f>'[2]庫存明細表(INVR18)'!A342</f>
        <v>20220H007</v>
      </c>
      <c r="B342" s="97" t="str">
        <f>'[2]庫存明細表(INVR18)'!B342</f>
        <v>巧虎絨毛偶</v>
      </c>
      <c r="C342" s="97">
        <f>'[2]庫存明細表(INVR18)'!C342</f>
        <v>270.97000000000003</v>
      </c>
      <c r="D342" s="97">
        <f>'[2]庫存明細表(INVR18)'!D342</f>
        <v>629</v>
      </c>
      <c r="E342" s="97">
        <f>'[2]庫存明細表(INVR18)'!E342</f>
        <v>170439</v>
      </c>
      <c r="F342" s="97">
        <f>'[2]庫存明細表(INVR18)'!F342</f>
        <v>0</v>
      </c>
      <c r="G342" s="97">
        <f>'[2]庫存明細表(INVR18)'!G342</f>
        <v>0</v>
      </c>
    </row>
    <row r="343" spans="1:7" ht="16.5" customHeight="1">
      <c r="A343" s="97" t="str">
        <f>'[2]庫存明細表(INVR18)'!A343</f>
        <v>20220H008</v>
      </c>
      <c r="B343" s="97" t="str">
        <f>'[2]庫存明細表(INVR18)'!B343</f>
        <v>琪琪絨毛偶</v>
      </c>
      <c r="C343" s="97">
        <f>'[2]庫存明細表(INVR18)'!C343</f>
        <v>313.85000000000002</v>
      </c>
      <c r="D343" s="97">
        <f>'[2]庫存明細表(INVR18)'!D343</f>
        <v>1016</v>
      </c>
      <c r="E343" s="97">
        <f>'[2]庫存明細表(INVR18)'!E343</f>
        <v>318871</v>
      </c>
      <c r="F343" s="97">
        <f>'[2]庫存明細表(INVR18)'!F343</f>
        <v>0</v>
      </c>
      <c r="G343" s="97">
        <f>'[2]庫存明細表(INVR18)'!G343</f>
        <v>0</v>
      </c>
    </row>
    <row r="344" spans="1:7" ht="16.5" customHeight="1">
      <c r="A344" s="97" t="str">
        <f>'[2]庫存明細表(INVR18)'!A344</f>
        <v>20220H009</v>
      </c>
      <c r="B344" s="97" t="str">
        <f>'[2]庫存明細表(INVR18)'!B344</f>
        <v>TOMICA巧虎跑車</v>
      </c>
      <c r="C344" s="97">
        <f>'[2]庫存明細表(INVR18)'!C344</f>
        <v>123.21</v>
      </c>
      <c r="D344" s="97">
        <f>'[2]庫存明細表(INVR18)'!D344</f>
        <v>189</v>
      </c>
      <c r="E344" s="97">
        <f>'[2]庫存明細表(INVR18)'!E344</f>
        <v>23287</v>
      </c>
      <c r="F344" s="97">
        <f>'[2]庫存明細表(INVR18)'!F344</f>
        <v>0</v>
      </c>
      <c r="G344" s="97">
        <f>'[2]庫存明細表(INVR18)'!G344</f>
        <v>0</v>
      </c>
    </row>
    <row r="345" spans="1:7" ht="16.5" customHeight="1">
      <c r="A345" s="97" t="str">
        <f>'[2]庫存明細表(INVR18)'!A345</f>
        <v>20220H010</v>
      </c>
      <c r="B345" s="97" t="str">
        <f>'[2]庫存明細表(INVR18)'!B345</f>
        <v>TOMICA巧虎敞篷車</v>
      </c>
      <c r="C345" s="97">
        <f>'[2]庫存明細表(INVR18)'!C345</f>
        <v>123.22</v>
      </c>
      <c r="D345" s="97">
        <f>'[2]庫存明細表(INVR18)'!D345</f>
        <v>142</v>
      </c>
      <c r="E345" s="97">
        <f>'[2]庫存明細表(INVR18)'!E345</f>
        <v>17497</v>
      </c>
      <c r="F345" s="97">
        <f>'[2]庫存明細表(INVR18)'!F345</f>
        <v>0</v>
      </c>
      <c r="G345" s="97">
        <f>'[2]庫存明細表(INVR18)'!G345</f>
        <v>0</v>
      </c>
    </row>
    <row r="346" spans="1:7" ht="16.5" customHeight="1">
      <c r="A346" s="97" t="str">
        <f>'[2]庫存明細表(INVR18)'!A346</f>
        <v>20220H013</v>
      </c>
      <c r="B346" s="97" t="str">
        <f>'[2]庫存明細表(INVR18)'!B346</f>
        <v>Skater銀離子牛奶杯-巧虎Friends</v>
      </c>
      <c r="C346" s="97">
        <f>'[2]庫存明細表(INVR18)'!C346</f>
        <v>100.91</v>
      </c>
      <c r="D346" s="97">
        <f>'[2]庫存明細表(INVR18)'!D346</f>
        <v>23</v>
      </c>
      <c r="E346" s="97">
        <f>'[2]庫存明細表(INVR18)'!E346</f>
        <v>2321</v>
      </c>
      <c r="F346" s="97">
        <f>'[2]庫存明細表(INVR18)'!F346</f>
        <v>0</v>
      </c>
      <c r="G346" s="97">
        <f>'[2]庫存明細表(INVR18)'!G346</f>
        <v>0</v>
      </c>
    </row>
    <row r="347" spans="1:7" ht="16.5" customHeight="1">
      <c r="A347" s="97" t="str">
        <f>'[2]庫存明細表(INVR18)'!A347</f>
        <v>20222H601</v>
      </c>
      <c r="B347" s="97" t="str">
        <f>'[2]庫存明細表(INVR18)'!B347</f>
        <v>巧虎偶 扭蛋商品</v>
      </c>
      <c r="C347" s="97">
        <f>'[2]庫存明細表(INVR18)'!C347</f>
        <v>26.85</v>
      </c>
      <c r="D347" s="97">
        <f>'[2]庫存明細表(INVR18)'!D347</f>
        <v>78</v>
      </c>
      <c r="E347" s="97">
        <f>'[2]庫存明細表(INVR18)'!E347</f>
        <v>2094</v>
      </c>
      <c r="F347" s="97">
        <f>'[2]庫存明細表(INVR18)'!F347</f>
        <v>0</v>
      </c>
      <c r="G347" s="97">
        <f>'[2]庫存明細表(INVR18)'!G347</f>
        <v>0</v>
      </c>
    </row>
    <row r="348" spans="1:7" ht="16.5" customHeight="1">
      <c r="A348" s="97" t="str">
        <f>'[2]庫存明細表(INVR18)'!A348</f>
        <v>20222H602</v>
      </c>
      <c r="B348" s="97" t="str">
        <f>'[2]庫存明細表(INVR18)'!B348</f>
        <v>小花偶 扭蛋商品</v>
      </c>
      <c r="C348" s="97">
        <f>'[2]庫存明細表(INVR18)'!C348</f>
        <v>51.18</v>
      </c>
      <c r="D348" s="97">
        <f>'[2]庫存明細表(INVR18)'!D348</f>
        <v>312</v>
      </c>
      <c r="E348" s="97">
        <f>'[2]庫存明細表(INVR18)'!E348</f>
        <v>15969</v>
      </c>
      <c r="F348" s="97">
        <f>'[2]庫存明細表(INVR18)'!F348</f>
        <v>0</v>
      </c>
      <c r="G348" s="97">
        <f>'[2]庫存明細表(INVR18)'!G348</f>
        <v>0</v>
      </c>
    </row>
    <row r="349" spans="1:7" ht="16.5" customHeight="1">
      <c r="A349" s="97" t="str">
        <f>'[2]庫存明細表(INVR18)'!A349</f>
        <v>20222H603</v>
      </c>
      <c r="B349" s="97" t="str">
        <f>'[2]庫存明細表(INVR18)'!B349</f>
        <v>巧巧老師偶 扭蛋商品</v>
      </c>
      <c r="C349" s="97">
        <f>'[2]庫存明細表(INVR18)'!C349</f>
        <v>30.35</v>
      </c>
      <c r="D349" s="97">
        <f>'[2]庫存明細表(INVR18)'!D349</f>
        <v>391</v>
      </c>
      <c r="E349" s="97">
        <f>'[2]庫存明細表(INVR18)'!E349</f>
        <v>11865</v>
      </c>
      <c r="F349" s="97">
        <f>'[2]庫存明細表(INVR18)'!F349</f>
        <v>0</v>
      </c>
      <c r="G349" s="97">
        <f>'[2]庫存明細表(INVR18)'!G349</f>
        <v>0</v>
      </c>
    </row>
    <row r="350" spans="1:7" ht="16.5" customHeight="1">
      <c r="A350" s="97" t="str">
        <f>'[2]庫存明細表(INVR18)'!A350</f>
        <v>20230H001</v>
      </c>
      <c r="B350" s="97" t="str">
        <f>'[2]庫存明細表(INVR18)'!B350</f>
        <v>巧虎GoGo野餐墊</v>
      </c>
      <c r="C350" s="97">
        <f>'[2]庫存明細表(INVR18)'!C350</f>
        <v>61.1</v>
      </c>
      <c r="D350" s="97">
        <f>'[2]庫存明細表(INVR18)'!D350</f>
        <v>8135</v>
      </c>
      <c r="E350" s="97">
        <f>'[2]庫存明細表(INVR18)'!E350</f>
        <v>497068</v>
      </c>
      <c r="F350" s="97">
        <f>'[2]庫存明細表(INVR18)'!F350</f>
        <v>0</v>
      </c>
      <c r="G350" s="97">
        <f>'[2]庫存明細表(INVR18)'!G350</f>
        <v>0</v>
      </c>
    </row>
    <row r="351" spans="1:7" ht="16.5" customHeight="1">
      <c r="A351" s="97" t="str">
        <f>'[2]庫存明細表(INVR18)'!A351</f>
        <v>20230H003</v>
      </c>
      <c r="B351" s="97" t="str">
        <f>'[2]庫存明細表(INVR18)'!B351</f>
        <v>百變巧虎公仔</v>
      </c>
      <c r="C351" s="97">
        <f>'[2]庫存明細表(INVR18)'!C351</f>
        <v>55.03</v>
      </c>
      <c r="D351" s="97">
        <f>'[2]庫存明細表(INVR18)'!D351</f>
        <v>221</v>
      </c>
      <c r="E351" s="97">
        <f>'[2]庫存明細表(INVR18)'!E351</f>
        <v>12162</v>
      </c>
      <c r="F351" s="97">
        <f>'[2]庫存明細表(INVR18)'!F351</f>
        <v>0</v>
      </c>
      <c r="G351" s="97">
        <f>'[2]庫存明細表(INVR18)'!G351</f>
        <v>0</v>
      </c>
    </row>
    <row r="352" spans="1:7" ht="16.5" customHeight="1">
      <c r="A352" s="97" t="str">
        <f>'[2]庫存明細表(INVR18)'!A352</f>
        <v>20230H007</v>
      </c>
      <c r="B352" s="97" t="str">
        <f>'[2]庫存明細表(INVR18)'!B352</f>
        <v>巧虎歡樂足球玩具</v>
      </c>
      <c r="C352" s="97">
        <f>'[2]庫存明細表(INVR18)'!C352</f>
        <v>138.22</v>
      </c>
      <c r="D352" s="97">
        <f>'[2]庫存明細表(INVR18)'!D352</f>
        <v>9</v>
      </c>
      <c r="E352" s="97">
        <f>'[2]庫存明細表(INVR18)'!E352</f>
        <v>1244</v>
      </c>
      <c r="F352" s="97">
        <f>'[2]庫存明細表(INVR18)'!F352</f>
        <v>0</v>
      </c>
      <c r="G352" s="97">
        <f>'[2]庫存明細表(INVR18)'!G352</f>
        <v>0</v>
      </c>
    </row>
    <row r="353" spans="1:7" ht="16.5" customHeight="1">
      <c r="A353" s="97" t="str">
        <f>'[2]庫存明細表(INVR18)'!A353</f>
        <v>20230H008</v>
      </c>
      <c r="B353" s="97" t="str">
        <f>'[2]庫存明細表(INVR18)'!B353</f>
        <v>巧虎玩沙組</v>
      </c>
      <c r="C353" s="97">
        <f>'[2]庫存明細表(INVR18)'!C353</f>
        <v>259.5</v>
      </c>
      <c r="D353" s="97">
        <f>'[2]庫存明細表(INVR18)'!D353</f>
        <v>402</v>
      </c>
      <c r="E353" s="97">
        <f>'[2]庫存明細表(INVR18)'!E353</f>
        <v>104319</v>
      </c>
      <c r="F353" s="97">
        <f>'[2]庫存明細表(INVR18)'!F353</f>
        <v>0</v>
      </c>
      <c r="G353" s="97">
        <f>'[2]庫存明細表(INVR18)'!G353</f>
        <v>0</v>
      </c>
    </row>
    <row r="354" spans="1:7" ht="16.5" customHeight="1">
      <c r="A354" s="97" t="str">
        <f>'[2]庫存明細表(INVR18)'!A354</f>
        <v>20230H009</v>
      </c>
      <c r="B354" s="97" t="str">
        <f>'[2]庫存明細表(INVR18)'!B354</f>
        <v>巧虎吉他手玩具</v>
      </c>
      <c r="C354" s="97">
        <f>'[2]庫存明細表(INVR18)'!C354</f>
        <v>260.77</v>
      </c>
      <c r="D354" s="97">
        <f>'[2]庫存明細表(INVR18)'!D354</f>
        <v>13</v>
      </c>
      <c r="E354" s="97">
        <f>'[2]庫存明細表(INVR18)'!E354</f>
        <v>3390</v>
      </c>
      <c r="F354" s="97">
        <f>'[2]庫存明細表(INVR18)'!F354</f>
        <v>0</v>
      </c>
      <c r="G354" s="97">
        <f>'[2]庫存明細表(INVR18)'!G354</f>
        <v>0</v>
      </c>
    </row>
    <row r="355" spans="1:7" ht="16.5" customHeight="1">
      <c r="A355" s="97" t="str">
        <f>'[2]庫存明細表(INVR18)'!A355</f>
        <v>20230H010</v>
      </c>
      <c r="B355" s="97" t="str">
        <f>'[2]庫存明細表(INVR18)'!B355</f>
        <v>巧虎鐵琴音樂玩具</v>
      </c>
      <c r="C355" s="97">
        <f>'[2]庫存明細表(INVR18)'!C355</f>
        <v>250.27</v>
      </c>
      <c r="D355" s="97">
        <f>'[2]庫存明細表(INVR18)'!D355</f>
        <v>77</v>
      </c>
      <c r="E355" s="97">
        <f>'[2]庫存明細表(INVR18)'!E355</f>
        <v>19271</v>
      </c>
      <c r="F355" s="97">
        <f>'[2]庫存明細表(INVR18)'!F355</f>
        <v>0</v>
      </c>
      <c r="G355" s="97">
        <f>'[2]庫存明細表(INVR18)'!G355</f>
        <v>0</v>
      </c>
    </row>
    <row r="356" spans="1:7" ht="16.5" customHeight="1">
      <c r="A356" s="97" t="str">
        <f>'[2]庫存明細表(INVR18)'!A356</f>
        <v>20230H011</v>
      </c>
      <c r="B356" s="97" t="str">
        <f>'[2]庫存明細表(INVR18)'!B356</f>
        <v>巧虎二合一音樂玩具</v>
      </c>
      <c r="C356" s="97">
        <f>'[2]庫存明細表(INVR18)'!C356</f>
        <v>389.78</v>
      </c>
      <c r="D356" s="97">
        <f>'[2]庫存明細表(INVR18)'!D356</f>
        <v>1311</v>
      </c>
      <c r="E356" s="97">
        <f>'[2]庫存明細表(INVR18)'!E356</f>
        <v>511000</v>
      </c>
      <c r="F356" s="97">
        <f>'[2]庫存明細表(INVR18)'!F356</f>
        <v>0</v>
      </c>
      <c r="G356" s="97">
        <f>'[2]庫存明細表(INVR18)'!G356</f>
        <v>0</v>
      </c>
    </row>
    <row r="357" spans="1:7" ht="16.5" customHeight="1">
      <c r="A357" s="97" t="str">
        <f>'[2]庫存明細表(INVR18)'!A357</f>
        <v>20230H012</v>
      </c>
      <c r="B357" s="97" t="str">
        <f>'[2]庫存明細表(INVR18)'!B357</f>
        <v>巧虎抱抱玩偶</v>
      </c>
      <c r="C357" s="97">
        <f>'[2]庫存明細表(INVR18)'!C357</f>
        <v>355</v>
      </c>
      <c r="D357" s="97">
        <f>'[2]庫存明細表(INVR18)'!D357</f>
        <v>1</v>
      </c>
      <c r="E357" s="97">
        <f>'[2]庫存明細表(INVR18)'!E357</f>
        <v>355</v>
      </c>
      <c r="F357" s="97">
        <f>'[2]庫存明細表(INVR18)'!F357</f>
        <v>0</v>
      </c>
      <c r="G357" s="97">
        <f>'[2]庫存明細表(INVR18)'!G357</f>
        <v>0</v>
      </c>
    </row>
    <row r="358" spans="1:7" ht="16.5" customHeight="1">
      <c r="A358" s="97" t="str">
        <f>'[2]庫存明細表(INVR18)'!A358</f>
        <v>20230H015</v>
      </c>
      <c r="B358" s="97" t="str">
        <f>'[2]庫存明細表(INVR18)'!B358</f>
        <v>巧虎筆袋畫筆組</v>
      </c>
      <c r="C358" s="97">
        <f>'[2]庫存明細表(INVR18)'!C358</f>
        <v>97.08</v>
      </c>
      <c r="D358" s="97">
        <f>'[2]庫存明細表(INVR18)'!D358</f>
        <v>119</v>
      </c>
      <c r="E358" s="97">
        <f>'[2]庫存明細表(INVR18)'!E358</f>
        <v>11552</v>
      </c>
      <c r="F358" s="97">
        <f>'[2]庫存明細表(INVR18)'!F358</f>
        <v>0</v>
      </c>
      <c r="G358" s="97">
        <f>'[2]庫存明細表(INVR18)'!G358</f>
        <v>0</v>
      </c>
    </row>
    <row r="359" spans="1:7" ht="16.5" customHeight="1">
      <c r="A359" s="97" t="str">
        <f>'[2]庫存明細表(INVR18)'!A359</f>
        <v>20230H027</v>
      </c>
      <c r="B359" s="97" t="str">
        <f>'[2]庫存明細表(INVR18)'!B359</f>
        <v>SKATER巧虎防蚊貼</v>
      </c>
      <c r="C359" s="97">
        <f>'[2]庫存明細表(INVR18)'!C359</f>
        <v>192.33</v>
      </c>
      <c r="D359" s="97">
        <f>'[2]庫存明細表(INVR18)'!D359</f>
        <v>3</v>
      </c>
      <c r="E359" s="97">
        <f>'[2]庫存明細表(INVR18)'!E359</f>
        <v>577</v>
      </c>
      <c r="F359" s="97">
        <f>'[2]庫存明細表(INVR18)'!F359</f>
        <v>0</v>
      </c>
      <c r="G359" s="97">
        <f>'[2]庫存明細表(INVR18)'!G359</f>
        <v>0</v>
      </c>
    </row>
    <row r="360" spans="1:7" ht="16.5" customHeight="1">
      <c r="A360" s="97" t="str">
        <f>'[2]庫存明細表(INVR18)'!A360</f>
        <v>20230H029</v>
      </c>
      <c r="B360" s="97" t="str">
        <f>'[2]庫存明細表(INVR18)'!B360</f>
        <v>SKATER巧虎不鏽鋼直飲冷水壺(350ML)</v>
      </c>
      <c r="C360" s="97">
        <f>'[2]庫存明細表(INVR18)'!C360</f>
        <v>356.42</v>
      </c>
      <c r="D360" s="97">
        <f>'[2]庫存明細表(INVR18)'!D360</f>
        <v>26</v>
      </c>
      <c r="E360" s="97">
        <f>'[2]庫存明細表(INVR18)'!E360</f>
        <v>9267</v>
      </c>
      <c r="F360" s="97">
        <f>'[2]庫存明細表(INVR18)'!F360</f>
        <v>0</v>
      </c>
      <c r="G360" s="97">
        <f>'[2]庫存明細表(INVR18)'!G360</f>
        <v>0</v>
      </c>
    </row>
    <row r="361" spans="1:7" ht="16.5" customHeight="1">
      <c r="A361" s="97" t="str">
        <f>'[2]庫存明細表(INVR18)'!A361</f>
        <v>20230H032</v>
      </c>
      <c r="B361" s="97" t="str">
        <f>'[2]庫存明細表(INVR18)'!B361</f>
        <v>巧虎兩用式多功能水壺</v>
      </c>
      <c r="C361" s="97">
        <f>'[2]庫存明細表(INVR18)'!C361</f>
        <v>103.68</v>
      </c>
      <c r="D361" s="97">
        <f>'[2]庫存明細表(INVR18)'!D361</f>
        <v>1924</v>
      </c>
      <c r="E361" s="97">
        <f>'[2]庫存明細表(INVR18)'!E361</f>
        <v>199489</v>
      </c>
      <c r="F361" s="97">
        <f>'[2]庫存明細表(INVR18)'!F361</f>
        <v>0</v>
      </c>
      <c r="G361" s="97">
        <f>'[2]庫存明細表(INVR18)'!G361</f>
        <v>0</v>
      </c>
    </row>
    <row r="362" spans="1:7" ht="16.5" customHeight="1">
      <c r="A362" s="97" t="str">
        <f>'[2]庫存明細表(INVR18)'!A362</f>
        <v>20230H033</v>
      </c>
      <c r="B362" s="97" t="str">
        <f>'[2]庫存明細表(INVR18)'!B362</f>
        <v>巧虎琪琪變變變手錶</v>
      </c>
      <c r="C362" s="97">
        <f>'[2]庫存明細表(INVR18)'!C362</f>
        <v>159.5</v>
      </c>
      <c r="D362" s="97">
        <f>'[2]庫存明細表(INVR18)'!D362</f>
        <v>26</v>
      </c>
      <c r="E362" s="97">
        <f>'[2]庫存明細表(INVR18)'!E362</f>
        <v>4147</v>
      </c>
      <c r="F362" s="97">
        <f>'[2]庫存明細表(INVR18)'!F362</f>
        <v>0</v>
      </c>
      <c r="G362" s="97">
        <f>'[2]庫存明細表(INVR18)'!G362</f>
        <v>0</v>
      </c>
    </row>
    <row r="363" spans="1:7" ht="16.5" customHeight="1">
      <c r="A363" s="97" t="str">
        <f>'[2]庫存明細表(INVR18)'!A363</f>
        <v>20240H001</v>
      </c>
      <c r="B363" s="97" t="str">
        <f>'[2]庫存明細表(INVR18)'!B363</f>
        <v>巧虎吊飾玩偶</v>
      </c>
      <c r="C363" s="97">
        <f>'[2]庫存明細表(INVR18)'!C363</f>
        <v>161.81</v>
      </c>
      <c r="D363" s="97">
        <f>'[2]庫存明細表(INVR18)'!D363</f>
        <v>1014</v>
      </c>
      <c r="E363" s="97">
        <f>'[2]庫存明細表(INVR18)'!E363</f>
        <v>164079</v>
      </c>
      <c r="F363" s="97">
        <f>'[2]庫存明細表(INVR18)'!F363</f>
        <v>0</v>
      </c>
      <c r="G363" s="97">
        <f>'[2]庫存明細表(INVR18)'!G363</f>
        <v>0</v>
      </c>
    </row>
    <row r="364" spans="1:7" ht="16.5" customHeight="1">
      <c r="A364" s="97" t="str">
        <f>'[2]庫存明細表(INVR18)'!A364</f>
        <v>20240H002</v>
      </c>
      <c r="B364" s="97" t="str">
        <f>'[2]庫存明細表(INVR18)'!B364</f>
        <v>小花吊飾玩偶</v>
      </c>
      <c r="C364" s="97">
        <f>'[2]庫存明細表(INVR18)'!C364</f>
        <v>161.59</v>
      </c>
      <c r="D364" s="97">
        <f>'[2]庫存明細表(INVR18)'!D364</f>
        <v>1167</v>
      </c>
      <c r="E364" s="97">
        <f>'[2]庫存明細表(INVR18)'!E364</f>
        <v>188570</v>
      </c>
      <c r="F364" s="97">
        <f>'[2]庫存明細表(INVR18)'!F364</f>
        <v>0</v>
      </c>
      <c r="G364" s="97">
        <f>'[2]庫存明細表(INVR18)'!G364</f>
        <v>0</v>
      </c>
    </row>
    <row r="365" spans="1:7" ht="16.5" customHeight="1">
      <c r="A365" s="97" t="str">
        <f>'[2]庫存明細表(INVR18)'!A365</f>
        <v>20240H003</v>
      </c>
      <c r="B365" s="97" t="str">
        <f>'[2]庫存明細表(INVR18)'!B365</f>
        <v>琪琪吊飾玩偶</v>
      </c>
      <c r="C365" s="97">
        <f>'[2]庫存明細表(INVR18)'!C365</f>
        <v>160.94</v>
      </c>
      <c r="D365" s="97">
        <f>'[2]庫存明細表(INVR18)'!D365</f>
        <v>1549</v>
      </c>
      <c r="E365" s="97">
        <f>'[2]庫存明細表(INVR18)'!E365</f>
        <v>249291</v>
      </c>
      <c r="F365" s="97">
        <f>'[2]庫存明細表(INVR18)'!F365</f>
        <v>0</v>
      </c>
      <c r="G365" s="97">
        <f>'[2]庫存明細表(INVR18)'!G365</f>
        <v>0</v>
      </c>
    </row>
    <row r="366" spans="1:7" ht="16.5" customHeight="1">
      <c r="A366" s="97" t="str">
        <f>'[2]庫存明細表(INVR18)'!A366</f>
        <v>20240H006</v>
      </c>
      <c r="B366" s="97" t="str">
        <f>'[2]庫存明細表(INVR18)'!B366</f>
        <v>Skater 巧虎3入水杯Friends</v>
      </c>
      <c r="C366" s="97">
        <f>'[2]庫存明細表(INVR18)'!C366</f>
        <v>173.44</v>
      </c>
      <c r="D366" s="97">
        <f>'[2]庫存明細表(INVR18)'!D366</f>
        <v>87</v>
      </c>
      <c r="E366" s="97">
        <f>'[2]庫存明細表(INVR18)'!E366</f>
        <v>15089</v>
      </c>
      <c r="F366" s="97">
        <f>'[2]庫存明細表(INVR18)'!F366</f>
        <v>0</v>
      </c>
      <c r="G366" s="97">
        <f>'[2]庫存明細表(INVR18)'!G366</f>
        <v>0</v>
      </c>
    </row>
    <row r="367" spans="1:7" ht="16.5" customHeight="1">
      <c r="A367" s="97" t="str">
        <f>'[2]庫存明細表(INVR18)'!A367</f>
        <v>20240H007</v>
      </c>
      <c r="B367" s="97" t="str">
        <f>'[2]庫存明細表(INVR18)'!B367</f>
        <v>巧虎成長積木</v>
      </c>
      <c r="C367" s="97">
        <f>'[2]庫存明細表(INVR18)'!C367</f>
        <v>645.13</v>
      </c>
      <c r="D367" s="97">
        <f>'[2]庫存明細表(INVR18)'!D367</f>
        <v>113</v>
      </c>
      <c r="E367" s="97">
        <f>'[2]庫存明細表(INVR18)'!E367</f>
        <v>72900</v>
      </c>
      <c r="F367" s="97">
        <f>'[2]庫存明細表(INVR18)'!F367</f>
        <v>0</v>
      </c>
      <c r="G367" s="97">
        <f>'[2]庫存明細表(INVR18)'!G367</f>
        <v>0</v>
      </c>
    </row>
    <row r="368" spans="1:7" ht="16.5" customHeight="1">
      <c r="A368" s="97" t="str">
        <f>'[2]庫存明細表(INVR18)'!A368</f>
        <v>20240H009</v>
      </c>
      <c r="B368" s="97" t="str">
        <f>'[2]庫存明細表(INVR18)'!B368</f>
        <v>巧虎聲光廚房遊戲組</v>
      </c>
      <c r="C368" s="97">
        <f>'[2]庫存明細表(INVR18)'!C368</f>
        <v>555.13</v>
      </c>
      <c r="D368" s="97">
        <f>'[2]庫存明細表(INVR18)'!D368</f>
        <v>263</v>
      </c>
      <c r="E368" s="97">
        <f>'[2]庫存明細表(INVR18)'!E368</f>
        <v>145998</v>
      </c>
      <c r="F368" s="97">
        <f>'[2]庫存明細表(INVR18)'!F368</f>
        <v>0</v>
      </c>
      <c r="G368" s="97">
        <f>'[2]庫存明細表(INVR18)'!G368</f>
        <v>0</v>
      </c>
    </row>
    <row r="369" spans="1:7" ht="16.5" customHeight="1">
      <c r="A369" s="97" t="str">
        <f>'[2]庫存明細表(INVR18)'!A369</f>
        <v>20240H010</v>
      </c>
      <c r="B369" s="97" t="str">
        <f>'[2]庫存明細表(INVR18)'!B369</f>
        <v>巧虎百變工具箱</v>
      </c>
      <c r="C369" s="97">
        <f>'[2]庫存明細表(INVR18)'!C369</f>
        <v>294.33</v>
      </c>
      <c r="D369" s="97">
        <f>'[2]庫存明細表(INVR18)'!D369</f>
        <v>225</v>
      </c>
      <c r="E369" s="97">
        <f>'[2]庫存明細表(INVR18)'!E369</f>
        <v>66225</v>
      </c>
      <c r="F369" s="97">
        <f>'[2]庫存明細表(INVR18)'!F369</f>
        <v>0</v>
      </c>
      <c r="G369" s="97">
        <f>'[2]庫存明細表(INVR18)'!G369</f>
        <v>0</v>
      </c>
    </row>
    <row r="370" spans="1:7" ht="16.5" customHeight="1">
      <c r="A370" s="97" t="str">
        <f>'[2]庫存明細表(INVR18)'!A370</f>
        <v>20240H011</v>
      </c>
      <c r="B370" s="97" t="str">
        <f>'[2]庫存明細表(INVR18)'!B370</f>
        <v>我就是巧虎髮帶</v>
      </c>
      <c r="C370" s="97">
        <f>'[2]庫存明細表(INVR18)'!C370</f>
        <v>160.47999999999999</v>
      </c>
      <c r="D370" s="97">
        <f>'[2]庫存明細表(INVR18)'!D370</f>
        <v>670</v>
      </c>
      <c r="E370" s="97">
        <f>'[2]庫存明細表(INVR18)'!E370</f>
        <v>107521</v>
      </c>
      <c r="F370" s="97">
        <f>'[2]庫存明細表(INVR18)'!F370</f>
        <v>0</v>
      </c>
      <c r="G370" s="97">
        <f>'[2]庫存明細表(INVR18)'!G370</f>
        <v>0</v>
      </c>
    </row>
    <row r="371" spans="1:7" ht="16.5" customHeight="1">
      <c r="A371" s="97" t="str">
        <f>'[2]庫存明細表(INVR18)'!A371</f>
        <v>20240H012</v>
      </c>
      <c r="B371" s="97" t="str">
        <f>'[2]庫存明細表(INVR18)'!B371</f>
        <v>我就是琪琪髮帶</v>
      </c>
      <c r="C371" s="97">
        <f>'[2]庫存明細表(INVR18)'!C371</f>
        <v>160.44999999999999</v>
      </c>
      <c r="D371" s="97">
        <f>'[2]庫存明細表(INVR18)'!D371</f>
        <v>53</v>
      </c>
      <c r="E371" s="97">
        <f>'[2]庫存明細表(INVR18)'!E371</f>
        <v>8504</v>
      </c>
      <c r="F371" s="97">
        <f>'[2]庫存明細表(INVR18)'!F371</f>
        <v>0</v>
      </c>
      <c r="G371" s="97">
        <f>'[2]庫存明細表(INVR18)'!G371</f>
        <v>0</v>
      </c>
    </row>
    <row r="372" spans="1:7" ht="16.5" customHeight="1">
      <c r="A372" s="97" t="str">
        <f>'[2]庫存明細表(INVR18)'!A372</f>
        <v>20240H013</v>
      </c>
      <c r="B372" s="97" t="str">
        <f>'[2]庫存明細表(INVR18)'!B372</f>
        <v>我就是小花髮帶</v>
      </c>
      <c r="C372" s="97">
        <f>'[2]庫存明細表(INVR18)'!C372</f>
        <v>160.47999999999999</v>
      </c>
      <c r="D372" s="97">
        <f>'[2]庫存明細表(INVR18)'!D372</f>
        <v>569</v>
      </c>
      <c r="E372" s="97">
        <f>'[2]庫存明細表(INVR18)'!E372</f>
        <v>91313</v>
      </c>
      <c r="F372" s="97">
        <f>'[2]庫存明細表(INVR18)'!F372</f>
        <v>0</v>
      </c>
      <c r="G372" s="97">
        <f>'[2]庫存明細表(INVR18)'!G372</f>
        <v>0</v>
      </c>
    </row>
    <row r="373" spans="1:7" ht="16.5" customHeight="1">
      <c r="A373" s="97" t="str">
        <f>'[2]庫存明細表(INVR18)'!A373</f>
        <v>20240H014</v>
      </c>
      <c r="B373" s="97" t="str">
        <f>'[2]庫存明細表(INVR18)'!B373</f>
        <v>我就是桃樂比髮帶</v>
      </c>
      <c r="C373" s="97">
        <f>'[2]庫存明細表(INVR18)'!C373</f>
        <v>160.57</v>
      </c>
      <c r="D373" s="97">
        <f>'[2]庫存明細表(INVR18)'!D373</f>
        <v>718</v>
      </c>
      <c r="E373" s="97">
        <f>'[2]庫存明細表(INVR18)'!E373</f>
        <v>115290</v>
      </c>
      <c r="F373" s="97">
        <f>'[2]庫存明細表(INVR18)'!F373</f>
        <v>0</v>
      </c>
      <c r="G373" s="97">
        <f>'[2]庫存明細表(INVR18)'!G373</f>
        <v>0</v>
      </c>
    </row>
    <row r="374" spans="1:7" ht="16.5" customHeight="1">
      <c r="A374" s="97" t="str">
        <f>'[2]庫存明細表(INVR18)'!A374</f>
        <v>20240H015</v>
      </c>
      <c r="B374" s="97" t="str">
        <f>'[2]庫存明細表(INVR18)'!B374</f>
        <v>我就是妙妙髮帶</v>
      </c>
      <c r="C374" s="97">
        <f>'[2]庫存明細表(INVR18)'!C374</f>
        <v>160.57</v>
      </c>
      <c r="D374" s="97">
        <f>'[2]庫存明細表(INVR18)'!D374</f>
        <v>593</v>
      </c>
      <c r="E374" s="97">
        <f>'[2]庫存明細表(INVR18)'!E374</f>
        <v>95219</v>
      </c>
      <c r="F374" s="97">
        <f>'[2]庫存明細表(INVR18)'!F374</f>
        <v>0</v>
      </c>
      <c r="G374" s="97">
        <f>'[2]庫存明細表(INVR18)'!G374</f>
        <v>0</v>
      </c>
    </row>
    <row r="375" spans="1:7" ht="16.5" customHeight="1">
      <c r="A375" s="97" t="str">
        <f>'[2]庫存明細表(INVR18)'!A375</f>
        <v>20240H019</v>
      </c>
      <c r="B375" s="97" t="str">
        <f>'[2]庫存明細表(INVR18)'!B375</f>
        <v>巧虎探險趣後背包</v>
      </c>
      <c r="C375" s="97">
        <f>'[2]庫存明細表(INVR18)'!C375</f>
        <v>1076</v>
      </c>
      <c r="D375" s="97">
        <f>'[2]庫存明細表(INVR18)'!D375</f>
        <v>1</v>
      </c>
      <c r="E375" s="97">
        <f>'[2]庫存明細表(INVR18)'!E375</f>
        <v>1076</v>
      </c>
      <c r="F375" s="97">
        <f>'[2]庫存明細表(INVR18)'!F375</f>
        <v>0</v>
      </c>
      <c r="G375" s="97">
        <f>'[2]庫存明細表(INVR18)'!G375</f>
        <v>0</v>
      </c>
    </row>
    <row r="376" spans="1:7" ht="16.5" customHeight="1">
      <c r="A376" s="97" t="str">
        <f>'[2]庫存明細表(INVR18)'!A376</f>
        <v>20240H020</v>
      </c>
      <c r="B376" s="97" t="str">
        <f>'[2]庫存明細表(INVR18)'!B376</f>
        <v>巧虎牙齒亮晶晶套組</v>
      </c>
      <c r="C376" s="97">
        <f>'[2]庫存明細表(INVR18)'!C376</f>
        <v>152</v>
      </c>
      <c r="D376" s="97">
        <f>'[2]庫存明細表(INVR18)'!D376</f>
        <v>1</v>
      </c>
      <c r="E376" s="97">
        <f>'[2]庫存明細表(INVR18)'!E376</f>
        <v>152</v>
      </c>
      <c r="F376" s="97">
        <f>'[2]庫存明細表(INVR18)'!F376</f>
        <v>0</v>
      </c>
      <c r="G376" s="97">
        <f>'[2]庫存明細表(INVR18)'!G376</f>
        <v>0</v>
      </c>
    </row>
    <row r="377" spans="1:7" ht="16.5" customHeight="1">
      <c r="A377" s="97" t="str">
        <f>'[2]庫存明細表(INVR18)'!A377</f>
        <v>20240H021</v>
      </c>
      <c r="B377" s="97" t="str">
        <f>'[2]庫存明細表(INVR18)'!B377</f>
        <v>巧虎四色運筆塗鴉組</v>
      </c>
      <c r="C377" s="97">
        <f>'[2]庫存明細表(INVR18)'!C377</f>
        <v>137.18</v>
      </c>
      <c r="D377" s="97">
        <f>'[2]庫存明細表(INVR18)'!D377</f>
        <v>266</v>
      </c>
      <c r="E377" s="97">
        <f>'[2]庫存明細表(INVR18)'!E377</f>
        <v>36491</v>
      </c>
      <c r="F377" s="97">
        <f>'[2]庫存明細表(INVR18)'!F377</f>
        <v>0</v>
      </c>
      <c r="G377" s="97">
        <f>'[2]庫存明細表(INVR18)'!G377</f>
        <v>0</v>
      </c>
    </row>
    <row r="378" spans="1:7" ht="16.5" customHeight="1">
      <c r="A378" s="97" t="str">
        <f>'[2]庫存明細表(INVR18)'!A378</f>
        <v>20240H022</v>
      </c>
      <c r="B378" s="97" t="str">
        <f>'[2]庫存明細表(INVR18)'!B378</f>
        <v>專心吃飯音樂立體書套組</v>
      </c>
      <c r="C378" s="97">
        <f>'[2]庫存明細表(INVR18)'!C378</f>
        <v>240.86</v>
      </c>
      <c r="D378" s="97">
        <f>'[2]庫存明細表(INVR18)'!D378</f>
        <v>376</v>
      </c>
      <c r="E378" s="97">
        <f>'[2]庫存明細表(INVR18)'!E378</f>
        <v>90565</v>
      </c>
      <c r="F378" s="97">
        <f>'[2]庫存明細表(INVR18)'!F378</f>
        <v>0</v>
      </c>
      <c r="G378" s="97">
        <f>'[2]庫存明細表(INVR18)'!G378</f>
        <v>0</v>
      </c>
    </row>
    <row r="379" spans="1:7" ht="16.5" customHeight="1">
      <c r="A379" s="97" t="str">
        <f>'[2]庫存明細表(INVR18)'!A379</f>
        <v>20240H023</v>
      </c>
      <c r="B379" s="97" t="str">
        <f>'[2]庫存明細表(INVR18)'!B379</f>
        <v>巧連智家家酒扮演組</v>
      </c>
      <c r="C379" s="97">
        <f>'[2]庫存明細表(INVR18)'!C379</f>
        <v>424.27</v>
      </c>
      <c r="D379" s="97">
        <f>'[2]庫存明細表(INVR18)'!D379</f>
        <v>774</v>
      </c>
      <c r="E379" s="97">
        <f>'[2]庫存明細表(INVR18)'!E379</f>
        <v>328385</v>
      </c>
      <c r="F379" s="97">
        <f>'[2]庫存明細表(INVR18)'!F379</f>
        <v>0</v>
      </c>
      <c r="G379" s="97">
        <f>'[2]庫存明細表(INVR18)'!G379</f>
        <v>0</v>
      </c>
    </row>
    <row r="380" spans="1:7" ht="16.5" customHeight="1">
      <c r="A380" s="97" t="str">
        <f>'[2]庫存明細表(INVR18)'!A380</f>
        <v>20240H024</v>
      </c>
      <c r="B380" s="97" t="str">
        <f>'[2]庫存明細表(INVR18)'!B380</f>
        <v>巧虎組裝積木系列 房子收納箱</v>
      </c>
      <c r="C380" s="97">
        <f>'[2]庫存明細表(INVR18)'!C380</f>
        <v>871.7</v>
      </c>
      <c r="D380" s="97">
        <f>'[2]庫存明細表(INVR18)'!D380</f>
        <v>53</v>
      </c>
      <c r="E380" s="97">
        <f>'[2]庫存明細表(INVR18)'!E380</f>
        <v>46200</v>
      </c>
      <c r="F380" s="97">
        <f>'[2]庫存明細表(INVR18)'!F380</f>
        <v>0</v>
      </c>
      <c r="G380" s="97">
        <f>'[2]庫存明細表(INVR18)'!G380</f>
        <v>0</v>
      </c>
    </row>
    <row r="381" spans="1:7" ht="16.5" customHeight="1">
      <c r="A381" s="97" t="str">
        <f>'[2]庫存明細表(INVR18)'!A381</f>
        <v>20240H025</v>
      </c>
      <c r="B381" s="97" t="str">
        <f>'[2]庫存明細表(INVR18)'!B381</f>
        <v>巧虎組裝積木系列 人物套組</v>
      </c>
      <c r="C381" s="97">
        <f>'[2]庫存明細表(INVR18)'!C381</f>
        <v>206.11</v>
      </c>
      <c r="D381" s="97">
        <f>'[2]庫存明細表(INVR18)'!D381</f>
        <v>246</v>
      </c>
      <c r="E381" s="97">
        <f>'[2]庫存明細表(INVR18)'!E381</f>
        <v>50703</v>
      </c>
      <c r="F381" s="97">
        <f>'[2]庫存明細表(INVR18)'!F381</f>
        <v>0</v>
      </c>
      <c r="G381" s="97">
        <f>'[2]庫存明細表(INVR18)'!G381</f>
        <v>0</v>
      </c>
    </row>
    <row r="382" spans="1:7" ht="16.5" customHeight="1">
      <c r="A382" s="97" t="str">
        <f>'[2]庫存明細表(INVR18)'!A382</f>
        <v>20240H026</v>
      </c>
      <c r="B382" s="97" t="str">
        <f>'[2]庫存明細表(INVR18)'!B382</f>
        <v>巧虎組裝積木系列 巧虎甜甜圈商店</v>
      </c>
      <c r="C382" s="97">
        <f>'[2]庫存明細表(INVR18)'!C382</f>
        <v>402.65</v>
      </c>
      <c r="D382" s="97">
        <f>'[2]庫存明細表(INVR18)'!D382</f>
        <v>74</v>
      </c>
      <c r="E382" s="97">
        <f>'[2]庫存明細表(INVR18)'!E382</f>
        <v>29796</v>
      </c>
      <c r="F382" s="97">
        <f>'[2]庫存明細表(INVR18)'!F382</f>
        <v>0</v>
      </c>
      <c r="G382" s="97">
        <f>'[2]庫存明細表(INVR18)'!G382</f>
        <v>0</v>
      </c>
    </row>
    <row r="383" spans="1:7" ht="16.5" customHeight="1">
      <c r="A383" s="97" t="str">
        <f>'[2]庫存明細表(INVR18)'!A383</f>
        <v>20240H027</v>
      </c>
      <c r="B383" s="97" t="str">
        <f>'[2]庫存明細表(INVR18)'!B383</f>
        <v>巧虎組裝積木系列 滑梯鞦韆公園套組</v>
      </c>
      <c r="C383" s="97">
        <f>'[2]庫存明細表(INVR18)'!C383</f>
        <v>837.63</v>
      </c>
      <c r="D383" s="97">
        <f>'[2]庫存明細表(INVR18)'!D383</f>
        <v>49</v>
      </c>
      <c r="E383" s="97">
        <f>'[2]庫存明細表(INVR18)'!E383</f>
        <v>41044</v>
      </c>
      <c r="F383" s="97">
        <f>'[2]庫存明細表(INVR18)'!F383</f>
        <v>0</v>
      </c>
      <c r="G383" s="97">
        <f>'[2]庫存明細表(INVR18)'!G383</f>
        <v>0</v>
      </c>
    </row>
    <row r="384" spans="1:7" ht="16.5" customHeight="1">
      <c r="A384" s="97" t="str">
        <f>'[2]庫存明細表(INVR18)'!A384</f>
        <v>20240H028</v>
      </c>
      <c r="B384" s="97" t="str">
        <f>'[2]庫存明細表(INVR18)'!B384</f>
        <v>巧虎益智黏土系列 甜甜圈商店</v>
      </c>
      <c r="C384" s="97">
        <f>'[2]庫存明細表(INVR18)'!C384</f>
        <v>444.5</v>
      </c>
      <c r="D384" s="97">
        <f>'[2]庫存明細表(INVR18)'!D384</f>
        <v>38</v>
      </c>
      <c r="E384" s="97">
        <f>'[2]庫存明細表(INVR18)'!E384</f>
        <v>16891</v>
      </c>
      <c r="F384" s="97">
        <f>'[2]庫存明細表(INVR18)'!F384</f>
        <v>0</v>
      </c>
      <c r="G384" s="97">
        <f>'[2]庫存明細表(INVR18)'!G384</f>
        <v>0</v>
      </c>
    </row>
    <row r="385" spans="1:7" ht="16.5" customHeight="1">
      <c r="A385" s="97" t="str">
        <f>'[2]庫存明細表(INVR18)'!A385</f>
        <v>20240H029</v>
      </c>
      <c r="B385" s="97" t="str">
        <f>'[2]庫存明細表(INVR18)'!B385</f>
        <v>巧虎益智黏土系列 冰淇淋商店</v>
      </c>
      <c r="C385" s="97">
        <f>'[2]庫存明細表(INVR18)'!C385</f>
        <v>428.4</v>
      </c>
      <c r="D385" s="97">
        <f>'[2]庫存明細表(INVR18)'!D385</f>
        <v>35</v>
      </c>
      <c r="E385" s="97">
        <f>'[2]庫存明細表(INVR18)'!E385</f>
        <v>14994</v>
      </c>
      <c r="F385" s="97">
        <f>'[2]庫存明細表(INVR18)'!F385</f>
        <v>0</v>
      </c>
      <c r="G385" s="97">
        <f>'[2]庫存明細表(INVR18)'!G385</f>
        <v>0</v>
      </c>
    </row>
    <row r="386" spans="1:7" ht="16.5" customHeight="1">
      <c r="A386" s="97" t="str">
        <f>'[2]庫存明細表(INVR18)'!A386</f>
        <v>20240H031</v>
      </c>
      <c r="B386" s="97" t="str">
        <f>'[2]庫存明細表(INVR18)'!B386</f>
        <v>Skater點心盒3入組-巧虎</v>
      </c>
      <c r="C386" s="97">
        <f>'[2]庫存明細表(INVR18)'!C386</f>
        <v>173.48</v>
      </c>
      <c r="D386" s="97">
        <f>'[2]庫存明細表(INVR18)'!D386</f>
        <v>187</v>
      </c>
      <c r="E386" s="97">
        <f>'[2]庫存明細表(INVR18)'!E386</f>
        <v>32441</v>
      </c>
      <c r="F386" s="97">
        <f>'[2]庫存明細表(INVR18)'!F386</f>
        <v>0</v>
      </c>
      <c r="G386" s="97">
        <f>'[2]庫存明細表(INVR18)'!G386</f>
        <v>0</v>
      </c>
    </row>
    <row r="387" spans="1:7" ht="16.5" customHeight="1">
      <c r="A387" s="97" t="str">
        <f>'[2]庫存明細表(INVR18)'!A387</f>
        <v>20240H032</v>
      </c>
      <c r="B387" s="97" t="str">
        <f>'[2]庫存明細表(INVR18)'!B387</f>
        <v>Skater銀離子三件餐具組-巧虎Friends</v>
      </c>
      <c r="C387" s="97">
        <f>'[2]庫存明細表(INVR18)'!C387</f>
        <v>241.85</v>
      </c>
      <c r="D387" s="97">
        <f>'[2]庫存明細表(INVR18)'!D387</f>
        <v>60</v>
      </c>
      <c r="E387" s="97">
        <f>'[2]庫存明細表(INVR18)'!E387</f>
        <v>14511</v>
      </c>
      <c r="F387" s="97">
        <f>'[2]庫存明細表(INVR18)'!F387</f>
        <v>0</v>
      </c>
      <c r="G387" s="97">
        <f>'[2]庫存明細表(INVR18)'!G387</f>
        <v>0</v>
      </c>
    </row>
    <row r="388" spans="1:7" ht="16.5" customHeight="1">
      <c r="A388" s="97" t="str">
        <f>'[2]庫存明細表(INVR18)'!A388</f>
        <v>20240H033</v>
      </c>
      <c r="B388" s="97" t="str">
        <f>'[2]庫存明細表(INVR18)'!B388</f>
        <v>Skater不鏽鋼保溫水壺(2WAY)巧虎Friends</v>
      </c>
      <c r="C388" s="97">
        <f>'[2]庫存明細表(INVR18)'!C388</f>
        <v>721.88</v>
      </c>
      <c r="D388" s="97">
        <f>'[2]庫存明細表(INVR18)'!D388</f>
        <v>60</v>
      </c>
      <c r="E388" s="97">
        <f>'[2]庫存明細表(INVR18)'!E388</f>
        <v>43313</v>
      </c>
      <c r="F388" s="97">
        <f>'[2]庫存明細表(INVR18)'!F388</f>
        <v>0</v>
      </c>
      <c r="G388" s="97">
        <f>'[2]庫存明細表(INVR18)'!G388</f>
        <v>0</v>
      </c>
    </row>
    <row r="389" spans="1:7" ht="16.5" customHeight="1">
      <c r="A389" s="97" t="str">
        <f>'[2]庫存明細表(INVR18)'!A389</f>
        <v>20240H037</v>
      </c>
      <c r="B389" s="97" t="str">
        <f>'[2]庫存明細表(INVR18)'!B389</f>
        <v>巧虎好朋友塗鴉本+四色筆</v>
      </c>
      <c r="C389" s="97">
        <f>'[2]庫存明細表(INVR18)'!C389</f>
        <v>159.44</v>
      </c>
      <c r="D389" s="97">
        <f>'[2]庫存明細表(INVR18)'!D389</f>
        <v>270</v>
      </c>
      <c r="E389" s="97">
        <f>'[2]庫存明細表(INVR18)'!E389</f>
        <v>43050</v>
      </c>
      <c r="F389" s="97">
        <f>'[2]庫存明細表(INVR18)'!F389</f>
        <v>0</v>
      </c>
      <c r="G389" s="97">
        <f>'[2]庫存明細表(INVR18)'!G389</f>
        <v>0</v>
      </c>
    </row>
    <row r="390" spans="1:7" ht="16.5" customHeight="1">
      <c r="A390" s="97" t="str">
        <f>'[2]庫存明細表(INVR18)'!A390</f>
        <v>20240H039</v>
      </c>
      <c r="B390" s="97" t="str">
        <f>'[2]庫存明細表(INVR18)'!B390</f>
        <v>轉吧！巧虎扭蛋機</v>
      </c>
      <c r="C390" s="97">
        <f>'[2]庫存明細表(INVR18)'!C390</f>
        <v>147.9</v>
      </c>
      <c r="D390" s="97">
        <f>'[2]庫存明細表(INVR18)'!D390</f>
        <v>237</v>
      </c>
      <c r="E390" s="97">
        <f>'[2]庫存明細表(INVR18)'!E390</f>
        <v>35053</v>
      </c>
      <c r="F390" s="97">
        <f>'[2]庫存明細表(INVR18)'!F390</f>
        <v>0</v>
      </c>
      <c r="G390" s="97">
        <f>'[2]庫存明細表(INVR18)'!G390</f>
        <v>0</v>
      </c>
    </row>
    <row r="391" spans="1:7" ht="16.5" customHeight="1">
      <c r="A391" s="97" t="str">
        <f>'[2]庫存明細表(INVR18)'!A391</f>
        <v>20240H042</v>
      </c>
      <c r="B391" s="97" t="str">
        <f>'[2]庫存明細表(INVR18)'!B391</f>
        <v>桃樂比醫生遊戲組</v>
      </c>
      <c r="C391" s="97">
        <f>'[2]庫存明細表(INVR18)'!C391</f>
        <v>322.88</v>
      </c>
      <c r="D391" s="97">
        <f>'[2]庫存明細表(INVR18)'!D391</f>
        <v>25</v>
      </c>
      <c r="E391" s="97">
        <f>'[2]庫存明細表(INVR18)'!E391</f>
        <v>8072</v>
      </c>
      <c r="F391" s="97">
        <f>'[2]庫存明細表(INVR18)'!F391</f>
        <v>0</v>
      </c>
      <c r="G391" s="97">
        <f>'[2]庫存明細表(INVR18)'!G391</f>
        <v>0</v>
      </c>
    </row>
    <row r="392" spans="1:7" ht="16.5" customHeight="1">
      <c r="A392" s="97" t="str">
        <f>'[2]庫存明細表(INVR18)'!A392</f>
        <v>20240H043</v>
      </c>
      <c r="B392" s="97" t="str">
        <f>'[2]庫存明細表(INVR18)'!B392</f>
        <v>快樂上學去扮演組</v>
      </c>
      <c r="C392" s="97">
        <f>'[2]庫存明細表(INVR18)'!C392</f>
        <v>157.80000000000001</v>
      </c>
      <c r="D392" s="97">
        <f>'[2]庫存明細表(INVR18)'!D392</f>
        <v>404</v>
      </c>
      <c r="E392" s="97">
        <f>'[2]庫存明細表(INVR18)'!E392</f>
        <v>63751</v>
      </c>
      <c r="F392" s="97">
        <f>'[2]庫存明細表(INVR18)'!F392</f>
        <v>0</v>
      </c>
      <c r="G392" s="97">
        <f>'[2]庫存明細表(INVR18)'!G392</f>
        <v>0</v>
      </c>
    </row>
    <row r="393" spans="1:7" ht="16.5" customHeight="1">
      <c r="A393" s="97" t="str">
        <f>'[2]庫存明細表(INVR18)'!A393</f>
        <v>20250H001</v>
      </c>
      <c r="B393" s="97" t="str">
        <f>'[2]庫存明細表(INVR18)'!B393</f>
        <v>巧虎方塊活字印刷遊戲組</v>
      </c>
      <c r="C393" s="97">
        <f>'[2]庫存明細表(INVR18)'!C393</f>
        <v>301.52</v>
      </c>
      <c r="D393" s="97">
        <f>'[2]庫存明細表(INVR18)'!D393</f>
        <v>527</v>
      </c>
      <c r="E393" s="97">
        <f>'[2]庫存明細表(INVR18)'!E393</f>
        <v>158899</v>
      </c>
      <c r="F393" s="97">
        <f>'[2]庫存明細表(INVR18)'!F393</f>
        <v>0</v>
      </c>
      <c r="G393" s="97">
        <f>'[2]庫存明細表(INVR18)'!G393</f>
        <v>0</v>
      </c>
    </row>
    <row r="394" spans="1:7" ht="16.5" customHeight="1">
      <c r="A394" s="97" t="str">
        <f>'[2]庫存明細表(INVR18)'!A394</f>
        <v>20250H002</v>
      </c>
      <c r="B394" s="97" t="str">
        <f>'[2]庫存明細表(INVR18)'!B394</f>
        <v>巧虎神奇果汁店(感溫變色)</v>
      </c>
      <c r="C394" s="97">
        <f>'[2]庫存明細表(INVR18)'!C394</f>
        <v>253.74</v>
      </c>
      <c r="D394" s="97">
        <f>'[2]庫存明細表(INVR18)'!D394</f>
        <v>942</v>
      </c>
      <c r="E394" s="97">
        <f>'[2]庫存明細表(INVR18)'!E394</f>
        <v>239019</v>
      </c>
      <c r="F394" s="97">
        <f>'[2]庫存明細表(INVR18)'!F394</f>
        <v>0</v>
      </c>
      <c r="G394" s="97">
        <f>'[2]庫存明細表(INVR18)'!G394</f>
        <v>0</v>
      </c>
    </row>
    <row r="395" spans="1:7" ht="16.5" customHeight="1">
      <c r="A395" s="97" t="str">
        <f>'[2]庫存明細表(INVR18)'!A395</f>
        <v>20250H003</v>
      </c>
      <c r="B395" s="97" t="str">
        <f>'[2]庫存明細表(INVR18)'!B395</f>
        <v>巧虎彩色甜甜圈商店</v>
      </c>
      <c r="C395" s="97">
        <f>'[2]庫存明細表(INVR18)'!C395</f>
        <v>884.17</v>
      </c>
      <c r="D395" s="97">
        <f>'[2]庫存明細表(INVR18)'!D395</f>
        <v>47</v>
      </c>
      <c r="E395" s="97">
        <f>'[2]庫存明細表(INVR18)'!E395</f>
        <v>41556</v>
      </c>
      <c r="F395" s="97">
        <f>'[2]庫存明細表(INVR18)'!F395</f>
        <v>0</v>
      </c>
      <c r="G395" s="97">
        <f>'[2]庫存明細表(INVR18)'!G395</f>
        <v>0</v>
      </c>
    </row>
    <row r="396" spans="1:7" ht="16.5" customHeight="1">
      <c r="A396" s="97" t="str">
        <f>'[2]庫存明細表(INVR18)'!A396</f>
        <v>20250H004</v>
      </c>
      <c r="B396" s="97" t="str">
        <f>'[2]庫存明細表(INVR18)'!B396</f>
        <v>可愛好朋友玩偶組</v>
      </c>
      <c r="C396" s="97">
        <f>'[2]庫存明細表(INVR18)'!C396</f>
        <v>441.5</v>
      </c>
      <c r="D396" s="97">
        <f>'[2]庫存明細表(INVR18)'!D396</f>
        <v>1445</v>
      </c>
      <c r="E396" s="97">
        <f>'[2]庫存明細表(INVR18)'!E396</f>
        <v>637965</v>
      </c>
      <c r="F396" s="97">
        <f>'[2]庫存明細表(INVR18)'!F396</f>
        <v>0</v>
      </c>
      <c r="G396" s="97">
        <f>'[2]庫存明細表(INVR18)'!G396</f>
        <v>0</v>
      </c>
    </row>
    <row r="397" spans="1:7" ht="16.5" customHeight="1">
      <c r="A397" s="97" t="str">
        <f>'[2]庫存明細表(INVR18)'!A397</f>
        <v>20250H013</v>
      </c>
      <c r="B397" s="97" t="str">
        <f>'[2]庫存明細表(INVR18)'!B397</f>
        <v>巧虎元氣滿滿抱抱枕</v>
      </c>
      <c r="C397" s="97">
        <f>'[2]庫存明細表(INVR18)'!C397</f>
        <v>207.42</v>
      </c>
      <c r="D397" s="97">
        <f>'[2]庫存明細表(INVR18)'!D397</f>
        <v>223</v>
      </c>
      <c r="E397" s="97">
        <f>'[2]庫存明細表(INVR18)'!E397</f>
        <v>46254</v>
      </c>
      <c r="F397" s="97">
        <f>'[2]庫存明細表(INVR18)'!F397</f>
        <v>0</v>
      </c>
      <c r="G397" s="97">
        <f>'[2]庫存明細表(INVR18)'!G397</f>
        <v>0</v>
      </c>
    </row>
    <row r="398" spans="1:7" ht="16.5" customHeight="1">
      <c r="A398" s="97" t="str">
        <f>'[2]庫存明細表(INVR18)'!A398</f>
        <v>20250H014</v>
      </c>
      <c r="B398" s="97" t="str">
        <f>'[2]庫存明細表(INVR18)'!B398</f>
        <v>巧虎用餐好朋友</v>
      </c>
      <c r="C398" s="97">
        <f>'[2]庫存明細表(INVR18)'!C398</f>
        <v>222.67</v>
      </c>
      <c r="D398" s="97">
        <f>'[2]庫存明細表(INVR18)'!D398</f>
        <v>272</v>
      </c>
      <c r="E398" s="97">
        <f>'[2]庫存明細表(INVR18)'!E398</f>
        <v>60565</v>
      </c>
      <c r="F398" s="97">
        <f>'[2]庫存明細表(INVR18)'!F398</f>
        <v>0</v>
      </c>
      <c r="G398" s="97">
        <f>'[2]庫存明細表(INVR18)'!G398</f>
        <v>0</v>
      </c>
    </row>
    <row r="399" spans="1:7" ht="16.5" customHeight="1">
      <c r="A399" s="97" t="str">
        <f>'[2]庫存明細表(INVR18)'!A399</f>
        <v>20250H015</v>
      </c>
      <c r="B399" s="97" t="str">
        <f>'[2]庫存明細表(INVR18)'!B399</f>
        <v>巧虎手眼協調挑戰組</v>
      </c>
      <c r="C399" s="97">
        <f>'[2]庫存明細表(INVR18)'!C399</f>
        <v>131.08000000000001</v>
      </c>
      <c r="D399" s="97">
        <f>'[2]庫存明細表(INVR18)'!D399</f>
        <v>285</v>
      </c>
      <c r="E399" s="97">
        <f>'[2]庫存明細表(INVR18)'!E399</f>
        <v>37357</v>
      </c>
      <c r="F399" s="97">
        <f>'[2]庫存明細表(INVR18)'!F399</f>
        <v>0</v>
      </c>
      <c r="G399" s="97">
        <f>'[2]庫存明細表(INVR18)'!G399</f>
        <v>0</v>
      </c>
    </row>
    <row r="400" spans="1:7" ht="16.5" customHeight="1">
      <c r="A400" s="97" t="str">
        <f>'[2]庫存明細表(INVR18)'!A400</f>
        <v>20250H016</v>
      </c>
      <c r="B400" s="97" t="str">
        <f>'[2]庫存明細表(INVR18)'!B400</f>
        <v>一起收一起玩巧虎收納積木組</v>
      </c>
      <c r="C400" s="97">
        <f>'[2]庫存明細表(INVR18)'!C400</f>
        <v>254.37</v>
      </c>
      <c r="D400" s="97">
        <f>'[2]庫存明細表(INVR18)'!D400</f>
        <v>391</v>
      </c>
      <c r="E400" s="97">
        <f>'[2]庫存明細表(INVR18)'!E400</f>
        <v>99460</v>
      </c>
      <c r="F400" s="97">
        <f>'[2]庫存明細表(INVR18)'!F400</f>
        <v>0</v>
      </c>
      <c r="G400" s="97">
        <f>'[2]庫存明細表(INVR18)'!G400</f>
        <v>0</v>
      </c>
    </row>
    <row r="401" spans="1:7" ht="16.5" customHeight="1">
      <c r="A401" s="97" t="str">
        <f>'[2]庫存明細表(INVR18)'!A401</f>
        <v>20250H017</v>
      </c>
      <c r="B401" s="97" t="str">
        <f>'[2]庫存明細表(INVR18)'!B401</f>
        <v>Skater圍兜2入組(巧虎)</v>
      </c>
      <c r="C401" s="97">
        <f>'[2]庫存明細表(INVR18)'!C401</f>
        <v>155.38</v>
      </c>
      <c r="D401" s="97">
        <f>'[2]庫存明細表(INVR18)'!D401</f>
        <v>37</v>
      </c>
      <c r="E401" s="97">
        <f>'[2]庫存明細表(INVR18)'!E401</f>
        <v>5749</v>
      </c>
      <c r="F401" s="97">
        <f>'[2]庫存明細表(INVR18)'!F401</f>
        <v>0</v>
      </c>
      <c r="G401" s="97">
        <f>'[2]庫存明細表(INVR18)'!G401</f>
        <v>0</v>
      </c>
    </row>
    <row r="402" spans="1:7" ht="16.5" customHeight="1">
      <c r="A402" s="97" t="str">
        <f>'[2]庫存明細表(INVR18)'!A402</f>
        <v>20250H018</v>
      </c>
      <c r="B402" s="97" t="str">
        <f>'[2]庫存明細表(INVR18)'!B402</f>
        <v>Skater速乾擦髮帽-巧虎</v>
      </c>
      <c r="C402" s="97">
        <f>'[2]庫存明細表(INVR18)'!C402</f>
        <v>205.71</v>
      </c>
      <c r="D402" s="97">
        <f>'[2]庫存明細表(INVR18)'!D402</f>
        <v>241</v>
      </c>
      <c r="E402" s="97">
        <f>'[2]庫存明細表(INVR18)'!E402</f>
        <v>49576</v>
      </c>
      <c r="F402" s="97">
        <f>'[2]庫存明細表(INVR18)'!F402</f>
        <v>0</v>
      </c>
      <c r="G402" s="97">
        <f>'[2]庫存明細表(INVR18)'!G402</f>
        <v>0</v>
      </c>
    </row>
    <row r="403" spans="1:7" ht="16.5" customHeight="1">
      <c r="A403" s="97" t="str">
        <f>'[2]庫存明細表(INVR18)'!A403</f>
        <v>20250H020</v>
      </c>
      <c r="B403" s="97" t="str">
        <f>'[2]庫存明細表(INVR18)'!B403</f>
        <v>Skater牛奶杯-巧虎Cheek藍</v>
      </c>
      <c r="C403" s="97">
        <f>'[2]庫存明細表(INVR18)'!C403</f>
        <v>100.94</v>
      </c>
      <c r="D403" s="97">
        <f>'[2]庫存明細表(INVR18)'!D403</f>
        <v>35</v>
      </c>
      <c r="E403" s="97">
        <f>'[2]庫存明細表(INVR18)'!E403</f>
        <v>3533</v>
      </c>
      <c r="F403" s="97">
        <f>'[2]庫存明細表(INVR18)'!F403</f>
        <v>0</v>
      </c>
      <c r="G403" s="97">
        <f>'[2]庫存明細表(INVR18)'!G403</f>
        <v>0</v>
      </c>
    </row>
    <row r="404" spans="1:7" ht="16.5" customHeight="1">
      <c r="A404" s="97" t="str">
        <f>'[2]庫存明細表(INVR18)'!A404</f>
        <v>20252H009</v>
      </c>
      <c r="B404" s="97" t="str">
        <f>'[2]庫存明細表(INVR18)'!B404</f>
        <v>PIXSEE偶</v>
      </c>
      <c r="C404" s="97">
        <f>'[2]庫存明細表(INVR18)'!C404</f>
        <v>183.1</v>
      </c>
      <c r="D404" s="97">
        <f>'[2]庫存明細表(INVR18)'!D404</f>
        <v>10</v>
      </c>
      <c r="E404" s="97">
        <f>'[2]庫存明細表(INVR18)'!E404</f>
        <v>1831</v>
      </c>
      <c r="F404" s="97">
        <f>'[2]庫存明細表(INVR18)'!F404</f>
        <v>0</v>
      </c>
      <c r="G404" s="97">
        <f>'[2]庫存明細表(INVR18)'!G404</f>
        <v>0</v>
      </c>
    </row>
    <row r="405" spans="1:7" ht="16.5" customHeight="1">
      <c r="A405" s="97" t="str">
        <f>'[2]庫存明細表(INVR18)'!A405</f>
        <v>20260H001</v>
      </c>
      <c r="B405" s="97" t="str">
        <f>'[2]庫存明細表(INVR18)'!B405</f>
        <v>巧虎YUMMY商店</v>
      </c>
      <c r="C405" s="97">
        <f>'[2]庫存明細表(INVR18)'!C405</f>
        <v>300.36</v>
      </c>
      <c r="D405" s="97">
        <f>'[2]庫存明細表(INVR18)'!D405</f>
        <v>1528</v>
      </c>
      <c r="E405" s="97">
        <f>'[2]庫存明細表(INVR18)'!E405</f>
        <v>458943</v>
      </c>
      <c r="F405" s="97">
        <f>'[2]庫存明細表(INVR18)'!F405</f>
        <v>0</v>
      </c>
      <c r="G405" s="97">
        <f>'[2]庫存明細表(INVR18)'!G405</f>
        <v>0</v>
      </c>
    </row>
    <row r="406" spans="1:7" ht="16.5" customHeight="1">
      <c r="A406" s="97" t="str">
        <f>'[2]庫存明細表(INVR18)'!A406</f>
        <v>20260H002</v>
      </c>
      <c r="B406" s="97" t="str">
        <f>'[2]庫存明細表(INVR18)'!B406</f>
        <v>巧虎歡樂軌道樂園</v>
      </c>
      <c r="C406" s="97">
        <f>'[2]庫存明細表(INVR18)'!C406</f>
        <v>269.32</v>
      </c>
      <c r="D406" s="97">
        <f>'[2]庫存明細表(INVR18)'!D406</f>
        <v>1946</v>
      </c>
      <c r="E406" s="97">
        <f>'[2]庫存明細表(INVR18)'!E406</f>
        <v>524087</v>
      </c>
      <c r="F406" s="97">
        <f>'[2]庫存明細表(INVR18)'!F406</f>
        <v>0</v>
      </c>
      <c r="G406" s="97">
        <f>'[2]庫存明細表(INVR18)'!G406</f>
        <v>0</v>
      </c>
    </row>
    <row r="407" spans="1:7" ht="16.5" customHeight="1">
      <c r="A407" s="97" t="str">
        <f>'[2]庫存明細表(INVR18)'!A407</f>
        <v>20260H003</v>
      </c>
      <c r="B407" s="97" t="str">
        <f>'[2]庫存明細表(INVR18)'!B407</f>
        <v>巧虎歡樂軌道樂園-冒險擴充組</v>
      </c>
      <c r="C407" s="97">
        <f>'[2]庫存明細表(INVR18)'!C407</f>
        <v>151.26</v>
      </c>
      <c r="D407" s="97">
        <f>'[2]庫存明細表(INVR18)'!D407</f>
        <v>282</v>
      </c>
      <c r="E407" s="97">
        <f>'[2]庫存明細表(INVR18)'!E407</f>
        <v>42656</v>
      </c>
      <c r="F407" s="97">
        <f>'[2]庫存明細表(INVR18)'!F407</f>
        <v>0</v>
      </c>
      <c r="G407" s="97">
        <f>'[2]庫存明細表(INVR18)'!G407</f>
        <v>0</v>
      </c>
    </row>
    <row r="408" spans="1:7" ht="16.5" customHeight="1">
      <c r="A408" s="97" t="str">
        <f>'[2]庫存明細表(INVR18)'!A408</f>
        <v>20260H004</v>
      </c>
      <c r="B408" s="97" t="str">
        <f>'[2]庫存明細表(INVR18)'!B408</f>
        <v>巧虎BABY吊飾</v>
      </c>
      <c r="C408" s="97">
        <f>'[2]庫存明細表(INVR18)'!C408</f>
        <v>171.27</v>
      </c>
      <c r="D408" s="97">
        <f>'[2]庫存明細表(INVR18)'!D408</f>
        <v>96</v>
      </c>
      <c r="E408" s="97">
        <f>'[2]庫存明細表(INVR18)'!E408</f>
        <v>16442</v>
      </c>
      <c r="F408" s="97">
        <f>'[2]庫存明細表(INVR18)'!F408</f>
        <v>0</v>
      </c>
      <c r="G408" s="97">
        <f>'[2]庫存明細表(INVR18)'!G408</f>
        <v>0</v>
      </c>
    </row>
    <row r="409" spans="1:7" ht="16.5" customHeight="1">
      <c r="A409" s="97" t="str">
        <f>'[2]庫存明細表(INVR18)'!A409</f>
        <v>20260H005</v>
      </c>
      <c r="B409" s="97" t="str">
        <f>'[2]庫存明細表(INVR18)'!B409</f>
        <v>小花BABY吊飾</v>
      </c>
      <c r="C409" s="97">
        <f>'[2]庫存明細表(INVR18)'!C409</f>
        <v>171.27</v>
      </c>
      <c r="D409" s="97">
        <f>'[2]庫存明細表(INVR18)'!D409</f>
        <v>96</v>
      </c>
      <c r="E409" s="97">
        <f>'[2]庫存明細表(INVR18)'!E409</f>
        <v>16442</v>
      </c>
      <c r="F409" s="97">
        <f>'[2]庫存明細表(INVR18)'!F409</f>
        <v>0</v>
      </c>
      <c r="G409" s="97">
        <f>'[2]庫存明細表(INVR18)'!G409</f>
        <v>0</v>
      </c>
    </row>
    <row r="410" spans="1:7" ht="16.5" customHeight="1">
      <c r="A410" s="97" t="str">
        <f>'[2]庫存明細表(INVR18)'!A410</f>
        <v>20260H006</v>
      </c>
      <c r="B410" s="97" t="str">
        <f>'[2]庫存明細表(INVR18)'!B410</f>
        <v>抱緊緊巧虎</v>
      </c>
      <c r="C410" s="97">
        <f>'[2]庫存明細表(INVR18)'!C410</f>
        <v>325.24</v>
      </c>
      <c r="D410" s="97">
        <f>'[2]庫存明細表(INVR18)'!D410</f>
        <v>1524</v>
      </c>
      <c r="E410" s="97">
        <f>'[2]庫存明細表(INVR18)'!E410</f>
        <v>495665</v>
      </c>
      <c r="F410" s="97">
        <f>'[2]庫存明細表(INVR18)'!F410</f>
        <v>0</v>
      </c>
      <c r="G410" s="97">
        <f>'[2]庫存明細表(INVR18)'!G410</f>
        <v>0</v>
      </c>
    </row>
    <row r="411" spans="1:7" ht="16.5" customHeight="1">
      <c r="A411" s="97" t="str">
        <f>'[2]庫存明細表(INVR18)'!A411</f>
        <v>20260H007</v>
      </c>
      <c r="B411" s="97" t="str">
        <f>'[2]庫存明細表(INVR18)'!B411</f>
        <v>抱緊緊小花</v>
      </c>
      <c r="C411" s="97">
        <f>'[2]庫存明細表(INVR18)'!C411</f>
        <v>325.79000000000002</v>
      </c>
      <c r="D411" s="97">
        <f>'[2]庫存明細表(INVR18)'!D411</f>
        <v>1404</v>
      </c>
      <c r="E411" s="97">
        <f>'[2]庫存明細表(INVR18)'!E411</f>
        <v>457415</v>
      </c>
      <c r="F411" s="97">
        <f>'[2]庫存明細表(INVR18)'!F411</f>
        <v>0</v>
      </c>
      <c r="G411" s="97">
        <f>'[2]庫存明細表(INVR18)'!G411</f>
        <v>0</v>
      </c>
    </row>
    <row r="412" spans="1:7" ht="16.5" customHeight="1">
      <c r="A412" s="97" t="str">
        <f>'[2]庫存明細表(INVR18)'!A412</f>
        <v>31250H002</v>
      </c>
      <c r="B412" s="97" t="str">
        <f>'[2]庫存明細表(INVR18)'!B412</f>
        <v>京田巧虎適克敏兒童益生菌2入組</v>
      </c>
      <c r="C412" s="97">
        <f>'[2]庫存明細表(INVR18)'!C412</f>
        <v>1695</v>
      </c>
      <c r="D412" s="97">
        <f>'[2]庫存明細表(INVR18)'!D412</f>
        <v>-1</v>
      </c>
      <c r="E412" s="97">
        <f>'[2]庫存明細表(INVR18)'!E412</f>
        <v>-1695</v>
      </c>
      <c r="F412" s="97">
        <f>'[2]庫存明細表(INVR18)'!F412</f>
        <v>0</v>
      </c>
      <c r="G412" s="97">
        <f>'[2]庫存明細表(INVR18)'!G412</f>
        <v>0</v>
      </c>
    </row>
    <row r="413" spans="1:7" ht="16.5" customHeight="1">
      <c r="A413" s="97" t="str">
        <f>'[2]庫存明細表(INVR18)'!A413</f>
        <v>20180KF00</v>
      </c>
      <c r="B413" s="97" t="str">
        <f>'[2]庫存明細表(INVR18)'!B413</f>
        <v>巧虎琪琪穿衣練習組</v>
      </c>
      <c r="C413" s="97">
        <f>'[2]庫存明細表(INVR18)'!C413</f>
        <v>906.5</v>
      </c>
      <c r="D413" s="97">
        <f>'[2]庫存明細表(INVR18)'!D413</f>
        <v>2</v>
      </c>
      <c r="E413" s="97">
        <f>'[2]庫存明細表(INVR18)'!E413</f>
        <v>1813</v>
      </c>
      <c r="F413" s="97">
        <f>'[2]庫存明細表(INVR18)'!F413</f>
        <v>0</v>
      </c>
      <c r="G413" s="97">
        <f>'[2]庫存明細表(INVR18)'!G413</f>
        <v>0</v>
      </c>
    </row>
    <row r="414" spans="1:7" ht="16.5" customHeight="1">
      <c r="A414" s="97" t="str">
        <f>'[2]庫存明細表(INVR18)'!A414</f>
        <v>20190KB00</v>
      </c>
      <c r="B414" s="97" t="str">
        <f>'[2]庫存明細表(INVR18)'!B414</f>
        <v>可愛巧虎大浴巾</v>
      </c>
      <c r="C414" s="97">
        <f>'[2]庫存明細表(INVR18)'!C414</f>
        <v>310.5</v>
      </c>
      <c r="D414" s="97">
        <f>'[2]庫存明細表(INVR18)'!D414</f>
        <v>2</v>
      </c>
      <c r="E414" s="97">
        <f>'[2]庫存明細表(INVR18)'!E414</f>
        <v>621</v>
      </c>
      <c r="F414" s="97">
        <f>'[2]庫存明細表(INVR18)'!F414</f>
        <v>0</v>
      </c>
      <c r="G414" s="97">
        <f>'[2]庫存明細表(INVR18)'!G414</f>
        <v>0</v>
      </c>
    </row>
    <row r="415" spans="1:7" ht="16.5" customHeight="1">
      <c r="A415" s="97" t="str">
        <f>'[2]庫存明細表(INVR18)'!A415</f>
        <v>20190KC00</v>
      </c>
      <c r="B415" s="97" t="str">
        <f>'[2]庫存明細表(INVR18)'!B415</f>
        <v>刺刺積木組</v>
      </c>
      <c r="C415" s="97">
        <f>'[2]庫存明細表(INVR18)'!C415</f>
        <v>560.6</v>
      </c>
      <c r="D415" s="97">
        <f>'[2]庫存明細表(INVR18)'!D415</f>
        <v>5</v>
      </c>
      <c r="E415" s="97">
        <f>'[2]庫存明細表(INVR18)'!E415</f>
        <v>2803</v>
      </c>
      <c r="F415" s="97">
        <f>'[2]庫存明細表(INVR18)'!F415</f>
        <v>0</v>
      </c>
      <c r="G415" s="97">
        <f>'[2]庫存明細表(INVR18)'!G415</f>
        <v>0</v>
      </c>
    </row>
    <row r="416" spans="1:7" ht="16.5" customHeight="1">
      <c r="A416" s="97" t="str">
        <f>'[2]庫存明細表(INVR18)'!A416</f>
        <v>20190KC01</v>
      </c>
      <c r="B416" s="97" t="str">
        <f>'[2]庫存明細表(INVR18)'!B416</f>
        <v>刺刺積木組說明書</v>
      </c>
      <c r="C416" s="97">
        <f>'[2]庫存明細表(INVR18)'!C416</f>
        <v>42</v>
      </c>
      <c r="D416" s="97">
        <f>'[2]庫存明細表(INVR18)'!D416</f>
        <v>5</v>
      </c>
      <c r="E416" s="97">
        <f>'[2]庫存明細表(INVR18)'!E416</f>
        <v>210</v>
      </c>
      <c r="F416" s="97">
        <f>'[2]庫存明細表(INVR18)'!F416</f>
        <v>0</v>
      </c>
      <c r="G416" s="97">
        <f>'[2]庫存明細表(INVR18)'!G416</f>
        <v>0</v>
      </c>
    </row>
    <row r="417" spans="1:7" ht="16.5" customHeight="1">
      <c r="A417" s="97" t="str">
        <f>'[2]庫存明細表(INVR18)'!A417</f>
        <v>20190KG00</v>
      </c>
      <c r="B417" s="97" t="str">
        <f>'[2]庫存明細表(INVR18)'!B417</f>
        <v>蜂蜂背包(黃)</v>
      </c>
      <c r="C417" s="97">
        <f>'[2]庫存明細表(INVR18)'!C417</f>
        <v>600</v>
      </c>
      <c r="D417" s="97">
        <f>'[2]庫存明細表(INVR18)'!D417</f>
        <v>2</v>
      </c>
      <c r="E417" s="97">
        <f>'[2]庫存明細表(INVR18)'!E417</f>
        <v>1200</v>
      </c>
      <c r="F417" s="97">
        <f>'[2]庫存明細表(INVR18)'!F417</f>
        <v>0</v>
      </c>
      <c r="G417" s="97">
        <f>'[2]庫存明細表(INVR18)'!G417</f>
        <v>0</v>
      </c>
    </row>
    <row r="418" spans="1:7" ht="16.5" customHeight="1">
      <c r="A418" s="97" t="str">
        <f>'[2]庫存明細表(INVR18)'!A418</f>
        <v>20200KB00</v>
      </c>
      <c r="B418" s="97" t="str">
        <f>'[2]庫存明細表(INVR18)'!B418</f>
        <v>巧虎抱抱</v>
      </c>
      <c r="C418" s="97">
        <f>'[2]庫存明細表(INVR18)'!C418</f>
        <v>331.5</v>
      </c>
      <c r="D418" s="97">
        <f>'[2]庫存明細表(INVR18)'!D418</f>
        <v>2</v>
      </c>
      <c r="E418" s="97">
        <f>'[2]庫存明細表(INVR18)'!E418</f>
        <v>663</v>
      </c>
      <c r="F418" s="97">
        <f>'[2]庫存明細表(INVR18)'!F418</f>
        <v>0</v>
      </c>
      <c r="G418" s="97">
        <f>'[2]庫存明細表(INVR18)'!G418</f>
        <v>0</v>
      </c>
    </row>
    <row r="419" spans="1:7" ht="16.5" customHeight="1">
      <c r="A419" s="97" t="str">
        <f>'[2]庫存明細表(INVR18)'!A419</f>
        <v>20200KD00</v>
      </c>
      <c r="B419" s="97" t="str">
        <f>'[2]庫存明細表(INVR18)'!B419</f>
        <v>巧虎抱枕暖暖毯</v>
      </c>
      <c r="C419" s="97">
        <f>'[2]庫存明細表(INVR18)'!C419</f>
        <v>380.91</v>
      </c>
      <c r="D419" s="97">
        <f>'[2]庫存明細表(INVR18)'!D419</f>
        <v>32</v>
      </c>
      <c r="E419" s="97">
        <f>'[2]庫存明細表(INVR18)'!E419</f>
        <v>12189</v>
      </c>
      <c r="F419" s="97">
        <f>'[2]庫存明細表(INVR18)'!F419</f>
        <v>0</v>
      </c>
      <c r="G419" s="97">
        <f>'[2]庫存明細表(INVR18)'!G419</f>
        <v>0</v>
      </c>
    </row>
    <row r="420" spans="1:7" ht="16.5" customHeight="1">
      <c r="A420" s="97" t="str">
        <f>'[2]庫存明細表(INVR18)'!A420</f>
        <v>20200KE00</v>
      </c>
      <c r="B420" s="97" t="str">
        <f>'[2]庫存明細表(INVR18)'!B420</f>
        <v>巧虎背包</v>
      </c>
      <c r="C420" s="97">
        <f>'[2]庫存明細表(INVR18)'!C420</f>
        <v>345.18</v>
      </c>
      <c r="D420" s="97">
        <f>'[2]庫存明細表(INVR18)'!D420</f>
        <v>17</v>
      </c>
      <c r="E420" s="97">
        <f>'[2]庫存明細表(INVR18)'!E420</f>
        <v>5868</v>
      </c>
      <c r="F420" s="97">
        <f>'[2]庫存明細表(INVR18)'!F420</f>
        <v>0</v>
      </c>
      <c r="G420" s="97">
        <f>'[2]庫存明細表(INVR18)'!G420</f>
        <v>0</v>
      </c>
    </row>
    <row r="421" spans="1:7" ht="16.5" customHeight="1">
      <c r="A421" s="97" t="str">
        <f>'[2]庫存明細表(INVR18)'!A421</f>
        <v>20200KF00</v>
      </c>
      <c r="B421" s="97" t="str">
        <f>'[2]庫存明細表(INVR18)'!B421</f>
        <v>巧虎趣味飛行棋</v>
      </c>
      <c r="C421" s="97">
        <f>'[2]庫存明細表(INVR18)'!C421</f>
        <v>676.36</v>
      </c>
      <c r="D421" s="97">
        <f>'[2]庫存明細表(INVR18)'!D421</f>
        <v>11</v>
      </c>
      <c r="E421" s="97">
        <f>'[2]庫存明細表(INVR18)'!E421</f>
        <v>7440</v>
      </c>
      <c r="F421" s="97">
        <f>'[2]庫存明細表(INVR18)'!F421</f>
        <v>0</v>
      </c>
      <c r="G421" s="97">
        <f>'[2]庫存明細表(INVR18)'!G421</f>
        <v>0</v>
      </c>
    </row>
    <row r="422" spans="1:7" ht="16.5" customHeight="1">
      <c r="A422" s="97" t="str">
        <f>'[2]庫存明細表(INVR18)'!A422</f>
        <v>20210KB00</v>
      </c>
      <c r="B422" s="97" t="str">
        <f>'[2]庫存明細表(INVR18)'!B422</f>
        <v>好朋友吊飾組</v>
      </c>
      <c r="C422" s="97">
        <f>'[2]庫存明細表(INVR18)'!C422</f>
        <v>486.63</v>
      </c>
      <c r="D422" s="97">
        <f>'[2]庫存明細表(INVR18)'!D422</f>
        <v>8</v>
      </c>
      <c r="E422" s="97">
        <f>'[2]庫存明細表(INVR18)'!E422</f>
        <v>3893</v>
      </c>
      <c r="F422" s="97">
        <f>'[2]庫存明細表(INVR18)'!F422</f>
        <v>0</v>
      </c>
      <c r="G422" s="97">
        <f>'[2]庫存明細表(INVR18)'!G422</f>
        <v>0</v>
      </c>
    </row>
    <row r="423" spans="1:7" ht="16.5" customHeight="1">
      <c r="A423" s="97" t="str">
        <f>'[2]庫存明細表(INVR18)'!A423</f>
        <v>20210KC00</v>
      </c>
      <c r="B423" s="97" t="str">
        <f>'[2]庫存明細表(INVR18)'!B423</f>
        <v>巧虎好朋友度假小屋</v>
      </c>
      <c r="C423" s="97">
        <f>'[2]庫存明細表(INVR18)'!C423</f>
        <v>762</v>
      </c>
      <c r="D423" s="97">
        <f>'[2]庫存明細表(INVR18)'!D423</f>
        <v>3</v>
      </c>
      <c r="E423" s="97">
        <f>'[2]庫存明細表(INVR18)'!E423</f>
        <v>2286</v>
      </c>
      <c r="F423" s="97">
        <f>'[2]庫存明細表(INVR18)'!F423</f>
        <v>0</v>
      </c>
      <c r="G423" s="97">
        <f>'[2]庫存明細表(INVR18)'!G423</f>
        <v>0</v>
      </c>
    </row>
    <row r="424" spans="1:7" ht="16.5" customHeight="1">
      <c r="A424" s="97" t="str">
        <f>'[2]庫存明細表(INVR18)'!A424</f>
        <v>20210KJ00</v>
      </c>
      <c r="B424" s="97" t="str">
        <f>'[2]庫存明細表(INVR18)'!B424</f>
        <v>巧虎琪琪穿衣練習組</v>
      </c>
      <c r="C424" s="97">
        <f>'[2]庫存明細表(INVR18)'!C424</f>
        <v>1216.5999999999999</v>
      </c>
      <c r="D424" s="97">
        <f>'[2]庫存明細表(INVR18)'!D424</f>
        <v>610</v>
      </c>
      <c r="E424" s="97">
        <f>'[2]庫存明細表(INVR18)'!E424</f>
        <v>742126</v>
      </c>
      <c r="F424" s="97">
        <f>'[2]庫存明細表(INVR18)'!F424</f>
        <v>0</v>
      </c>
      <c r="G424" s="97">
        <f>'[2]庫存明細表(INVR18)'!G424</f>
        <v>0</v>
      </c>
    </row>
    <row r="425" spans="1:7" ht="16.5" customHeight="1">
      <c r="A425" s="97" t="str">
        <f>'[2]庫存明細表(INVR18)'!A425</f>
        <v>20220KA00</v>
      </c>
      <c r="B425" s="97" t="str">
        <f>'[2]庫存明細表(INVR18)'!B425</f>
        <v>琪琪造型圓領衫90</v>
      </c>
      <c r="C425" s="97">
        <f>'[2]庫存明細表(INVR18)'!C425</f>
        <v>209.39</v>
      </c>
      <c r="D425" s="97">
        <f>'[2]庫存明細表(INVR18)'!D425</f>
        <v>72</v>
      </c>
      <c r="E425" s="97">
        <f>'[2]庫存明細表(INVR18)'!E425</f>
        <v>15076</v>
      </c>
      <c r="F425" s="97">
        <f>'[2]庫存明細表(INVR18)'!F425</f>
        <v>0</v>
      </c>
      <c r="G425" s="97">
        <f>'[2]庫存明細表(INVR18)'!G425</f>
        <v>0</v>
      </c>
    </row>
    <row r="426" spans="1:7" ht="16.5" customHeight="1">
      <c r="A426" s="97" t="str">
        <f>'[2]庫存明細表(INVR18)'!A426</f>
        <v>20220KA01</v>
      </c>
      <c r="B426" s="97" t="str">
        <f>'[2]庫存明細表(INVR18)'!B426</f>
        <v>琪琪造型圓領衫110</v>
      </c>
      <c r="C426" s="97">
        <f>'[2]庫存明細表(INVR18)'!C426</f>
        <v>209.48</v>
      </c>
      <c r="D426" s="97">
        <f>'[2]庫存明細表(INVR18)'!D426</f>
        <v>250</v>
      </c>
      <c r="E426" s="97">
        <f>'[2]庫存明細表(INVR18)'!E426</f>
        <v>52371</v>
      </c>
      <c r="F426" s="97">
        <f>'[2]庫存明細表(INVR18)'!F426</f>
        <v>0</v>
      </c>
      <c r="G426" s="97">
        <f>'[2]庫存明細表(INVR18)'!G426</f>
        <v>0</v>
      </c>
    </row>
    <row r="427" spans="1:7" ht="16.5" customHeight="1">
      <c r="A427" s="97" t="str">
        <f>'[2]庫存明細表(INVR18)'!A427</f>
        <v>20220KB00</v>
      </c>
      <c r="B427" s="97" t="str">
        <f>'[2]庫存明細表(INVR18)'!B427</f>
        <v>巧虎可愛小圓包</v>
      </c>
      <c r="C427" s="97">
        <f>'[2]庫存明細表(INVR18)'!C427</f>
        <v>204.48</v>
      </c>
      <c r="D427" s="97">
        <f>'[2]庫存明細表(INVR18)'!D427</f>
        <v>21</v>
      </c>
      <c r="E427" s="97">
        <f>'[2]庫存明細表(INVR18)'!E427</f>
        <v>4294</v>
      </c>
      <c r="F427" s="97">
        <f>'[2]庫存明細表(INVR18)'!F427</f>
        <v>0</v>
      </c>
      <c r="G427" s="97">
        <f>'[2]庫存明細表(INVR18)'!G427</f>
        <v>0</v>
      </c>
    </row>
    <row r="428" spans="1:7" ht="16.5" customHeight="1">
      <c r="A428" s="97" t="str">
        <f>'[2]庫存明細表(INVR18)'!A428</f>
        <v>20220KC00</v>
      </c>
      <c r="B428" s="97" t="str">
        <f>'[2]庫存明細表(INVR18)'!B428</f>
        <v>琪琪可愛小圓包</v>
      </c>
      <c r="C428" s="97">
        <f>'[2]庫存明細表(INVR18)'!C428</f>
        <v>204.5</v>
      </c>
      <c r="D428" s="97">
        <f>'[2]庫存明細表(INVR18)'!D428</f>
        <v>210</v>
      </c>
      <c r="E428" s="97">
        <f>'[2]庫存明細表(INVR18)'!E428</f>
        <v>42945</v>
      </c>
      <c r="F428" s="97">
        <f>'[2]庫存明細表(INVR18)'!F428</f>
        <v>0</v>
      </c>
      <c r="G428" s="97">
        <f>'[2]庫存明細表(INVR18)'!G428</f>
        <v>0</v>
      </c>
    </row>
    <row r="429" spans="1:7" ht="16.5" customHeight="1">
      <c r="A429" s="97" t="str">
        <f>'[2]庫存明細表(INVR18)'!A429</f>
        <v>20220KF00</v>
      </c>
      <c r="B429" s="97" t="str">
        <f>'[2]庫存明細表(INVR18)'!B429</f>
        <v>巧虎包</v>
      </c>
      <c r="C429" s="97">
        <f>'[2]庫存明細表(INVR18)'!C429</f>
        <v>321.58</v>
      </c>
      <c r="D429" s="97">
        <f>'[2]庫存明細表(INVR18)'!D429</f>
        <v>67</v>
      </c>
      <c r="E429" s="97">
        <f>'[2]庫存明細表(INVR18)'!E429</f>
        <v>21546</v>
      </c>
      <c r="F429" s="97">
        <f>'[2]庫存明細表(INVR18)'!F429</f>
        <v>0</v>
      </c>
      <c r="G429" s="97">
        <f>'[2]庫存明細表(INVR18)'!G429</f>
        <v>0</v>
      </c>
    </row>
    <row r="430" spans="1:7" ht="16.5" customHeight="1">
      <c r="A430" s="97" t="str">
        <f>'[2]庫存明細表(INVR18)'!A430</f>
        <v>20220KG00</v>
      </c>
      <c r="B430" s="97" t="str">
        <f>'[2]庫存明細表(INVR18)'!B430</f>
        <v>琪琪包</v>
      </c>
      <c r="C430" s="97">
        <f>'[2]庫存明細表(INVR18)'!C430</f>
        <v>341.28</v>
      </c>
      <c r="D430" s="97">
        <f>'[2]庫存明細表(INVR18)'!D430</f>
        <v>172</v>
      </c>
      <c r="E430" s="97">
        <f>'[2]庫存明細表(INVR18)'!E430</f>
        <v>58700</v>
      </c>
      <c r="F430" s="97">
        <f>'[2]庫存明細表(INVR18)'!F430</f>
        <v>0</v>
      </c>
      <c r="G430" s="97">
        <f>'[2]庫存明細表(INVR18)'!G430</f>
        <v>0</v>
      </c>
    </row>
    <row r="431" spans="1:7" ht="16.5" customHeight="1">
      <c r="A431" s="97" t="str">
        <f>'[2]庫存明細表(INVR18)'!A431</f>
        <v>20230KA00</v>
      </c>
      <c r="B431" s="97" t="str">
        <f>'[2]庫存明細表(INVR18)'!B431</f>
        <v>小花抱抱</v>
      </c>
      <c r="C431" s="97">
        <f>'[2]庫存明細表(INVR18)'!C431</f>
        <v>323.5</v>
      </c>
      <c r="D431" s="97">
        <f>'[2]庫存明細表(INVR18)'!D431</f>
        <v>54</v>
      </c>
      <c r="E431" s="97">
        <f>'[2]庫存明細表(INVR18)'!E431</f>
        <v>17469</v>
      </c>
      <c r="F431" s="97">
        <f>'[2]庫存明細表(INVR18)'!F431</f>
        <v>0</v>
      </c>
      <c r="G431" s="97">
        <f>'[2]庫存明細表(INVR18)'!G431</f>
        <v>0</v>
      </c>
    </row>
    <row r="432" spans="1:7" ht="16.5" customHeight="1">
      <c r="A432" s="97" t="str">
        <f>'[2]庫存明細表(INVR18)'!A432</f>
        <v>20230KE00</v>
      </c>
      <c r="B432" s="97" t="str">
        <f>'[2]庫存明細表(INVR18)'!B432</f>
        <v>妙妙抱抱</v>
      </c>
      <c r="C432" s="97">
        <f>'[2]庫存明細表(INVR18)'!C432</f>
        <v>343.18</v>
      </c>
      <c r="D432" s="97">
        <f>'[2]庫存明細表(INVR18)'!D432</f>
        <v>579</v>
      </c>
      <c r="E432" s="97">
        <f>'[2]庫存明細表(INVR18)'!E432</f>
        <v>198703</v>
      </c>
      <c r="F432" s="97">
        <f>'[2]庫存明細表(INVR18)'!F432</f>
        <v>0</v>
      </c>
      <c r="G432" s="97">
        <f>'[2]庫存明細表(INVR18)'!G432</f>
        <v>0</v>
      </c>
    </row>
    <row r="433" spans="1:7" ht="16.5" customHeight="1">
      <c r="A433" s="97" t="str">
        <f>'[2]庫存明細表(INVR18)'!A433</f>
        <v>20250KA00</v>
      </c>
      <c r="B433" s="97" t="str">
        <f>'[2]庫存明細表(INVR18)'!B433</f>
        <v>2025夏季故事繪本_精靈的魔法夢境</v>
      </c>
      <c r="C433" s="97">
        <f>'[2]庫存明細表(INVR18)'!C433</f>
        <v>71.52</v>
      </c>
      <c r="D433" s="97">
        <f>'[2]庫存明細表(INVR18)'!D433</f>
        <v>346</v>
      </c>
      <c r="E433" s="97">
        <f>'[2]庫存明細表(INVR18)'!E433</f>
        <v>24745</v>
      </c>
      <c r="F433" s="97">
        <f>'[2]庫存明細表(INVR18)'!F433</f>
        <v>0</v>
      </c>
      <c r="G433" s="97">
        <f>'[2]庫存明細表(INVR18)'!G433</f>
        <v>0</v>
      </c>
    </row>
    <row r="434" spans="1:7" ht="16.5" customHeight="1">
      <c r="A434" s="97" t="str">
        <f>'[2]庫存明細表(INVR18)'!A434</f>
        <v>20250KB00</v>
      </c>
      <c r="B434" s="97" t="str">
        <f>'[2]庫存明細表(INVR18)'!B434</f>
        <v>2026春季繪本 魔法音樂響叮噹</v>
      </c>
      <c r="C434" s="97">
        <f>'[2]庫存明細表(INVR18)'!C434</f>
        <v>70.88</v>
      </c>
      <c r="D434" s="97">
        <f>'[2]庫存明細表(INVR18)'!D434</f>
        <v>256</v>
      </c>
      <c r="E434" s="97">
        <f>'[2]庫存明細表(INVR18)'!E434</f>
        <v>18145</v>
      </c>
      <c r="F434" s="97">
        <f>'[2]庫存明細表(INVR18)'!F434</f>
        <v>0</v>
      </c>
      <c r="G434" s="97">
        <f>'[2]庫存明細表(INVR18)'!G434</f>
        <v>0</v>
      </c>
    </row>
    <row r="435" spans="1:7" ht="16.5" customHeight="1">
      <c r="A435" s="97" t="str">
        <f>'[2]庫存明細表(INVR18)'!A435</f>
        <v>2016KPQ01</v>
      </c>
      <c r="B435" s="97" t="str">
        <f>'[2]庫存明細表(INVR18)'!B435</f>
        <v>巧虎好朋友感謝貼紙</v>
      </c>
      <c r="C435" s="97">
        <f>'[2]庫存明細表(INVR18)'!C435</f>
        <v>4.33</v>
      </c>
      <c r="D435" s="97">
        <f>'[2]庫存明細表(INVR18)'!D435</f>
        <v>3</v>
      </c>
      <c r="E435" s="97">
        <f>'[2]庫存明細表(INVR18)'!E435</f>
        <v>13</v>
      </c>
      <c r="F435" s="97">
        <f>'[2]庫存明細表(INVR18)'!F435</f>
        <v>0</v>
      </c>
      <c r="G435" s="97">
        <f>'[2]庫存明細表(INVR18)'!G435</f>
        <v>0</v>
      </c>
    </row>
    <row r="436" spans="1:7" ht="16.5" customHeight="1">
      <c r="A436" s="97" t="str">
        <f>'[2]庫存明細表(INVR18)'!A436</f>
        <v>2017APA0L</v>
      </c>
      <c r="B436" s="97" t="str">
        <f>'[2]庫存明細表(INVR18)'!B436</f>
        <v>寶貝星背包</v>
      </c>
      <c r="C436" s="97">
        <f>'[2]庫存明細表(INVR18)'!C436</f>
        <v>81.239999999999995</v>
      </c>
      <c r="D436" s="97">
        <f>'[2]庫存明細表(INVR18)'!D436</f>
        <v>34</v>
      </c>
      <c r="E436" s="97">
        <f>'[2]庫存明細表(INVR18)'!E436</f>
        <v>2762</v>
      </c>
      <c r="F436" s="97">
        <f>'[2]庫存明細表(INVR18)'!F436</f>
        <v>0</v>
      </c>
      <c r="G436" s="97">
        <f>'[2]庫存明細表(INVR18)'!G436</f>
        <v>0</v>
      </c>
    </row>
    <row r="437" spans="1:7" ht="16.5" customHeight="1">
      <c r="A437" s="97" t="str">
        <f>'[2]庫存明細表(INVR18)'!A437</f>
        <v>20180PB0H</v>
      </c>
      <c r="B437" s="97" t="str">
        <f>'[2]庫存明細表(INVR18)'!B437</f>
        <v>巧虎琪琪小Q抱枕</v>
      </c>
      <c r="C437" s="97">
        <f>'[2]庫存明細表(INVR18)'!C437</f>
        <v>100.56</v>
      </c>
      <c r="D437" s="97">
        <f>'[2]庫存明細表(INVR18)'!D437</f>
        <v>18</v>
      </c>
      <c r="E437" s="97">
        <f>'[2]庫存明細表(INVR18)'!E437</f>
        <v>1810</v>
      </c>
      <c r="F437" s="97">
        <f>'[2]庫存明細表(INVR18)'!F437</f>
        <v>0</v>
      </c>
      <c r="G437" s="97">
        <f>'[2]庫存明細表(INVR18)'!G437</f>
        <v>0</v>
      </c>
    </row>
    <row r="438" spans="1:7" ht="16.5" customHeight="1">
      <c r="A438" s="97" t="str">
        <f>'[2]庫存明細表(INVR18)'!A438</f>
        <v>20180PM01</v>
      </c>
      <c r="B438" s="97" t="str">
        <f>'[2]庫存明細表(INVR18)'!B438</f>
        <v>巧連智寶貝浴巾</v>
      </c>
      <c r="C438" s="97">
        <f>'[2]庫存明細表(INVR18)'!C438</f>
        <v>120.8</v>
      </c>
      <c r="D438" s="97">
        <f>'[2]庫存明細表(INVR18)'!D438</f>
        <v>610</v>
      </c>
      <c r="E438" s="97">
        <f>'[2]庫存明細表(INVR18)'!E438</f>
        <v>73691</v>
      </c>
      <c r="F438" s="97">
        <f>'[2]庫存明細表(INVR18)'!F438</f>
        <v>0</v>
      </c>
      <c r="G438" s="97">
        <f>'[2]庫存明細表(INVR18)'!G438</f>
        <v>0</v>
      </c>
    </row>
    <row r="439" spans="1:7" ht="16.5" customHeight="1">
      <c r="A439" s="97" t="str">
        <f>'[2]庫存明細表(INVR18)'!A439</f>
        <v>20180PM02</v>
      </c>
      <c r="B439" s="97" t="str">
        <f>'[2]庫存明細表(INVR18)'!B439</f>
        <v>巧虎琪琪歡樂水壺(黃)</v>
      </c>
      <c r="C439" s="97">
        <f>'[2]庫存明細表(INVR18)'!C439</f>
        <v>144</v>
      </c>
      <c r="D439" s="97">
        <f>'[2]庫存明細表(INVR18)'!D439</f>
        <v>5</v>
      </c>
      <c r="E439" s="97">
        <f>'[2]庫存明細表(INVR18)'!E439</f>
        <v>720</v>
      </c>
      <c r="F439" s="97">
        <f>'[2]庫存明細表(INVR18)'!F439</f>
        <v>0</v>
      </c>
      <c r="G439" s="97">
        <f>'[2]庫存明細表(INVR18)'!G439</f>
        <v>0</v>
      </c>
    </row>
    <row r="440" spans="1:7" ht="16.5" customHeight="1">
      <c r="A440" s="97" t="str">
        <f>'[2]庫存明細表(INVR18)'!A440</f>
        <v>20180PP02</v>
      </c>
      <c r="B440" s="97" t="str">
        <f>'[2]庫存明細表(INVR18)'!B440</f>
        <v>巧虎輕柔連帽浴巾</v>
      </c>
      <c r="C440" s="97">
        <f>'[2]庫存明細表(INVR18)'!C440</f>
        <v>136.80000000000001</v>
      </c>
      <c r="D440" s="97">
        <f>'[2]庫存明細表(INVR18)'!D440</f>
        <v>25</v>
      </c>
      <c r="E440" s="97">
        <f>'[2]庫存明細表(INVR18)'!E440</f>
        <v>3420</v>
      </c>
      <c r="F440" s="97">
        <f>'[2]庫存明細表(INVR18)'!F440</f>
        <v>0</v>
      </c>
      <c r="G440" s="97">
        <f>'[2]庫存明細表(INVR18)'!G440</f>
        <v>0</v>
      </c>
    </row>
    <row r="441" spans="1:7" ht="16.5" customHeight="1">
      <c r="A441" s="97" t="str">
        <f>'[2]庫存明細表(INVR18)'!A441</f>
        <v>20180PP07</v>
      </c>
      <c r="B441" s="97" t="str">
        <f>'[2]庫存明細表(INVR18)'!B441</f>
        <v>智高噗噗車積木組</v>
      </c>
      <c r="C441" s="97">
        <f>'[2]庫存明細表(INVR18)'!C441</f>
        <v>102.24</v>
      </c>
      <c r="D441" s="97">
        <f>'[2]庫存明細表(INVR18)'!D441</f>
        <v>969</v>
      </c>
      <c r="E441" s="97">
        <f>'[2]庫存明細表(INVR18)'!E441</f>
        <v>99072</v>
      </c>
      <c r="F441" s="97">
        <f>'[2]庫存明細表(INVR18)'!F441</f>
        <v>0</v>
      </c>
      <c r="G441" s="97">
        <f>'[2]庫存明細表(INVR18)'!G441</f>
        <v>0</v>
      </c>
    </row>
    <row r="442" spans="1:7" ht="16.5" customHeight="1">
      <c r="A442" s="97" t="str">
        <f>'[2]庫存明細表(INVR18)'!A442</f>
        <v>20190PB04</v>
      </c>
      <c r="B442" s="97" t="str">
        <f>'[2]庫存明細表(INVR18)'!B442</f>
        <v>巧虎舒眠抱枕</v>
      </c>
      <c r="C442" s="97">
        <f>'[2]庫存明細表(INVR18)'!C442</f>
        <v>89.21</v>
      </c>
      <c r="D442" s="97">
        <f>'[2]庫存明細表(INVR18)'!D442</f>
        <v>58</v>
      </c>
      <c r="E442" s="97">
        <f>'[2]庫存明細表(INVR18)'!E442</f>
        <v>5174</v>
      </c>
      <c r="F442" s="97">
        <f>'[2]庫存明細表(INVR18)'!F442</f>
        <v>0</v>
      </c>
      <c r="G442" s="97">
        <f>'[2]庫存明細表(INVR18)'!G442</f>
        <v>0</v>
      </c>
    </row>
    <row r="443" spans="1:7" ht="16.5" customHeight="1">
      <c r="A443" s="97" t="str">
        <f>'[2]庫存明細表(INVR18)'!A443</f>
        <v>20190PB05</v>
      </c>
      <c r="B443" s="97" t="str">
        <f>'[2]庫存明細表(INVR18)'!B443</f>
        <v>巧虎方巾組</v>
      </c>
      <c r="C443" s="97">
        <f>'[2]庫存明細表(INVR18)'!C443</f>
        <v>67.33</v>
      </c>
      <c r="D443" s="97">
        <f>'[2]庫存明細表(INVR18)'!D443</f>
        <v>39</v>
      </c>
      <c r="E443" s="97">
        <f>'[2]庫存明細表(INVR18)'!E443</f>
        <v>2626</v>
      </c>
      <c r="F443" s="97">
        <f>'[2]庫存明細表(INVR18)'!F443</f>
        <v>0</v>
      </c>
      <c r="G443" s="97">
        <f>'[2]庫存明細表(INVR18)'!G443</f>
        <v>0</v>
      </c>
    </row>
    <row r="444" spans="1:7" ht="16.5" customHeight="1">
      <c r="A444" s="97" t="str">
        <f>'[2]庫存明細表(INVR18)'!A444</f>
        <v>20190PP03</v>
      </c>
      <c r="B444" s="97" t="str">
        <f>'[2]庫存明細表(INVR18)'!B444</f>
        <v>巧虎小汽車</v>
      </c>
      <c r="C444" s="97">
        <f>'[2]庫存明細表(INVR18)'!C444</f>
        <v>100.8</v>
      </c>
      <c r="D444" s="97">
        <f>'[2]庫存明細表(INVR18)'!D444</f>
        <v>15</v>
      </c>
      <c r="E444" s="97">
        <f>'[2]庫存明細表(INVR18)'!E444</f>
        <v>1512</v>
      </c>
      <c r="F444" s="97">
        <f>'[2]庫存明細表(INVR18)'!F444</f>
        <v>0</v>
      </c>
      <c r="G444" s="97">
        <f>'[2]庫存明細表(INVR18)'!G444</f>
        <v>0</v>
      </c>
    </row>
    <row r="445" spans="1:7" ht="16.5" customHeight="1">
      <c r="A445" s="97" t="str">
        <f>'[2]庫存明細表(INVR18)'!A445</f>
        <v>20190PP04</v>
      </c>
      <c r="B445" s="97" t="str">
        <f>'[2]庫存明細表(INVR18)'!B445</f>
        <v>西班牙兒童絲滑蠟筆</v>
      </c>
      <c r="C445" s="97">
        <f>'[2]庫存明細表(INVR18)'!C445</f>
        <v>91.06</v>
      </c>
      <c r="D445" s="97">
        <f>'[2]庫存明細表(INVR18)'!D445</f>
        <v>1242</v>
      </c>
      <c r="E445" s="97">
        <f>'[2]庫存明細表(INVR18)'!E445</f>
        <v>113096</v>
      </c>
      <c r="F445" s="97">
        <f>'[2]庫存明細表(INVR18)'!F445</f>
        <v>0</v>
      </c>
      <c r="G445" s="97">
        <f>'[2]庫存明細表(INVR18)'!G445</f>
        <v>0</v>
      </c>
    </row>
    <row r="446" spans="1:7" ht="16.5" customHeight="1">
      <c r="A446" s="97" t="str">
        <f>'[2]庫存明細表(INVR18)'!A446</f>
        <v>20190PP08</v>
      </c>
      <c r="B446" s="97" t="str">
        <f>'[2]庫存明細表(INVR18)'!B446</f>
        <v>切切創意積木組</v>
      </c>
      <c r="C446" s="97">
        <f>'[2]庫存明細表(INVR18)'!C446</f>
        <v>66.63</v>
      </c>
      <c r="D446" s="97">
        <f>'[2]庫存明細表(INVR18)'!D446</f>
        <v>16</v>
      </c>
      <c r="E446" s="97">
        <f>'[2]庫存明細表(INVR18)'!E446</f>
        <v>1066</v>
      </c>
      <c r="F446" s="97">
        <f>'[2]庫存明細表(INVR18)'!F446</f>
        <v>0</v>
      </c>
      <c r="G446" s="97">
        <f>'[2]庫存明細表(INVR18)'!G446</f>
        <v>0</v>
      </c>
    </row>
    <row r="447" spans="1:7" ht="16.5" customHeight="1">
      <c r="A447" s="97" t="str">
        <f>'[2]庫存明細表(INVR18)'!A447</f>
        <v>20195PB0K</v>
      </c>
      <c r="B447" s="97" t="str">
        <f>'[2]庫存明細表(INVR18)'!B447</f>
        <v>學習版新規加贈百變圖形組</v>
      </c>
      <c r="C447" s="97">
        <f>'[2]庫存明細表(INVR18)'!C447</f>
        <v>111</v>
      </c>
      <c r="D447" s="97">
        <f>'[2]庫存明細表(INVR18)'!D447</f>
        <v>2</v>
      </c>
      <c r="E447" s="97">
        <f>'[2]庫存明細表(INVR18)'!E447</f>
        <v>222</v>
      </c>
      <c r="F447" s="97">
        <f>'[2]庫存明細表(INVR18)'!F447</f>
        <v>0</v>
      </c>
      <c r="G447" s="97">
        <f>'[2]庫存明細表(INVR18)'!G447</f>
        <v>0</v>
      </c>
    </row>
    <row r="448" spans="1:7" ht="16.5" customHeight="1">
      <c r="A448" s="97" t="str">
        <f>'[2]庫存明細表(INVR18)'!A448</f>
        <v>20196PB03</v>
      </c>
      <c r="B448" s="97" t="str">
        <f>'[2]庫存明細表(INVR18)'!B448</f>
        <v>智高科學螺旋漿組</v>
      </c>
      <c r="C448" s="97">
        <f>'[2]庫存明細表(INVR18)'!C448</f>
        <v>95</v>
      </c>
      <c r="D448" s="97">
        <f>'[2]庫存明細表(INVR18)'!D448</f>
        <v>3</v>
      </c>
      <c r="E448" s="97">
        <f>'[2]庫存明細表(INVR18)'!E448</f>
        <v>285</v>
      </c>
      <c r="F448" s="97">
        <f>'[2]庫存明細表(INVR18)'!F448</f>
        <v>0</v>
      </c>
      <c r="G448" s="97">
        <f>'[2]庫存明細表(INVR18)'!G448</f>
        <v>0</v>
      </c>
    </row>
    <row r="449" spans="1:7" ht="16.5" customHeight="1">
      <c r="A449" s="97" t="str">
        <f>'[2]庫存明細表(INVR18)'!A449</f>
        <v>2019KPG01</v>
      </c>
      <c r="B449" s="97" t="str">
        <f>'[2]庫存明細表(INVR18)'!B449</f>
        <v>19年夏季神奇魔力手環</v>
      </c>
      <c r="C449" s="97">
        <f>'[2]庫存明細表(INVR18)'!C449</f>
        <v>18.79</v>
      </c>
      <c r="D449" s="97">
        <f>'[2]庫存明細表(INVR18)'!D449</f>
        <v>577</v>
      </c>
      <c r="E449" s="97">
        <f>'[2]庫存明細表(INVR18)'!E449</f>
        <v>10839</v>
      </c>
      <c r="F449" s="97">
        <f>'[2]庫存明細表(INVR18)'!F449</f>
        <v>0</v>
      </c>
      <c r="G449" s="97">
        <f>'[2]庫存明細表(INVR18)'!G449</f>
        <v>0</v>
      </c>
    </row>
    <row r="450" spans="1:7" ht="16.5" customHeight="1">
      <c r="A450" s="97" t="str">
        <f>'[2]庫存明細表(INVR18)'!A450</f>
        <v>20200PM07</v>
      </c>
      <c r="B450" s="97" t="str">
        <f>'[2]庫存明細表(INVR18)'!B450</f>
        <v>巧虎收納墊</v>
      </c>
      <c r="C450" s="97">
        <f>'[2]庫存明細表(INVR18)'!C450</f>
        <v>108.81</v>
      </c>
      <c r="D450" s="97">
        <f>'[2]庫存明細表(INVR18)'!D450</f>
        <v>1233</v>
      </c>
      <c r="E450" s="97">
        <f>'[2]庫存明細表(INVR18)'!E450</f>
        <v>134158</v>
      </c>
      <c r="F450" s="97">
        <f>'[2]庫存明細表(INVR18)'!F450</f>
        <v>0</v>
      </c>
      <c r="G450" s="97">
        <f>'[2]庫存明細表(INVR18)'!G450</f>
        <v>0</v>
      </c>
    </row>
    <row r="451" spans="1:7" ht="16.5" customHeight="1">
      <c r="A451" s="97" t="str">
        <f>'[2]庫存明細表(INVR18)'!A451</f>
        <v>20200PP02</v>
      </c>
      <c r="B451" s="97" t="str">
        <f>'[2]庫存明細表(INVR18)'!B451</f>
        <v>桃樂比妙妙元氣枕</v>
      </c>
      <c r="C451" s="97">
        <f>'[2]庫存明細表(INVR18)'!C451</f>
        <v>104.52</v>
      </c>
      <c r="D451" s="97">
        <f>'[2]庫存明細表(INVR18)'!D451</f>
        <v>1786</v>
      </c>
      <c r="E451" s="97">
        <f>'[2]庫存明細表(INVR18)'!E451</f>
        <v>186672</v>
      </c>
      <c r="F451" s="97">
        <f>'[2]庫存明細表(INVR18)'!F451</f>
        <v>0</v>
      </c>
      <c r="G451" s="97">
        <f>'[2]庫存明細表(INVR18)'!G451</f>
        <v>0</v>
      </c>
    </row>
    <row r="452" spans="1:7" ht="16.5" customHeight="1">
      <c r="A452" s="97" t="str">
        <f>'[2]庫存明細表(INVR18)'!A452</f>
        <v>20200PP03</v>
      </c>
      <c r="B452" s="97" t="str">
        <f>'[2]庫存明細表(INVR18)'!B452</f>
        <v>巧虎趣味大拼圖</v>
      </c>
      <c r="C452" s="97">
        <f>'[2]庫存明細表(INVR18)'!C452</f>
        <v>115.4</v>
      </c>
      <c r="D452" s="97">
        <f>'[2]庫存明細表(INVR18)'!D452</f>
        <v>5</v>
      </c>
      <c r="E452" s="97">
        <f>'[2]庫存明細表(INVR18)'!E452</f>
        <v>577</v>
      </c>
      <c r="F452" s="97">
        <f>'[2]庫存明細表(INVR18)'!F452</f>
        <v>0</v>
      </c>
      <c r="G452" s="97">
        <f>'[2]庫存明細表(INVR18)'!G452</f>
        <v>0</v>
      </c>
    </row>
    <row r="453" spans="1:7" ht="16.5" customHeight="1">
      <c r="A453" s="97" t="str">
        <f>'[2]庫存明細表(INVR18)'!A453</f>
        <v>20200PP09</v>
      </c>
      <c r="B453" s="97" t="str">
        <f>'[2]庫存明細表(INVR18)'!B453</f>
        <v>費雪美高益智積木組</v>
      </c>
      <c r="C453" s="97">
        <f>'[2]庫存明細表(INVR18)'!C453</f>
        <v>117.67</v>
      </c>
      <c r="D453" s="97">
        <f>'[2]庫存明細表(INVR18)'!D453</f>
        <v>33</v>
      </c>
      <c r="E453" s="97">
        <f>'[2]庫存明細表(INVR18)'!E453</f>
        <v>3883</v>
      </c>
      <c r="F453" s="97">
        <f>'[2]庫存明細表(INVR18)'!F453</f>
        <v>0</v>
      </c>
      <c r="G453" s="97">
        <f>'[2]庫存明細表(INVR18)'!G453</f>
        <v>0</v>
      </c>
    </row>
    <row r="454" spans="1:7" ht="16.5" customHeight="1">
      <c r="A454" s="97" t="str">
        <f>'[2]庫存明細表(INVR18)'!A454</f>
        <v>20200PP18</v>
      </c>
      <c r="B454" s="97" t="str">
        <f>'[2]庫存明細表(INVR18)'!B454</f>
        <v>巧虎家立體屋</v>
      </c>
      <c r="C454" s="97">
        <f>'[2]庫存明細表(INVR18)'!C454</f>
        <v>93.17</v>
      </c>
      <c r="D454" s="97">
        <f>'[2]庫存明細表(INVR18)'!D454</f>
        <v>6</v>
      </c>
      <c r="E454" s="97">
        <f>'[2]庫存明細表(INVR18)'!E454</f>
        <v>559</v>
      </c>
      <c r="F454" s="97">
        <f>'[2]庫存明細表(INVR18)'!F454</f>
        <v>0</v>
      </c>
      <c r="G454" s="97">
        <f>'[2]庫存明細表(INVR18)'!G454</f>
        <v>0</v>
      </c>
    </row>
    <row r="455" spans="1:7" ht="16.5" customHeight="1">
      <c r="A455" s="97" t="str">
        <f>'[2]庫存明細表(INVR18)'!A455</f>
        <v>20201PB0A</v>
      </c>
      <c r="B455" s="97" t="str">
        <f>'[2]庫存明細表(INVR18)'!B455</f>
        <v>寶寶版新規加贈語彙圖鑑</v>
      </c>
      <c r="C455" s="97">
        <f>'[2]庫存明細表(INVR18)'!C455</f>
        <v>29.54</v>
      </c>
      <c r="D455" s="97">
        <f>'[2]庫存明細表(INVR18)'!D455</f>
        <v>207</v>
      </c>
      <c r="E455" s="97">
        <f>'[2]庫存明細表(INVR18)'!E455</f>
        <v>6114</v>
      </c>
      <c r="F455" s="97">
        <f>'[2]庫存明細表(INVR18)'!F455</f>
        <v>0</v>
      </c>
      <c r="G455" s="97">
        <f>'[2]庫存明細表(INVR18)'!G455</f>
        <v>0</v>
      </c>
    </row>
    <row r="456" spans="1:7" ht="16.5" customHeight="1">
      <c r="A456" s="97" t="str">
        <f>'[2]庫存明細表(INVR18)'!A456</f>
        <v>20201PB0L</v>
      </c>
      <c r="B456" s="97" t="str">
        <f>'[2]庫存明細表(INVR18)'!B456</f>
        <v>交通工具拼圖書</v>
      </c>
      <c r="C456" s="97">
        <f>'[2]庫存明細表(INVR18)'!C456</f>
        <v>53.82</v>
      </c>
      <c r="D456" s="97">
        <f>'[2]庫存明細表(INVR18)'!D456</f>
        <v>33</v>
      </c>
      <c r="E456" s="97">
        <f>'[2]庫存明細表(INVR18)'!E456</f>
        <v>1776</v>
      </c>
      <c r="F456" s="97">
        <f>'[2]庫存明細表(INVR18)'!F456</f>
        <v>0</v>
      </c>
      <c r="G456" s="97">
        <f>'[2]庫存明細表(INVR18)'!G456</f>
        <v>0</v>
      </c>
    </row>
    <row r="457" spans="1:7" ht="16.5" customHeight="1">
      <c r="A457" s="97" t="str">
        <f>'[2]庫存明細表(INVR18)'!A457</f>
        <v>20203PB01</v>
      </c>
      <c r="B457" s="97" t="str">
        <f>'[2]庫存明細表(INVR18)'!B457</f>
        <v>智高積木(動物樂園)</v>
      </c>
      <c r="C457" s="97">
        <f>'[2]庫存明細表(INVR18)'!C457</f>
        <v>80</v>
      </c>
      <c r="D457" s="97">
        <f>'[2]庫存明細表(INVR18)'!D457</f>
        <v>113</v>
      </c>
      <c r="E457" s="97">
        <f>'[2]庫存明細表(INVR18)'!E457</f>
        <v>9040</v>
      </c>
      <c r="F457" s="97">
        <f>'[2]庫存明細表(INVR18)'!F457</f>
        <v>0</v>
      </c>
      <c r="G457" s="97">
        <f>'[2]庫存明細表(INVR18)'!G457</f>
        <v>0</v>
      </c>
    </row>
    <row r="458" spans="1:7" ht="16.5" customHeight="1">
      <c r="A458" s="97" t="str">
        <f>'[2]庫存明細表(INVR18)'!A458</f>
        <v>20203PB0F</v>
      </c>
      <c r="B458" s="97" t="str">
        <f>'[2]庫存明細表(INVR18)'!B458</f>
        <v>三角立體四色筆</v>
      </c>
      <c r="C458" s="97">
        <f>'[2]庫存明細表(INVR18)'!C458</f>
        <v>0</v>
      </c>
      <c r="D458" s="97">
        <f>'[2]庫存明細表(INVR18)'!D458</f>
        <v>59</v>
      </c>
      <c r="E458" s="97">
        <f>'[2]庫存明細表(INVR18)'!E458</f>
        <v>0</v>
      </c>
      <c r="F458" s="97">
        <f>'[2]庫存明細表(INVR18)'!F458</f>
        <v>0</v>
      </c>
      <c r="G458" s="97">
        <f>'[2]庫存明細表(INVR18)'!G458</f>
        <v>0</v>
      </c>
    </row>
    <row r="459" spans="1:7" ht="16.5" customHeight="1">
      <c r="A459" s="97" t="str">
        <f>'[2]庫存明細表(INVR18)'!A459</f>
        <v>20204PB01</v>
      </c>
      <c r="B459" s="97" t="str">
        <f>'[2]庫存明細表(INVR18)'!B459</f>
        <v>智高積木-恐龍樂園</v>
      </c>
      <c r="C459" s="97">
        <f>'[2]庫存明細表(INVR18)'!C459</f>
        <v>88</v>
      </c>
      <c r="D459" s="97">
        <f>'[2]庫存明細表(INVR18)'!D459</f>
        <v>419</v>
      </c>
      <c r="E459" s="97">
        <f>'[2]庫存明細表(INVR18)'!E459</f>
        <v>36872</v>
      </c>
      <c r="F459" s="97">
        <f>'[2]庫存明細表(INVR18)'!F459</f>
        <v>0</v>
      </c>
      <c r="G459" s="97">
        <f>'[2]庫存明細表(INVR18)'!G459</f>
        <v>0</v>
      </c>
    </row>
    <row r="460" spans="1:7" ht="16.5" customHeight="1">
      <c r="A460" s="97" t="str">
        <f>'[2]庫存明細表(INVR18)'!A460</f>
        <v>20205PB0J</v>
      </c>
      <c r="B460" s="97" t="str">
        <f>'[2]庫存明細表(INVR18)'!B460</f>
        <v>益智積木建構組</v>
      </c>
      <c r="C460" s="97">
        <f>'[2]庫存明細表(INVR18)'!C460</f>
        <v>90.33</v>
      </c>
      <c r="D460" s="97">
        <f>'[2]庫存明細表(INVR18)'!D460</f>
        <v>66</v>
      </c>
      <c r="E460" s="97">
        <f>'[2]庫存明細表(INVR18)'!E460</f>
        <v>5962</v>
      </c>
      <c r="F460" s="97">
        <f>'[2]庫存明細表(INVR18)'!F460</f>
        <v>0</v>
      </c>
      <c r="G460" s="97">
        <f>'[2]庫存明細表(INVR18)'!G460</f>
        <v>0</v>
      </c>
    </row>
    <row r="461" spans="1:7" ht="16.5" customHeight="1">
      <c r="A461" s="97" t="str">
        <f>'[2]庫存明細表(INVR18)'!A461</f>
        <v>20205PB1B</v>
      </c>
      <c r="B461" s="97" t="str">
        <f>'[2]庫存明細表(INVR18)'!B461</f>
        <v>邏輯挑戰遊戲書</v>
      </c>
      <c r="C461" s="97">
        <f>'[2]庫存明細表(INVR18)'!C461</f>
        <v>19.920000000000002</v>
      </c>
      <c r="D461" s="97">
        <f>'[2]庫存明細表(INVR18)'!D461</f>
        <v>223</v>
      </c>
      <c r="E461" s="97">
        <f>'[2]庫存明細表(INVR18)'!E461</f>
        <v>4442</v>
      </c>
      <c r="F461" s="97">
        <f>'[2]庫存明細表(INVR18)'!F461</f>
        <v>0</v>
      </c>
      <c r="G461" s="97">
        <f>'[2]庫存明細表(INVR18)'!G461</f>
        <v>0</v>
      </c>
    </row>
    <row r="462" spans="1:7" ht="16.5" customHeight="1">
      <c r="A462" s="97" t="str">
        <f>'[2]庫存明細表(INVR18)'!A462</f>
        <v>2020FPB01</v>
      </c>
      <c r="B462" s="97" t="str">
        <f>'[2]庫存明細表(INVR18)'!B462</f>
        <v>智高科學STEAM振翅鳥</v>
      </c>
      <c r="C462" s="97">
        <f>'[2]庫存明細表(INVR18)'!C462</f>
        <v>120</v>
      </c>
      <c r="D462" s="97">
        <f>'[2]庫存明細表(INVR18)'!D462</f>
        <v>60</v>
      </c>
      <c r="E462" s="97">
        <f>'[2]庫存明細表(INVR18)'!E462</f>
        <v>7200</v>
      </c>
      <c r="F462" s="97">
        <f>'[2]庫存明細表(INVR18)'!F462</f>
        <v>0</v>
      </c>
      <c r="G462" s="97">
        <f>'[2]庫存明細表(INVR18)'!G462</f>
        <v>0</v>
      </c>
    </row>
    <row r="463" spans="1:7" ht="16.5" customHeight="1">
      <c r="A463" s="97" t="str">
        <f>'[2]庫存明細表(INVR18)'!A463</f>
        <v>2020FPB02</v>
      </c>
      <c r="B463" s="97" t="str">
        <f>'[2]庫存明細表(INVR18)'!B463</f>
        <v>寶工科學鹽水動力車</v>
      </c>
      <c r="C463" s="97">
        <f>'[2]庫存明細表(INVR18)'!C463</f>
        <v>145</v>
      </c>
      <c r="D463" s="97">
        <f>'[2]庫存明細表(INVR18)'!D463</f>
        <v>462</v>
      </c>
      <c r="E463" s="97">
        <f>'[2]庫存明細表(INVR18)'!E463</f>
        <v>66990</v>
      </c>
      <c r="F463" s="97">
        <f>'[2]庫存明細表(INVR18)'!F463</f>
        <v>0</v>
      </c>
      <c r="G463" s="97">
        <f>'[2]庫存明細表(INVR18)'!G463</f>
        <v>0</v>
      </c>
    </row>
    <row r="464" spans="1:7" ht="16.5" customHeight="1">
      <c r="A464" s="97" t="str">
        <f>'[2]庫存明細表(INVR18)'!A464</f>
        <v>2020GPS01</v>
      </c>
      <c r="B464" s="97" t="str">
        <f>'[2]庫存明細表(INVR18)'!B464</f>
        <v>巧虎小廚師遊戲墊</v>
      </c>
      <c r="C464" s="97">
        <f>'[2]庫存明細表(INVR18)'!C464</f>
        <v>28.66</v>
      </c>
      <c r="D464" s="97">
        <f>'[2]庫存明細表(INVR18)'!D464</f>
        <v>294</v>
      </c>
      <c r="E464" s="97">
        <f>'[2]庫存明細表(INVR18)'!E464</f>
        <v>8425</v>
      </c>
      <c r="F464" s="97">
        <f>'[2]庫存明細表(INVR18)'!F464</f>
        <v>0</v>
      </c>
      <c r="G464" s="97">
        <f>'[2]庫存明細表(INVR18)'!G464</f>
        <v>0</v>
      </c>
    </row>
    <row r="465" spans="1:7" ht="16.5" customHeight="1">
      <c r="A465" s="97" t="str">
        <f>'[2]庫存明細表(INVR18)'!A465</f>
        <v>2020KPG03</v>
      </c>
      <c r="B465" s="97" t="str">
        <f>'[2]庫存明細表(INVR18)'!B465</f>
        <v>巧虎多功能兒童圍裙</v>
      </c>
      <c r="C465" s="97">
        <f>'[2]庫存明細表(INVR18)'!C465</f>
        <v>56.13</v>
      </c>
      <c r="D465" s="97">
        <f>'[2]庫存明細表(INVR18)'!D465</f>
        <v>1014</v>
      </c>
      <c r="E465" s="97">
        <f>'[2]庫存明細表(INVR18)'!E465</f>
        <v>56911</v>
      </c>
      <c r="F465" s="97">
        <f>'[2]庫存明細表(INVR18)'!F465</f>
        <v>0</v>
      </c>
      <c r="G465" s="97">
        <f>'[2]庫存明細表(INVR18)'!G465</f>
        <v>0</v>
      </c>
    </row>
    <row r="466" spans="1:7" ht="16.5" customHeight="1">
      <c r="A466" s="97" t="str">
        <f>'[2]庫存明細表(INVR18)'!A466</f>
        <v>2020MPB01</v>
      </c>
      <c r="B466" s="97" t="str">
        <f>'[2]庫存明細表(INVR18)'!B466</f>
        <v>德國CLASSIC WORLD英文字母學習板</v>
      </c>
      <c r="C466" s="97">
        <f>'[2]庫存明細表(INVR18)'!C466</f>
        <v>120</v>
      </c>
      <c r="D466" s="97">
        <f>'[2]庫存明細表(INVR18)'!D466</f>
        <v>538</v>
      </c>
      <c r="E466" s="97">
        <f>'[2]庫存明細表(INVR18)'!E466</f>
        <v>64560</v>
      </c>
      <c r="F466" s="97">
        <f>'[2]庫存明細表(INVR18)'!F466</f>
        <v>0</v>
      </c>
      <c r="G466" s="97">
        <f>'[2]庫存明細表(INVR18)'!G466</f>
        <v>0</v>
      </c>
    </row>
    <row r="467" spans="1:7" ht="16.5" customHeight="1">
      <c r="A467" s="97" t="str">
        <f>'[2]庫存明細表(INVR18)'!A467</f>
        <v>20210P008</v>
      </c>
      <c r="B467" s="97" t="str">
        <f>'[2]庫存明細表(INVR18)'!B467</f>
        <v>資-HOPPETTA六層紗防踢背心</v>
      </c>
      <c r="C467" s="97">
        <f>'[2]庫存明細表(INVR18)'!C467</f>
        <v>1691</v>
      </c>
      <c r="D467" s="97">
        <f>'[2]庫存明細表(INVR18)'!D467</f>
        <v>1</v>
      </c>
      <c r="E467" s="97">
        <f>'[2]庫存明細表(INVR18)'!E467</f>
        <v>1691</v>
      </c>
      <c r="F467" s="97">
        <f>'[2]庫存明細表(INVR18)'!F467</f>
        <v>0</v>
      </c>
      <c r="G467" s="97">
        <f>'[2]庫存明細表(INVR18)'!G467</f>
        <v>0</v>
      </c>
    </row>
    <row r="468" spans="1:7" ht="16.5" customHeight="1">
      <c r="A468" s="97" t="str">
        <f>'[2]庫存明細表(INVR18)'!A468</f>
        <v>20210PM01</v>
      </c>
      <c r="B468" s="97" t="str">
        <f>'[2]庫存明細表(INVR18)'!B468</f>
        <v>記憶配對認知組</v>
      </c>
      <c r="C468" s="97">
        <f>'[2]庫存明細表(INVR18)'!C468</f>
        <v>73.5</v>
      </c>
      <c r="D468" s="97">
        <f>'[2]庫存明細表(INVR18)'!D468</f>
        <v>10</v>
      </c>
      <c r="E468" s="97">
        <f>'[2]庫存明細表(INVR18)'!E468</f>
        <v>735</v>
      </c>
      <c r="F468" s="97">
        <f>'[2]庫存明細表(INVR18)'!F468</f>
        <v>0</v>
      </c>
      <c r="G468" s="97">
        <f>'[2]庫存明細表(INVR18)'!G468</f>
        <v>0</v>
      </c>
    </row>
    <row r="469" spans="1:7" ht="16.5" customHeight="1">
      <c r="A469" s="97" t="str">
        <f>'[2]庫存明細表(INVR18)'!A469</f>
        <v>20210PM02</v>
      </c>
      <c r="B469" s="97" t="str">
        <f>'[2]庫存明細表(INVR18)'!B469</f>
        <v>精選世界名著套書</v>
      </c>
      <c r="C469" s="97">
        <f>'[2]庫存明細表(INVR18)'!C469</f>
        <v>81.650000000000006</v>
      </c>
      <c r="D469" s="97">
        <f>'[2]庫存明細表(INVR18)'!D469</f>
        <v>206</v>
      </c>
      <c r="E469" s="97">
        <f>'[2]庫存明細表(INVR18)'!E469</f>
        <v>16819</v>
      </c>
      <c r="F469" s="97">
        <f>'[2]庫存明細表(INVR18)'!F469</f>
        <v>0</v>
      </c>
      <c r="G469" s="97">
        <f>'[2]庫存明細表(INVR18)'!G469</f>
        <v>0</v>
      </c>
    </row>
    <row r="470" spans="1:7" ht="16.5" customHeight="1">
      <c r="A470" s="97" t="str">
        <f>'[2]庫存明細表(INVR18)'!A470</f>
        <v>20210PM03</v>
      </c>
      <c r="B470" s="97" t="str">
        <f>'[2]庫存明細表(INVR18)'!B470</f>
        <v>巧虎隔尿裙</v>
      </c>
      <c r="C470" s="97">
        <f>'[2]庫存明細表(INVR18)'!C470</f>
        <v>65.89</v>
      </c>
      <c r="D470" s="97">
        <f>'[2]庫存明細表(INVR18)'!D470</f>
        <v>785</v>
      </c>
      <c r="E470" s="97">
        <f>'[2]庫存明細表(INVR18)'!E470</f>
        <v>51725</v>
      </c>
      <c r="F470" s="97">
        <f>'[2]庫存明細表(INVR18)'!F470</f>
        <v>0</v>
      </c>
      <c r="G470" s="97">
        <f>'[2]庫存明細表(INVR18)'!G470</f>
        <v>0</v>
      </c>
    </row>
    <row r="471" spans="1:7" ht="16.5" customHeight="1">
      <c r="A471" s="97" t="str">
        <f>'[2]庫存明細表(INVR18)'!A471</f>
        <v>20210PM04</v>
      </c>
      <c r="B471" s="97" t="str">
        <f>'[2]庫存明細表(INVR18)'!B471</f>
        <v>暖暖兒童連帽披風</v>
      </c>
      <c r="C471" s="97">
        <f>'[2]庫存明細表(INVR18)'!C471</f>
        <v>91.27</v>
      </c>
      <c r="D471" s="97">
        <f>'[2]庫存明細表(INVR18)'!D471</f>
        <v>117</v>
      </c>
      <c r="E471" s="97">
        <f>'[2]庫存明細表(INVR18)'!E471</f>
        <v>10679</v>
      </c>
      <c r="F471" s="97">
        <f>'[2]庫存明細表(INVR18)'!F471</f>
        <v>0</v>
      </c>
      <c r="G471" s="97">
        <f>'[2]庫存明細表(INVR18)'!G471</f>
        <v>0</v>
      </c>
    </row>
    <row r="472" spans="1:7" ht="16.5" customHeight="1">
      <c r="A472" s="97" t="str">
        <f>'[2]庫存明細表(INVR18)'!A472</f>
        <v>20210PP03</v>
      </c>
      <c r="B472" s="97" t="str">
        <f>'[2]庫存明細表(INVR18)'!B472</f>
        <v>可愛巧虎萬用毯</v>
      </c>
      <c r="C472" s="97">
        <f>'[2]庫存明細表(INVR18)'!C472</f>
        <v>75.17</v>
      </c>
      <c r="D472" s="97">
        <f>'[2]庫存明細表(INVR18)'!D472</f>
        <v>6</v>
      </c>
      <c r="E472" s="97">
        <f>'[2]庫存明細表(INVR18)'!E472</f>
        <v>451</v>
      </c>
      <c r="F472" s="97">
        <f>'[2]庫存明細表(INVR18)'!F472</f>
        <v>0</v>
      </c>
      <c r="G472" s="97">
        <f>'[2]庫存明細表(INVR18)'!G472</f>
        <v>0</v>
      </c>
    </row>
    <row r="473" spans="1:7" ht="16.5" customHeight="1">
      <c r="A473" s="97" t="str">
        <f>'[2]庫存明細表(INVR18)'!A473</f>
        <v>20210PP06</v>
      </c>
      <c r="B473" s="97" t="str">
        <f>'[2]庫存明細表(INVR18)'!B473</f>
        <v>巧虎琪琪創意勞作組</v>
      </c>
      <c r="C473" s="97">
        <f>'[2]庫存明細表(INVR18)'!C473</f>
        <v>61.89</v>
      </c>
      <c r="D473" s="97">
        <f>'[2]庫存明細表(INVR18)'!D473</f>
        <v>153</v>
      </c>
      <c r="E473" s="97">
        <f>'[2]庫存明細表(INVR18)'!E473</f>
        <v>9469</v>
      </c>
      <c r="F473" s="97">
        <f>'[2]庫存明細表(INVR18)'!F473</f>
        <v>0</v>
      </c>
      <c r="G473" s="97">
        <f>'[2]庫存明細表(INVR18)'!G473</f>
        <v>0</v>
      </c>
    </row>
    <row r="474" spans="1:7" ht="16.5" customHeight="1">
      <c r="A474" s="97" t="str">
        <f>'[2]庫存明細表(INVR18)'!A474</f>
        <v>20210PP07</v>
      </c>
      <c r="B474" s="97" t="str">
        <f>'[2]庫存明細表(INVR18)'!B474</f>
        <v>巧虎琪琪創意小書</v>
      </c>
      <c r="C474" s="97">
        <f>'[2]庫存明細表(INVR18)'!C474</f>
        <v>42.45</v>
      </c>
      <c r="D474" s="97">
        <f>'[2]庫存明細表(INVR18)'!D474</f>
        <v>53</v>
      </c>
      <c r="E474" s="97">
        <f>'[2]庫存明細表(INVR18)'!E474</f>
        <v>2250</v>
      </c>
      <c r="F474" s="97">
        <f>'[2]庫存明細表(INVR18)'!F474</f>
        <v>0</v>
      </c>
      <c r="G474" s="97">
        <f>'[2]庫存明細表(INVR18)'!G474</f>
        <v>0</v>
      </c>
    </row>
    <row r="475" spans="1:7" ht="16.5" customHeight="1">
      <c r="A475" s="97" t="str">
        <f>'[2]庫存明細表(INVR18)'!A475</f>
        <v>20210PP08</v>
      </c>
      <c r="B475" s="97" t="str">
        <f>'[2]庫存明細表(INVR18)'!B475</f>
        <v>巧虎外出口袋包</v>
      </c>
      <c r="C475" s="97">
        <f>'[2]庫存明細表(INVR18)'!C475</f>
        <v>63.66</v>
      </c>
      <c r="D475" s="97">
        <f>'[2]庫存明細表(INVR18)'!D475</f>
        <v>960</v>
      </c>
      <c r="E475" s="97">
        <f>'[2]庫存明細表(INVR18)'!E475</f>
        <v>61118</v>
      </c>
      <c r="F475" s="97">
        <f>'[2]庫存明細表(INVR18)'!F475</f>
        <v>0</v>
      </c>
      <c r="G475" s="97">
        <f>'[2]庫存明細表(INVR18)'!G475</f>
        <v>0</v>
      </c>
    </row>
    <row r="476" spans="1:7" ht="16.5" customHeight="1">
      <c r="A476" s="97" t="str">
        <f>'[2]庫存明細表(INVR18)'!A476</f>
        <v>20210PP12</v>
      </c>
      <c r="B476" s="97" t="str">
        <f>'[2]庫存明細表(INVR18)'!B476</f>
        <v>西班牙靜電貼紙-都市款</v>
      </c>
      <c r="C476" s="97">
        <f>'[2]庫存明細表(INVR18)'!C476</f>
        <v>99.7</v>
      </c>
      <c r="D476" s="97">
        <f>'[2]庫存明細表(INVR18)'!D476</f>
        <v>1246</v>
      </c>
      <c r="E476" s="97">
        <f>'[2]庫存明細表(INVR18)'!E476</f>
        <v>124222</v>
      </c>
      <c r="F476" s="97">
        <f>'[2]庫存明細表(INVR18)'!F476</f>
        <v>0</v>
      </c>
      <c r="G476" s="97">
        <f>'[2]庫存明細表(INVR18)'!G476</f>
        <v>0</v>
      </c>
    </row>
    <row r="477" spans="1:7" ht="16.5" customHeight="1">
      <c r="A477" s="97" t="str">
        <f>'[2]庫存明細表(INVR18)'!A477</f>
        <v>20210PQ01</v>
      </c>
      <c r="B477" s="97" t="str">
        <f>'[2]庫存明細表(INVR18)'!B477</f>
        <v>巧虎英語撲克牌</v>
      </c>
      <c r="C477" s="97">
        <f>'[2]庫存明細表(INVR18)'!C477</f>
        <v>25.98</v>
      </c>
      <c r="D477" s="97">
        <f>'[2]庫存明細表(INVR18)'!D477</f>
        <v>934</v>
      </c>
      <c r="E477" s="97">
        <f>'[2]庫存明細表(INVR18)'!E477</f>
        <v>24266</v>
      </c>
      <c r="F477" s="97">
        <f>'[2]庫存明細表(INVR18)'!F477</f>
        <v>0</v>
      </c>
      <c r="G477" s="97">
        <f>'[2]庫存明細表(INVR18)'!G477</f>
        <v>0</v>
      </c>
    </row>
    <row r="478" spans="1:7" ht="16.5" customHeight="1">
      <c r="A478" s="97" t="str">
        <f>'[2]庫存明細表(INVR18)'!A478</f>
        <v>20210PQ02</v>
      </c>
      <c r="B478" s="97" t="str">
        <f>'[2]庫存明細表(INVR18)'!B478</f>
        <v>雄獅螢光筆組(4色組)</v>
      </c>
      <c r="C478" s="97">
        <f>'[2]庫存明細表(INVR18)'!C478</f>
        <v>27.82</v>
      </c>
      <c r="D478" s="97">
        <f>'[2]庫存明細表(INVR18)'!D478</f>
        <v>496</v>
      </c>
      <c r="E478" s="97">
        <f>'[2]庫存明細表(INVR18)'!E478</f>
        <v>13798</v>
      </c>
      <c r="F478" s="97">
        <f>'[2]庫存明細表(INVR18)'!F478</f>
        <v>0</v>
      </c>
      <c r="G478" s="97">
        <f>'[2]庫存明細表(INVR18)'!G478</f>
        <v>0</v>
      </c>
    </row>
    <row r="479" spans="1:7" ht="16.5" customHeight="1">
      <c r="A479" s="97" t="str">
        <f>'[2]庫存明細表(INVR18)'!A479</f>
        <v>20210PQ03</v>
      </c>
      <c r="B479" s="97" t="str">
        <f>'[2]庫存明細表(INVR18)'!B479</f>
        <v>組合式恐龍模型(日版)</v>
      </c>
      <c r="C479" s="97">
        <f>'[2]庫存明細表(INVR18)'!C479</f>
        <v>25.49</v>
      </c>
      <c r="D479" s="97">
        <f>'[2]庫存明細表(INVR18)'!D479</f>
        <v>298</v>
      </c>
      <c r="E479" s="97">
        <f>'[2]庫存明細表(INVR18)'!E479</f>
        <v>7597</v>
      </c>
      <c r="F479" s="97">
        <f>'[2]庫存明細表(INVR18)'!F479</f>
        <v>0</v>
      </c>
      <c r="G479" s="97">
        <f>'[2]庫存明細表(INVR18)'!G479</f>
        <v>0</v>
      </c>
    </row>
    <row r="480" spans="1:7" ht="16.5" customHeight="1">
      <c r="A480" s="97" t="str">
        <f>'[2]庫存明細表(INVR18)'!A480</f>
        <v>20210PQ04</v>
      </c>
      <c r="B480" s="97" t="str">
        <f>'[2]庫存明細表(INVR18)'!B480</f>
        <v>巧虎身高尺(郊遊)</v>
      </c>
      <c r="C480" s="97">
        <f>'[2]庫存明細表(INVR18)'!C480</f>
        <v>37.840000000000003</v>
      </c>
      <c r="D480" s="97">
        <f>'[2]庫存明細表(INVR18)'!D480</f>
        <v>166</v>
      </c>
      <c r="E480" s="97">
        <f>'[2]庫存明細表(INVR18)'!E480</f>
        <v>6281</v>
      </c>
      <c r="F480" s="97">
        <f>'[2]庫存明細表(INVR18)'!F480</f>
        <v>0</v>
      </c>
      <c r="G480" s="97">
        <f>'[2]庫存明細表(INVR18)'!G480</f>
        <v>0</v>
      </c>
    </row>
    <row r="481" spans="1:7" ht="16.5" customHeight="1">
      <c r="A481" s="97" t="str">
        <f>'[2]庫存明細表(INVR18)'!A481</f>
        <v>20210PQ05</v>
      </c>
      <c r="B481" s="97" t="str">
        <f>'[2]庫存明細表(INVR18)'!B481</f>
        <v>巧虎身高尺(甜點)</v>
      </c>
      <c r="C481" s="97">
        <f>'[2]庫存明細表(INVR18)'!C481</f>
        <v>37.79</v>
      </c>
      <c r="D481" s="97">
        <f>'[2]庫存明細表(INVR18)'!D481</f>
        <v>19</v>
      </c>
      <c r="E481" s="97">
        <f>'[2]庫存明細表(INVR18)'!E481</f>
        <v>718</v>
      </c>
      <c r="F481" s="97">
        <f>'[2]庫存明細表(INVR18)'!F481</f>
        <v>0</v>
      </c>
      <c r="G481" s="97">
        <f>'[2]庫存明細表(INVR18)'!G481</f>
        <v>0</v>
      </c>
    </row>
    <row r="482" spans="1:7" ht="16.5" customHeight="1">
      <c r="A482" s="97" t="str">
        <f>'[2]庫存明細表(INVR18)'!A482</f>
        <v>20211PA0F</v>
      </c>
      <c r="B482" s="97" t="str">
        <f>'[2]庫存明細表(INVR18)'!B482</f>
        <v>寶寶IC音樂書</v>
      </c>
      <c r="C482" s="97">
        <f>'[2]庫存明細表(INVR18)'!C482</f>
        <v>103.5</v>
      </c>
      <c r="D482" s="97">
        <f>'[2]庫存明細表(INVR18)'!D482</f>
        <v>4</v>
      </c>
      <c r="E482" s="97">
        <f>'[2]庫存明細表(INVR18)'!E482</f>
        <v>414</v>
      </c>
      <c r="F482" s="97">
        <f>'[2]庫存明細表(INVR18)'!F482</f>
        <v>0</v>
      </c>
      <c r="G482" s="97">
        <f>'[2]庫存明細表(INVR18)'!G482</f>
        <v>0</v>
      </c>
    </row>
    <row r="483" spans="1:7" ht="16.5" customHeight="1">
      <c r="A483" s="97" t="str">
        <f>'[2]庫存明細表(INVR18)'!A483</f>
        <v>20211PR04</v>
      </c>
      <c r="B483" s="97" t="str">
        <f>'[2]庫存明細表(INVR18)'!B483</f>
        <v>我的巧虎連帽浴巾</v>
      </c>
      <c r="C483" s="97">
        <f>'[2]庫存明細表(INVR18)'!C483</f>
        <v>49.86</v>
      </c>
      <c r="D483" s="97">
        <f>'[2]庫存明細表(INVR18)'!D483</f>
        <v>56</v>
      </c>
      <c r="E483" s="97">
        <f>'[2]庫存明細表(INVR18)'!E483</f>
        <v>2792</v>
      </c>
      <c r="F483" s="97">
        <f>'[2]庫存明細表(INVR18)'!F483</f>
        <v>0</v>
      </c>
      <c r="G483" s="97">
        <f>'[2]庫存明細表(INVR18)'!G483</f>
        <v>0</v>
      </c>
    </row>
    <row r="484" spans="1:7" ht="16.5" customHeight="1">
      <c r="A484" s="97" t="str">
        <f>'[2]庫存明細表(INVR18)'!A484</f>
        <v>20213PM01</v>
      </c>
      <c r="B484" s="97" t="str">
        <f>'[2]庫存明細表(INVR18)'!B484</f>
        <v>小花偶</v>
      </c>
      <c r="C484" s="97">
        <f>'[2]庫存明細表(INVR18)'!C484</f>
        <v>43.74</v>
      </c>
      <c r="D484" s="97">
        <f>'[2]庫存明細表(INVR18)'!D484</f>
        <v>53</v>
      </c>
      <c r="E484" s="97">
        <f>'[2]庫存明細表(INVR18)'!E484</f>
        <v>2318</v>
      </c>
      <c r="F484" s="97">
        <f>'[2]庫存明細表(INVR18)'!F484</f>
        <v>0</v>
      </c>
      <c r="G484" s="97">
        <f>'[2]庫存明細表(INVR18)'!G484</f>
        <v>0</v>
      </c>
    </row>
    <row r="485" spans="1:7" ht="16.5" customHeight="1">
      <c r="A485" s="97" t="str">
        <f>'[2]庫存明細表(INVR18)'!A485</f>
        <v>20215PB01</v>
      </c>
      <c r="B485" s="97" t="str">
        <f>'[2]庫存明細表(INVR18)'!B485</f>
        <v>智高小怪獸機器人</v>
      </c>
      <c r="C485" s="97">
        <f>'[2]庫存明細表(INVR18)'!C485</f>
        <v>71</v>
      </c>
      <c r="D485" s="97">
        <f>'[2]庫存明細表(INVR18)'!D485</f>
        <v>1015</v>
      </c>
      <c r="E485" s="97">
        <f>'[2]庫存明細表(INVR18)'!E485</f>
        <v>72065</v>
      </c>
      <c r="F485" s="97">
        <f>'[2]庫存明細表(INVR18)'!F485</f>
        <v>0</v>
      </c>
      <c r="G485" s="97">
        <f>'[2]庫存明細表(INVR18)'!G485</f>
        <v>0</v>
      </c>
    </row>
    <row r="486" spans="1:7" ht="16.5" customHeight="1">
      <c r="A486" s="97" t="str">
        <f>'[2]庫存明細表(INVR18)'!A486</f>
        <v>20215PB0C</v>
      </c>
      <c r="B486" s="97" t="str">
        <f>'[2]庫存明細表(INVR18)'!B486</f>
        <v>學習版邏輯推理挑戰書</v>
      </c>
      <c r="C486" s="97">
        <f>'[2]庫存明細表(INVR18)'!C486</f>
        <v>42.6</v>
      </c>
      <c r="D486" s="97">
        <f>'[2]庫存明細表(INVR18)'!D486</f>
        <v>10</v>
      </c>
      <c r="E486" s="97">
        <f>'[2]庫存明細表(INVR18)'!E486</f>
        <v>426</v>
      </c>
      <c r="F486" s="97">
        <f>'[2]庫存明細表(INVR18)'!F486</f>
        <v>0</v>
      </c>
      <c r="G486" s="97">
        <f>'[2]庫存明細表(INVR18)'!G486</f>
        <v>0</v>
      </c>
    </row>
    <row r="487" spans="1:7" ht="16.5" customHeight="1">
      <c r="A487" s="97" t="str">
        <f>'[2]庫存明細表(INVR18)'!A487</f>
        <v>2021FPB01</v>
      </c>
      <c r="B487" s="97" t="str">
        <f>'[2]庫存明細表(INVR18)'!B487</f>
        <v>智高科學-戰鬥陀螺</v>
      </c>
      <c r="C487" s="97">
        <f>'[2]庫存明細表(INVR18)'!C487</f>
        <v>120</v>
      </c>
      <c r="D487" s="97">
        <f>'[2]庫存明細表(INVR18)'!D487</f>
        <v>292</v>
      </c>
      <c r="E487" s="97">
        <f>'[2]庫存明細表(INVR18)'!E487</f>
        <v>35040</v>
      </c>
      <c r="F487" s="97">
        <f>'[2]庫存明細表(INVR18)'!F487</f>
        <v>0</v>
      </c>
      <c r="G487" s="97">
        <f>'[2]庫存明細表(INVR18)'!G487</f>
        <v>0</v>
      </c>
    </row>
    <row r="488" spans="1:7" ht="16.5" customHeight="1">
      <c r="A488" s="97" t="str">
        <f>'[2]庫存明細表(INVR18)'!A488</f>
        <v>2021FPB0B</v>
      </c>
      <c r="B488" s="97" t="str">
        <f>'[2]庫存明細表(INVR18)'!B488</f>
        <v>改變世界名人2</v>
      </c>
      <c r="C488" s="97">
        <f>'[2]庫存明細表(INVR18)'!C488</f>
        <v>26.42</v>
      </c>
      <c r="D488" s="97">
        <f>'[2]庫存明細表(INVR18)'!D488</f>
        <v>31</v>
      </c>
      <c r="E488" s="97">
        <f>'[2]庫存明細表(INVR18)'!E488</f>
        <v>819</v>
      </c>
      <c r="F488" s="97">
        <f>'[2]庫存明細表(INVR18)'!F488</f>
        <v>0</v>
      </c>
      <c r="G488" s="97">
        <f>'[2]庫存明細表(INVR18)'!G488</f>
        <v>0</v>
      </c>
    </row>
    <row r="489" spans="1:7" ht="16.5" customHeight="1">
      <c r="A489" s="97" t="str">
        <f>'[2]庫存明細表(INVR18)'!A489</f>
        <v>2021FPB0L</v>
      </c>
      <c r="B489" s="97" t="str">
        <f>'[2]庫存明細表(INVR18)'!B489</f>
        <v>改變世界的名人1</v>
      </c>
      <c r="C489" s="97">
        <f>'[2]庫存明細表(INVR18)'!C489</f>
        <v>59.71</v>
      </c>
      <c r="D489" s="97">
        <f>'[2]庫存明細表(INVR18)'!D489</f>
        <v>45</v>
      </c>
      <c r="E489" s="97">
        <f>'[2]庫存明細表(INVR18)'!E489</f>
        <v>2687</v>
      </c>
      <c r="F489" s="97">
        <f>'[2]庫存明細表(INVR18)'!F489</f>
        <v>0</v>
      </c>
      <c r="G489" s="97">
        <f>'[2]庫存明細表(INVR18)'!G489</f>
        <v>0</v>
      </c>
    </row>
    <row r="490" spans="1:7" ht="16.5" customHeight="1">
      <c r="A490" s="97" t="str">
        <f>'[2]庫存明細表(INVR18)'!A490</f>
        <v>2021GPS05</v>
      </c>
      <c r="B490" s="97" t="str">
        <f>'[2]庫存明細表(INVR18)'!B490</f>
        <v>ANKOMN萬用盒</v>
      </c>
      <c r="C490" s="97">
        <f>'[2]庫存明細表(INVR18)'!C490</f>
        <v>160</v>
      </c>
      <c r="D490" s="97">
        <f>'[2]庫存明細表(INVR18)'!D490</f>
        <v>27</v>
      </c>
      <c r="E490" s="97">
        <f>'[2]庫存明細表(INVR18)'!E490</f>
        <v>4320</v>
      </c>
      <c r="F490" s="97">
        <f>'[2]庫存明細表(INVR18)'!F490</f>
        <v>0</v>
      </c>
      <c r="G490" s="97">
        <f>'[2]庫存明細表(INVR18)'!G490</f>
        <v>0</v>
      </c>
    </row>
    <row r="491" spans="1:7" ht="16.5" customHeight="1">
      <c r="A491" s="97" t="str">
        <f>'[2]庫存明細表(INVR18)'!A491</f>
        <v>2021GPS08</v>
      </c>
      <c r="B491" s="97" t="str">
        <f>'[2]庫存明細表(INVR18)'!B491</f>
        <v>富樂夢橡皮擦</v>
      </c>
      <c r="C491" s="97">
        <f>'[2]庫存明細表(INVR18)'!C491</f>
        <v>0</v>
      </c>
      <c r="D491" s="97">
        <f>'[2]庫存明細表(INVR18)'!D491</f>
        <v>120</v>
      </c>
      <c r="E491" s="97">
        <f>'[2]庫存明細表(INVR18)'!E491</f>
        <v>0</v>
      </c>
      <c r="F491" s="97">
        <f>'[2]庫存明細表(INVR18)'!F491</f>
        <v>0</v>
      </c>
      <c r="G491" s="97">
        <f>'[2]庫存明細表(INVR18)'!G491</f>
        <v>0</v>
      </c>
    </row>
    <row r="492" spans="1:7" ht="16.5" customHeight="1">
      <c r="A492" s="97" t="str">
        <f>'[2]庫存明細表(INVR18)'!A492</f>
        <v>2021GPS10</v>
      </c>
      <c r="B492" s="97" t="str">
        <f>'[2]庫存明細表(INVR18)'!B492</f>
        <v>富樂夢繪畫剪刀組</v>
      </c>
      <c r="C492" s="97">
        <f>'[2]庫存明細表(INVR18)'!C492</f>
        <v>150</v>
      </c>
      <c r="D492" s="97">
        <f>'[2]庫存明細表(INVR18)'!D492</f>
        <v>16</v>
      </c>
      <c r="E492" s="97">
        <f>'[2]庫存明細表(INVR18)'!E492</f>
        <v>2400</v>
      </c>
      <c r="F492" s="97">
        <f>'[2]庫存明細表(INVR18)'!F492</f>
        <v>0</v>
      </c>
      <c r="G492" s="97">
        <f>'[2]庫存明細表(INVR18)'!G492</f>
        <v>0</v>
      </c>
    </row>
    <row r="493" spans="1:7" ht="16.5" customHeight="1">
      <c r="A493" s="97" t="str">
        <f>'[2]庫存明細表(INVR18)'!A493</f>
        <v>2021GPS13</v>
      </c>
      <c r="B493" s="97" t="str">
        <f>'[2]庫存明細表(INVR18)'!B493</f>
        <v>兒童巧虎口罩(格子)</v>
      </c>
      <c r="C493" s="97">
        <f>'[2]庫存明細表(INVR18)'!C493</f>
        <v>10.93</v>
      </c>
      <c r="D493" s="97">
        <f>'[2]庫存明細表(INVR18)'!D493</f>
        <v>15</v>
      </c>
      <c r="E493" s="97">
        <f>'[2]庫存明細表(INVR18)'!E493</f>
        <v>164</v>
      </c>
      <c r="F493" s="97">
        <f>'[2]庫存明細表(INVR18)'!F493</f>
        <v>0</v>
      </c>
      <c r="G493" s="97">
        <f>'[2]庫存明細表(INVR18)'!G493</f>
        <v>0</v>
      </c>
    </row>
    <row r="494" spans="1:7" ht="16.5" customHeight="1">
      <c r="A494" s="97" t="str">
        <f>'[2]庫存明細表(INVR18)'!A494</f>
        <v>2021GPS16</v>
      </c>
      <c r="B494" s="97" t="str">
        <f>'[2]庫存明細表(INVR18)'!B494</f>
        <v>PLACKERS兒童牙線棒30入</v>
      </c>
      <c r="C494" s="97">
        <f>'[2]庫存明細表(INVR18)'!C494</f>
        <v>0</v>
      </c>
      <c r="D494" s="97">
        <f>'[2]庫存明細表(INVR18)'!D494</f>
        <v>75</v>
      </c>
      <c r="E494" s="97">
        <f>'[2]庫存明細表(INVR18)'!E494</f>
        <v>0</v>
      </c>
      <c r="F494" s="97">
        <f>'[2]庫存明細表(INVR18)'!F494</f>
        <v>0</v>
      </c>
      <c r="G494" s="97">
        <f>'[2]庫存明細表(INVR18)'!G494</f>
        <v>0</v>
      </c>
    </row>
    <row r="495" spans="1:7" ht="16.5" customHeight="1">
      <c r="A495" s="97" t="str">
        <f>'[2]庫存明細表(INVR18)'!A495</f>
        <v>2021HPB01</v>
      </c>
      <c r="B495" s="97" t="str">
        <f>'[2]庫存明細表(INVR18)'!B495</f>
        <v>巧虎公車筆袋</v>
      </c>
      <c r="C495" s="97">
        <f>'[2]庫存明細表(INVR18)'!C495</f>
        <v>53.69</v>
      </c>
      <c r="D495" s="97">
        <f>'[2]庫存明細表(INVR18)'!D495</f>
        <v>156</v>
      </c>
      <c r="E495" s="97">
        <f>'[2]庫存明細表(INVR18)'!E495</f>
        <v>8376</v>
      </c>
      <c r="F495" s="97">
        <f>'[2]庫存明細表(INVR18)'!F495</f>
        <v>0</v>
      </c>
      <c r="G495" s="97">
        <f>'[2]庫存明細表(INVR18)'!G495</f>
        <v>0</v>
      </c>
    </row>
    <row r="496" spans="1:7" ht="16.5" customHeight="1">
      <c r="A496" s="97" t="str">
        <f>'[2]庫存明細表(INVR18)'!A496</f>
        <v>2021KPG02</v>
      </c>
      <c r="B496" s="97" t="str">
        <f>'[2]庫存明細表(INVR18)'!B496</f>
        <v>21年夏季巧虎秀互動禮</v>
      </c>
      <c r="C496" s="97">
        <f>'[2]庫存明細表(INVR18)'!C496</f>
        <v>9.24</v>
      </c>
      <c r="D496" s="97">
        <f>'[2]庫存明細表(INVR18)'!D496</f>
        <v>558</v>
      </c>
      <c r="E496" s="97">
        <f>'[2]庫存明細表(INVR18)'!E496</f>
        <v>5156</v>
      </c>
      <c r="F496" s="97">
        <f>'[2]庫存明細表(INVR18)'!F496</f>
        <v>0</v>
      </c>
      <c r="G496" s="97">
        <f>'[2]庫存明細表(INVR18)'!G496</f>
        <v>0</v>
      </c>
    </row>
    <row r="497" spans="1:7" ht="16.5" customHeight="1">
      <c r="A497" s="97" t="str">
        <f>'[2]庫存明細表(INVR18)'!A497</f>
        <v>2021KPG03</v>
      </c>
      <c r="B497" s="97" t="str">
        <f>'[2]庫存明細表(INVR18)'!B497</f>
        <v>巧虎披巾小包枕</v>
      </c>
      <c r="C497" s="97">
        <f>'[2]庫存明細表(INVR18)'!C497</f>
        <v>71.53</v>
      </c>
      <c r="D497" s="97">
        <f>'[2]庫存明細表(INVR18)'!D497</f>
        <v>543</v>
      </c>
      <c r="E497" s="97">
        <f>'[2]庫存明細表(INVR18)'!E497</f>
        <v>38843</v>
      </c>
      <c r="F497" s="97">
        <f>'[2]庫存明細表(INVR18)'!F497</f>
        <v>0</v>
      </c>
      <c r="G497" s="97">
        <f>'[2]庫存明細表(INVR18)'!G497</f>
        <v>0</v>
      </c>
    </row>
    <row r="498" spans="1:7" ht="16.5" customHeight="1">
      <c r="A498" s="97" t="str">
        <f>'[2]庫存明細表(INVR18)'!A498</f>
        <v>2021KPG04</v>
      </c>
      <c r="B498" s="97" t="str">
        <f>'[2]庫存明細表(INVR18)'!B498</f>
        <v>巧虎兒童雨衣</v>
      </c>
      <c r="C498" s="97">
        <f>'[2]庫存明細表(INVR18)'!C498</f>
        <v>81.28</v>
      </c>
      <c r="D498" s="97">
        <f>'[2]庫存明細表(INVR18)'!D498</f>
        <v>25</v>
      </c>
      <c r="E498" s="97">
        <f>'[2]庫存明細表(INVR18)'!E498</f>
        <v>2032</v>
      </c>
      <c r="F498" s="97">
        <f>'[2]庫存明細表(INVR18)'!F498</f>
        <v>0</v>
      </c>
      <c r="G498" s="97">
        <f>'[2]庫存明細表(INVR18)'!G498</f>
        <v>0</v>
      </c>
    </row>
    <row r="499" spans="1:7" ht="16.5" customHeight="1">
      <c r="A499" s="97" t="str">
        <f>'[2]庫存明細表(INVR18)'!A499</f>
        <v>2021KPG06</v>
      </c>
      <c r="B499" s="97" t="str">
        <f>'[2]庫存明細表(INVR18)'!B499</f>
        <v>2021年冬季互動道具</v>
      </c>
      <c r="C499" s="97">
        <f>'[2]庫存明細表(INVR18)'!C499</f>
        <v>13.32</v>
      </c>
      <c r="D499" s="97">
        <f>'[2]庫存明細表(INVR18)'!D499</f>
        <v>5141</v>
      </c>
      <c r="E499" s="97">
        <f>'[2]庫存明細表(INVR18)'!E499</f>
        <v>68478</v>
      </c>
      <c r="F499" s="97">
        <f>'[2]庫存明細表(INVR18)'!F499</f>
        <v>0</v>
      </c>
      <c r="G499" s="97">
        <f>'[2]庫存明細表(INVR18)'!G499</f>
        <v>0</v>
      </c>
    </row>
    <row r="500" spans="1:7" ht="16.5" customHeight="1">
      <c r="A500" s="97" t="str">
        <f>'[2]庫存明細表(INVR18)'!A500</f>
        <v>2021TPB0F</v>
      </c>
      <c r="B500" s="97" t="str">
        <f>'[2]庫存明細表(INVR18)'!B500</f>
        <v>電銷加贈-寶寶開始號2106洗手書</v>
      </c>
      <c r="C500" s="97">
        <f>'[2]庫存明細表(INVR18)'!C500</f>
        <v>42.28</v>
      </c>
      <c r="D500" s="97">
        <f>'[2]庫存明細表(INVR18)'!D500</f>
        <v>50</v>
      </c>
      <c r="E500" s="97">
        <f>'[2]庫存明細表(INVR18)'!E500</f>
        <v>2114</v>
      </c>
      <c r="F500" s="97">
        <f>'[2]庫存明細表(INVR18)'!F500</f>
        <v>0</v>
      </c>
      <c r="G500" s="97">
        <f>'[2]庫存明細表(INVR18)'!G500</f>
        <v>0</v>
      </c>
    </row>
    <row r="501" spans="1:7" ht="16.5" customHeight="1">
      <c r="A501" s="97" t="str">
        <f>'[2]庫存明細表(INVR18)'!A501</f>
        <v>2021TPB0J</v>
      </c>
      <c r="B501" s="97" t="str">
        <f>'[2]庫存明細表(INVR18)'!B501</f>
        <v>電銷加贈- 2109身高尺</v>
      </c>
      <c r="C501" s="97">
        <f>'[2]庫存明細表(INVR18)'!C501</f>
        <v>39.19</v>
      </c>
      <c r="D501" s="97">
        <f>'[2]庫存明細表(INVR18)'!D501</f>
        <v>421</v>
      </c>
      <c r="E501" s="97">
        <f>'[2]庫存明細表(INVR18)'!E501</f>
        <v>16497</v>
      </c>
      <c r="F501" s="97">
        <f>'[2]庫存明細表(INVR18)'!F501</f>
        <v>0</v>
      </c>
      <c r="G501" s="97">
        <f>'[2]庫存明細表(INVR18)'!G501</f>
        <v>0</v>
      </c>
    </row>
    <row r="502" spans="1:7" ht="16.5" customHeight="1">
      <c r="A502" s="97" t="str">
        <f>'[2]庫存明細表(INVR18)'!A502</f>
        <v>20220P034</v>
      </c>
      <c r="B502" s="97" t="str">
        <f>'[2]庫存明細表(INVR18)'!B502</f>
        <v>巧虎湯匙</v>
      </c>
      <c r="C502" s="97">
        <f>'[2]庫存明細表(INVR18)'!C502</f>
        <v>58.69</v>
      </c>
      <c r="D502" s="97">
        <f>'[2]庫存明細表(INVR18)'!D502</f>
        <v>305</v>
      </c>
      <c r="E502" s="97">
        <f>'[2]庫存明細表(INVR18)'!E502</f>
        <v>17901</v>
      </c>
      <c r="F502" s="97">
        <f>'[2]庫存明細表(INVR18)'!F502</f>
        <v>0</v>
      </c>
      <c r="G502" s="97">
        <f>'[2]庫存明細表(INVR18)'!G502</f>
        <v>0</v>
      </c>
    </row>
    <row r="503" spans="1:7" ht="16.5" customHeight="1">
      <c r="A503" s="97" t="str">
        <f>'[2]庫存明細表(INVR18)'!A503</f>
        <v>20220P090</v>
      </c>
      <c r="B503" s="97" t="str">
        <f>'[2]庫存明細表(INVR18)'!B503</f>
        <v>歐姆龍紅外線耳溫槍</v>
      </c>
      <c r="C503" s="97">
        <f>'[2]庫存明細表(INVR18)'!C503</f>
        <v>1580</v>
      </c>
      <c r="D503" s="97">
        <f>'[2]庫存明細表(INVR18)'!D503</f>
        <v>1</v>
      </c>
      <c r="E503" s="97">
        <f>'[2]庫存明細表(INVR18)'!E503</f>
        <v>1580</v>
      </c>
      <c r="F503" s="97">
        <f>'[2]庫存明細表(INVR18)'!F503</f>
        <v>0</v>
      </c>
      <c r="G503" s="97">
        <f>'[2]庫存明細表(INVR18)'!G503</f>
        <v>0</v>
      </c>
    </row>
    <row r="504" spans="1:7" ht="16.5" customHeight="1">
      <c r="A504" s="97" t="str">
        <f>'[2]庫存明細表(INVR18)'!A504</f>
        <v>20220PM02</v>
      </c>
      <c r="B504" s="97" t="str">
        <f>'[2]庫存明細表(INVR18)'!B504</f>
        <v>形狀交通穿線組</v>
      </c>
      <c r="C504" s="97">
        <f>'[2]庫存明細表(INVR18)'!C504</f>
        <v>90.52</v>
      </c>
      <c r="D504" s="97">
        <f>'[2]庫存明細表(INVR18)'!D504</f>
        <v>23</v>
      </c>
      <c r="E504" s="97">
        <f>'[2]庫存明細表(INVR18)'!E504</f>
        <v>2082</v>
      </c>
      <c r="F504" s="97">
        <f>'[2]庫存明細表(INVR18)'!F504</f>
        <v>0</v>
      </c>
      <c r="G504" s="97">
        <f>'[2]庫存明細表(INVR18)'!G504</f>
        <v>0</v>
      </c>
    </row>
    <row r="505" spans="1:7" ht="16.5" customHeight="1">
      <c r="A505" s="97" t="str">
        <f>'[2]庫存明細表(INVR18)'!A505</f>
        <v>20220PM05</v>
      </c>
      <c r="B505" s="97" t="str">
        <f>'[2]庫存明細表(INVR18)'!B505</f>
        <v>彩色新編國語辭典</v>
      </c>
      <c r="C505" s="97">
        <f>'[2]庫存明細表(INVR18)'!C505</f>
        <v>98</v>
      </c>
      <c r="D505" s="97">
        <f>'[2]庫存明細表(INVR18)'!D505</f>
        <v>48</v>
      </c>
      <c r="E505" s="97">
        <f>'[2]庫存明細表(INVR18)'!E505</f>
        <v>4704</v>
      </c>
      <c r="F505" s="97">
        <f>'[2]庫存明細表(INVR18)'!F505</f>
        <v>0</v>
      </c>
      <c r="G505" s="97">
        <f>'[2]庫存明細表(INVR18)'!G505</f>
        <v>0</v>
      </c>
    </row>
    <row r="506" spans="1:7" ht="16.5" customHeight="1">
      <c r="A506" s="97" t="str">
        <f>'[2]庫存明細表(INVR18)'!A506</f>
        <v>20220PP01</v>
      </c>
      <c r="B506" s="97" t="str">
        <f>'[2]庫存明細表(INVR18)'!B506</f>
        <v>CLASSICWORLD木製幾何積木</v>
      </c>
      <c r="C506" s="97">
        <f>'[2]庫存明細表(INVR18)'!C506</f>
        <v>118.23</v>
      </c>
      <c r="D506" s="97">
        <f>'[2]庫存明細表(INVR18)'!D506</f>
        <v>1165</v>
      </c>
      <c r="E506" s="97">
        <f>'[2]庫存明細表(INVR18)'!E506</f>
        <v>137741</v>
      </c>
      <c r="F506" s="97">
        <f>'[2]庫存明細表(INVR18)'!F506</f>
        <v>0</v>
      </c>
      <c r="G506" s="97">
        <f>'[2]庫存明細表(INVR18)'!G506</f>
        <v>0</v>
      </c>
    </row>
    <row r="507" spans="1:7" ht="16.5" customHeight="1">
      <c r="A507" s="97" t="str">
        <f>'[2]庫存明細表(INVR18)'!A507</f>
        <v>20220PP02</v>
      </c>
      <c r="B507" s="97" t="str">
        <f>'[2]庫存明細表(INVR18)'!B507</f>
        <v>巧虎數字學習鐘</v>
      </c>
      <c r="C507" s="97">
        <f>'[2]庫存明細表(INVR18)'!C507</f>
        <v>118.02</v>
      </c>
      <c r="D507" s="97">
        <f>'[2]庫存明細表(INVR18)'!D507</f>
        <v>1703</v>
      </c>
      <c r="E507" s="97">
        <f>'[2]庫存明細表(INVR18)'!E507</f>
        <v>200984</v>
      </c>
      <c r="F507" s="97">
        <f>'[2]庫存明細表(INVR18)'!F507</f>
        <v>0</v>
      </c>
      <c r="G507" s="97">
        <f>'[2]庫存明細表(INVR18)'!G507</f>
        <v>0</v>
      </c>
    </row>
    <row r="508" spans="1:7" ht="16.5" customHeight="1">
      <c r="A508" s="97" t="str">
        <f>'[2]庫存明細表(INVR18)'!A508</f>
        <v>20220PP03</v>
      </c>
      <c r="B508" s="97" t="str">
        <f>'[2]庫存明細表(INVR18)'!B508</f>
        <v>巧虎小花Q萌枕</v>
      </c>
      <c r="C508" s="97">
        <f>'[2]庫存明細表(INVR18)'!C508</f>
        <v>101.49</v>
      </c>
      <c r="D508" s="97">
        <f>'[2]庫存明細表(INVR18)'!D508</f>
        <v>3818</v>
      </c>
      <c r="E508" s="97">
        <f>'[2]庫存明細表(INVR18)'!E508</f>
        <v>387476</v>
      </c>
      <c r="F508" s="97">
        <f>'[2]庫存明細表(INVR18)'!F508</f>
        <v>0</v>
      </c>
      <c r="G508" s="97">
        <f>'[2]庫存明細表(INVR18)'!G508</f>
        <v>0</v>
      </c>
    </row>
    <row r="509" spans="1:7" ht="16.5" customHeight="1">
      <c r="A509" s="97" t="str">
        <f>'[2]庫存明細表(INVR18)'!A509</f>
        <v>20220PP05</v>
      </c>
      <c r="B509" s="97" t="str">
        <f>'[2]庫存明細表(INVR18)'!B509</f>
        <v>巧虎束口保溫袋(黃)</v>
      </c>
      <c r="C509" s="97">
        <f>'[2]庫存明細表(INVR18)'!C509</f>
        <v>102.88</v>
      </c>
      <c r="D509" s="97">
        <f>'[2]庫存明細表(INVR18)'!D509</f>
        <v>4701</v>
      </c>
      <c r="E509" s="97">
        <f>'[2]庫存明細表(INVR18)'!E509</f>
        <v>483658</v>
      </c>
      <c r="F509" s="97">
        <f>'[2]庫存明細表(INVR18)'!F509</f>
        <v>0</v>
      </c>
      <c r="G509" s="97">
        <f>'[2]庫存明細表(INVR18)'!G509</f>
        <v>0</v>
      </c>
    </row>
    <row r="510" spans="1:7" ht="16.5" customHeight="1">
      <c r="A510" s="97" t="str">
        <f>'[2]庫存明細表(INVR18)'!A510</f>
        <v>20220PQ01</v>
      </c>
      <c r="B510" s="97" t="str">
        <f>'[2]庫存明細表(INVR18)'!B510</f>
        <v>宇宙小百科</v>
      </c>
      <c r="C510" s="97">
        <f>'[2]庫存明細表(INVR18)'!C510</f>
        <v>40</v>
      </c>
      <c r="D510" s="97">
        <f>'[2]庫存明細表(INVR18)'!D510</f>
        <v>377</v>
      </c>
      <c r="E510" s="97">
        <f>'[2]庫存明細表(INVR18)'!E510</f>
        <v>15080</v>
      </c>
      <c r="F510" s="97">
        <f>'[2]庫存明細表(INVR18)'!F510</f>
        <v>0</v>
      </c>
      <c r="G510" s="97">
        <f>'[2]庫存明細表(INVR18)'!G510</f>
        <v>0</v>
      </c>
    </row>
    <row r="511" spans="1:7" ht="16.5" customHeight="1">
      <c r="A511" s="97" t="str">
        <f>'[2]庫存明細表(INVR18)'!A511</f>
        <v>20220PQ06</v>
      </c>
      <c r="B511" s="97" t="str">
        <f>'[2]庫存明細表(INVR18)'!B511</f>
        <v>巧虎大拼圖-好聰明ER009A</v>
      </c>
      <c r="C511" s="97">
        <f>'[2]庫存明細表(INVR18)'!C511</f>
        <v>59.8</v>
      </c>
      <c r="D511" s="97">
        <f>'[2]庫存明細表(INVR18)'!D511</f>
        <v>70</v>
      </c>
      <c r="E511" s="97">
        <f>'[2]庫存明細表(INVR18)'!E511</f>
        <v>4186</v>
      </c>
      <c r="F511" s="97">
        <f>'[2]庫存明細表(INVR18)'!F511</f>
        <v>0</v>
      </c>
      <c r="G511" s="97">
        <f>'[2]庫存明細表(INVR18)'!G511</f>
        <v>0</v>
      </c>
    </row>
    <row r="512" spans="1:7" ht="16.5" customHeight="1">
      <c r="A512" s="97" t="str">
        <f>'[2]庫存明細表(INVR18)'!A512</f>
        <v>20220PQ07</v>
      </c>
      <c r="B512" s="97" t="str">
        <f>'[2]庫存明細表(INVR18)'!B512</f>
        <v>巧虎大拼圖-好聰明ER009B</v>
      </c>
      <c r="C512" s="97">
        <f>'[2]庫存明細表(INVR18)'!C512</f>
        <v>59.78</v>
      </c>
      <c r="D512" s="97">
        <f>'[2]庫存明細表(INVR18)'!D512</f>
        <v>72</v>
      </c>
      <c r="E512" s="97">
        <f>'[2]庫存明細表(INVR18)'!E512</f>
        <v>4304</v>
      </c>
      <c r="F512" s="97">
        <f>'[2]庫存明細表(INVR18)'!F512</f>
        <v>0</v>
      </c>
      <c r="G512" s="97">
        <f>'[2]庫存明細表(INVR18)'!G512</f>
        <v>0</v>
      </c>
    </row>
    <row r="513" spans="1:7" ht="16.5" customHeight="1">
      <c r="A513" s="97" t="str">
        <f>'[2]庫存明細表(INVR18)'!A513</f>
        <v>20220PQ08</v>
      </c>
      <c r="B513" s="97" t="str">
        <f>'[2]庫存明細表(INVR18)'!B513</f>
        <v>巧虎大拼圖-真聰明ER009C</v>
      </c>
      <c r="C513" s="97">
        <f>'[2]庫存明細表(INVR18)'!C513</f>
        <v>59.81</v>
      </c>
      <c r="D513" s="97">
        <f>'[2]庫存明細表(INVR18)'!D513</f>
        <v>72</v>
      </c>
      <c r="E513" s="97">
        <f>'[2]庫存明細表(INVR18)'!E513</f>
        <v>4306</v>
      </c>
      <c r="F513" s="97">
        <f>'[2]庫存明細表(INVR18)'!F513</f>
        <v>0</v>
      </c>
      <c r="G513" s="97">
        <f>'[2]庫存明細表(INVR18)'!G513</f>
        <v>0</v>
      </c>
    </row>
    <row r="514" spans="1:7" ht="16.5" customHeight="1">
      <c r="A514" s="97" t="str">
        <f>'[2]庫存明細表(INVR18)'!A514</f>
        <v>20220PQ09</v>
      </c>
      <c r="B514" s="97" t="str">
        <f>'[2]庫存明細表(INVR18)'!B514</f>
        <v>巧虎大拼圖-真聰明ER009D</v>
      </c>
      <c r="C514" s="97">
        <f>'[2]庫存明細表(INVR18)'!C514</f>
        <v>59.84</v>
      </c>
      <c r="D514" s="97">
        <f>'[2]庫存明細表(INVR18)'!D514</f>
        <v>50</v>
      </c>
      <c r="E514" s="97">
        <f>'[2]庫存明細表(INVR18)'!E514</f>
        <v>2992</v>
      </c>
      <c r="F514" s="97">
        <f>'[2]庫存明細表(INVR18)'!F514</f>
        <v>0</v>
      </c>
      <c r="G514" s="97">
        <f>'[2]庫存明細表(INVR18)'!G514</f>
        <v>0</v>
      </c>
    </row>
    <row r="515" spans="1:7" ht="16.5" customHeight="1">
      <c r="A515" s="97" t="str">
        <f>'[2]庫存明細表(INVR18)'!A515</f>
        <v>20221PA0F</v>
      </c>
      <c r="B515" s="97" t="str">
        <f>'[2]庫存明細表(INVR18)'!B515</f>
        <v>巧虎I互動語彙機</v>
      </c>
      <c r="C515" s="97">
        <f>'[2]庫存明細表(INVR18)'!C515</f>
        <v>160.16999999999999</v>
      </c>
      <c r="D515" s="97">
        <f>'[2]庫存明細表(INVR18)'!D515</f>
        <v>6</v>
      </c>
      <c r="E515" s="97">
        <f>'[2]庫存明細表(INVR18)'!E515</f>
        <v>961</v>
      </c>
      <c r="F515" s="97">
        <f>'[2]庫存明細表(INVR18)'!F515</f>
        <v>0</v>
      </c>
      <c r="G515" s="97">
        <f>'[2]庫存明細表(INVR18)'!G515</f>
        <v>0</v>
      </c>
    </row>
    <row r="516" spans="1:7" ht="16.5" customHeight="1">
      <c r="A516" s="97" t="str">
        <f>'[2]庫存明細表(INVR18)'!A516</f>
        <v>20221PB01</v>
      </c>
      <c r="B516" s="97" t="str">
        <f>'[2]庫存明細表(INVR18)'!B516</f>
        <v>巧虎彈跳水壺</v>
      </c>
      <c r="C516" s="97">
        <f>'[2]庫存明細表(INVR18)'!C516</f>
        <v>99.99</v>
      </c>
      <c r="D516" s="97">
        <f>'[2]庫存明細表(INVR18)'!D516</f>
        <v>1352</v>
      </c>
      <c r="E516" s="97">
        <f>'[2]庫存明細表(INVR18)'!E516</f>
        <v>135187</v>
      </c>
      <c r="F516" s="97">
        <f>'[2]庫存明細表(INVR18)'!F516</f>
        <v>0</v>
      </c>
      <c r="G516" s="97">
        <f>'[2]庫存明細表(INVR18)'!G516</f>
        <v>0</v>
      </c>
    </row>
    <row r="517" spans="1:7" ht="16.5" customHeight="1">
      <c r="A517" s="97" t="str">
        <f>'[2]庫存明細表(INVR18)'!A517</f>
        <v>20221PB02</v>
      </c>
      <c r="B517" s="97" t="str">
        <f>'[2]庫存明細表(INVR18)'!B517</f>
        <v>巧虎不鏽鋼雙耳隔熱餐碗</v>
      </c>
      <c r="C517" s="97">
        <f>'[2]庫存明細表(INVR18)'!C517</f>
        <v>113.49</v>
      </c>
      <c r="D517" s="97">
        <f>'[2]庫存明細表(INVR18)'!D517</f>
        <v>943</v>
      </c>
      <c r="E517" s="97">
        <f>'[2]庫存明細表(INVR18)'!E517</f>
        <v>107023</v>
      </c>
      <c r="F517" s="97">
        <f>'[2]庫存明細表(INVR18)'!F517</f>
        <v>0</v>
      </c>
      <c r="G517" s="97">
        <f>'[2]庫存明細表(INVR18)'!G517</f>
        <v>0</v>
      </c>
    </row>
    <row r="518" spans="1:7" ht="16.5" customHeight="1">
      <c r="A518" s="97" t="str">
        <f>'[2]庫存明細表(INVR18)'!A518</f>
        <v>20221PB03</v>
      </c>
      <c r="B518" s="97" t="str">
        <f>'[2]庫存明細表(INVR18)'!B518</f>
        <v>巧虎疊疊杯</v>
      </c>
      <c r="C518" s="97">
        <f>'[2]庫存明細表(INVR18)'!C518</f>
        <v>89.5</v>
      </c>
      <c r="D518" s="97">
        <f>'[2]庫存明細表(INVR18)'!D518</f>
        <v>1275</v>
      </c>
      <c r="E518" s="97">
        <f>'[2]庫存明細表(INVR18)'!E518</f>
        <v>114114</v>
      </c>
      <c r="F518" s="97">
        <f>'[2]庫存明細表(INVR18)'!F518</f>
        <v>0</v>
      </c>
      <c r="G518" s="97">
        <f>'[2]庫存明細表(INVR18)'!G518</f>
        <v>0</v>
      </c>
    </row>
    <row r="519" spans="1:7" ht="16.5" customHeight="1">
      <c r="A519" s="97" t="str">
        <f>'[2]庫存明細表(INVR18)'!A519</f>
        <v>20221PB04</v>
      </c>
      <c r="B519" s="97" t="str">
        <f>'[2]庫存明細表(INVR18)'!B519</f>
        <v>巧虎點心碗</v>
      </c>
      <c r="C519" s="97">
        <f>'[2]庫存明細表(INVR18)'!C519</f>
        <v>82.97</v>
      </c>
      <c r="D519" s="97">
        <f>'[2]庫存明細表(INVR18)'!D519</f>
        <v>1284</v>
      </c>
      <c r="E519" s="97">
        <f>'[2]庫存明細表(INVR18)'!E519</f>
        <v>106529</v>
      </c>
      <c r="F519" s="97">
        <f>'[2]庫存明細表(INVR18)'!F519</f>
        <v>0</v>
      </c>
      <c r="G519" s="97">
        <f>'[2]庫存明細表(INVR18)'!G519</f>
        <v>0</v>
      </c>
    </row>
    <row r="520" spans="1:7" ht="16.5" customHeight="1">
      <c r="A520" s="97" t="str">
        <f>'[2]庫存明細表(INVR18)'!A520</f>
        <v>20221PB06</v>
      </c>
      <c r="B520" s="97" t="str">
        <f>'[2]庫存明細表(INVR18)'!B520</f>
        <v>台塑生醫抗菌噴霧</v>
      </c>
      <c r="C520" s="97">
        <f>'[2]庫存明細表(INVR18)'!C520</f>
        <v>9.2200000000000006</v>
      </c>
      <c r="D520" s="97">
        <f>'[2]庫存明細表(INVR18)'!D520</f>
        <v>32</v>
      </c>
      <c r="E520" s="97">
        <f>'[2]庫存明細表(INVR18)'!E520</f>
        <v>295</v>
      </c>
      <c r="F520" s="97">
        <f>'[2]庫存明細表(INVR18)'!F520</f>
        <v>0</v>
      </c>
      <c r="G520" s="97">
        <f>'[2]庫存明細表(INVR18)'!G520</f>
        <v>0</v>
      </c>
    </row>
    <row r="521" spans="1:7" ht="16.5" customHeight="1">
      <c r="A521" s="97" t="str">
        <f>'[2]庫存明細表(INVR18)'!A521</f>
        <v>20221PB0K</v>
      </c>
      <c r="B521" s="97" t="str">
        <f>'[2]庫存明細表(INVR18)'!B521</f>
        <v>寶寶版巧虎睡覺故事音樂機</v>
      </c>
      <c r="C521" s="97">
        <f>'[2]庫存明細表(INVR18)'!C521</f>
        <v>159</v>
      </c>
      <c r="D521" s="97">
        <f>'[2]庫存明細表(INVR18)'!D521</f>
        <v>1</v>
      </c>
      <c r="E521" s="97">
        <f>'[2]庫存明細表(INVR18)'!E521</f>
        <v>159</v>
      </c>
      <c r="F521" s="97">
        <f>'[2]庫存明細表(INVR18)'!F521</f>
        <v>0</v>
      </c>
      <c r="G521" s="97">
        <f>'[2]庫存明細表(INVR18)'!G521</f>
        <v>0</v>
      </c>
    </row>
    <row r="522" spans="1:7" ht="16.5" customHeight="1">
      <c r="A522" s="97" t="str">
        <f>'[2]庫存明細表(INVR18)'!A522</f>
        <v>20221PM01</v>
      </c>
      <c r="B522" s="97" t="str">
        <f>'[2]庫存明細表(INVR18)'!B522</f>
        <v>粉紅娃娃</v>
      </c>
      <c r="C522" s="97">
        <f>'[2]庫存明細表(INVR18)'!C522</f>
        <v>31.34</v>
      </c>
      <c r="D522" s="97">
        <f>'[2]庫存明細表(INVR18)'!D522</f>
        <v>927</v>
      </c>
      <c r="E522" s="97">
        <f>'[2]庫存明細表(INVR18)'!E522</f>
        <v>29049</v>
      </c>
      <c r="F522" s="97">
        <f>'[2]庫存明細表(INVR18)'!F522</f>
        <v>0</v>
      </c>
      <c r="G522" s="97">
        <f>'[2]庫存明細表(INVR18)'!G522</f>
        <v>0</v>
      </c>
    </row>
    <row r="523" spans="1:7" ht="16.5" customHeight="1">
      <c r="A523" s="97" t="str">
        <f>'[2]庫存明細表(INVR18)'!A523</f>
        <v>20221PR02</v>
      </c>
      <c r="B523" s="97" t="str">
        <f>'[2]庫存明細表(INVR18)'!B523</f>
        <v>巧虎Q萌方巾(嬌生)</v>
      </c>
      <c r="C523" s="97">
        <f>'[2]庫存明細表(INVR18)'!C523</f>
        <v>24.07</v>
      </c>
      <c r="D523" s="97">
        <f>'[2]庫存明細表(INVR18)'!D523</f>
        <v>4654</v>
      </c>
      <c r="E523" s="97">
        <f>'[2]庫存明細表(INVR18)'!E523</f>
        <v>112020</v>
      </c>
      <c r="F523" s="97">
        <f>'[2]庫存明細表(INVR18)'!F523</f>
        <v>0</v>
      </c>
      <c r="G523" s="97">
        <f>'[2]庫存明細表(INVR18)'!G523</f>
        <v>0</v>
      </c>
    </row>
    <row r="524" spans="1:7" ht="16.5" customHeight="1">
      <c r="A524" s="97" t="str">
        <f>'[2]庫存明細表(INVR18)'!A524</f>
        <v>20222PB01</v>
      </c>
      <c r="B524" s="97" t="str">
        <f>'[2]庫存明細表(INVR18)'!B524</f>
        <v>幼幼版交通城市安全組</v>
      </c>
      <c r="C524" s="97">
        <f>'[2]庫存明細表(INVR18)'!C524</f>
        <v>197.43</v>
      </c>
      <c r="D524" s="97">
        <f>'[2]庫存明細表(INVR18)'!D524</f>
        <v>372</v>
      </c>
      <c r="E524" s="97">
        <f>'[2]庫存明細表(INVR18)'!E524</f>
        <v>73444</v>
      </c>
      <c r="F524" s="97">
        <f>'[2]庫存明細表(INVR18)'!F524</f>
        <v>0</v>
      </c>
      <c r="G524" s="97">
        <f>'[2]庫存明細表(INVR18)'!G524</f>
        <v>0</v>
      </c>
    </row>
    <row r="525" spans="1:7" ht="16.5" customHeight="1">
      <c r="A525" s="97" t="str">
        <f>'[2]庫存明細表(INVR18)'!A525</f>
        <v>20222PB02</v>
      </c>
      <c r="B525" s="97" t="str">
        <f>'[2]庫存明細表(INVR18)'!B525</f>
        <v>幼幼版加贈認知顏色冰淇淋組</v>
      </c>
      <c r="C525" s="97">
        <f>'[2]庫存明細表(INVR18)'!C525</f>
        <v>118.28</v>
      </c>
      <c r="D525" s="97">
        <f>'[2]庫存明細表(INVR18)'!D525</f>
        <v>275</v>
      </c>
      <c r="E525" s="97">
        <f>'[2]庫存明細表(INVR18)'!E525</f>
        <v>32527</v>
      </c>
      <c r="F525" s="97">
        <f>'[2]庫存明細表(INVR18)'!F525</f>
        <v>0</v>
      </c>
      <c r="G525" s="97">
        <f>'[2]庫存明細表(INVR18)'!G525</f>
        <v>0</v>
      </c>
    </row>
    <row r="526" spans="1:7" ht="16.5" customHeight="1">
      <c r="A526" s="97" t="str">
        <f>'[2]庫存明細表(INVR18)'!A526</f>
        <v>20222PB03</v>
      </c>
      <c r="B526" s="97" t="str">
        <f>'[2]庫存明細表(INVR18)'!B526</f>
        <v>幼幼版腦力開發汽車組</v>
      </c>
      <c r="C526" s="97">
        <f>'[2]庫存明細表(INVR18)'!C526</f>
        <v>114.41</v>
      </c>
      <c r="D526" s="97">
        <f>'[2]庫存明細表(INVR18)'!D526</f>
        <v>185</v>
      </c>
      <c r="E526" s="97">
        <f>'[2]庫存明細表(INVR18)'!E526</f>
        <v>21165</v>
      </c>
      <c r="F526" s="97">
        <f>'[2]庫存明細表(INVR18)'!F526</f>
        <v>0</v>
      </c>
      <c r="G526" s="97">
        <f>'[2]庫存明細表(INVR18)'!G526</f>
        <v>0</v>
      </c>
    </row>
    <row r="527" spans="1:7" ht="16.5" customHeight="1">
      <c r="A527" s="97" t="str">
        <f>'[2]庫存明細表(INVR18)'!A527</f>
        <v>20222PB03-B</v>
      </c>
      <c r="B527" s="97" t="str">
        <f>'[2]庫存明細表(INVR18)'!B527</f>
        <v>幼幼版加贈汽車組海報</v>
      </c>
      <c r="C527" s="97">
        <f>'[2]庫存明細表(INVR18)'!C527</f>
        <v>6.18</v>
      </c>
      <c r="D527" s="97">
        <f>'[2]庫存明細表(INVR18)'!D527</f>
        <v>185</v>
      </c>
      <c r="E527" s="97">
        <f>'[2]庫存明細表(INVR18)'!E527</f>
        <v>1143</v>
      </c>
      <c r="F527" s="97">
        <f>'[2]庫存明細表(INVR18)'!F527</f>
        <v>0</v>
      </c>
      <c r="G527" s="97">
        <f>'[2]庫存明細表(INVR18)'!G527</f>
        <v>0</v>
      </c>
    </row>
    <row r="528" spans="1:7" ht="16.5" customHeight="1">
      <c r="A528" s="97" t="str">
        <f>'[2]庫存明細表(INVR18)'!A528</f>
        <v>20222PM01</v>
      </c>
      <c r="B528" s="97" t="str">
        <f>'[2]庫存明細表(INVR18)'!B528</f>
        <v>粉紅娃娃聲音積木組</v>
      </c>
      <c r="C528" s="97">
        <f>'[2]庫存明細表(INVR18)'!C528</f>
        <v>58</v>
      </c>
      <c r="D528" s="97">
        <f>'[2]庫存明細表(INVR18)'!D528</f>
        <v>4</v>
      </c>
      <c r="E528" s="97">
        <f>'[2]庫存明細表(INVR18)'!E528</f>
        <v>232</v>
      </c>
      <c r="F528" s="97">
        <f>'[2]庫存明細表(INVR18)'!F528</f>
        <v>0</v>
      </c>
      <c r="G528" s="97">
        <f>'[2]庫存明細表(INVR18)'!G528</f>
        <v>0</v>
      </c>
    </row>
    <row r="529" spans="1:7" ht="16.5" customHeight="1">
      <c r="A529" s="97" t="str">
        <f>'[2]庫存明細表(INVR18)'!A529</f>
        <v>20223PB01</v>
      </c>
      <c r="B529" s="97" t="str">
        <f>'[2]庫存明細表(INVR18)'!B529</f>
        <v>重心透明平衡積木</v>
      </c>
      <c r="C529" s="97">
        <f>'[2]庫存明細表(INVR18)'!C529</f>
        <v>118.41</v>
      </c>
      <c r="D529" s="97">
        <f>'[2]庫存明細表(INVR18)'!D529</f>
        <v>46</v>
      </c>
      <c r="E529" s="97">
        <f>'[2]庫存明細表(INVR18)'!E529</f>
        <v>5447</v>
      </c>
      <c r="F529" s="97">
        <f>'[2]庫存明細表(INVR18)'!F529</f>
        <v>0</v>
      </c>
      <c r="G529" s="97">
        <f>'[2]庫存明細表(INVR18)'!G529</f>
        <v>0</v>
      </c>
    </row>
    <row r="530" spans="1:7" ht="16.5" customHeight="1">
      <c r="A530" s="97" t="str">
        <f>'[2]庫存明細表(INVR18)'!A530</f>
        <v>20223PB03</v>
      </c>
      <c r="B530" s="97" t="str">
        <f>'[2]庫存明細表(INVR18)'!B530</f>
        <v>智高積木(創意兔)</v>
      </c>
      <c r="C530" s="97">
        <f>'[2]庫存明細表(INVR18)'!C530</f>
        <v>100</v>
      </c>
      <c r="D530" s="97">
        <f>'[2]庫存明細表(INVR18)'!D530</f>
        <v>537</v>
      </c>
      <c r="E530" s="97">
        <f>'[2]庫存明細表(INVR18)'!E530</f>
        <v>53700</v>
      </c>
      <c r="F530" s="97">
        <f>'[2]庫存明細表(INVR18)'!F530</f>
        <v>0</v>
      </c>
      <c r="G530" s="97">
        <f>'[2]庫存明細表(INVR18)'!G530</f>
        <v>0</v>
      </c>
    </row>
    <row r="531" spans="1:7" ht="16.5" customHeight="1">
      <c r="A531" s="97" t="str">
        <f>'[2]庫存明細表(INVR18)'!A531</f>
        <v>20223PW01</v>
      </c>
      <c r="B531" s="97" t="str">
        <f>'[2]庫存明細表(INVR18)'!B531</f>
        <v>巧虎一起玩貼紙簿</v>
      </c>
      <c r="C531" s="97">
        <f>'[2]庫存明細表(INVR18)'!C531</f>
        <v>41.53</v>
      </c>
      <c r="D531" s="97">
        <f>'[2]庫存明細表(INVR18)'!D531</f>
        <v>387</v>
      </c>
      <c r="E531" s="97">
        <f>'[2]庫存明細表(INVR18)'!E531</f>
        <v>16072</v>
      </c>
      <c r="F531" s="97">
        <f>'[2]庫存明細表(INVR18)'!F531</f>
        <v>0</v>
      </c>
      <c r="G531" s="97">
        <f>'[2]庫存明細表(INVR18)'!G531</f>
        <v>0</v>
      </c>
    </row>
    <row r="532" spans="1:7" ht="16.5" customHeight="1">
      <c r="A532" s="97" t="str">
        <f>'[2]庫存明細表(INVR18)'!A532</f>
        <v>20224PB02</v>
      </c>
      <c r="B532" s="97" t="str">
        <f>'[2]庫存明細表(INVR18)'!B532</f>
        <v>手提式可水洗絲滑蠟筆</v>
      </c>
      <c r="C532" s="97">
        <f>'[2]庫存明細表(INVR18)'!C532</f>
        <v>55.98</v>
      </c>
      <c r="D532" s="97">
        <f>'[2]庫存明細表(INVR18)'!D532</f>
        <v>748</v>
      </c>
      <c r="E532" s="97">
        <f>'[2]庫存明細表(INVR18)'!E532</f>
        <v>41872</v>
      </c>
      <c r="F532" s="97">
        <f>'[2]庫存明細表(INVR18)'!F532</f>
        <v>0</v>
      </c>
      <c r="G532" s="97">
        <f>'[2]庫存明細表(INVR18)'!G532</f>
        <v>0</v>
      </c>
    </row>
    <row r="533" spans="1:7" ht="16.5" customHeight="1">
      <c r="A533" s="97" t="str">
        <f>'[2]庫存明細表(INVR18)'!A533</f>
        <v>20225PB01</v>
      </c>
      <c r="B533" s="97" t="str">
        <f>'[2]庫存明細表(INVR18)'!B533</f>
        <v>學習版加贈小達人手錶</v>
      </c>
      <c r="C533" s="97">
        <f>'[2]庫存明細表(INVR18)'!C533</f>
        <v>140.69999999999999</v>
      </c>
      <c r="D533" s="97">
        <f>'[2]庫存明細表(INVR18)'!D533</f>
        <v>434</v>
      </c>
      <c r="E533" s="97">
        <f>'[2]庫存明細表(INVR18)'!E533</f>
        <v>61063</v>
      </c>
      <c r="F533" s="97">
        <f>'[2]庫存明細表(INVR18)'!F533</f>
        <v>0</v>
      </c>
      <c r="G533" s="97">
        <f>'[2]庫存明細表(INVR18)'!G533</f>
        <v>0</v>
      </c>
    </row>
    <row r="534" spans="1:7" ht="16.5" customHeight="1">
      <c r="A534" s="97" t="str">
        <f>'[2]庫存明細表(INVR18)'!A534</f>
        <v>20225PB02</v>
      </c>
      <c r="B534" s="97" t="str">
        <f>'[2]庫存明細表(INVR18)'!B534</f>
        <v>智高桌遊極地之王</v>
      </c>
      <c r="C534" s="97">
        <f>'[2]庫存明細表(INVR18)'!C534</f>
        <v>84.19</v>
      </c>
      <c r="D534" s="97">
        <f>'[2]庫存明細表(INVR18)'!D534</f>
        <v>734</v>
      </c>
      <c r="E534" s="97">
        <f>'[2]庫存明細表(INVR18)'!E534</f>
        <v>61796</v>
      </c>
      <c r="F534" s="97">
        <f>'[2]庫存明細表(INVR18)'!F534</f>
        <v>0</v>
      </c>
      <c r="G534" s="97">
        <f>'[2]庫存明細表(INVR18)'!G534</f>
        <v>0</v>
      </c>
    </row>
    <row r="535" spans="1:7" ht="16.5" customHeight="1">
      <c r="A535" s="97" t="str">
        <f>'[2]庫存明細表(INVR18)'!A535</f>
        <v>2022FPB01</v>
      </c>
      <c r="B535" s="97" t="str">
        <f>'[2]庫存明細表(INVR18)'!B535</f>
        <v>智高太陽系軌道探索組</v>
      </c>
      <c r="C535" s="97">
        <f>'[2]庫存明細表(INVR18)'!C535</f>
        <v>165</v>
      </c>
      <c r="D535" s="97">
        <f>'[2]庫存明細表(INVR18)'!D535</f>
        <v>330</v>
      </c>
      <c r="E535" s="97">
        <f>'[2]庫存明細表(INVR18)'!E535</f>
        <v>54450</v>
      </c>
      <c r="F535" s="97">
        <f>'[2]庫存明細表(INVR18)'!F535</f>
        <v>0</v>
      </c>
      <c r="G535" s="97">
        <f>'[2]庫存明細表(INVR18)'!G535</f>
        <v>0</v>
      </c>
    </row>
    <row r="536" spans="1:7" ht="16.5" customHeight="1">
      <c r="A536" s="97" t="str">
        <f>'[2]庫存明細表(INVR18)'!A536</f>
        <v>2022FPB0D</v>
      </c>
      <c r="B536" s="97" t="str">
        <f>'[2]庫存明細表(INVR18)'!B536</f>
        <v>進階版世界冒險組</v>
      </c>
      <c r="C536" s="97">
        <f>'[2]庫存明細表(INVR18)'!C536</f>
        <v>54.49</v>
      </c>
      <c r="D536" s="97">
        <f>'[2]庫存明細表(INVR18)'!D536</f>
        <v>195</v>
      </c>
      <c r="E536" s="97">
        <f>'[2]庫存明細表(INVR18)'!E536</f>
        <v>10626</v>
      </c>
      <c r="F536" s="97">
        <f>'[2]庫存明細表(INVR18)'!F536</f>
        <v>0</v>
      </c>
      <c r="G536" s="97">
        <f>'[2]庫存明細表(INVR18)'!G536</f>
        <v>0</v>
      </c>
    </row>
    <row r="537" spans="1:7" ht="16.5" customHeight="1">
      <c r="A537" s="97" t="str">
        <f>'[2]庫存明細表(INVR18)'!A537</f>
        <v>2022GPS02</v>
      </c>
      <c r="B537" s="97" t="str">
        <f>'[2]庫存明細表(INVR18)'!B537</f>
        <v>巧虎耶誕隨身袋</v>
      </c>
      <c r="C537" s="97">
        <f>'[2]庫存明細表(INVR18)'!C537</f>
        <v>35.479999999999997</v>
      </c>
      <c r="D537" s="97">
        <f>'[2]庫存明細表(INVR18)'!D537</f>
        <v>33</v>
      </c>
      <c r="E537" s="97">
        <f>'[2]庫存明細表(INVR18)'!E537</f>
        <v>1171</v>
      </c>
      <c r="F537" s="97">
        <f>'[2]庫存明細表(INVR18)'!F537</f>
        <v>0</v>
      </c>
      <c r="G537" s="97">
        <f>'[2]庫存明細表(INVR18)'!G537</f>
        <v>0</v>
      </c>
    </row>
    <row r="538" spans="1:7" ht="16.5" customHeight="1">
      <c r="A538" s="97" t="str">
        <f>'[2]庫存明細表(INVR18)'!A538</f>
        <v>2022GPS03</v>
      </c>
      <c r="B538" s="97" t="str">
        <f>'[2]庫存明細表(INVR18)'!B538</f>
        <v>巧虎紗布童巾</v>
      </c>
      <c r="C538" s="97">
        <f>'[2]庫存明細表(INVR18)'!C538</f>
        <v>35.5</v>
      </c>
      <c r="D538" s="97">
        <f>'[2]庫存明細表(INVR18)'!D538</f>
        <v>4</v>
      </c>
      <c r="E538" s="97">
        <f>'[2]庫存明細表(INVR18)'!E538</f>
        <v>142</v>
      </c>
      <c r="F538" s="97">
        <f>'[2]庫存明細表(INVR18)'!F538</f>
        <v>0</v>
      </c>
      <c r="G538" s="97">
        <f>'[2]庫存明細表(INVR18)'!G538</f>
        <v>0</v>
      </c>
    </row>
    <row r="539" spans="1:7" ht="16.5" customHeight="1">
      <c r="A539" s="97" t="str">
        <f>'[2]庫存明細表(INVR18)'!A539</f>
        <v>2022GPS05</v>
      </c>
      <c r="B539" s="97" t="str">
        <f>'[2]庫存明細表(INVR18)'!B539</f>
        <v>巧虎長條童巾</v>
      </c>
      <c r="C539" s="97">
        <f>'[2]庫存明細表(INVR18)'!C539</f>
        <v>35.08</v>
      </c>
      <c r="D539" s="97">
        <f>'[2]庫存明細表(INVR18)'!D539</f>
        <v>13</v>
      </c>
      <c r="E539" s="97">
        <f>'[2]庫存明細表(INVR18)'!E539</f>
        <v>456</v>
      </c>
      <c r="F539" s="97">
        <f>'[2]庫存明細表(INVR18)'!F539</f>
        <v>0</v>
      </c>
      <c r="G539" s="97">
        <f>'[2]庫存明細表(INVR18)'!G539</f>
        <v>0</v>
      </c>
    </row>
    <row r="540" spans="1:7" ht="16.5" customHeight="1">
      <c r="A540" s="97" t="str">
        <f>'[2]庫存明細表(INVR18)'!A540</f>
        <v>2022KPG01</v>
      </c>
      <c r="B540" s="97" t="str">
        <f>'[2]庫存明細表(INVR18)'!B540</f>
        <v>巧虎提袋</v>
      </c>
      <c r="C540" s="97">
        <f>'[2]庫存明細表(INVR18)'!C540</f>
        <v>3.39</v>
      </c>
      <c r="D540" s="97">
        <f>'[2]庫存明細表(INVR18)'!D540</f>
        <v>12634</v>
      </c>
      <c r="E540" s="97">
        <f>'[2]庫存明細表(INVR18)'!E540</f>
        <v>42836</v>
      </c>
      <c r="F540" s="97">
        <f>'[2]庫存明細表(INVR18)'!F540</f>
        <v>0</v>
      </c>
      <c r="G540" s="97">
        <f>'[2]庫存明細表(INVR18)'!G540</f>
        <v>0</v>
      </c>
    </row>
    <row r="541" spans="1:7" ht="16.5" customHeight="1">
      <c r="A541" s="97" t="str">
        <f>'[2]庫存明細表(INVR18)'!A541</f>
        <v>2022KPG03</v>
      </c>
      <c r="B541" s="97" t="str">
        <f>'[2]庫存明細表(INVR18)'!B541</f>
        <v>22年英語劇入場禮</v>
      </c>
      <c r="C541" s="97">
        <f>'[2]庫存明細表(INVR18)'!C541</f>
        <v>4.78</v>
      </c>
      <c r="D541" s="97">
        <f>'[2]庫存明細表(INVR18)'!D541</f>
        <v>370</v>
      </c>
      <c r="E541" s="97">
        <f>'[2]庫存明細表(INVR18)'!E541</f>
        <v>1769</v>
      </c>
      <c r="F541" s="97">
        <f>'[2]庫存明細表(INVR18)'!F541</f>
        <v>0</v>
      </c>
      <c r="G541" s="97">
        <f>'[2]庫存明細表(INVR18)'!G541</f>
        <v>0</v>
      </c>
    </row>
    <row r="542" spans="1:7" ht="16.5" customHeight="1">
      <c r="A542" s="97" t="str">
        <f>'[2]庫存明細表(INVR18)'!A542</f>
        <v>2022KPG05</v>
      </c>
      <c r="B542" s="97" t="str">
        <f>'[2]庫存明細表(INVR18)'!B542</f>
        <v>巧虎休閒小包</v>
      </c>
      <c r="C542" s="97">
        <f>'[2]庫存明細表(INVR18)'!C542</f>
        <v>67.489999999999995</v>
      </c>
      <c r="D542" s="97">
        <f>'[2]庫存明細表(INVR18)'!D542</f>
        <v>356</v>
      </c>
      <c r="E542" s="97">
        <f>'[2]庫存明細表(INVR18)'!E542</f>
        <v>24028</v>
      </c>
      <c r="F542" s="97">
        <f>'[2]庫存明細表(INVR18)'!F542</f>
        <v>0</v>
      </c>
      <c r="G542" s="97">
        <f>'[2]庫存明細表(INVR18)'!G542</f>
        <v>0</v>
      </c>
    </row>
    <row r="543" spans="1:7" ht="16.5" customHeight="1">
      <c r="A543" s="97" t="str">
        <f>'[2]庫存明細表(INVR18)'!A543</f>
        <v>2022MPB01</v>
      </c>
      <c r="B543" s="97" t="str">
        <f>'[2]庫存明細表(INVR18)'!B543</f>
        <v>巧虎列車</v>
      </c>
      <c r="C543" s="97">
        <f>'[2]庫存明細表(INVR18)'!C543</f>
        <v>134.38</v>
      </c>
      <c r="D543" s="97">
        <f>'[2]庫存明細表(INVR18)'!D543</f>
        <v>108</v>
      </c>
      <c r="E543" s="97">
        <f>'[2]庫存明細表(INVR18)'!E543</f>
        <v>14513</v>
      </c>
      <c r="F543" s="97">
        <f>'[2]庫存明細表(INVR18)'!F543</f>
        <v>0</v>
      </c>
      <c r="G543" s="97">
        <f>'[2]庫存明細表(INVR18)'!G543</f>
        <v>0</v>
      </c>
    </row>
    <row r="544" spans="1:7" ht="16.5" customHeight="1">
      <c r="A544" s="97" t="str">
        <f>'[2]庫存明細表(INVR18)'!A544</f>
        <v>2022MPB02</v>
      </c>
      <c r="B544" s="97" t="str">
        <f>'[2]庫存明細表(INVR18)'!B544</f>
        <v>SKATER巧虎分隔便當盒</v>
      </c>
      <c r="C544" s="97">
        <f>'[2]庫存明細表(INVR18)'!C544</f>
        <v>163.99</v>
      </c>
      <c r="D544" s="97">
        <f>'[2]庫存明細表(INVR18)'!D544</f>
        <v>734</v>
      </c>
      <c r="E544" s="97">
        <f>'[2]庫存明細表(INVR18)'!E544</f>
        <v>120365</v>
      </c>
      <c r="F544" s="97">
        <f>'[2]庫存明細表(INVR18)'!F544</f>
        <v>0</v>
      </c>
      <c r="G544" s="97">
        <f>'[2]庫存明細表(INVR18)'!G544</f>
        <v>0</v>
      </c>
    </row>
    <row r="545" spans="1:7" ht="16.5" customHeight="1">
      <c r="A545" s="97" t="str">
        <f>'[2]庫存明細表(INVR18)'!A545</f>
        <v>2022MPB03</v>
      </c>
      <c r="B545" s="97" t="str">
        <f>'[2]庫存明細表(INVR18)'!B545</f>
        <v>巧虎樂園汽車道路組</v>
      </c>
      <c r="C545" s="97">
        <f>'[2]庫存明細表(INVR18)'!C545</f>
        <v>161.43</v>
      </c>
      <c r="D545" s="97">
        <f>'[2]庫存明細表(INVR18)'!D545</f>
        <v>122</v>
      </c>
      <c r="E545" s="97">
        <f>'[2]庫存明細表(INVR18)'!E545</f>
        <v>19694</v>
      </c>
      <c r="F545" s="97">
        <f>'[2]庫存明細表(INVR18)'!F545</f>
        <v>0</v>
      </c>
      <c r="G545" s="97">
        <f>'[2]庫存明細表(INVR18)'!G545</f>
        <v>0</v>
      </c>
    </row>
    <row r="546" spans="1:7" ht="16.5" customHeight="1">
      <c r="A546" s="97" t="str">
        <f>'[2]庫存明細表(INVR18)'!A546</f>
        <v>2022MPB04</v>
      </c>
      <c r="B546" s="97" t="str">
        <f>'[2]庫存明細表(INVR18)'!B546</f>
        <v>MIDEER英語拼字遊戲組</v>
      </c>
      <c r="C546" s="97">
        <f>'[2]庫存明細表(INVR18)'!C546</f>
        <v>159.33000000000001</v>
      </c>
      <c r="D546" s="97">
        <f>'[2]庫存明細表(INVR18)'!D546</f>
        <v>36</v>
      </c>
      <c r="E546" s="97">
        <f>'[2]庫存明細表(INVR18)'!E546</f>
        <v>5736</v>
      </c>
      <c r="F546" s="97">
        <f>'[2]庫存明細表(INVR18)'!F546</f>
        <v>0</v>
      </c>
      <c r="G546" s="97">
        <f>'[2]庫存明細表(INVR18)'!G546</f>
        <v>0</v>
      </c>
    </row>
    <row r="547" spans="1:7" ht="16.5" customHeight="1">
      <c r="A547" s="97" t="str">
        <f>'[2]庫存明細表(INVR18)'!A547</f>
        <v>2022MPB07</v>
      </c>
      <c r="B547" s="97" t="str">
        <f>'[2]庫存明細表(INVR18)'!B547</f>
        <v>MILAN橡皮擦削筆器</v>
      </c>
      <c r="C547" s="97">
        <f>'[2]庫存明細表(INVR18)'!C547</f>
        <v>68</v>
      </c>
      <c r="D547" s="97">
        <f>'[2]庫存明細表(INVR18)'!D547</f>
        <v>133</v>
      </c>
      <c r="E547" s="97">
        <f>'[2]庫存明細表(INVR18)'!E547</f>
        <v>9044</v>
      </c>
      <c r="F547" s="97">
        <f>'[2]庫存明細表(INVR18)'!F547</f>
        <v>0</v>
      </c>
      <c r="G547" s="97">
        <f>'[2]庫存明細表(INVR18)'!G547</f>
        <v>0</v>
      </c>
    </row>
    <row r="548" spans="1:7" ht="16.5" customHeight="1">
      <c r="A548" s="97" t="str">
        <f>'[2]庫存明細表(INVR18)'!A548</f>
        <v>2022MPB08</v>
      </c>
      <c r="B548" s="97" t="str">
        <f>'[2]庫存明細表(INVR18)'!B548</f>
        <v>巧虎兒童醫療口罩(巧虎好朋友款)</v>
      </c>
      <c r="C548" s="97">
        <f>'[2]庫存明細表(INVR18)'!C548</f>
        <v>106.29</v>
      </c>
      <c r="D548" s="97">
        <f>'[2]庫存明細表(INVR18)'!D548</f>
        <v>133</v>
      </c>
      <c r="E548" s="97">
        <f>'[2]庫存明細表(INVR18)'!E548</f>
        <v>14136</v>
      </c>
      <c r="F548" s="97">
        <f>'[2]庫存明細表(INVR18)'!F548</f>
        <v>0</v>
      </c>
      <c r="G548" s="97">
        <f>'[2]庫存明細表(INVR18)'!G548</f>
        <v>0</v>
      </c>
    </row>
    <row r="549" spans="1:7" ht="16.5" customHeight="1">
      <c r="A549" s="97" t="str">
        <f>'[2]庫存明細表(INVR18)'!A549</f>
        <v>2022MPB11</v>
      </c>
      <c r="B549" s="97" t="str">
        <f>'[2]庫存明細表(INVR18)'!B549</f>
        <v>巧虎可愛貼紙屋</v>
      </c>
      <c r="C549" s="97">
        <f>'[2]庫存明細表(INVR18)'!C549</f>
        <v>32.49</v>
      </c>
      <c r="D549" s="97">
        <f>'[2]庫存明細表(INVR18)'!D549</f>
        <v>166</v>
      </c>
      <c r="E549" s="97">
        <f>'[2]庫存明細表(INVR18)'!E549</f>
        <v>5393</v>
      </c>
      <c r="F549" s="97">
        <f>'[2]庫存明細表(INVR18)'!F549</f>
        <v>0</v>
      </c>
      <c r="G549" s="97">
        <f>'[2]庫存明細表(INVR18)'!G549</f>
        <v>0</v>
      </c>
    </row>
    <row r="550" spans="1:7" ht="16.5" customHeight="1">
      <c r="A550" s="97" t="str">
        <f>'[2]庫存明細表(INVR18)'!A550</f>
        <v>20230P014</v>
      </c>
      <c r="B550" s="97" t="str">
        <f>'[2]庫存明細表(INVR18)'!B550</f>
        <v>資請-Aerogogo自動充氣休閒床</v>
      </c>
      <c r="C550" s="97">
        <f>'[2]庫存明細表(INVR18)'!C550</f>
        <v>2619</v>
      </c>
      <c r="D550" s="97">
        <f>'[2]庫存明細表(INVR18)'!D550</f>
        <v>1</v>
      </c>
      <c r="E550" s="97">
        <f>'[2]庫存明細表(INVR18)'!E550</f>
        <v>2619</v>
      </c>
      <c r="F550" s="97">
        <f>'[2]庫存明細表(INVR18)'!F550</f>
        <v>0</v>
      </c>
      <c r="G550" s="97">
        <f>'[2]庫存明細表(INVR18)'!G550</f>
        <v>0</v>
      </c>
    </row>
    <row r="551" spans="1:7" ht="16.5" customHeight="1">
      <c r="A551" s="97" t="str">
        <f>'[2]庫存明細表(INVR18)'!A551</f>
        <v>20230P015</v>
      </c>
      <c r="B551" s="97" t="str">
        <f>'[2]庫存明細表(INVR18)'!B551</f>
        <v>資請-Tiger Family輕量書包</v>
      </c>
      <c r="C551" s="97">
        <f>'[2]庫存明細表(INVR18)'!C551</f>
        <v>2904</v>
      </c>
      <c r="D551" s="97">
        <f>'[2]庫存明細表(INVR18)'!D551</f>
        <v>1</v>
      </c>
      <c r="E551" s="97">
        <f>'[2]庫存明細表(INVR18)'!E551</f>
        <v>2904</v>
      </c>
      <c r="F551" s="97">
        <f>'[2]庫存明細表(INVR18)'!F551</f>
        <v>0</v>
      </c>
      <c r="G551" s="97">
        <f>'[2]庫存明細表(INVR18)'!G551</f>
        <v>0</v>
      </c>
    </row>
    <row r="552" spans="1:7" ht="16.5" customHeight="1">
      <c r="A552" s="97" t="str">
        <f>'[2]庫存明細表(INVR18)'!A552</f>
        <v>20230P030</v>
      </c>
      <c r="B552" s="97" t="str">
        <f>'[2]庫存明細表(INVR18)'!B552</f>
        <v>資請-Giotto Bebe寶寶黏土</v>
      </c>
      <c r="C552" s="97">
        <f>'[2]庫存明細表(INVR18)'!C552</f>
        <v>495.21</v>
      </c>
      <c r="D552" s="97">
        <f>'[2]庫存明細表(INVR18)'!D552</f>
        <v>14</v>
      </c>
      <c r="E552" s="97">
        <f>'[2]庫存明細表(INVR18)'!E552</f>
        <v>6933</v>
      </c>
      <c r="F552" s="97">
        <f>'[2]庫存明細表(INVR18)'!F552</f>
        <v>0</v>
      </c>
      <c r="G552" s="97">
        <f>'[2]庫存明細表(INVR18)'!G552</f>
        <v>0</v>
      </c>
    </row>
    <row r="553" spans="1:7" ht="16.5" customHeight="1">
      <c r="A553" s="97" t="str">
        <f>'[2]庫存明細表(INVR18)'!A553</f>
        <v>20230P031</v>
      </c>
      <c r="B553" s="97" t="str">
        <f>'[2]庫存明細表(INVR18)'!B553</f>
        <v>資請-法國Janod兒童電子鋼琴</v>
      </c>
      <c r="C553" s="97">
        <f>'[2]庫存明細表(INVR18)'!C553</f>
        <v>1952</v>
      </c>
      <c r="D553" s="97">
        <f>'[2]庫存明細表(INVR18)'!D553</f>
        <v>1</v>
      </c>
      <c r="E553" s="97">
        <f>'[2]庫存明細表(INVR18)'!E553</f>
        <v>1952</v>
      </c>
      <c r="F553" s="97">
        <f>'[2]庫存明細表(INVR18)'!F553</f>
        <v>0</v>
      </c>
      <c r="G553" s="97">
        <f>'[2]庫存明細表(INVR18)'!G553</f>
        <v>0</v>
      </c>
    </row>
    <row r="554" spans="1:7" ht="16.5" customHeight="1">
      <c r="A554" s="97" t="str">
        <f>'[2]庫存明細表(INVR18)'!A554</f>
        <v>20230P032</v>
      </c>
      <c r="B554" s="97" t="str">
        <f>'[2]庫存明細表(INVR18)'!B554</f>
        <v>資請-法國Janod智能方塊迷宮</v>
      </c>
      <c r="C554" s="97">
        <f>'[2]庫存明細表(INVR18)'!C554</f>
        <v>1857</v>
      </c>
      <c r="D554" s="97">
        <f>'[2]庫存明細表(INVR18)'!D554</f>
        <v>1</v>
      </c>
      <c r="E554" s="97">
        <f>'[2]庫存明細表(INVR18)'!E554</f>
        <v>1857</v>
      </c>
      <c r="F554" s="97">
        <f>'[2]庫存明細表(INVR18)'!F554</f>
        <v>0</v>
      </c>
      <c r="G554" s="97">
        <f>'[2]庫存明細表(INVR18)'!G554</f>
        <v>0</v>
      </c>
    </row>
    <row r="555" spans="1:7" ht="16.5" customHeight="1">
      <c r="A555" s="97" t="str">
        <f>'[2]庫存明細表(INVR18)'!A555</f>
        <v>20230PM02</v>
      </c>
      <c r="B555" s="97" t="str">
        <f>'[2]庫存明細表(INVR18)'!B555</f>
        <v>巧虎推推樂大作戰</v>
      </c>
      <c r="C555" s="97">
        <f>'[2]庫存明細表(INVR18)'!C555</f>
        <v>63.49</v>
      </c>
      <c r="D555" s="97">
        <f>'[2]庫存明細表(INVR18)'!D555</f>
        <v>2901</v>
      </c>
      <c r="E555" s="97">
        <f>'[2]庫存明細表(INVR18)'!E555</f>
        <v>184190</v>
      </c>
      <c r="F555" s="97">
        <f>'[2]庫存明細表(INVR18)'!F555</f>
        <v>0</v>
      </c>
      <c r="G555" s="97">
        <f>'[2]庫存明細表(INVR18)'!G555</f>
        <v>0</v>
      </c>
    </row>
    <row r="556" spans="1:7" ht="16.5" customHeight="1">
      <c r="A556" s="97" t="str">
        <f>'[2]庫存明細表(INVR18)'!A556</f>
        <v>20230PM03</v>
      </c>
      <c r="B556" s="97" t="str">
        <f>'[2]庫存明細表(INVR18)'!B556</f>
        <v>巧虎平衡滾滾樂</v>
      </c>
      <c r="C556" s="97">
        <f>'[2]庫存明細表(INVR18)'!C556</f>
        <v>66.56</v>
      </c>
      <c r="D556" s="97">
        <f>'[2]庫存明細表(INVR18)'!D556</f>
        <v>3084</v>
      </c>
      <c r="E556" s="97">
        <f>'[2]庫存明細表(INVR18)'!E556</f>
        <v>205285</v>
      </c>
      <c r="F556" s="97">
        <f>'[2]庫存明細表(INVR18)'!F556</f>
        <v>0</v>
      </c>
      <c r="G556" s="97">
        <f>'[2]庫存明細表(INVR18)'!G556</f>
        <v>0</v>
      </c>
    </row>
    <row r="557" spans="1:7" ht="16.5" customHeight="1">
      <c r="A557" s="97" t="str">
        <f>'[2]庫存明細表(INVR18)'!A557</f>
        <v>20230PM04</v>
      </c>
      <c r="B557" s="97" t="str">
        <f>'[2]庫存明細表(INVR18)'!B557</f>
        <v>巧虎小小宇宙尋夢燈</v>
      </c>
      <c r="C557" s="97">
        <f>'[2]庫存明細表(INVR18)'!C557</f>
        <v>56.41</v>
      </c>
      <c r="D557" s="97">
        <f>'[2]庫存明細表(INVR18)'!D557</f>
        <v>3009</v>
      </c>
      <c r="E557" s="97">
        <f>'[2]庫存明細表(INVR18)'!E557</f>
        <v>169726</v>
      </c>
      <c r="F557" s="97">
        <f>'[2]庫存明細表(INVR18)'!F557</f>
        <v>0</v>
      </c>
      <c r="G557" s="97">
        <f>'[2]庫存明細表(INVR18)'!G557</f>
        <v>0</v>
      </c>
    </row>
    <row r="558" spans="1:7" ht="16.5" customHeight="1">
      <c r="A558" s="97" t="str">
        <f>'[2]庫存明細表(INVR18)'!A558</f>
        <v>20230PP01</v>
      </c>
      <c r="B558" s="97" t="str">
        <f>'[2]庫存明細表(INVR18)'!B558</f>
        <v>classic world木製甜蜜積木</v>
      </c>
      <c r="C558" s="97">
        <f>'[2]庫存明細表(INVR18)'!C558</f>
        <v>119.07</v>
      </c>
      <c r="D558" s="97">
        <f>'[2]庫存明細表(INVR18)'!D558</f>
        <v>1678</v>
      </c>
      <c r="E558" s="97">
        <f>'[2]庫存明細表(INVR18)'!E558</f>
        <v>199792</v>
      </c>
      <c r="F558" s="97">
        <f>'[2]庫存明細表(INVR18)'!F558</f>
        <v>0</v>
      </c>
      <c r="G558" s="97">
        <f>'[2]庫存明細表(INVR18)'!G558</f>
        <v>0</v>
      </c>
    </row>
    <row r="559" spans="1:7" ht="16.5" customHeight="1">
      <c r="A559" s="97" t="str">
        <f>'[2]庫存明細表(INVR18)'!A559</f>
        <v>20230PP02</v>
      </c>
      <c r="B559" s="97" t="str">
        <f>'[2]庫存明細表(INVR18)'!B559</f>
        <v>巧虎愛塗鴉多功能畫板</v>
      </c>
      <c r="C559" s="97">
        <f>'[2]庫存明細表(INVR18)'!C559</f>
        <v>169.49</v>
      </c>
      <c r="D559" s="97">
        <f>'[2]庫存明細表(INVR18)'!D559</f>
        <v>301</v>
      </c>
      <c r="E559" s="97">
        <f>'[2]庫存明細表(INVR18)'!E559</f>
        <v>51015</v>
      </c>
      <c r="F559" s="97">
        <f>'[2]庫存明細表(INVR18)'!F559</f>
        <v>0</v>
      </c>
      <c r="G559" s="97">
        <f>'[2]庫存明細表(INVR18)'!G559</f>
        <v>0</v>
      </c>
    </row>
    <row r="560" spans="1:7" ht="16.5" customHeight="1">
      <c r="A560" s="97" t="str">
        <f>'[2]庫存明細表(INVR18)'!A560</f>
        <v>20230PP04</v>
      </c>
      <c r="B560" s="97" t="str">
        <f>'[2]庫存明細表(INVR18)'!B560</f>
        <v>JarMelo幼兒圓頭可水洗彩色筆</v>
      </c>
      <c r="C560" s="97">
        <f>'[2]庫存明細表(INVR18)'!C560</f>
        <v>114.3</v>
      </c>
      <c r="D560" s="97">
        <f>'[2]庫存明細表(INVR18)'!D560</f>
        <v>916</v>
      </c>
      <c r="E560" s="97">
        <f>'[2]庫存明細表(INVR18)'!E560</f>
        <v>104702</v>
      </c>
      <c r="F560" s="97">
        <f>'[2]庫存明細表(INVR18)'!F560</f>
        <v>0</v>
      </c>
      <c r="G560" s="97">
        <f>'[2]庫存明細表(INVR18)'!G560</f>
        <v>0</v>
      </c>
    </row>
    <row r="561" spans="1:7" ht="16.5" customHeight="1">
      <c r="A561" s="97" t="str">
        <f>'[2]庫存明細表(INVR18)'!A561</f>
        <v>20230PQ01</v>
      </c>
      <c r="B561" s="97" t="str">
        <f>'[2]庫存明細表(INVR18)'!B561</f>
        <v>巧虎環保收納包</v>
      </c>
      <c r="C561" s="97">
        <f>'[2]庫存明細表(INVR18)'!C561</f>
        <v>41.79</v>
      </c>
      <c r="D561" s="97">
        <f>'[2]庫存明細表(INVR18)'!D561</f>
        <v>2595</v>
      </c>
      <c r="E561" s="97">
        <f>'[2]庫存明細表(INVR18)'!E561</f>
        <v>108440</v>
      </c>
      <c r="F561" s="97">
        <f>'[2]庫存明細表(INVR18)'!F561</f>
        <v>0</v>
      </c>
      <c r="G561" s="97">
        <f>'[2]庫存明細表(INVR18)'!G561</f>
        <v>0</v>
      </c>
    </row>
    <row r="562" spans="1:7" ht="16.5" customHeight="1">
      <c r="A562" s="97" t="str">
        <f>'[2]庫存明細表(INVR18)'!A562</f>
        <v>20230PQ02</v>
      </c>
      <c r="B562" s="97" t="str">
        <f>'[2]庫存明細表(INVR18)'!B562</f>
        <v>可樂球自動鉛筆</v>
      </c>
      <c r="C562" s="97">
        <f>'[2]庫存明細表(INVR18)'!C562</f>
        <v>33.54</v>
      </c>
      <c r="D562" s="97">
        <f>'[2]庫存明細表(INVR18)'!D562</f>
        <v>65</v>
      </c>
      <c r="E562" s="97">
        <f>'[2]庫存明細表(INVR18)'!E562</f>
        <v>2180</v>
      </c>
      <c r="F562" s="97">
        <f>'[2]庫存明細表(INVR18)'!F562</f>
        <v>0</v>
      </c>
      <c r="G562" s="97">
        <f>'[2]庫存明細表(INVR18)'!G562</f>
        <v>0</v>
      </c>
    </row>
    <row r="563" spans="1:7" ht="16.5" customHeight="1">
      <c r="A563" s="97" t="str">
        <f>'[2]庫存明細表(INVR18)'!A563</f>
        <v>20231PA0F</v>
      </c>
      <c r="B563" s="97" t="str">
        <f>'[2]庫存明細表(INVR18)'!B563</f>
        <v>DoReMi巧虎小樂手</v>
      </c>
      <c r="C563" s="97">
        <f>'[2]庫存明細表(INVR18)'!C563</f>
        <v>151</v>
      </c>
      <c r="D563" s="97">
        <f>'[2]庫存明細表(INVR18)'!D563</f>
        <v>2</v>
      </c>
      <c r="E563" s="97">
        <f>'[2]庫存明細表(INVR18)'!E563</f>
        <v>302</v>
      </c>
      <c r="F563" s="97">
        <f>'[2]庫存明細表(INVR18)'!F563</f>
        <v>0</v>
      </c>
      <c r="G563" s="97">
        <f>'[2]庫存明細表(INVR18)'!G563</f>
        <v>0</v>
      </c>
    </row>
    <row r="564" spans="1:7" ht="16.5" customHeight="1">
      <c r="A564" s="97" t="str">
        <f>'[2]庫存明細表(INVR18)'!A564</f>
        <v>20231PB02</v>
      </c>
      <c r="B564" s="97" t="str">
        <f>'[2]庫存明細表(INVR18)'!B564</f>
        <v>生活語彙100圖鑑</v>
      </c>
      <c r="C564" s="97">
        <f>'[2]庫存明細表(INVR18)'!C564</f>
        <v>62.47</v>
      </c>
      <c r="D564" s="97">
        <f>'[2]庫存明細表(INVR18)'!D564</f>
        <v>278</v>
      </c>
      <c r="E564" s="97">
        <f>'[2]庫存明細表(INVR18)'!E564</f>
        <v>17367</v>
      </c>
      <c r="F564" s="97">
        <f>'[2]庫存明細表(INVR18)'!F564</f>
        <v>0</v>
      </c>
      <c r="G564" s="97">
        <f>'[2]庫存明細表(INVR18)'!G564</f>
        <v>0</v>
      </c>
    </row>
    <row r="565" spans="1:7" ht="16.5" customHeight="1">
      <c r="A565" s="97" t="str">
        <f>'[2]庫存明細表(INVR18)'!A565</f>
        <v>20231PB03</v>
      </c>
      <c r="B565" s="97" t="str">
        <f>'[2]庫存明細表(INVR18)'!B565</f>
        <v>巧虎趣味遊戲墊</v>
      </c>
      <c r="C565" s="97">
        <f>'[2]庫存明細表(INVR18)'!C565</f>
        <v>93.7</v>
      </c>
      <c r="D565" s="97">
        <f>'[2]庫存明細表(INVR18)'!D565</f>
        <v>30</v>
      </c>
      <c r="E565" s="97">
        <f>'[2]庫存明細表(INVR18)'!E565</f>
        <v>2811</v>
      </c>
      <c r="F565" s="97">
        <f>'[2]庫存明細表(INVR18)'!F565</f>
        <v>0</v>
      </c>
      <c r="G565" s="97">
        <f>'[2]庫存明細表(INVR18)'!G565</f>
        <v>0</v>
      </c>
    </row>
    <row r="566" spans="1:7" ht="16.5" customHeight="1">
      <c r="A566" s="97" t="str">
        <f>'[2]庫存明細表(INVR18)'!A566</f>
        <v>20231PB04</v>
      </c>
      <c r="B566" s="97" t="str">
        <f>'[2]庫存明細表(INVR18)'!B566</f>
        <v>巧虎森林奇遇記</v>
      </c>
      <c r="C566" s="97">
        <f>'[2]庫存明細表(INVR18)'!C566</f>
        <v>52.49</v>
      </c>
      <c r="D566" s="97">
        <f>'[2]庫存明細表(INVR18)'!D566</f>
        <v>3060</v>
      </c>
      <c r="E566" s="97">
        <f>'[2]庫存明細表(INVR18)'!E566</f>
        <v>160632</v>
      </c>
      <c r="F566" s="97">
        <f>'[2]庫存明細表(INVR18)'!F566</f>
        <v>0</v>
      </c>
      <c r="G566" s="97">
        <f>'[2]庫存明細表(INVR18)'!G566</f>
        <v>0</v>
      </c>
    </row>
    <row r="567" spans="1:7" ht="16.5" customHeight="1">
      <c r="A567" s="97" t="str">
        <f>'[2]庫存明細表(INVR18)'!A567</f>
        <v>20231PB06</v>
      </c>
      <c r="B567" s="97" t="str">
        <f>'[2]庫存明細表(INVR18)'!B567</f>
        <v>巧虎兩用式多功能水壺</v>
      </c>
      <c r="C567" s="97">
        <f>'[2]庫存明細表(INVR18)'!C567</f>
        <v>104</v>
      </c>
      <c r="D567" s="97">
        <f>'[2]庫存明細表(INVR18)'!D567</f>
        <v>4</v>
      </c>
      <c r="E567" s="97">
        <f>'[2]庫存明細表(INVR18)'!E567</f>
        <v>416</v>
      </c>
      <c r="F567" s="97">
        <f>'[2]庫存明細表(INVR18)'!F567</f>
        <v>0</v>
      </c>
      <c r="G567" s="97">
        <f>'[2]庫存明細表(INVR18)'!G567</f>
        <v>0</v>
      </c>
    </row>
    <row r="568" spans="1:7" ht="16.5" customHeight="1">
      <c r="A568" s="97" t="str">
        <f>'[2]庫存明細表(INVR18)'!A568</f>
        <v>20231PB0A</v>
      </c>
      <c r="B568" s="97" t="str">
        <f>'[2]庫存明細表(INVR18)'!B568</f>
        <v>寶寶版加贈IC巧虎收音機</v>
      </c>
      <c r="C568" s="97">
        <f>'[2]庫存明細表(INVR18)'!C568</f>
        <v>139.01</v>
      </c>
      <c r="D568" s="97">
        <f>'[2]庫存明細表(INVR18)'!D568</f>
        <v>276</v>
      </c>
      <c r="E568" s="97">
        <f>'[2]庫存明細表(INVR18)'!E568</f>
        <v>38366</v>
      </c>
      <c r="F568" s="97">
        <f>'[2]庫存明細表(INVR18)'!F568</f>
        <v>0</v>
      </c>
      <c r="G568" s="97">
        <f>'[2]庫存明細表(INVR18)'!G568</f>
        <v>0</v>
      </c>
    </row>
    <row r="569" spans="1:7" ht="16.5" customHeight="1">
      <c r="A569" s="97" t="str">
        <f>'[2]庫存明細表(INVR18)'!A569</f>
        <v>20231PB0F</v>
      </c>
      <c r="B569" s="97" t="str">
        <f>'[2]庫存明細表(INVR18)'!B569</f>
        <v>寶寶版點心分享遊戲組</v>
      </c>
      <c r="C569" s="97">
        <f>'[2]庫存明細表(INVR18)'!C569</f>
        <v>113</v>
      </c>
      <c r="D569" s="97">
        <f>'[2]庫存明細表(INVR18)'!D569</f>
        <v>4</v>
      </c>
      <c r="E569" s="97">
        <f>'[2]庫存明細表(INVR18)'!E569</f>
        <v>452</v>
      </c>
      <c r="F569" s="97">
        <f>'[2]庫存明細表(INVR18)'!F569</f>
        <v>0</v>
      </c>
      <c r="G569" s="97">
        <f>'[2]庫存明細表(INVR18)'!G569</f>
        <v>0</v>
      </c>
    </row>
    <row r="570" spans="1:7" ht="16.5" customHeight="1">
      <c r="A570" s="97" t="str">
        <f>'[2]庫存明細表(INVR18)'!A570</f>
        <v>20232PB01</v>
      </c>
      <c r="B570" s="97" t="str">
        <f>'[2]庫存明細表(INVR18)'!B570</f>
        <v>點點火箭車-動物園遊戲底圖</v>
      </c>
      <c r="C570" s="97">
        <f>'[2]庫存明細表(INVR18)'!C570</f>
        <v>6.48</v>
      </c>
      <c r="D570" s="97">
        <f>'[2]庫存明細表(INVR18)'!D570</f>
        <v>63</v>
      </c>
      <c r="E570" s="97">
        <f>'[2]庫存明細表(INVR18)'!E570</f>
        <v>408</v>
      </c>
      <c r="F570" s="97">
        <f>'[2]庫存明細表(INVR18)'!F570</f>
        <v>0</v>
      </c>
      <c r="G570" s="97">
        <f>'[2]庫存明細表(INVR18)'!G570</f>
        <v>0</v>
      </c>
    </row>
    <row r="571" spans="1:7" ht="16.5" customHeight="1">
      <c r="A571" s="97" t="str">
        <f>'[2]庫存明細表(INVR18)'!A571</f>
        <v>20232PB0B</v>
      </c>
      <c r="B571" s="97" t="str">
        <f>'[2]庫存明細表(INVR18)'!B571</f>
        <v>幼幼版新規加贈2401點點書</v>
      </c>
      <c r="C571" s="97">
        <f>'[2]庫存明細表(INVR18)'!C571</f>
        <v>44.43</v>
      </c>
      <c r="D571" s="97">
        <f>'[2]庫存明細表(INVR18)'!D571</f>
        <v>274</v>
      </c>
      <c r="E571" s="97">
        <f>'[2]庫存明細表(INVR18)'!E571</f>
        <v>12173</v>
      </c>
      <c r="F571" s="97">
        <f>'[2]庫存明細表(INVR18)'!F571</f>
        <v>0</v>
      </c>
      <c r="G571" s="97">
        <f>'[2]庫存明細表(INVR18)'!G571</f>
        <v>0</v>
      </c>
    </row>
    <row r="572" spans="1:7" ht="16.5" customHeight="1">
      <c r="A572" s="97" t="str">
        <f>'[2]庫存明細表(INVR18)'!A572</f>
        <v>20232PB0G</v>
      </c>
      <c r="B572" s="97" t="str">
        <f>'[2]庫存明細表(INVR18)'!B572</f>
        <v>幼幼版認知顏色冰淇淋組</v>
      </c>
      <c r="C572" s="97">
        <f>'[2]庫存明細表(INVR18)'!C572</f>
        <v>130.26</v>
      </c>
      <c r="D572" s="97">
        <f>'[2]庫存明細表(INVR18)'!D572</f>
        <v>1097</v>
      </c>
      <c r="E572" s="97">
        <f>'[2]庫存明細表(INVR18)'!E572</f>
        <v>142895</v>
      </c>
      <c r="F572" s="97">
        <f>'[2]庫存明細表(INVR18)'!F572</f>
        <v>0</v>
      </c>
      <c r="G572" s="97">
        <f>'[2]庫存明細表(INVR18)'!G572</f>
        <v>0</v>
      </c>
    </row>
    <row r="573" spans="1:7" ht="16.5" customHeight="1">
      <c r="A573" s="97" t="str">
        <f>'[2]庫存明細表(INVR18)'!A573</f>
        <v>20232PB0J</v>
      </c>
      <c r="B573" s="97" t="str">
        <f>'[2]庫存明細表(INVR18)'!B573</f>
        <v>(點點火箭車)巧虎的音樂書</v>
      </c>
      <c r="C573" s="97">
        <f>'[2]庫存明細表(INVR18)'!C573</f>
        <v>27.12</v>
      </c>
      <c r="D573" s="97">
        <f>'[2]庫存明細表(INVR18)'!D573</f>
        <v>51</v>
      </c>
      <c r="E573" s="97">
        <f>'[2]庫存明細表(INVR18)'!E573</f>
        <v>1383</v>
      </c>
      <c r="F573" s="97">
        <f>'[2]庫存明細表(INVR18)'!F573</f>
        <v>0</v>
      </c>
      <c r="G573" s="97">
        <f>'[2]庫存明細表(INVR18)'!G573</f>
        <v>0</v>
      </c>
    </row>
    <row r="574" spans="1:7" ht="16.5" customHeight="1">
      <c r="A574" s="97" t="str">
        <f>'[2]庫存明細表(INVR18)'!A574</f>
        <v>20232PM01</v>
      </c>
      <c r="B574" s="97" t="str">
        <f>'[2]庫存明細表(INVR18)'!B574</f>
        <v>貓頭鷹鬆餅店數字遊戲組</v>
      </c>
      <c r="C574" s="97">
        <f>'[2]庫存明細表(INVR18)'!C574</f>
        <v>24.76</v>
      </c>
      <c r="D574" s="97">
        <f>'[2]庫存明細表(INVR18)'!D574</f>
        <v>817</v>
      </c>
      <c r="E574" s="97">
        <f>'[2]庫存明細表(INVR18)'!E574</f>
        <v>20226</v>
      </c>
      <c r="F574" s="97">
        <f>'[2]庫存明細表(INVR18)'!F574</f>
        <v>0</v>
      </c>
      <c r="G574" s="97">
        <f>'[2]庫存明細表(INVR18)'!G574</f>
        <v>0</v>
      </c>
    </row>
    <row r="575" spans="1:7" ht="16.5" customHeight="1">
      <c r="A575" s="97" t="str">
        <f>'[2]庫存明細表(INVR18)'!A575</f>
        <v>20233PB01</v>
      </c>
      <c r="B575" s="97" t="str">
        <f>'[2]庫存明細表(INVR18)'!B575</f>
        <v>智高龍年積木</v>
      </c>
      <c r="C575" s="97">
        <f>'[2]庫存明細表(INVR18)'!C575</f>
        <v>95.52</v>
      </c>
      <c r="D575" s="97">
        <f>'[2]庫存明細表(INVR18)'!D575</f>
        <v>500</v>
      </c>
      <c r="E575" s="97">
        <f>'[2]庫存明細表(INVR18)'!E575</f>
        <v>47759</v>
      </c>
      <c r="F575" s="97">
        <f>'[2]庫存明細表(INVR18)'!F575</f>
        <v>0</v>
      </c>
      <c r="G575" s="97">
        <f>'[2]庫存明細表(INVR18)'!G575</f>
        <v>0</v>
      </c>
    </row>
    <row r="576" spans="1:7" ht="16.5" customHeight="1">
      <c r="A576" s="97" t="str">
        <f>'[2]庫存明細表(INVR18)'!A576</f>
        <v>20233PB02</v>
      </c>
      <c r="B576" s="97" t="str">
        <f>'[2]庫存明細表(INVR18)'!B576</f>
        <v>智高自走積木-野生動物探險趣</v>
      </c>
      <c r="C576" s="97">
        <f>'[2]庫存明細表(INVR18)'!C576</f>
        <v>107.54</v>
      </c>
      <c r="D576" s="97">
        <f>'[2]庫存明細表(INVR18)'!D576</f>
        <v>1187</v>
      </c>
      <c r="E576" s="97">
        <f>'[2]庫存明細表(INVR18)'!E576</f>
        <v>127651</v>
      </c>
      <c r="F576" s="97">
        <f>'[2]庫存明細表(INVR18)'!F576</f>
        <v>0</v>
      </c>
      <c r="G576" s="97">
        <f>'[2]庫存明細表(INVR18)'!G576</f>
        <v>0</v>
      </c>
    </row>
    <row r="577" spans="1:7" ht="16.5" customHeight="1">
      <c r="A577" s="97" t="str">
        <f>'[2]庫存明細表(INVR18)'!A577</f>
        <v>20233PB0M</v>
      </c>
      <c r="B577" s="97" t="str">
        <f>'[2]庫存明細表(INVR18)'!B577</f>
        <v>快樂版加贈找朋友邏輯遊戲組</v>
      </c>
      <c r="C577" s="97">
        <f>'[2]庫存明細表(INVR18)'!C577</f>
        <v>76.400000000000006</v>
      </c>
      <c r="D577" s="97">
        <f>'[2]庫存明細表(INVR18)'!D577</f>
        <v>151</v>
      </c>
      <c r="E577" s="97">
        <f>'[2]庫存明細表(INVR18)'!E577</f>
        <v>11537</v>
      </c>
      <c r="F577" s="97">
        <f>'[2]庫存明細表(INVR18)'!F577</f>
        <v>0</v>
      </c>
      <c r="G577" s="97">
        <f>'[2]庫存明細表(INVR18)'!G577</f>
        <v>0</v>
      </c>
    </row>
    <row r="578" spans="1:7" ht="16.5" customHeight="1">
      <c r="A578" s="97" t="str">
        <f>'[2]庫存明細表(INVR18)'!A578</f>
        <v>20233PB0M-L</v>
      </c>
      <c r="B578" s="97" t="str">
        <f>'[2]庫存明細表(INVR18)'!B578</f>
        <v>快樂版加贈找朋友遊戲海報</v>
      </c>
      <c r="C578" s="97">
        <f>'[2]庫存明細表(INVR18)'!C578</f>
        <v>16.84</v>
      </c>
      <c r="D578" s="97">
        <f>'[2]庫存明細表(INVR18)'!D578</f>
        <v>132</v>
      </c>
      <c r="E578" s="97">
        <f>'[2]庫存明細表(INVR18)'!E578</f>
        <v>2223</v>
      </c>
      <c r="F578" s="97">
        <f>'[2]庫存明細表(INVR18)'!F578</f>
        <v>0</v>
      </c>
      <c r="G578" s="97">
        <f>'[2]庫存明細表(INVR18)'!G578</f>
        <v>0</v>
      </c>
    </row>
    <row r="579" spans="1:7" ht="16.5" customHeight="1">
      <c r="A579" s="97" t="str">
        <f>'[2]庫存明細表(INVR18)'!A579</f>
        <v>2023FPB01</v>
      </c>
      <c r="B579" s="97" t="str">
        <f>'[2]庫存明細表(INVR18)'!B579</f>
        <v>機智水果加加樂</v>
      </c>
      <c r="C579" s="97">
        <f>'[2]庫存明細表(INVR18)'!C579</f>
        <v>67.819999999999993</v>
      </c>
      <c r="D579" s="97">
        <f>'[2]庫存明細表(INVR18)'!D579</f>
        <v>1367</v>
      </c>
      <c r="E579" s="97">
        <f>'[2]庫存明細表(INVR18)'!E579</f>
        <v>92710</v>
      </c>
      <c r="F579" s="97">
        <f>'[2]庫存明細表(INVR18)'!F579</f>
        <v>0</v>
      </c>
      <c r="G579" s="97">
        <f>'[2]庫存明細表(INVR18)'!G579</f>
        <v>0</v>
      </c>
    </row>
    <row r="580" spans="1:7" ht="16.5" customHeight="1">
      <c r="A580" s="97" t="str">
        <f>'[2]庫存明細表(INVR18)'!A580</f>
        <v>2023GPS02</v>
      </c>
      <c r="B580" s="97" t="str">
        <f>'[2]庫存明細表(INVR18)'!B580</f>
        <v>富樂夢繪畫文具組</v>
      </c>
      <c r="C580" s="97">
        <f>'[2]庫存明細表(INVR18)'!C580</f>
        <v>151.5</v>
      </c>
      <c r="D580" s="97">
        <f>'[2]庫存明細表(INVR18)'!D580</f>
        <v>2</v>
      </c>
      <c r="E580" s="97">
        <f>'[2]庫存明細表(INVR18)'!E580</f>
        <v>303</v>
      </c>
      <c r="F580" s="97">
        <f>'[2]庫存明細表(INVR18)'!F580</f>
        <v>0</v>
      </c>
      <c r="G580" s="97">
        <f>'[2]庫存明細表(INVR18)'!G580</f>
        <v>0</v>
      </c>
    </row>
    <row r="581" spans="1:7" ht="16.5" customHeight="1">
      <c r="A581" s="97" t="str">
        <f>'[2]庫存明細表(INVR18)'!A581</f>
        <v>2023GPS05</v>
      </c>
      <c r="B581" s="97" t="str">
        <f>'[2]庫存明細表(INVR18)'!B581</f>
        <v>Beckmann-文具袋Tiger</v>
      </c>
      <c r="C581" s="97">
        <f>'[2]庫存明細表(INVR18)'!C581</f>
        <v>190.43</v>
      </c>
      <c r="D581" s="97">
        <f>'[2]庫存明細表(INVR18)'!D581</f>
        <v>7</v>
      </c>
      <c r="E581" s="97">
        <f>'[2]庫存明細表(INVR18)'!E581</f>
        <v>1333</v>
      </c>
      <c r="F581" s="97">
        <f>'[2]庫存明細表(INVR18)'!F581</f>
        <v>0</v>
      </c>
      <c r="G581" s="97">
        <f>'[2]庫存明細表(INVR18)'!G581</f>
        <v>0</v>
      </c>
    </row>
    <row r="582" spans="1:7" ht="16.5" customHeight="1">
      <c r="A582" s="97" t="str">
        <f>'[2]庫存明細表(INVR18)'!A582</f>
        <v>2023GPS06</v>
      </c>
      <c r="B582" s="97" t="str">
        <f>'[2]庫存明細表(INVR18)'!B582</f>
        <v>Beckmann-文具袋花瓣</v>
      </c>
      <c r="C582" s="97">
        <f>'[2]庫存明細表(INVR18)'!C582</f>
        <v>190.5</v>
      </c>
      <c r="D582" s="97">
        <f>'[2]庫存明細表(INVR18)'!D582</f>
        <v>10</v>
      </c>
      <c r="E582" s="97">
        <f>'[2]庫存明細表(INVR18)'!E582</f>
        <v>1905</v>
      </c>
      <c r="F582" s="97">
        <f>'[2]庫存明細表(INVR18)'!F582</f>
        <v>0</v>
      </c>
      <c r="G582" s="97">
        <f>'[2]庫存明細表(INVR18)'!G582</f>
        <v>0</v>
      </c>
    </row>
    <row r="583" spans="1:7" ht="16.5" customHeight="1">
      <c r="A583" s="97" t="str">
        <f>'[2]庫存明細表(INVR18)'!A583</f>
        <v>2023GPS07</v>
      </c>
      <c r="B583" s="97" t="str">
        <f>'[2]庫存明細表(INVR18)'!B583</f>
        <v>冰原小英雄桌遊</v>
      </c>
      <c r="C583" s="97">
        <f>'[2]庫存明細表(INVR18)'!C583</f>
        <v>190.49</v>
      </c>
      <c r="D583" s="97">
        <f>'[2]庫存明細表(INVR18)'!D583</f>
        <v>195</v>
      </c>
      <c r="E583" s="97">
        <f>'[2]庫存明細表(INVR18)'!E583</f>
        <v>37145</v>
      </c>
      <c r="F583" s="97">
        <f>'[2]庫存明細表(INVR18)'!F583</f>
        <v>0</v>
      </c>
      <c r="G583" s="97">
        <f>'[2]庫存明細表(INVR18)'!G583</f>
        <v>0</v>
      </c>
    </row>
    <row r="584" spans="1:7" ht="16.5" customHeight="1">
      <c r="A584" s="97" t="str">
        <f>'[2]庫存明細表(INVR18)'!A584</f>
        <v>2023KPG01</v>
      </c>
      <c r="B584" s="97" t="str">
        <f>'[2]庫存明細表(INVR18)'!B584</f>
        <v>2023夏季互動禮</v>
      </c>
      <c r="C584" s="97">
        <f>'[2]庫存明細表(INVR18)'!C584</f>
        <v>9.5399999999999991</v>
      </c>
      <c r="D584" s="97">
        <f>'[2]庫存明細表(INVR18)'!D584</f>
        <v>199</v>
      </c>
      <c r="E584" s="97">
        <f>'[2]庫存明細表(INVR18)'!E584</f>
        <v>1898</v>
      </c>
      <c r="F584" s="97">
        <f>'[2]庫存明細表(INVR18)'!F584</f>
        <v>0</v>
      </c>
      <c r="G584" s="97">
        <f>'[2]庫存明細表(INVR18)'!G584</f>
        <v>0</v>
      </c>
    </row>
    <row r="585" spans="1:7" ht="16.5" customHeight="1">
      <c r="A585" s="97" t="str">
        <f>'[2]庫存明細表(INVR18)'!A585</f>
        <v>2023MPB01</v>
      </c>
      <c r="B585" s="97" t="str">
        <f>'[2]庫存明細表(INVR18)'!B585</f>
        <v>巧虎DIY英語城堡</v>
      </c>
      <c r="C585" s="97">
        <f>'[2]庫存明細表(INVR18)'!C585</f>
        <v>107.49</v>
      </c>
      <c r="D585" s="97">
        <f>'[2]庫存明細表(INVR18)'!D585</f>
        <v>1244</v>
      </c>
      <c r="E585" s="97">
        <f>'[2]庫存明細表(INVR18)'!E585</f>
        <v>133723</v>
      </c>
      <c r="F585" s="97">
        <f>'[2]庫存明細表(INVR18)'!F585</f>
        <v>0</v>
      </c>
      <c r="G585" s="97">
        <f>'[2]庫存明細表(INVR18)'!G585</f>
        <v>0</v>
      </c>
    </row>
    <row r="586" spans="1:7" ht="16.5" customHeight="1">
      <c r="A586" s="97" t="str">
        <f>'[2]庫存明細表(INVR18)'!A586</f>
        <v>2023MPB02</v>
      </c>
      <c r="B586" s="97" t="str">
        <f>'[2]庫存明細表(INVR18)'!B586</f>
        <v>ABC積木海報組</v>
      </c>
      <c r="C586" s="97">
        <f>'[2]庫存明細表(INVR18)'!C586</f>
        <v>135</v>
      </c>
      <c r="D586" s="97">
        <f>'[2]庫存明細表(INVR18)'!D586</f>
        <v>600</v>
      </c>
      <c r="E586" s="97">
        <f>'[2]庫存明細表(INVR18)'!E586</f>
        <v>81000</v>
      </c>
      <c r="F586" s="97">
        <f>'[2]庫存明細表(INVR18)'!F586</f>
        <v>0</v>
      </c>
      <c r="G586" s="97">
        <f>'[2]庫存明細表(INVR18)'!G586</f>
        <v>0</v>
      </c>
    </row>
    <row r="587" spans="1:7" ht="16.5" customHeight="1">
      <c r="A587" s="97" t="str">
        <f>'[2]庫存明細表(INVR18)'!A587</f>
        <v>2023MPB03</v>
      </c>
      <c r="B587" s="97" t="str">
        <f>'[2]庫存明細表(INVR18)'!B587</f>
        <v>巧虎貨船平衡木</v>
      </c>
      <c r="C587" s="97">
        <f>'[2]庫存明細表(INVR18)'!C587</f>
        <v>58.86</v>
      </c>
      <c r="D587" s="97">
        <f>'[2]庫存明細表(INVR18)'!D587</f>
        <v>5435</v>
      </c>
      <c r="E587" s="97">
        <f>'[2]庫存明細表(INVR18)'!E587</f>
        <v>319908</v>
      </c>
      <c r="F587" s="97">
        <f>'[2]庫存明細表(INVR18)'!F587</f>
        <v>0</v>
      </c>
      <c r="G587" s="97">
        <f>'[2]庫存明細表(INVR18)'!G587</f>
        <v>0</v>
      </c>
    </row>
    <row r="588" spans="1:7" ht="16.5" customHeight="1">
      <c r="A588" s="97" t="str">
        <f>'[2]庫存明細表(INVR18)'!A588</f>
        <v>2023TPB01</v>
      </c>
      <c r="B588" s="97" t="str">
        <f>'[2]庫存明細表(INVR18)'!B588</f>
        <v>電銷加贈-巧虎童巾</v>
      </c>
      <c r="C588" s="97">
        <f>'[2]庫存明細表(INVR18)'!C588</f>
        <v>17</v>
      </c>
      <c r="D588" s="97">
        <f>'[2]庫存明細表(INVR18)'!D588</f>
        <v>3</v>
      </c>
      <c r="E588" s="97">
        <f>'[2]庫存明細表(INVR18)'!E588</f>
        <v>51</v>
      </c>
      <c r="F588" s="97">
        <f>'[2]庫存明細表(INVR18)'!F588</f>
        <v>0</v>
      </c>
      <c r="G588" s="97">
        <f>'[2]庫存明細表(INVR18)'!G588</f>
        <v>0</v>
      </c>
    </row>
    <row r="589" spans="1:7" ht="16.5" customHeight="1">
      <c r="A589" s="97" t="str">
        <f>'[2]庫存明細表(INVR18)'!A589</f>
        <v>2023TPM01</v>
      </c>
      <c r="B589" s="97" t="str">
        <f>'[2]庫存明細表(INVR18)'!B589</f>
        <v>巧虎一起玩貼紙簿</v>
      </c>
      <c r="C589" s="97">
        <f>'[2]庫存明細表(INVR18)'!C589</f>
        <v>41.26</v>
      </c>
      <c r="D589" s="97">
        <f>'[2]庫存明細表(INVR18)'!D589</f>
        <v>149</v>
      </c>
      <c r="E589" s="97">
        <f>'[2]庫存明細表(INVR18)'!E589</f>
        <v>6147</v>
      </c>
      <c r="F589" s="97">
        <f>'[2]庫存明細表(INVR18)'!F589</f>
        <v>0</v>
      </c>
      <c r="G589" s="97">
        <f>'[2]庫存明細表(INVR18)'!G589</f>
        <v>0</v>
      </c>
    </row>
    <row r="590" spans="1:7" ht="16.5" customHeight="1">
      <c r="A590" s="97" t="str">
        <f>'[2]庫存明細表(INVR18)'!A590</f>
        <v>20240PP06</v>
      </c>
      <c r="B590" s="97" t="str">
        <f>'[2]庫存明細表(INVR18)'!B590</f>
        <v>幼兒形狀配對益智盒</v>
      </c>
      <c r="C590" s="97">
        <f>'[2]庫存明細表(INVR18)'!C590</f>
        <v>119.07</v>
      </c>
      <c r="D590" s="97">
        <f>'[2]庫存明細表(INVR18)'!D590</f>
        <v>1636</v>
      </c>
      <c r="E590" s="97">
        <f>'[2]庫存明細表(INVR18)'!E590</f>
        <v>194791</v>
      </c>
      <c r="F590" s="97">
        <f>'[2]庫存明細表(INVR18)'!F590</f>
        <v>0</v>
      </c>
      <c r="G590" s="97">
        <f>'[2]庫存明細表(INVR18)'!G590</f>
        <v>0</v>
      </c>
    </row>
    <row r="591" spans="1:7" ht="16.5" customHeight="1">
      <c r="A591" s="97" t="str">
        <f>'[2]庫存明細表(INVR18)'!A591</f>
        <v>20241PA0F</v>
      </c>
      <c r="B591" s="97" t="str">
        <f>'[2]庫存明細表(INVR18)'!B591</f>
        <v>巧虎i互動語彙機</v>
      </c>
      <c r="C591" s="97">
        <f>'[2]庫存明細表(INVR18)'!C591</f>
        <v>126.67</v>
      </c>
      <c r="D591" s="97">
        <f>'[2]庫存明細表(INVR18)'!D591</f>
        <v>6712</v>
      </c>
      <c r="E591" s="97">
        <f>'[2]庫存明細表(INVR18)'!E591</f>
        <v>850178</v>
      </c>
      <c r="F591" s="97">
        <f>'[2]庫存明細表(INVR18)'!F591</f>
        <v>0</v>
      </c>
      <c r="G591" s="97">
        <f>'[2]庫存明細表(INVR18)'!G591</f>
        <v>0</v>
      </c>
    </row>
    <row r="592" spans="1:7" ht="16.5" customHeight="1">
      <c r="A592" s="97" t="str">
        <f>'[2]庫存明細表(INVR18)'!A592</f>
        <v>20241PR02</v>
      </c>
      <c r="B592" s="97" t="str">
        <f>'[2]庫存明細表(INVR18)'!B592</f>
        <v>巧虎彩虹雲寶寶襪</v>
      </c>
      <c r="C592" s="97">
        <f>'[2]庫存明細表(INVR18)'!C592</f>
        <v>15.84</v>
      </c>
      <c r="D592" s="97">
        <f>'[2]庫存明細表(INVR18)'!D592</f>
        <v>8041</v>
      </c>
      <c r="E592" s="97">
        <f>'[2]庫存明細表(INVR18)'!E592</f>
        <v>127382</v>
      </c>
      <c r="F592" s="97">
        <f>'[2]庫存明細表(INVR18)'!F592</f>
        <v>0</v>
      </c>
      <c r="G592" s="97">
        <f>'[2]庫存明細表(INVR18)'!G592</f>
        <v>0</v>
      </c>
    </row>
    <row r="593" spans="1:7" ht="16.5" customHeight="1">
      <c r="A593" s="97" t="str">
        <f>'[2]庫存明細表(INVR18)'!A593</f>
        <v>20241PR03</v>
      </c>
      <c r="B593" s="97" t="str">
        <f>'[2]庫存明細表(INVR18)'!B593</f>
        <v>巧虎搖搖認知骰</v>
      </c>
      <c r="C593" s="97">
        <f>'[2]庫存明細表(INVR18)'!C593</f>
        <v>31.32</v>
      </c>
      <c r="D593" s="97">
        <f>'[2]庫存明細表(INVR18)'!D593</f>
        <v>2669</v>
      </c>
      <c r="E593" s="97">
        <f>'[2]庫存明細表(INVR18)'!E593</f>
        <v>83580</v>
      </c>
      <c r="F593" s="97">
        <f>'[2]庫存明細表(INVR18)'!F593</f>
        <v>0</v>
      </c>
      <c r="G593" s="97">
        <f>'[2]庫存明細表(INVR18)'!G593</f>
        <v>0</v>
      </c>
    </row>
    <row r="594" spans="1:7" ht="16.5" customHeight="1">
      <c r="A594" s="97" t="str">
        <f>'[2]庫存明細表(INVR18)'!A594</f>
        <v>20244PB01</v>
      </c>
      <c r="B594" s="97" t="str">
        <f>'[2]庫存明細表(INVR18)'!B594</f>
        <v>智高桌遊-果凍派對</v>
      </c>
      <c r="C594" s="97">
        <f>'[2]庫存明細表(INVR18)'!C594</f>
        <v>80</v>
      </c>
      <c r="D594" s="97">
        <f>'[2]庫存明細表(INVR18)'!D594</f>
        <v>1343</v>
      </c>
      <c r="E594" s="97">
        <f>'[2]庫存明細表(INVR18)'!E594</f>
        <v>107440</v>
      </c>
      <c r="F594" s="97">
        <f>'[2]庫存明細表(INVR18)'!F594</f>
        <v>0</v>
      </c>
      <c r="G594" s="97">
        <f>'[2]庫存明細表(INVR18)'!G594</f>
        <v>0</v>
      </c>
    </row>
    <row r="595" spans="1:7" ht="16.5" customHeight="1">
      <c r="A595" s="97" t="str">
        <f>'[2]庫存明細表(INVR18)'!A595</f>
        <v>2024GPS05</v>
      </c>
      <c r="B595" s="97" t="str">
        <f>'[2]庫存明細表(INVR18)'!B595</f>
        <v>彈力學習筷環保收納袋</v>
      </c>
      <c r="C595" s="97">
        <f>'[2]庫存明細表(INVR18)'!C595</f>
        <v>0</v>
      </c>
      <c r="D595" s="97">
        <f>'[2]庫存明細表(INVR18)'!D595</f>
        <v>13</v>
      </c>
      <c r="E595" s="97">
        <f>'[2]庫存明細表(INVR18)'!E595</f>
        <v>0</v>
      </c>
      <c r="F595" s="97">
        <f>'[2]庫存明細表(INVR18)'!F595</f>
        <v>0</v>
      </c>
      <c r="G595" s="97">
        <f>'[2]庫存明細表(INVR18)'!G595</f>
        <v>0</v>
      </c>
    </row>
    <row r="596" spans="1:7" ht="16.5" customHeight="1">
      <c r="A596" s="97" t="str">
        <f>'[2]庫存明細表(INVR18)'!A596</f>
        <v>2024KPG01</v>
      </c>
      <c r="B596" s="97" t="str">
        <f>'[2]庫存明細表(INVR18)'!B596</f>
        <v>2024年夏季互動禮</v>
      </c>
      <c r="C596" s="97">
        <f>'[2]庫存明細表(INVR18)'!C596</f>
        <v>12.22</v>
      </c>
      <c r="D596" s="97">
        <f>'[2]庫存明細表(INVR18)'!D596</f>
        <v>1946</v>
      </c>
      <c r="E596" s="97">
        <f>'[2]庫存明細表(INVR18)'!E596</f>
        <v>23776</v>
      </c>
      <c r="F596" s="97">
        <f>'[2]庫存明細表(INVR18)'!F596</f>
        <v>0</v>
      </c>
      <c r="G596" s="97">
        <f>'[2]庫存明細表(INVR18)'!G596</f>
        <v>0</v>
      </c>
    </row>
    <row r="597" spans="1:7" ht="16.5" customHeight="1">
      <c r="A597" s="97" t="str">
        <f>'[2]庫存明細表(INVR18)'!A597</f>
        <v>2024KPG02</v>
      </c>
      <c r="B597" s="97" t="str">
        <f>'[2]庫存明細表(INVR18)'!B597</f>
        <v>2024年英語互動禮</v>
      </c>
      <c r="C597" s="97">
        <f>'[2]庫存明細表(INVR18)'!C597</f>
        <v>5.34</v>
      </c>
      <c r="D597" s="97">
        <f>'[2]庫存明細表(INVR18)'!D597</f>
        <v>348</v>
      </c>
      <c r="E597" s="97">
        <f>'[2]庫存明細表(INVR18)'!E597</f>
        <v>1859</v>
      </c>
      <c r="F597" s="97">
        <f>'[2]庫存明細表(INVR18)'!F597</f>
        <v>0</v>
      </c>
      <c r="G597" s="97">
        <f>'[2]庫存明細表(INVR18)'!G597</f>
        <v>0</v>
      </c>
    </row>
    <row r="598" spans="1:7" ht="16.5" customHeight="1">
      <c r="A598" s="97" t="str">
        <f>'[2]庫存明細表(INVR18)'!A598</f>
        <v>2024KPG03</v>
      </c>
      <c r="B598" s="97" t="str">
        <f>'[2]庫存明細表(INVR18)'!B598</f>
        <v>2025春季互動禮花朵戒指</v>
      </c>
      <c r="C598" s="97">
        <f>'[2]庫存明細表(INVR18)'!C598</f>
        <v>9.3800000000000008</v>
      </c>
      <c r="D598" s="97">
        <f>'[2]庫存明細表(INVR18)'!D598</f>
        <v>5173</v>
      </c>
      <c r="E598" s="97">
        <f>'[2]庫存明細表(INVR18)'!E598</f>
        <v>48502</v>
      </c>
      <c r="F598" s="97">
        <f>'[2]庫存明細表(INVR18)'!F598</f>
        <v>0</v>
      </c>
      <c r="G598" s="97">
        <f>'[2]庫存明細表(INVR18)'!G598</f>
        <v>0</v>
      </c>
    </row>
    <row r="599" spans="1:7" ht="16.5" customHeight="1">
      <c r="A599" s="97" t="str">
        <f>'[2]庫存明細表(INVR18)'!A599</f>
        <v>2024MPB01</v>
      </c>
      <c r="B599" s="97" t="str">
        <f>'[2]庫存明細表(INVR18)'!B599</f>
        <v>Classic World英文造型字母海報組</v>
      </c>
      <c r="C599" s="97">
        <f>'[2]庫存明細表(INVR18)'!C599</f>
        <v>138.38999999999999</v>
      </c>
      <c r="D599" s="97">
        <f>'[2]庫存明細表(INVR18)'!D599</f>
        <v>273</v>
      </c>
      <c r="E599" s="97">
        <f>'[2]庫存明細表(INVR18)'!E599</f>
        <v>37780</v>
      </c>
      <c r="F599" s="97">
        <f>'[2]庫存明細表(INVR18)'!F599</f>
        <v>0</v>
      </c>
      <c r="G599" s="97">
        <f>'[2]庫存明細表(INVR18)'!G599</f>
        <v>0</v>
      </c>
    </row>
    <row r="600" spans="1:7" ht="16.5" customHeight="1">
      <c r="A600" s="97" t="str">
        <f>'[2]庫存明細表(INVR18)'!A600</f>
        <v>2024MPB02</v>
      </c>
      <c r="B600" s="97" t="str">
        <f>'[2]庫存明細表(INVR18)'!B600</f>
        <v>趣淨洗手慕斯大補充包</v>
      </c>
      <c r="C600" s="97">
        <f>'[2]庫存明細表(INVR18)'!C600</f>
        <v>59.49</v>
      </c>
      <c r="D600" s="97">
        <f>'[2]庫存明細表(INVR18)'!D600</f>
        <v>80</v>
      </c>
      <c r="E600" s="97">
        <f>'[2]庫存明細表(INVR18)'!E600</f>
        <v>4759</v>
      </c>
      <c r="F600" s="97">
        <f>'[2]庫存明細表(INVR18)'!F600</f>
        <v>0</v>
      </c>
      <c r="G600" s="97">
        <f>'[2]庫存明細表(INVR18)'!G600</f>
        <v>0</v>
      </c>
    </row>
    <row r="601" spans="1:7" ht="16.5" customHeight="1">
      <c r="A601" s="97" t="str">
        <f>'[2]庫存明細表(INVR18)'!A601</f>
        <v>20251PB02</v>
      </c>
      <c r="B601" s="97" t="str">
        <f>'[2]庫存明細表(INVR18)'!B601</f>
        <v>巧虎轉轉遊戲盒</v>
      </c>
      <c r="C601" s="97">
        <f>'[2]庫存明細表(INVR18)'!C601</f>
        <v>32.869999999999997</v>
      </c>
      <c r="D601" s="97">
        <f>'[2]庫存明細表(INVR18)'!D601</f>
        <v>1527</v>
      </c>
      <c r="E601" s="97">
        <f>'[2]庫存明細表(INVR18)'!E601</f>
        <v>50198</v>
      </c>
      <c r="F601" s="97">
        <f>'[2]庫存明細表(INVR18)'!F601</f>
        <v>0</v>
      </c>
      <c r="G601" s="97">
        <f>'[2]庫存明細表(INVR18)'!G601</f>
        <v>0</v>
      </c>
    </row>
    <row r="602" spans="1:7" ht="16.5" customHeight="1">
      <c r="A602" s="97" t="str">
        <f>'[2]庫存明細表(INVR18)'!A602</f>
        <v>20252PB01</v>
      </c>
      <c r="B602" s="97" t="str">
        <f>'[2]庫存明細表(INVR18)'!B602</f>
        <v>幼幼版顏色認知冰淇淋組</v>
      </c>
      <c r="C602" s="97">
        <f>'[2]庫存明細表(INVR18)'!C602</f>
        <v>128.09</v>
      </c>
      <c r="D602" s="97">
        <f>'[2]庫存明細表(INVR18)'!D602</f>
        <v>81</v>
      </c>
      <c r="E602" s="97">
        <f>'[2]庫存明細表(INVR18)'!E602</f>
        <v>10375</v>
      </c>
      <c r="F602" s="97">
        <f>'[2]庫存明細表(INVR18)'!F602</f>
        <v>0</v>
      </c>
      <c r="G602" s="97">
        <f>'[2]庫存明細表(INVR18)'!G602</f>
        <v>0</v>
      </c>
    </row>
    <row r="603" spans="1:7" ht="16.5" customHeight="1">
      <c r="A603" s="97" t="str">
        <f>'[2]庫存明細表(INVR18)'!A603</f>
        <v>2025GPS01</v>
      </c>
      <c r="B603" s="97" t="str">
        <f>'[2]庫存明細表(INVR18)'!B603</f>
        <v>雙筆彩繪組</v>
      </c>
      <c r="C603" s="97">
        <f>'[2]庫存明細表(INVR18)'!C603</f>
        <v>43.09</v>
      </c>
      <c r="D603" s="97">
        <f>'[2]庫存明細表(INVR18)'!D603</f>
        <v>66</v>
      </c>
      <c r="E603" s="97">
        <f>'[2]庫存明細表(INVR18)'!E603</f>
        <v>2844</v>
      </c>
      <c r="F603" s="97">
        <f>'[2]庫存明細表(INVR18)'!F603</f>
        <v>0</v>
      </c>
      <c r="G603" s="97">
        <f>'[2]庫存明細表(INVR18)'!G603</f>
        <v>0</v>
      </c>
    </row>
    <row r="604" spans="1:7" ht="16.5" customHeight="1">
      <c r="A604" s="97" t="str">
        <f>'[2]庫存明細表(INVR18)'!A604</f>
        <v>2025HPB01</v>
      </c>
      <c r="B604" s="97" t="str">
        <f>'[2]庫存明細表(INVR18)'!B604</f>
        <v>巧虎小方巾</v>
      </c>
      <c r="C604" s="97">
        <f>'[2]庫存明細表(INVR18)'!C604</f>
        <v>56.95</v>
      </c>
      <c r="D604" s="97">
        <f>'[2]庫存明細表(INVR18)'!D604</f>
        <v>1178</v>
      </c>
      <c r="E604" s="97">
        <f>'[2]庫存明細表(INVR18)'!E604</f>
        <v>67090</v>
      </c>
      <c r="F604" s="97">
        <f>'[2]庫存明細表(INVR18)'!F604</f>
        <v>0</v>
      </c>
      <c r="G604" s="97">
        <f>'[2]庫存明細表(INVR18)'!G604</f>
        <v>0</v>
      </c>
    </row>
    <row r="605" spans="1:7" ht="16.5" customHeight="1">
      <c r="A605" s="97" t="str">
        <f>'[2]庫存明細表(INVR18)'!A605</f>
        <v>2025HPB02</v>
      </c>
      <c r="B605" s="97" t="str">
        <f>'[2]庫存明細表(INVR18)'!B605</f>
        <v>好暖巧虎圍巾</v>
      </c>
      <c r="C605" s="97">
        <f>'[2]庫存明細表(INVR18)'!C605</f>
        <v>50.23</v>
      </c>
      <c r="D605" s="97">
        <f>'[2]庫存明細表(INVR18)'!D605</f>
        <v>789</v>
      </c>
      <c r="E605" s="97">
        <f>'[2]庫存明細表(INVR18)'!E605</f>
        <v>39628</v>
      </c>
      <c r="F605" s="97">
        <f>'[2]庫存明細表(INVR18)'!F605</f>
        <v>0</v>
      </c>
      <c r="G605" s="97">
        <f>'[2]庫存明細表(INVR18)'!G605</f>
        <v>0</v>
      </c>
    </row>
    <row r="606" spans="1:7" ht="16.5" customHeight="1">
      <c r="A606" s="97" t="str">
        <f>'[2]庫存明細表(INVR18)'!A606</f>
        <v>2025HPB03</v>
      </c>
      <c r="B606" s="97" t="str">
        <f>'[2]庫存明細表(INVR18)'!B606</f>
        <v>巧虎擦手巾</v>
      </c>
      <c r="C606" s="97">
        <f>'[2]庫存明細表(INVR18)'!C606</f>
        <v>0</v>
      </c>
      <c r="D606" s="97">
        <f>'[2]庫存明細表(INVR18)'!D606</f>
        <v>1</v>
      </c>
      <c r="E606" s="97">
        <f>'[2]庫存明細表(INVR18)'!E606</f>
        <v>0</v>
      </c>
      <c r="F606" s="97">
        <f>'[2]庫存明細表(INVR18)'!F606</f>
        <v>0</v>
      </c>
      <c r="G606" s="97">
        <f>'[2]庫存明細表(INVR18)'!G606</f>
        <v>0</v>
      </c>
    </row>
    <row r="607" spans="1:7" ht="16.5" customHeight="1">
      <c r="A607" s="97" t="str">
        <f>'[2]庫存明細表(INVR18)'!A607</f>
        <v>2025KPG01</v>
      </c>
      <c r="B607" s="97" t="str">
        <f>'[2]庫存明細表(INVR18)'!B607</f>
        <v>2025夏季互動禮</v>
      </c>
      <c r="C607" s="97">
        <f>'[2]庫存明細表(INVR18)'!C607</f>
        <v>14.52</v>
      </c>
      <c r="D607" s="97">
        <f>'[2]庫存明細表(INVR18)'!D607</f>
        <v>4371</v>
      </c>
      <c r="E607" s="97">
        <f>'[2]庫存明細表(INVR18)'!E607</f>
        <v>63459</v>
      </c>
      <c r="F607" s="97">
        <f>'[2]庫存明細表(INVR18)'!F607</f>
        <v>0</v>
      </c>
      <c r="G607" s="97">
        <f>'[2]庫存明細表(INVR18)'!G607</f>
        <v>0</v>
      </c>
    </row>
    <row r="608" spans="1:7" ht="16.5" customHeight="1">
      <c r="A608" s="97" t="str">
        <f>'[2]庫存明細表(INVR18)'!A608</f>
        <v>2025KPG02</v>
      </c>
      <c r="B608" s="97" t="str">
        <f>'[2]庫存明細表(INVR18)'!B608</f>
        <v>2025英語劇互動禮 星星魔杖</v>
      </c>
      <c r="C608" s="97">
        <f>'[2]庫存明細表(INVR18)'!C608</f>
        <v>8</v>
      </c>
      <c r="D608" s="97">
        <f>'[2]庫存明細表(INVR18)'!D608</f>
        <v>41</v>
      </c>
      <c r="E608" s="97">
        <f>'[2]庫存明細表(INVR18)'!E608</f>
        <v>328</v>
      </c>
      <c r="F608" s="97">
        <f>'[2]庫存明細表(INVR18)'!F608</f>
        <v>0</v>
      </c>
      <c r="G608" s="97">
        <f>'[2]庫存明細表(INVR18)'!G608</f>
        <v>0</v>
      </c>
    </row>
    <row r="609" spans="1:7" ht="16.5" customHeight="1">
      <c r="A609" s="97" t="str">
        <f>'[2]庫存明細表(INVR18)'!A609</f>
        <v>2025KPG03</v>
      </c>
      <c r="B609" s="97" t="str">
        <f>'[2]庫存明細表(INVR18)'!B609</f>
        <v>2026年春季互動禮-響叮噹魔法棒</v>
      </c>
      <c r="C609" s="97">
        <f>'[2]庫存明細表(INVR18)'!C609</f>
        <v>7.5</v>
      </c>
      <c r="D609" s="97">
        <f>'[2]庫存明細表(INVR18)'!D609</f>
        <v>1235</v>
      </c>
      <c r="E609" s="97">
        <f>'[2]庫存明細表(INVR18)'!E609</f>
        <v>9259</v>
      </c>
      <c r="F609" s="97">
        <f>'[2]庫存明細表(INVR18)'!F609</f>
        <v>0</v>
      </c>
      <c r="G609" s="97">
        <f>'[2]庫存明細表(INVR18)'!G609</f>
        <v>0</v>
      </c>
    </row>
    <row r="610" spans="1:7" ht="16.5" customHeight="1">
      <c r="A610" s="97" t="str">
        <f>'[2]庫存明細表(INVR18)'!A610</f>
        <v>20261PB01</v>
      </c>
      <c r="B610" s="97" t="str">
        <f>'[2]庫存明細表(INVR18)'!B610</f>
        <v>2026趣淨洗手慕斯</v>
      </c>
      <c r="C610" s="97">
        <f>'[2]庫存明細表(INVR18)'!C610</f>
        <v>0</v>
      </c>
      <c r="D610" s="97">
        <f>'[2]庫存明細表(INVR18)'!D610</f>
        <v>131</v>
      </c>
      <c r="E610" s="97">
        <f>'[2]庫存明細表(INVR18)'!E610</f>
        <v>0</v>
      </c>
      <c r="F610" s="97">
        <f>'[2]庫存明細表(INVR18)'!F610</f>
        <v>0</v>
      </c>
      <c r="G610" s="97">
        <f>'[2]庫存明細表(INVR18)'!G610</f>
        <v>0</v>
      </c>
    </row>
    <row r="611" spans="1:7" ht="16.5" customHeight="1">
      <c r="A611" s="97" t="str">
        <f>'[2]庫存明細表(INVR18)'!A611</f>
        <v>20261PB01-L</v>
      </c>
      <c r="B611" s="97" t="str">
        <f>'[2]庫存明細表(INVR18)'!B611</f>
        <v>2026趣淨禮物信</v>
      </c>
      <c r="C611" s="97">
        <f>'[2]庫存明細表(INVR18)'!C611</f>
        <v>0</v>
      </c>
      <c r="D611" s="97">
        <f>'[2]庫存明細表(INVR18)'!D611</f>
        <v>235</v>
      </c>
      <c r="E611" s="97">
        <f>'[2]庫存明細表(INVR18)'!E611</f>
        <v>0</v>
      </c>
      <c r="F611" s="97">
        <f>'[2]庫存明細表(INVR18)'!F611</f>
        <v>0</v>
      </c>
      <c r="G611" s="97">
        <f>'[2]庫存明細表(INVR18)'!G611</f>
        <v>0</v>
      </c>
    </row>
    <row r="612" spans="1:7" ht="16.5" customHeight="1">
      <c r="A612" s="97" t="str">
        <f>'[2]庫存明細表(INVR18)'!A612</f>
        <v>3125HP009</v>
      </c>
      <c r="B612" s="97" t="str">
        <f>'[2]庫存明細表(INVR18)'!B612</f>
        <v>贈品-巧虎真可愛拼圖</v>
      </c>
      <c r="C612" s="97">
        <f>'[2]庫存明細表(INVR18)'!C612</f>
        <v>0</v>
      </c>
      <c r="D612" s="97">
        <f>'[2]庫存明細表(INVR18)'!D612</f>
        <v>-1</v>
      </c>
      <c r="E612" s="97">
        <f>'[2]庫存明細表(INVR18)'!E612</f>
        <v>0</v>
      </c>
      <c r="F612" s="97">
        <f>'[2]庫存明細表(INVR18)'!F612</f>
        <v>0</v>
      </c>
      <c r="G612" s="97">
        <f>'[2]庫存明細表(INVR18)'!G612</f>
        <v>0</v>
      </c>
    </row>
    <row r="613" spans="1:7" ht="16.5" customHeight="1">
      <c r="A613" s="97" t="str">
        <f>'[2]庫存明細表(INVR18)'!A613</f>
        <v>20100S015</v>
      </c>
      <c r="B613" s="97" t="str">
        <f>'[2]庫存明細表(INVR18)'!B613</f>
        <v>塑膠小白信封</v>
      </c>
      <c r="C613" s="97">
        <f>'[2]庫存明細表(INVR18)'!C613</f>
        <v>0.71</v>
      </c>
      <c r="D613" s="97">
        <f>'[2]庫存明細表(INVR18)'!D613</f>
        <v>14350</v>
      </c>
      <c r="E613" s="97">
        <f>'[2]庫存明細表(INVR18)'!E613</f>
        <v>10119</v>
      </c>
      <c r="F613" s="97">
        <f>'[2]庫存明細表(INVR18)'!F613</f>
        <v>0</v>
      </c>
      <c r="G613" s="97">
        <f>'[2]庫存明細表(INVR18)'!G613</f>
        <v>0</v>
      </c>
    </row>
    <row r="614" spans="1:7" ht="16.5" customHeight="1">
      <c r="A614" s="97" t="str">
        <f>'[2]庫存明細表(INVR18)'!A614</f>
        <v>20100S016</v>
      </c>
      <c r="B614" s="97" t="str">
        <f>'[2]庫存明細表(INVR18)'!B614</f>
        <v>塑膠中白信封</v>
      </c>
      <c r="C614" s="97">
        <f>'[2]庫存明細表(INVR18)'!C614</f>
        <v>1.01</v>
      </c>
      <c r="D614" s="97">
        <f>'[2]庫存明細表(INVR18)'!D614</f>
        <v>7750</v>
      </c>
      <c r="E614" s="97">
        <f>'[2]庫存明細表(INVR18)'!E614</f>
        <v>7820</v>
      </c>
      <c r="F614" s="97">
        <f>'[2]庫存明細表(INVR18)'!F614</f>
        <v>0</v>
      </c>
      <c r="G614" s="97">
        <f>'[2]庫存明細表(INVR18)'!G614</f>
        <v>0</v>
      </c>
    </row>
    <row r="615" spans="1:7" ht="16.5" customHeight="1">
      <c r="A615" s="97" t="str">
        <f>'[2]庫存明細表(INVR18)'!A615</f>
        <v>20100S017</v>
      </c>
      <c r="B615" s="97" t="str">
        <f>'[2]庫存明細表(INVR18)'!B615</f>
        <v>塑膠大白信封</v>
      </c>
      <c r="C615" s="97">
        <f>'[2]庫存明細表(INVR18)'!C615</f>
        <v>1.88</v>
      </c>
      <c r="D615" s="97">
        <f>'[2]庫存明細表(INVR18)'!D615</f>
        <v>5870</v>
      </c>
      <c r="E615" s="97">
        <f>'[2]庫存明細表(INVR18)'!E615</f>
        <v>11007</v>
      </c>
      <c r="F615" s="97">
        <f>'[2]庫存明細表(INVR18)'!F615</f>
        <v>0</v>
      </c>
      <c r="G615" s="97">
        <f>'[2]庫存明細表(INVR18)'!G615</f>
        <v>0</v>
      </c>
    </row>
    <row r="616" spans="1:7" ht="16.5" customHeight="1">
      <c r="A616" s="97" t="str">
        <f>'[2]庫存明細表(INVR18)'!A616</f>
        <v>2010GSA02</v>
      </c>
      <c r="B616" s="97" t="str">
        <f>'[2]庫存明細表(INVR18)'!B616</f>
        <v>瓦楞紙箱310*230*240</v>
      </c>
      <c r="C616" s="97">
        <f>'[2]庫存明細表(INVR18)'!C616</f>
        <v>17</v>
      </c>
      <c r="D616" s="97">
        <f>'[2]庫存明細表(INVR18)'!D616</f>
        <v>361</v>
      </c>
      <c r="E616" s="97">
        <f>'[2]庫存明細表(INVR18)'!E616</f>
        <v>6137</v>
      </c>
      <c r="F616" s="97">
        <f>'[2]庫存明細表(INVR18)'!F616</f>
        <v>0</v>
      </c>
      <c r="G616" s="97">
        <f>'[2]庫存明細表(INVR18)'!G616</f>
        <v>0</v>
      </c>
    </row>
    <row r="617" spans="1:7" ht="16.5" customHeight="1">
      <c r="A617" s="97" t="str">
        <f>'[2]庫存明細表(INVR18)'!A617</f>
        <v>2010GSA03</v>
      </c>
      <c r="B617" s="97" t="str">
        <f>'[2]庫存明細表(INVR18)'!B617</f>
        <v>瓦楞紙箱250*200*220</v>
      </c>
      <c r="C617" s="97">
        <f>'[2]庫存明細表(INVR18)'!C617</f>
        <v>15.6</v>
      </c>
      <c r="D617" s="97">
        <f>'[2]庫存明細表(INVR18)'!D617</f>
        <v>1094</v>
      </c>
      <c r="E617" s="97">
        <f>'[2]庫存明細表(INVR18)'!E617</f>
        <v>17068</v>
      </c>
      <c r="F617" s="97">
        <f>'[2]庫存明細表(INVR18)'!F617</f>
        <v>0</v>
      </c>
      <c r="G617" s="97">
        <f>'[2]庫存明細表(INVR18)'!G617</f>
        <v>0</v>
      </c>
    </row>
    <row r="618" spans="1:7" ht="16.5" customHeight="1">
      <c r="A618" s="97" t="str">
        <f>'[2]庫存明細表(INVR18)'!A618</f>
        <v>2010GSA06</v>
      </c>
      <c r="B618" s="97" t="str">
        <f>'[2]庫存明細表(INVR18)'!B618</f>
        <v>瓦楞紙箱360*290*430</v>
      </c>
      <c r="C618" s="97">
        <f>'[2]庫存明細表(INVR18)'!C618</f>
        <v>26.63</v>
      </c>
      <c r="D618" s="97">
        <f>'[2]庫存明細表(INVR18)'!D618</f>
        <v>1383</v>
      </c>
      <c r="E618" s="97">
        <f>'[2]庫存明細表(INVR18)'!E618</f>
        <v>36833</v>
      </c>
      <c r="F618" s="97">
        <f>'[2]庫存明細表(INVR18)'!F618</f>
        <v>0</v>
      </c>
      <c r="G618" s="97">
        <f>'[2]庫存明細表(INVR18)'!G618</f>
        <v>0</v>
      </c>
    </row>
    <row r="619" spans="1:7" ht="16.5" customHeight="1">
      <c r="A619" s="97" t="str">
        <f>'[2]庫存明細表(INVR18)'!A619</f>
        <v>2010GSA08</v>
      </c>
      <c r="B619" s="97" t="str">
        <f>'[2]庫存明細表(INVR18)'!B619</f>
        <v>週邊瓦楞紙箱390*310*270</v>
      </c>
      <c r="C619" s="97">
        <f>'[2]庫存明細表(INVR18)'!C619</f>
        <v>24.79</v>
      </c>
      <c r="D619" s="97">
        <f>'[2]庫存明細表(INVR18)'!D619</f>
        <v>1594</v>
      </c>
      <c r="E619" s="97">
        <f>'[2]庫存明細表(INVR18)'!E619</f>
        <v>39520</v>
      </c>
      <c r="F619" s="97">
        <f>'[2]庫存明細表(INVR18)'!F619</f>
        <v>0</v>
      </c>
      <c r="G619" s="97">
        <f>'[2]庫存明細表(INVR18)'!G619</f>
        <v>0</v>
      </c>
    </row>
    <row r="620" spans="1:7" ht="16.5" customHeight="1">
      <c r="A620" s="97" t="str">
        <f>'[2]庫存明細表(INVR18)'!A620</f>
        <v>2010GSC01</v>
      </c>
      <c r="B620" s="97" t="str">
        <f>'[2]庫存明細表(INVR18)'!B620</f>
        <v>立體信封(退件專用)</v>
      </c>
      <c r="C620" s="97">
        <f>'[2]庫存明細表(INVR18)'!C620</f>
        <v>14.76</v>
      </c>
      <c r="D620" s="97">
        <f>'[2]庫存明細表(INVR18)'!D620</f>
        <v>200</v>
      </c>
      <c r="E620" s="97">
        <f>'[2]庫存明細表(INVR18)'!E620</f>
        <v>2951</v>
      </c>
      <c r="F620" s="97">
        <f>'[2]庫存明細表(INVR18)'!F620</f>
        <v>0</v>
      </c>
      <c r="G620" s="97">
        <f>'[2]庫存明細表(INVR18)'!G620</f>
        <v>0</v>
      </c>
    </row>
    <row r="621" spans="1:7" ht="16.5" customHeight="1">
      <c r="A621" s="97" t="str">
        <f>'[2]庫存明細表(INVR18)'!A621</f>
        <v>2010GSC03</v>
      </c>
      <c r="B621" s="97" t="str">
        <f>'[2]庫存明細表(INVR18)'!B621</f>
        <v>中白信封(退件專用)</v>
      </c>
      <c r="C621" s="97">
        <f>'[2]庫存明細表(INVR18)'!C621</f>
        <v>6.62</v>
      </c>
      <c r="D621" s="97">
        <f>'[2]庫存明細表(INVR18)'!D621</f>
        <v>400</v>
      </c>
      <c r="E621" s="97">
        <f>'[2]庫存明細表(INVR18)'!E621</f>
        <v>2649</v>
      </c>
      <c r="F621" s="97">
        <f>'[2]庫存明細表(INVR18)'!F621</f>
        <v>0</v>
      </c>
      <c r="G621" s="97">
        <f>'[2]庫存明細表(INVR18)'!G621</f>
        <v>0</v>
      </c>
    </row>
    <row r="622" spans="1:7" ht="16.5" customHeight="1">
      <c r="A622" s="97" t="str">
        <f>'[2]庫存明細表(INVR18)'!A622</f>
        <v>2016KS001</v>
      </c>
      <c r="B622" s="97" t="str">
        <f>'[2]庫存明細表(INVR18)'!B622</f>
        <v>巧虎提袋(大)</v>
      </c>
      <c r="C622" s="97">
        <f>'[2]庫存明細表(INVR18)'!C622</f>
        <v>3.03</v>
      </c>
      <c r="D622" s="97">
        <f>'[2]庫存明細表(INVR18)'!D622</f>
        <v>7789</v>
      </c>
      <c r="E622" s="97">
        <f>'[2]庫存明細表(INVR18)'!E622</f>
        <v>23607</v>
      </c>
      <c r="F622" s="97">
        <f>'[2]庫存明細表(INVR18)'!F622</f>
        <v>0</v>
      </c>
      <c r="G622" s="97">
        <f>'[2]庫存明細表(INVR18)'!G622</f>
        <v>0</v>
      </c>
    </row>
    <row r="623" spans="1:7" ht="16.5" customHeight="1">
      <c r="A623" s="97" t="str">
        <f>'[2]庫存明細表(INVR18)'!A623</f>
        <v>2016KS002</v>
      </c>
      <c r="B623" s="97" t="str">
        <f>'[2]庫存明細表(INVR18)'!B623</f>
        <v>巧虎提袋(小)</v>
      </c>
      <c r="C623" s="97">
        <f>'[2]庫存明細表(INVR18)'!C623</f>
        <v>2.56</v>
      </c>
      <c r="D623" s="97">
        <f>'[2]庫存明細表(INVR18)'!D623</f>
        <v>3025</v>
      </c>
      <c r="E623" s="97">
        <f>'[2]庫存明細表(INVR18)'!E623</f>
        <v>7747</v>
      </c>
      <c r="F623" s="97">
        <f>'[2]庫存明細表(INVR18)'!F623</f>
        <v>0</v>
      </c>
      <c r="G623" s="97">
        <f>'[2]庫存明細表(INVR18)'!G623</f>
        <v>0</v>
      </c>
    </row>
    <row r="624" spans="1:7" ht="16.5" customHeight="1">
      <c r="A624" s="97" t="str">
        <f>'[2]庫存明細表(INVR18)'!A624</f>
        <v>2020GSA09</v>
      </c>
      <c r="B624" s="97" t="str">
        <f>'[2]庫存明細表(INVR18)'!B624</f>
        <v>瓦楞紙箱630*270*470</v>
      </c>
      <c r="C624" s="97">
        <f>'[2]庫存明細表(INVR18)'!C624</f>
        <v>39.89</v>
      </c>
      <c r="D624" s="97">
        <f>'[2]庫存明細表(INVR18)'!D624</f>
        <v>1228</v>
      </c>
      <c r="E624" s="97">
        <f>'[2]庫存明細表(INVR18)'!E624</f>
        <v>48982</v>
      </c>
      <c r="F624" s="97">
        <f>'[2]庫存明細表(INVR18)'!F624</f>
        <v>0</v>
      </c>
      <c r="G624" s="97">
        <f>'[2]庫存明細表(INVR18)'!G624</f>
        <v>0</v>
      </c>
    </row>
    <row r="625" spans="1:7" ht="16.5" customHeight="1">
      <c r="A625" s="97" t="str">
        <f>'[2]庫存明細表(INVR18)'!A625</f>
        <v>2020GSA15</v>
      </c>
      <c r="B625" s="97" t="str">
        <f>'[2]庫存明細表(INVR18)'!B625</f>
        <v>經銷紙箱685*475*430</v>
      </c>
      <c r="C625" s="97">
        <f>'[2]庫存明細表(INVR18)'!C625</f>
        <v>49.84</v>
      </c>
      <c r="D625" s="97">
        <f>'[2]庫存明細表(INVR18)'!D625</f>
        <v>210</v>
      </c>
      <c r="E625" s="97">
        <f>'[2]庫存明細表(INVR18)'!E625</f>
        <v>10466</v>
      </c>
      <c r="F625" s="97">
        <f>'[2]庫存明細表(INVR18)'!F625</f>
        <v>0</v>
      </c>
      <c r="G625" s="97">
        <f>'[2]庫存明細表(INVR18)'!G625</f>
        <v>0</v>
      </c>
    </row>
    <row r="626" spans="1:7" ht="16.5" customHeight="1">
      <c r="A626" s="97" t="str">
        <f>'[2]庫存明細表(INVR18)'!A626</f>
        <v>2020GSA16</v>
      </c>
      <c r="B626" s="97" t="str">
        <f>'[2]庫存明細表(INVR18)'!B626</f>
        <v>週邊瓦楞紙箱575*475*430</v>
      </c>
      <c r="C626" s="97">
        <f>'[2]庫存明細表(INVR18)'!C626</f>
        <v>45.18</v>
      </c>
      <c r="D626" s="97">
        <f>'[2]庫存明細表(INVR18)'!D626</f>
        <v>184</v>
      </c>
      <c r="E626" s="97">
        <f>'[2]庫存明細表(INVR18)'!E626</f>
        <v>8314</v>
      </c>
      <c r="F626" s="97">
        <f>'[2]庫存明細表(INVR18)'!F626</f>
        <v>0</v>
      </c>
      <c r="G626" s="97">
        <f>'[2]庫存明細表(INVR18)'!G626</f>
        <v>0</v>
      </c>
    </row>
    <row r="627" spans="1:7" ht="16.5" customHeight="1">
      <c r="A627" s="97" t="str">
        <f>'[2]庫存明細表(INVR18)'!A627</f>
        <v>20213PB01-書</v>
      </c>
      <c r="B627" s="97" t="str">
        <f>'[2]庫存明細表(INVR18)'!B627</f>
        <v>邏輯創意巧拼組_小書</v>
      </c>
      <c r="C627" s="97">
        <f>'[2]庫存明細表(INVR18)'!C627</f>
        <v>0</v>
      </c>
      <c r="D627" s="97">
        <f>'[2]庫存明細表(INVR18)'!D627</f>
        <v>3</v>
      </c>
      <c r="E627" s="97">
        <f>'[2]庫存明細表(INVR18)'!E627</f>
        <v>0</v>
      </c>
      <c r="F627" s="97">
        <f>'[2]庫存明細表(INVR18)'!F627</f>
        <v>0</v>
      </c>
      <c r="G627" s="97">
        <f>'[2]庫存明細表(INVR18)'!G627</f>
        <v>0</v>
      </c>
    </row>
    <row r="628" spans="1:7" ht="16.5" customHeight="1">
      <c r="A628" s="97" t="str">
        <f>'[2]庫存明細表(INVR18)'!A628</f>
        <v>2021FCV01-1</v>
      </c>
      <c r="B628" s="97" t="str">
        <f>'[2]庫存明細表(INVR18)'!B628</f>
        <v>世界拼圖(大)</v>
      </c>
      <c r="C628" s="97">
        <f>'[2]庫存明細表(INVR18)'!C628</f>
        <v>0</v>
      </c>
      <c r="D628" s="97">
        <f>'[2]庫存明細表(INVR18)'!D628</f>
        <v>162</v>
      </c>
      <c r="E628" s="97">
        <f>'[2]庫存明細表(INVR18)'!E628</f>
        <v>0</v>
      </c>
      <c r="F628" s="97">
        <f>'[2]庫存明細表(INVR18)'!F628</f>
        <v>0</v>
      </c>
      <c r="G628" s="97">
        <f>'[2]庫存明細表(INVR18)'!G628</f>
        <v>0</v>
      </c>
    </row>
    <row r="629" spans="1:7" ht="16.5" customHeight="1">
      <c r="A629" s="97" t="str">
        <f>'[2]庫存明細表(INVR18)'!A629</f>
        <v>2024KDS0M</v>
      </c>
      <c r="B629" s="97" t="str">
        <f>'[2]庫存明細表(INVR18)'!B629</f>
        <v>2025年春季會員DM</v>
      </c>
      <c r="C629" s="97">
        <f>'[2]庫存明細表(INVR18)'!C629</f>
        <v>1.1399999999999999</v>
      </c>
      <c r="D629" s="97">
        <f>'[2]庫存明細表(INVR18)'!D629</f>
        <v>1276</v>
      </c>
      <c r="E629" s="97">
        <f>'[2]庫存明細表(INVR18)'!E629</f>
        <v>1449</v>
      </c>
      <c r="F629" s="97">
        <f>'[2]庫存明細表(INVR18)'!F629</f>
        <v>0</v>
      </c>
      <c r="G629" s="97">
        <f>'[2]庫存明細表(INVR18)'!G629</f>
        <v>0</v>
      </c>
    </row>
    <row r="630" spans="1:7" ht="16.5" customHeight="1">
      <c r="A630" s="97" t="str">
        <f>'[2]庫存明細表(INVR18)'!A630</f>
        <v>Z00000001</v>
      </c>
      <c r="B630" s="97" t="str">
        <f>'[2]庫存明細表(INVR18)'!B630</f>
        <v>製令單使用虛擬品號</v>
      </c>
      <c r="C630" s="97">
        <f>'[2]庫存明細表(INVR18)'!C630</f>
        <v>0</v>
      </c>
      <c r="D630" s="97">
        <f>'[2]庫存明細表(INVR18)'!D630</f>
        <v>79028736</v>
      </c>
      <c r="E630" s="97">
        <f>'[2]庫存明細表(INVR18)'!E630</f>
        <v>0</v>
      </c>
      <c r="F630" s="97">
        <f>'[2]庫存明細表(INVR18)'!F630</f>
        <v>0</v>
      </c>
      <c r="G630" s="97">
        <f>'[2]庫存明細表(INVR18)'!G630</f>
        <v>0</v>
      </c>
    </row>
    <row r="631" spans="1:7" ht="16.5" customHeight="1">
      <c r="A631" s="97" t="str">
        <f>'[2]庫存明細表(INVR18)'!A631</f>
        <v>20220EA00</v>
      </c>
      <c r="B631" s="97" t="str">
        <f>'[2]庫存明細表(INVR18)'!B631</f>
        <v>巧虎包裝紙(幾何)</v>
      </c>
      <c r="C631" s="97">
        <f>'[2]庫存明細表(INVR18)'!C631</f>
        <v>8.2100000000000009</v>
      </c>
      <c r="D631" s="97">
        <f>'[2]庫存明細表(INVR18)'!D631</f>
        <v>3480</v>
      </c>
      <c r="E631" s="97">
        <f>'[2]庫存明細表(INVR18)'!E631</f>
        <v>28567</v>
      </c>
      <c r="F631" s="97">
        <f>'[2]庫存明細表(INVR18)'!F631</f>
        <v>0</v>
      </c>
      <c r="G631" s="97">
        <f>'[2]庫存明細表(INVR18)'!G631</f>
        <v>0</v>
      </c>
    </row>
    <row r="632" spans="1:7" ht="16.5" customHeight="1">
      <c r="A632" s="97" t="str">
        <f>'[2]庫存明細表(INVR18)'!A632</f>
        <v>20220EB00</v>
      </c>
      <c r="B632" s="97" t="str">
        <f>'[2]庫存明細表(INVR18)'!B632</f>
        <v>巧虎包裝紙(水果)</v>
      </c>
      <c r="C632" s="97">
        <f>'[2]庫存明細表(INVR18)'!C632</f>
        <v>8.14</v>
      </c>
      <c r="D632" s="97">
        <f>'[2]庫存明細表(INVR18)'!D632</f>
        <v>2665</v>
      </c>
      <c r="E632" s="97">
        <f>'[2]庫存明細表(INVR18)'!E632</f>
        <v>21704</v>
      </c>
      <c r="F632" s="97">
        <f>'[2]庫存明細表(INVR18)'!F632</f>
        <v>0</v>
      </c>
      <c r="G632" s="97">
        <f>'[2]庫存明細表(INVR18)'!G632</f>
        <v>0</v>
      </c>
    </row>
    <row r="633" spans="1:7" ht="16.5" customHeight="1">
      <c r="A633" s="97" t="str">
        <f>'[2]庫存明細表(INVR18)'!A633</f>
        <v>20220EC00</v>
      </c>
      <c r="B633" s="97" t="str">
        <f>'[2]庫存明細表(INVR18)'!B633</f>
        <v>巧虎鋁箔包防壓盒</v>
      </c>
      <c r="C633" s="97">
        <f>'[2]庫存明細表(INVR18)'!C633</f>
        <v>105.58</v>
      </c>
      <c r="D633" s="97">
        <f>'[2]庫存明細表(INVR18)'!D633</f>
        <v>125</v>
      </c>
      <c r="E633" s="97">
        <f>'[2]庫存明細表(INVR18)'!E633</f>
        <v>13198</v>
      </c>
      <c r="F633" s="97">
        <f>'[2]庫存明細表(INVR18)'!F633</f>
        <v>0</v>
      </c>
      <c r="G633" s="97">
        <f>'[2]庫存明細表(INVR18)'!G633</f>
        <v>0</v>
      </c>
    </row>
    <row r="634" spans="1:7" ht="16.5" customHeight="1">
      <c r="A634" s="97" t="str">
        <f>'[2]庫存明細表(INVR18)'!A634</f>
        <v>20220EG00</v>
      </c>
      <c r="B634" s="97" t="str">
        <f>'[2]庫存明細表(INVR18)'!B634</f>
        <v>15吋桃樂比雙人枕</v>
      </c>
      <c r="C634" s="97">
        <f>'[2]庫存明細表(INVR18)'!C634</f>
        <v>170</v>
      </c>
      <c r="D634" s="97">
        <f>'[2]庫存明細表(INVR18)'!D634</f>
        <v>5</v>
      </c>
      <c r="E634" s="97">
        <f>'[2]庫存明細表(INVR18)'!E634</f>
        <v>850</v>
      </c>
      <c r="F634" s="97">
        <f>'[2]庫存明細表(INVR18)'!F634</f>
        <v>0</v>
      </c>
      <c r="G634" s="97">
        <f>'[2]庫存明細表(INVR18)'!G634</f>
        <v>0</v>
      </c>
    </row>
    <row r="635" spans="1:7" ht="16.5" customHeight="1">
      <c r="A635" s="97" t="str">
        <f>'[2]庫存明細表(INVR18)'!A635</f>
        <v>20220EM00</v>
      </c>
      <c r="B635" s="97" t="str">
        <f>'[2]庫存明細表(INVR18)'!B635</f>
        <v>18吋巧虎頭型抱枕</v>
      </c>
      <c r="C635" s="97">
        <f>'[2]庫存明細表(INVR18)'!C635</f>
        <v>220</v>
      </c>
      <c r="D635" s="97">
        <f>'[2]庫存明細表(INVR18)'!D635</f>
        <v>24</v>
      </c>
      <c r="E635" s="97">
        <f>'[2]庫存明細表(INVR18)'!E635</f>
        <v>5280</v>
      </c>
      <c r="F635" s="97">
        <f>'[2]庫存明細表(INVR18)'!F635</f>
        <v>0</v>
      </c>
      <c r="G635" s="97">
        <f>'[2]庫存明細表(INVR18)'!G635</f>
        <v>0</v>
      </c>
    </row>
    <row r="636" spans="1:7" ht="16.5" customHeight="1">
      <c r="A636" s="97" t="str">
        <f>'[2]庫存明細表(INVR18)'!A636</f>
        <v>20230EA00</v>
      </c>
      <c r="B636" s="97" t="str">
        <f>'[2]庫存明細表(INVR18)'!B636</f>
        <v>巧虎耶誕斗篷</v>
      </c>
      <c r="C636" s="97">
        <f>'[2]庫存明細表(INVR18)'!C636</f>
        <v>157.54</v>
      </c>
      <c r="D636" s="97">
        <f>'[2]庫存明細表(INVR18)'!D636</f>
        <v>790</v>
      </c>
      <c r="E636" s="97">
        <f>'[2]庫存明細表(INVR18)'!E636</f>
        <v>124458</v>
      </c>
      <c r="F636" s="97">
        <f>'[2]庫存明細表(INVR18)'!F636</f>
        <v>0</v>
      </c>
      <c r="G636" s="97">
        <f>'[2]庫存明細表(INVR18)'!G636</f>
        <v>0</v>
      </c>
    </row>
    <row r="637" spans="1:7" ht="16.5" customHeight="1">
      <c r="A637" s="97" t="str">
        <f>'[2]庫存明細表(INVR18)'!A637</f>
        <v>20230EE00</v>
      </c>
      <c r="B637" s="97" t="str">
        <f>'[2]庫存明細表(INVR18)'!B637</f>
        <v>巧虎圓筒便當袋-藍</v>
      </c>
      <c r="C637" s="97">
        <f>'[2]庫存明細表(INVR18)'!C637</f>
        <v>140</v>
      </c>
      <c r="D637" s="97">
        <f>'[2]庫存明細表(INVR18)'!D637</f>
        <v>14</v>
      </c>
      <c r="E637" s="97">
        <f>'[2]庫存明細表(INVR18)'!E637</f>
        <v>1960</v>
      </c>
      <c r="F637" s="97">
        <f>'[2]庫存明細表(INVR18)'!F637</f>
        <v>0</v>
      </c>
      <c r="G637" s="97">
        <f>'[2]庫存明細表(INVR18)'!G637</f>
        <v>0</v>
      </c>
    </row>
    <row r="638" spans="1:7" ht="16.5" customHeight="1">
      <c r="A638" s="97" t="str">
        <f>'[2]庫存明細表(INVR18)'!A638</f>
        <v>20230EG00</v>
      </c>
      <c r="B638" s="97" t="str">
        <f>'[2]庫存明細表(INVR18)'!B638</f>
        <v>12吋巧虎頭型毯被</v>
      </c>
      <c r="C638" s="97">
        <f>'[2]庫存明細表(INVR18)'!C638</f>
        <v>250</v>
      </c>
      <c r="D638" s="97">
        <f>'[2]庫存明細表(INVR18)'!D638</f>
        <v>48</v>
      </c>
      <c r="E638" s="97">
        <f>'[2]庫存明細表(INVR18)'!E638</f>
        <v>12000</v>
      </c>
      <c r="F638" s="97">
        <f>'[2]庫存明細表(INVR18)'!F638</f>
        <v>0</v>
      </c>
      <c r="G638" s="97">
        <f>'[2]庫存明細表(INVR18)'!G638</f>
        <v>0</v>
      </c>
    </row>
    <row r="639" spans="1:7" ht="16.5" customHeight="1">
      <c r="A639" s="97" t="str">
        <f>'[2]庫存明細表(INVR18)'!A639</f>
        <v>20230EH00</v>
      </c>
      <c r="B639" s="97" t="str">
        <f>'[2]庫存明細表(INVR18)'!B639</f>
        <v>12吋巧虎頭型抱枕</v>
      </c>
      <c r="C639" s="97">
        <f>'[2]庫存明細表(INVR18)'!C639</f>
        <v>120</v>
      </c>
      <c r="D639" s="97">
        <f>'[2]庫存明細表(INVR18)'!D639</f>
        <v>41</v>
      </c>
      <c r="E639" s="97">
        <f>'[2]庫存明細表(INVR18)'!E639</f>
        <v>4920</v>
      </c>
      <c r="F639" s="97">
        <f>'[2]庫存明細表(INVR18)'!F639</f>
        <v>0</v>
      </c>
      <c r="G639" s="97">
        <f>'[2]庫存明細表(INVR18)'!G639</f>
        <v>0</v>
      </c>
    </row>
    <row r="640" spans="1:7" ht="16.5" customHeight="1">
      <c r="A640" s="97" t="str">
        <f>'[2]庫存明細表(INVR18)'!A640</f>
        <v>20230EJ00</v>
      </c>
      <c r="B640" s="97" t="str">
        <f>'[2]庫存明細表(INVR18)'!B640</f>
        <v>12吋琪琪頭型抱枕</v>
      </c>
      <c r="C640" s="97">
        <f>'[2]庫存明細表(INVR18)'!C640</f>
        <v>120</v>
      </c>
      <c r="D640" s="97">
        <f>'[2]庫存明細表(INVR18)'!D640</f>
        <v>7</v>
      </c>
      <c r="E640" s="97">
        <f>'[2]庫存明細表(INVR18)'!E640</f>
        <v>840</v>
      </c>
      <c r="F640" s="97">
        <f>'[2]庫存明細表(INVR18)'!F640</f>
        <v>0</v>
      </c>
      <c r="G640" s="97">
        <f>'[2]庫存明細表(INVR18)'!G640</f>
        <v>0</v>
      </c>
    </row>
    <row r="641" spans="1:7" ht="16.5" customHeight="1">
      <c r="A641" s="97" t="str">
        <f>'[2]庫存明細表(INVR18)'!A641</f>
        <v>20230EK00</v>
      </c>
      <c r="B641" s="97" t="str">
        <f>'[2]庫存明細表(INVR18)'!B641</f>
        <v>12吋桃樂比頭型抱枕</v>
      </c>
      <c r="C641" s="97">
        <f>'[2]庫存明細表(INVR18)'!C641</f>
        <v>120</v>
      </c>
      <c r="D641" s="97">
        <f>'[2]庫存明細表(INVR18)'!D641</f>
        <v>7</v>
      </c>
      <c r="E641" s="97">
        <f>'[2]庫存明細表(INVR18)'!E641</f>
        <v>840</v>
      </c>
      <c r="F641" s="97">
        <f>'[2]庫存明細表(INVR18)'!F641</f>
        <v>0</v>
      </c>
      <c r="G641" s="97">
        <f>'[2]庫存明細表(INVR18)'!G641</f>
        <v>0</v>
      </c>
    </row>
    <row r="642" spans="1:7" ht="16.5" customHeight="1">
      <c r="A642" s="97" t="str">
        <f>'[2]庫存明細表(INVR18)'!A642</f>
        <v>20230EM00</v>
      </c>
      <c r="B642" s="97" t="str">
        <f>'[2]庫存明細表(INVR18)'!B642</f>
        <v>12吋巧虎頭型後背包</v>
      </c>
      <c r="C642" s="97">
        <f>'[2]庫存明細表(INVR18)'!C642</f>
        <v>170</v>
      </c>
      <c r="D642" s="97">
        <f>'[2]庫存明細表(INVR18)'!D642</f>
        <v>45</v>
      </c>
      <c r="E642" s="97">
        <f>'[2]庫存明細表(INVR18)'!E642</f>
        <v>7650</v>
      </c>
      <c r="F642" s="97">
        <f>'[2]庫存明細表(INVR18)'!F642</f>
        <v>0</v>
      </c>
      <c r="G642" s="97">
        <f>'[2]庫存明細表(INVR18)'!G642</f>
        <v>0</v>
      </c>
    </row>
    <row r="643" spans="1:7" ht="16.5" customHeight="1">
      <c r="A643" s="97" t="str">
        <f>'[2]庫存明細表(INVR18)'!A643</f>
        <v>20230EN00</v>
      </c>
      <c r="B643" s="97" t="str">
        <f>'[2]庫存明細表(INVR18)'!B643</f>
        <v>巧虎好朋友度假小屋森林系</v>
      </c>
      <c r="C643" s="97">
        <f>'[2]庫存明細表(INVR18)'!C643</f>
        <v>694.4</v>
      </c>
      <c r="D643" s="97">
        <f>'[2]庫存明細表(INVR18)'!D643</f>
        <v>5</v>
      </c>
      <c r="E643" s="97">
        <f>'[2]庫存明細表(INVR18)'!E643</f>
        <v>3472</v>
      </c>
      <c r="F643" s="97">
        <f>'[2]庫存明細表(INVR18)'!F643</f>
        <v>0</v>
      </c>
      <c r="G643" s="97">
        <f>'[2]庫存明細表(INVR18)'!G643</f>
        <v>0</v>
      </c>
    </row>
    <row r="644" spans="1:7" ht="16.5" customHeight="1">
      <c r="A644" s="97" t="str">
        <f>'[2]庫存明細表(INVR18)'!A644</f>
        <v>20230EP00</v>
      </c>
      <c r="B644" s="97" t="str">
        <f>'[2]庫存明細表(INVR18)'!B644</f>
        <v>SKATER不鏽鋼巧虎湯匙</v>
      </c>
      <c r="C644" s="97">
        <f>'[2]庫存明細表(INVR18)'!C644</f>
        <v>81.89</v>
      </c>
      <c r="D644" s="97">
        <f>'[2]庫存明細表(INVR18)'!D644</f>
        <v>102</v>
      </c>
      <c r="E644" s="97">
        <f>'[2]庫存明細表(INVR18)'!E644</f>
        <v>8353</v>
      </c>
      <c r="F644" s="97">
        <f>'[2]庫存明細表(INVR18)'!F644</f>
        <v>0</v>
      </c>
      <c r="G644" s="97">
        <f>'[2]庫存明細表(INVR18)'!G644</f>
        <v>0</v>
      </c>
    </row>
    <row r="645" spans="1:7" ht="16.5" customHeight="1">
      <c r="A645" s="97" t="str">
        <f>'[2]庫存明細表(INVR18)'!A645</f>
        <v>20230EQ00</v>
      </c>
      <c r="B645" s="97" t="str">
        <f>'[2]庫存明細表(INVR18)'!B645</f>
        <v>SKATER不鏽鋼巧虎叉子</v>
      </c>
      <c r="C645" s="97">
        <f>'[2]庫存明細表(INVR18)'!C645</f>
        <v>68.709999999999994</v>
      </c>
      <c r="D645" s="97">
        <f>'[2]庫存明細表(INVR18)'!D645</f>
        <v>102</v>
      </c>
      <c r="E645" s="97">
        <f>'[2]庫存明細表(INVR18)'!E645</f>
        <v>7008</v>
      </c>
      <c r="F645" s="97">
        <f>'[2]庫存明細表(INVR18)'!F645</f>
        <v>0</v>
      </c>
      <c r="G645" s="97">
        <f>'[2]庫存明細表(INVR18)'!G645</f>
        <v>0</v>
      </c>
    </row>
    <row r="646" spans="1:7" ht="16.5" customHeight="1">
      <c r="A646" s="97" t="str">
        <f>'[2]庫存明細表(INVR18)'!A646</f>
        <v>20230ER00</v>
      </c>
      <c r="B646" s="97" t="str">
        <f>'[2]庫存明細表(INVR18)'!B646</f>
        <v>10吋巧虎大頭手提包</v>
      </c>
      <c r="C646" s="97">
        <f>'[2]庫存明細表(INVR18)'!C646</f>
        <v>130</v>
      </c>
      <c r="D646" s="97">
        <f>'[2]庫存明細表(INVR18)'!D646</f>
        <v>7</v>
      </c>
      <c r="E646" s="97">
        <f>'[2]庫存明細表(INVR18)'!E646</f>
        <v>910</v>
      </c>
      <c r="F646" s="97">
        <f>'[2]庫存明細表(INVR18)'!F646</f>
        <v>0</v>
      </c>
      <c r="G646" s="97">
        <f>'[2]庫存明細表(INVR18)'!G646</f>
        <v>0</v>
      </c>
    </row>
    <row r="647" spans="1:7" ht="16.5" customHeight="1">
      <c r="A647" s="97" t="str">
        <f>'[2]庫存明細表(INVR18)'!A647</f>
        <v>20230ET00</v>
      </c>
      <c r="B647" s="97" t="str">
        <f>'[2]庫存明細表(INVR18)'!B647</f>
        <v>巧虎好朋友塗鴉本</v>
      </c>
      <c r="C647" s="97">
        <f>'[2]庫存明細表(INVR18)'!C647</f>
        <v>71.489999999999995</v>
      </c>
      <c r="D647" s="97">
        <f>'[2]庫存明細表(INVR18)'!D647</f>
        <v>983</v>
      </c>
      <c r="E647" s="97">
        <f>'[2]庫存明細表(INVR18)'!E647</f>
        <v>70272</v>
      </c>
      <c r="F647" s="97">
        <f>'[2]庫存明細表(INVR18)'!F647</f>
        <v>0</v>
      </c>
      <c r="G647" s="97">
        <f>'[2]庫存明細表(INVR18)'!G647</f>
        <v>0</v>
      </c>
    </row>
    <row r="648" spans="1:7" ht="16.5" customHeight="1">
      <c r="A648" s="97" t="str">
        <f>'[2]庫存明細表(INVR18)'!A648</f>
        <v>20240EA01</v>
      </c>
      <c r="B648" s="97" t="str">
        <f>'[2]庫存明細表(INVR18)'!B648</f>
        <v>Skater巧虎花灑型水瓢</v>
      </c>
      <c r="C648" s="97">
        <f>'[2]庫存明細表(INVR18)'!C648</f>
        <v>173.43</v>
      </c>
      <c r="D648" s="97">
        <f>'[2]庫存明細表(INVR18)'!D648</f>
        <v>35</v>
      </c>
      <c r="E648" s="97">
        <f>'[2]庫存明細表(INVR18)'!E648</f>
        <v>6070</v>
      </c>
      <c r="F648" s="97">
        <f>'[2]庫存明細表(INVR18)'!F648</f>
        <v>0</v>
      </c>
      <c r="G648" s="97">
        <f>'[2]庫存明細表(INVR18)'!G648</f>
        <v>0</v>
      </c>
    </row>
    <row r="649" spans="1:7" ht="16.5" customHeight="1">
      <c r="A649" s="97" t="str">
        <f>'[2]庫存明細表(INVR18)'!A649</f>
        <v>20240EA02</v>
      </c>
      <c r="B649" s="97" t="str">
        <f>'[2]庫存明細表(INVR18)'!B649</f>
        <v>Skater巧虎吸管型不鏽鋼兩用杯</v>
      </c>
      <c r="C649" s="97">
        <f>'[2]庫存明細表(INVR18)'!C649</f>
        <v>603.71</v>
      </c>
      <c r="D649" s="97">
        <f>'[2]庫存明細表(INVR18)'!D649</f>
        <v>14</v>
      </c>
      <c r="E649" s="97">
        <f>'[2]庫存明細表(INVR18)'!E649</f>
        <v>8452</v>
      </c>
      <c r="F649" s="97">
        <f>'[2]庫存明細表(INVR18)'!F649</f>
        <v>0</v>
      </c>
      <c r="G649" s="97">
        <f>'[2]庫存明細表(INVR18)'!G649</f>
        <v>0</v>
      </c>
    </row>
    <row r="650" spans="1:7" ht="16.5" customHeight="1">
      <c r="A650" s="97" t="str">
        <f>'[2]庫存明細表(INVR18)'!A650</f>
        <v>20240EA03</v>
      </c>
      <c r="B650" s="97" t="str">
        <f>'[2]庫存明細表(INVR18)'!B650</f>
        <v>Skater巧虎拋棄式圍兜</v>
      </c>
      <c r="C650" s="97">
        <f>'[2]庫存明細表(INVR18)'!C650</f>
        <v>100.92</v>
      </c>
      <c r="D650" s="97">
        <f>'[2]庫存明細表(INVR18)'!D650</f>
        <v>73</v>
      </c>
      <c r="E650" s="97">
        <f>'[2]庫存明細表(INVR18)'!E650</f>
        <v>7367</v>
      </c>
      <c r="F650" s="97">
        <f>'[2]庫存明細表(INVR18)'!F650</f>
        <v>0</v>
      </c>
      <c r="G650" s="97">
        <f>'[2]庫存明細表(INVR18)'!G650</f>
        <v>0</v>
      </c>
    </row>
    <row r="651" spans="1:7" ht="16.5" customHeight="1">
      <c r="A651" s="97" t="str">
        <f>'[2]庫存明細表(INVR18)'!A651</f>
        <v>20240EA04</v>
      </c>
      <c r="B651" s="97" t="str">
        <f>'[2]庫存明細表(INVR18)'!B651</f>
        <v>巧虎好朋友布貼</v>
      </c>
      <c r="C651" s="97">
        <f>'[2]庫存明細表(INVR18)'!C651</f>
        <v>69.489999999999995</v>
      </c>
      <c r="D651" s="97">
        <f>'[2]庫存明細表(INVR18)'!D651</f>
        <v>645</v>
      </c>
      <c r="E651" s="97">
        <f>'[2]庫存明細表(INVR18)'!E651</f>
        <v>44824</v>
      </c>
      <c r="F651" s="97">
        <f>'[2]庫存明細表(INVR18)'!F651</f>
        <v>0</v>
      </c>
      <c r="G651" s="97">
        <f>'[2]庫存明細表(INVR18)'!G651</f>
        <v>0</v>
      </c>
    </row>
    <row r="652" spans="1:7" ht="16.5" customHeight="1">
      <c r="A652" s="97" t="str">
        <f>'[2]庫存明細表(INVR18)'!A652</f>
        <v>20240EA08</v>
      </c>
      <c r="B652" s="97" t="str">
        <f>'[2]庫存明細表(INVR18)'!B652</f>
        <v>Skater巧虎水龍頭延伸器</v>
      </c>
      <c r="C652" s="97">
        <f>'[2]庫存明細表(INVR18)'!C652</f>
        <v>137.44</v>
      </c>
      <c r="D652" s="97">
        <f>'[2]庫存明細表(INVR18)'!D652</f>
        <v>63</v>
      </c>
      <c r="E652" s="97">
        <f>'[2]庫存明細表(INVR18)'!E652</f>
        <v>8659</v>
      </c>
      <c r="F652" s="97">
        <f>'[2]庫存明細表(INVR18)'!F652</f>
        <v>0</v>
      </c>
      <c r="G652" s="97">
        <f>'[2]庫存明細表(INVR18)'!G652</f>
        <v>0</v>
      </c>
    </row>
    <row r="653" spans="1:7" ht="16.5" customHeight="1">
      <c r="A653" s="97" t="str">
        <f>'[2]庫存明細表(INVR18)'!A653</f>
        <v>20240EA09</v>
      </c>
      <c r="B653" s="97" t="str">
        <f>'[2]庫存明細表(INVR18)'!B653</f>
        <v>5吋巧虎擦手巾(開心款)</v>
      </c>
      <c r="C653" s="97">
        <f>'[2]庫存明細表(INVR18)'!C653</f>
        <v>80</v>
      </c>
      <c r="D653" s="97">
        <f>'[2]庫存明細表(INVR18)'!D653</f>
        <v>295</v>
      </c>
      <c r="E653" s="97">
        <f>'[2]庫存明細表(INVR18)'!E653</f>
        <v>23600</v>
      </c>
      <c r="F653" s="97">
        <f>'[2]庫存明細表(INVR18)'!F653</f>
        <v>0</v>
      </c>
      <c r="G653" s="97">
        <f>'[2]庫存明細表(INVR18)'!G653</f>
        <v>0</v>
      </c>
    </row>
    <row r="654" spans="1:7" ht="16.5" customHeight="1">
      <c r="A654" s="97" t="str">
        <f>'[2]庫存明細表(INVR18)'!A654</f>
        <v>20240EA11</v>
      </c>
      <c r="B654" s="97" t="str">
        <f>'[2]庫存明細表(INVR18)'!B654</f>
        <v>5吋桃樂比擦手巾</v>
      </c>
      <c r="C654" s="97">
        <f>'[2]庫存明細表(INVR18)'!C654</f>
        <v>80</v>
      </c>
      <c r="D654" s="97">
        <f>'[2]庫存明細表(INVR18)'!D654</f>
        <v>198</v>
      </c>
      <c r="E654" s="97">
        <f>'[2]庫存明細表(INVR18)'!E654</f>
        <v>15840</v>
      </c>
      <c r="F654" s="97">
        <f>'[2]庫存明細表(INVR18)'!F654</f>
        <v>0</v>
      </c>
      <c r="G654" s="97">
        <f>'[2]庫存明細表(INVR18)'!G654</f>
        <v>0</v>
      </c>
    </row>
    <row r="655" spans="1:7" ht="16.5" customHeight="1">
      <c r="A655" s="97" t="str">
        <f>'[2]庫存明細表(INVR18)'!A655</f>
        <v>20240EA12</v>
      </c>
      <c r="B655" s="97" t="str">
        <f>'[2]庫存明細表(INVR18)'!B655</f>
        <v>12吋微笑巧虎午睡保暖枕</v>
      </c>
      <c r="C655" s="97">
        <f>'[2]庫存明細表(INVR18)'!C655</f>
        <v>170</v>
      </c>
      <c r="D655" s="97">
        <f>'[2]庫存明細表(INVR18)'!D655</f>
        <v>2</v>
      </c>
      <c r="E655" s="97">
        <f>'[2]庫存明細表(INVR18)'!E655</f>
        <v>340</v>
      </c>
      <c r="F655" s="97">
        <f>'[2]庫存明細表(INVR18)'!F655</f>
        <v>0</v>
      </c>
      <c r="G655" s="97">
        <f>'[2]庫存明細表(INVR18)'!G655</f>
        <v>0</v>
      </c>
    </row>
    <row r="656" spans="1:7" ht="16.5" customHeight="1">
      <c r="A656" s="97" t="str">
        <f>'[2]庫存明細表(INVR18)'!A656</f>
        <v>20240EA13</v>
      </c>
      <c r="B656" s="97" t="str">
        <f>'[2]庫存明細表(INVR18)'!B656</f>
        <v>12吋開心巧虎午睡保暖枕</v>
      </c>
      <c r="C656" s="97">
        <f>'[2]庫存明細表(INVR18)'!C656</f>
        <v>170</v>
      </c>
      <c r="D656" s="97">
        <f>'[2]庫存明細表(INVR18)'!D656</f>
        <v>2</v>
      </c>
      <c r="E656" s="97">
        <f>'[2]庫存明細表(INVR18)'!E656</f>
        <v>340</v>
      </c>
      <c r="F656" s="97">
        <f>'[2]庫存明細表(INVR18)'!F656</f>
        <v>0</v>
      </c>
      <c r="G656" s="97">
        <f>'[2]庫存明細表(INVR18)'!G656</f>
        <v>0</v>
      </c>
    </row>
    <row r="657" spans="1:7" ht="16.5" customHeight="1">
      <c r="A657" s="97" t="str">
        <f>'[2]庫存明細表(INVR18)'!A657</f>
        <v>20240EA14</v>
      </c>
      <c r="B657" s="97" t="str">
        <f>'[2]庫存明細表(INVR18)'!B657</f>
        <v>18吋巧虎繞邊枕</v>
      </c>
      <c r="C657" s="97">
        <f>'[2]庫存明細表(INVR18)'!C657</f>
        <v>200</v>
      </c>
      <c r="D657" s="97">
        <f>'[2]庫存明細表(INVR18)'!D657</f>
        <v>4</v>
      </c>
      <c r="E657" s="97">
        <f>'[2]庫存明細表(INVR18)'!E657</f>
        <v>800</v>
      </c>
      <c r="F657" s="97">
        <f>'[2]庫存明細表(INVR18)'!F657</f>
        <v>0</v>
      </c>
      <c r="G657" s="97">
        <f>'[2]庫存明細表(INVR18)'!G657</f>
        <v>0</v>
      </c>
    </row>
    <row r="658" spans="1:7" ht="16.5" customHeight="1">
      <c r="A658" s="97" t="str">
        <f>'[2]庫存明細表(INVR18)'!A658</f>
        <v>20240EA17</v>
      </c>
      <c r="B658" s="97" t="str">
        <f>'[2]庫存明細表(INVR18)'!B658</f>
        <v>12吋巧虎趴趴午睡抱枕-微笑款</v>
      </c>
      <c r="C658" s="97">
        <f>'[2]庫存明細表(INVR18)'!C658</f>
        <v>150</v>
      </c>
      <c r="D658" s="97">
        <f>'[2]庫存明細表(INVR18)'!D658</f>
        <v>1</v>
      </c>
      <c r="E658" s="97">
        <f>'[2]庫存明細表(INVR18)'!E658</f>
        <v>150</v>
      </c>
      <c r="F658" s="97">
        <f>'[2]庫存明細表(INVR18)'!F658</f>
        <v>0</v>
      </c>
      <c r="G658" s="97">
        <f>'[2]庫存明細表(INVR18)'!G658</f>
        <v>0</v>
      </c>
    </row>
    <row r="659" spans="1:7" ht="16.5" customHeight="1">
      <c r="A659" s="97" t="str">
        <f>'[2]庫存明細表(INVR18)'!A659</f>
        <v>20240EA18</v>
      </c>
      <c r="B659" s="97" t="str">
        <f>'[2]庫存明細表(INVR18)'!B659</f>
        <v>12吋巧虎趴趴午睡抱枕-開心款</v>
      </c>
      <c r="C659" s="97">
        <f>'[2]庫存明細表(INVR18)'!C659</f>
        <v>150</v>
      </c>
      <c r="D659" s="97">
        <f>'[2]庫存明細表(INVR18)'!D659</f>
        <v>1</v>
      </c>
      <c r="E659" s="97">
        <f>'[2]庫存明細表(INVR18)'!E659</f>
        <v>150</v>
      </c>
      <c r="F659" s="97">
        <f>'[2]庫存明細表(INVR18)'!F659</f>
        <v>0</v>
      </c>
      <c r="G659" s="97">
        <f>'[2]庫存明細表(INVR18)'!G659</f>
        <v>0</v>
      </c>
    </row>
    <row r="660" spans="1:7" ht="16.5" customHeight="1">
      <c r="A660" s="97" t="str">
        <f>'[2]庫存明細表(INVR18)'!A660</f>
        <v>20240EB01</v>
      </c>
      <c r="B660" s="97" t="str">
        <f>'[2]庫存明細表(INVR18)'!B660</f>
        <v>巧虎多功能訓練便器</v>
      </c>
      <c r="C660" s="97">
        <f>'[2]庫存明細表(INVR18)'!C660</f>
        <v>1039.94</v>
      </c>
      <c r="D660" s="97">
        <f>'[2]庫存明細表(INVR18)'!D660</f>
        <v>17</v>
      </c>
      <c r="E660" s="97">
        <f>'[2]庫存明細表(INVR18)'!E660</f>
        <v>17679</v>
      </c>
      <c r="F660" s="97">
        <f>'[2]庫存明細表(INVR18)'!F660</f>
        <v>0</v>
      </c>
      <c r="G660" s="97">
        <f>'[2]庫存明細表(INVR18)'!G660</f>
        <v>0</v>
      </c>
    </row>
    <row r="661" spans="1:7" ht="16.5" customHeight="1">
      <c r="A661" s="97" t="str">
        <f>'[2]庫存明細表(INVR18)'!A661</f>
        <v>20240EB02</v>
      </c>
      <c r="B661" s="97" t="str">
        <f>'[2]庫存明細表(INVR18)'!B661</f>
        <v>巧虎三階段彈力學習筷-左手</v>
      </c>
      <c r="C661" s="97">
        <f>'[2]庫存明細表(INVR18)'!C661</f>
        <v>349.29</v>
      </c>
      <c r="D661" s="97">
        <f>'[2]庫存明細表(INVR18)'!D661</f>
        <v>7</v>
      </c>
      <c r="E661" s="97">
        <f>'[2]庫存明細表(INVR18)'!E661</f>
        <v>2445</v>
      </c>
      <c r="F661" s="97">
        <f>'[2]庫存明細表(INVR18)'!F661</f>
        <v>0</v>
      </c>
      <c r="G661" s="97">
        <f>'[2]庫存明細表(INVR18)'!G661</f>
        <v>0</v>
      </c>
    </row>
    <row r="662" spans="1:7" ht="16.5" customHeight="1">
      <c r="A662" s="97" t="str">
        <f>'[2]庫存明細表(INVR18)'!A662</f>
        <v>20240EC01</v>
      </c>
      <c r="B662" s="97" t="str">
        <f>'[2]庫存明細表(INVR18)'!B662</f>
        <v>巧虎束口保溫袋(黃)</v>
      </c>
      <c r="C662" s="97">
        <f>'[2]庫存明細表(INVR18)'!C662</f>
        <v>102.78</v>
      </c>
      <c r="D662" s="97">
        <f>'[2]庫存明細表(INVR18)'!D662</f>
        <v>100</v>
      </c>
      <c r="E662" s="97">
        <f>'[2]庫存明細表(INVR18)'!E662</f>
        <v>10278</v>
      </c>
      <c r="F662" s="97">
        <f>'[2]庫存明細表(INVR18)'!F662</f>
        <v>0</v>
      </c>
      <c r="G662" s="97">
        <f>'[2]庫存明細表(INVR18)'!G662</f>
        <v>0</v>
      </c>
    </row>
    <row r="663" spans="1:7" ht="16.5" customHeight="1">
      <c r="A663" s="97" t="str">
        <f>'[2]庫存明細表(INVR18)'!A663</f>
        <v>20240EC03</v>
      </c>
      <c r="B663" s="97" t="str">
        <f>'[2]庫存明細表(INVR18)'!B663</f>
        <v>DoReMi巧虎小樂手</v>
      </c>
      <c r="C663" s="97">
        <f>'[2]庫存明細表(INVR18)'!C663</f>
        <v>150.77000000000001</v>
      </c>
      <c r="D663" s="97">
        <f>'[2]庫存明細表(INVR18)'!D663</f>
        <v>31</v>
      </c>
      <c r="E663" s="97">
        <f>'[2]庫存明細表(INVR18)'!E663</f>
        <v>4674</v>
      </c>
      <c r="F663" s="97">
        <f>'[2]庫存明細表(INVR18)'!F663</f>
        <v>0</v>
      </c>
      <c r="G663" s="97">
        <f>'[2]庫存明細表(INVR18)'!G663</f>
        <v>0</v>
      </c>
    </row>
    <row r="664" spans="1:7" ht="16.5" customHeight="1">
      <c r="A664" s="97" t="str">
        <f>'[2]庫存明細表(INVR18)'!A664</f>
        <v>20240EC04</v>
      </c>
      <c r="B664" s="97" t="str">
        <f>'[2]庫存明細表(INVR18)'!B664</f>
        <v>巧虎隔尿裙</v>
      </c>
      <c r="C664" s="97">
        <f>'[2]庫存明細表(INVR18)'!C664</f>
        <v>65.89</v>
      </c>
      <c r="D664" s="97">
        <f>'[2]庫存明細表(INVR18)'!D664</f>
        <v>153</v>
      </c>
      <c r="E664" s="97">
        <f>'[2]庫存明細表(INVR18)'!E664</f>
        <v>10081</v>
      </c>
      <c r="F664" s="97">
        <f>'[2]庫存明細表(INVR18)'!F664</f>
        <v>0</v>
      </c>
      <c r="G664" s="97">
        <f>'[2]庫存明細表(INVR18)'!G664</f>
        <v>0</v>
      </c>
    </row>
    <row r="665" spans="1:7" ht="16.5" customHeight="1">
      <c r="A665" s="97" t="str">
        <f>'[2]庫存明細表(INVR18)'!A665</f>
        <v>20240EC05</v>
      </c>
      <c r="B665" s="97" t="str">
        <f>'[2]庫存明細表(INVR18)'!B665</f>
        <v>巧虎漁夫帽</v>
      </c>
      <c r="C665" s="97">
        <f>'[2]庫存明細表(INVR18)'!C665</f>
        <v>118.37</v>
      </c>
      <c r="D665" s="97">
        <f>'[2]庫存明細表(INVR18)'!D665</f>
        <v>59</v>
      </c>
      <c r="E665" s="97">
        <f>'[2]庫存明細表(INVR18)'!E665</f>
        <v>6984</v>
      </c>
      <c r="F665" s="97">
        <f>'[2]庫存明細表(INVR18)'!F665</f>
        <v>0</v>
      </c>
      <c r="G665" s="97">
        <f>'[2]庫存明細表(INVR18)'!G665</f>
        <v>0</v>
      </c>
    </row>
    <row r="666" spans="1:7" ht="16.5" customHeight="1">
      <c r="A666" s="97" t="str">
        <f>'[2]庫存明細表(INVR18)'!A666</f>
        <v>20240EC06</v>
      </c>
      <c r="B666" s="97" t="str">
        <f>'[2]庫存明細表(INVR18)'!B666</f>
        <v>巧虎湯匙</v>
      </c>
      <c r="C666" s="97">
        <f>'[2]庫存明細表(INVR18)'!C666</f>
        <v>59</v>
      </c>
      <c r="D666" s="97">
        <f>'[2]庫存明細表(INVR18)'!D666</f>
        <v>2</v>
      </c>
      <c r="E666" s="97">
        <f>'[2]庫存明細表(INVR18)'!E666</f>
        <v>118</v>
      </c>
      <c r="F666" s="97">
        <f>'[2]庫存明細表(INVR18)'!F666</f>
        <v>0</v>
      </c>
      <c r="G666" s="97">
        <f>'[2]庫存明細表(INVR18)'!G666</f>
        <v>0</v>
      </c>
    </row>
    <row r="667" spans="1:7" ht="16.5" customHeight="1">
      <c r="A667" s="97" t="str">
        <f>'[2]庫存明細表(INVR18)'!A667</f>
        <v>20250EA02</v>
      </c>
      <c r="B667" s="97" t="str">
        <f>'[2]庫存明細表(INVR18)'!B667</f>
        <v>巧虎睡墊三件組-巧虎好朋友黃色款</v>
      </c>
      <c r="C667" s="97">
        <f>'[2]庫存明細表(INVR18)'!C667</f>
        <v>651.45000000000005</v>
      </c>
      <c r="D667" s="97">
        <f>'[2]庫存明細表(INVR18)'!D667</f>
        <v>83</v>
      </c>
      <c r="E667" s="97">
        <f>'[2]庫存明細表(INVR18)'!E667</f>
        <v>54070</v>
      </c>
      <c r="F667" s="97">
        <f>'[2]庫存明細表(INVR18)'!F667</f>
        <v>0</v>
      </c>
      <c r="G667" s="97">
        <f>'[2]庫存明細表(INVR18)'!G667</f>
        <v>0</v>
      </c>
    </row>
    <row r="668" spans="1:7" ht="16.5" customHeight="1">
      <c r="A668" s="97" t="str">
        <f>'[2]庫存明細表(INVR18)'!A668</f>
        <v>20250EA03</v>
      </c>
      <c r="B668" s="97" t="str">
        <f>'[2]庫存明細表(INVR18)'!B668</f>
        <v>巧虎睡墊三件組-巧虎好朋友粉色款</v>
      </c>
      <c r="C668" s="97">
        <f>'[2]庫存明細表(INVR18)'!C668</f>
        <v>651.15</v>
      </c>
      <c r="D668" s="97">
        <f>'[2]庫存明細表(INVR18)'!D668</f>
        <v>107</v>
      </c>
      <c r="E668" s="97">
        <f>'[2]庫存明細表(INVR18)'!E668</f>
        <v>69673</v>
      </c>
      <c r="F668" s="97">
        <f>'[2]庫存明細表(INVR18)'!F668</f>
        <v>0</v>
      </c>
      <c r="G668" s="97">
        <f>'[2]庫存明細表(INVR18)'!G668</f>
        <v>0</v>
      </c>
    </row>
    <row r="669" spans="1:7" ht="16.5" customHeight="1">
      <c r="A669" s="97" t="str">
        <f>'[2]庫存明細表(INVR18)'!A669</f>
        <v>20250EA04</v>
      </c>
      <c r="B669" s="97" t="str">
        <f>'[2]庫存明細表(INVR18)'!B669</f>
        <v>巧虎頭型名牌玩偶-微笑款</v>
      </c>
      <c r="C669" s="97">
        <f>'[2]庫存明細表(INVR18)'!C669</f>
        <v>40</v>
      </c>
      <c r="D669" s="97">
        <f>'[2]庫存明細表(INVR18)'!D669</f>
        <v>17</v>
      </c>
      <c r="E669" s="97">
        <f>'[2]庫存明細表(INVR18)'!E669</f>
        <v>680</v>
      </c>
      <c r="F669" s="97">
        <f>'[2]庫存明細表(INVR18)'!F669</f>
        <v>0</v>
      </c>
      <c r="G669" s="97">
        <f>'[2]庫存明細表(INVR18)'!G669</f>
        <v>0</v>
      </c>
    </row>
    <row r="670" spans="1:7" ht="16.5" customHeight="1">
      <c r="A670" s="97" t="str">
        <f>'[2]庫存明細表(INVR18)'!A670</f>
        <v>20250EA05</v>
      </c>
      <c r="B670" s="97" t="str">
        <f>'[2]庫存明細表(INVR18)'!B670</f>
        <v>巧虎頭型名牌玩偶-開心款</v>
      </c>
      <c r="C670" s="97">
        <f>'[2]庫存明細表(INVR18)'!C670</f>
        <v>40</v>
      </c>
      <c r="D670" s="97">
        <f>'[2]庫存明細表(INVR18)'!D670</f>
        <v>189</v>
      </c>
      <c r="E670" s="97">
        <f>'[2]庫存明細表(INVR18)'!E670</f>
        <v>7560</v>
      </c>
      <c r="F670" s="97">
        <f>'[2]庫存明細表(INVR18)'!F670</f>
        <v>0</v>
      </c>
      <c r="G670" s="97">
        <f>'[2]庫存明細表(INVR18)'!G670</f>
        <v>0</v>
      </c>
    </row>
    <row r="671" spans="1:7" ht="16.5" customHeight="1">
      <c r="A671" s="97" t="str">
        <f>'[2]庫存明細表(INVR18)'!A671</f>
        <v>20250EA06</v>
      </c>
      <c r="B671" s="97" t="str">
        <f>'[2]庫存明細表(INVR18)'!B671</f>
        <v>琪琪頭型名牌玩偶</v>
      </c>
      <c r="C671" s="97">
        <f>'[2]庫存明細表(INVR18)'!C671</f>
        <v>40</v>
      </c>
      <c r="D671" s="97">
        <f>'[2]庫存明細表(INVR18)'!D671</f>
        <v>205</v>
      </c>
      <c r="E671" s="97">
        <f>'[2]庫存明細表(INVR18)'!E671</f>
        <v>8200</v>
      </c>
      <c r="F671" s="97">
        <f>'[2]庫存明細表(INVR18)'!F671</f>
        <v>0</v>
      </c>
      <c r="G671" s="97">
        <f>'[2]庫存明細表(INVR18)'!G671</f>
        <v>0</v>
      </c>
    </row>
    <row r="672" spans="1:7" ht="16.5" customHeight="1">
      <c r="A672" s="97" t="str">
        <f>'[2]庫存明細表(INVR18)'!A672</f>
        <v>20250EA07</v>
      </c>
      <c r="B672" s="97" t="str">
        <f>'[2]庫存明細表(INVR18)'!B672</f>
        <v>桃樂比頭型名牌玩偶</v>
      </c>
      <c r="C672" s="97">
        <f>'[2]庫存明細表(INVR18)'!C672</f>
        <v>40</v>
      </c>
      <c r="D672" s="97">
        <f>'[2]庫存明細表(INVR18)'!D672</f>
        <v>221</v>
      </c>
      <c r="E672" s="97">
        <f>'[2]庫存明細表(INVR18)'!E672</f>
        <v>8840</v>
      </c>
      <c r="F672" s="97">
        <f>'[2]庫存明細表(INVR18)'!F672</f>
        <v>0</v>
      </c>
      <c r="G672" s="97">
        <f>'[2]庫存明細表(INVR18)'!G672</f>
        <v>0</v>
      </c>
    </row>
    <row r="673" spans="1:7" ht="16.5" customHeight="1">
      <c r="A673" s="97" t="str">
        <f>'[2]庫存明細表(INVR18)'!A673</f>
        <v>20250EA08</v>
      </c>
      <c r="B673" s="97" t="str">
        <f>'[2]庫存明細表(INVR18)'!B673</f>
        <v>好暖巧虎圍巾</v>
      </c>
      <c r="C673" s="97">
        <f>'[2]庫存明細表(INVR18)'!C673</f>
        <v>54.3</v>
      </c>
      <c r="D673" s="97">
        <f>'[2]庫存明細表(INVR18)'!D673</f>
        <v>303</v>
      </c>
      <c r="E673" s="97">
        <f>'[2]庫存明細表(INVR18)'!E673</f>
        <v>16454</v>
      </c>
      <c r="F673" s="97">
        <f>'[2]庫存明細表(INVR18)'!F673</f>
        <v>0</v>
      </c>
      <c r="G673" s="97">
        <f>'[2]庫存明細表(INVR18)'!G673</f>
        <v>0</v>
      </c>
    </row>
    <row r="674" spans="1:7" ht="16.5" customHeight="1">
      <c r="A674" s="97" t="str">
        <f>'[2]庫存明細表(INVR18)'!A674</f>
        <v>20240RA01</v>
      </c>
      <c r="B674" s="97" t="str">
        <f>'[2]庫存明細表(INVR18)'!B674</f>
        <v>Mirafeel單包S</v>
      </c>
      <c r="C674" s="97">
        <f>'[2]庫存明細表(INVR18)'!C674</f>
        <v>241.27</v>
      </c>
      <c r="D674" s="97">
        <f>'[2]庫存明細表(INVR18)'!D674</f>
        <v>15</v>
      </c>
      <c r="E674" s="97">
        <f>'[2]庫存明細表(INVR18)'!E674</f>
        <v>3619</v>
      </c>
      <c r="F674" s="97">
        <f>'[2]庫存明細表(INVR18)'!F674</f>
        <v>0</v>
      </c>
      <c r="G674" s="97">
        <f>'[2]庫存明細表(INVR18)'!G674</f>
        <v>0</v>
      </c>
    </row>
    <row r="675" spans="1:7" ht="16.5" customHeight="1">
      <c r="A675" s="97" t="str">
        <f>'[2]庫存明細表(INVR18)'!A675</f>
        <v>20240RA02</v>
      </c>
      <c r="B675" s="97" t="str">
        <f>'[2]庫存明細表(INVR18)'!B675</f>
        <v>Mirafeel單包M</v>
      </c>
      <c r="C675" s="97">
        <f>'[2]庫存明細表(INVR18)'!C675</f>
        <v>240.41</v>
      </c>
      <c r="D675" s="97">
        <f>'[2]庫存明細表(INVR18)'!D675</f>
        <v>79</v>
      </c>
      <c r="E675" s="97">
        <f>'[2]庫存明細表(INVR18)'!E675</f>
        <v>18992</v>
      </c>
      <c r="F675" s="97">
        <f>'[2]庫存明細表(INVR18)'!F675</f>
        <v>0</v>
      </c>
      <c r="G675" s="97">
        <f>'[2]庫存明細表(INVR18)'!G675</f>
        <v>0</v>
      </c>
    </row>
    <row r="676" spans="1:7" ht="16.5" customHeight="1">
      <c r="A676" s="97" t="str">
        <f>'[2]庫存明細表(INVR18)'!A676</f>
        <v>20240RA03</v>
      </c>
      <c r="B676" s="97" t="str">
        <f>'[2]庫存明細表(INVR18)'!B676</f>
        <v>Mirafeel單包L</v>
      </c>
      <c r="C676" s="97">
        <f>'[2]庫存明細表(INVR18)'!C676</f>
        <v>238.45</v>
      </c>
      <c r="D676" s="97">
        <f>'[2]庫存明細表(INVR18)'!D676</f>
        <v>40</v>
      </c>
      <c r="E676" s="97">
        <f>'[2]庫存明細表(INVR18)'!E676</f>
        <v>9538</v>
      </c>
      <c r="F676" s="97">
        <f>'[2]庫存明細表(INVR18)'!F676</f>
        <v>0</v>
      </c>
      <c r="G676" s="97">
        <f>'[2]庫存明細表(INVR18)'!G676</f>
        <v>0</v>
      </c>
    </row>
    <row r="677" spans="1:7" ht="16.5" customHeight="1">
      <c r="A677" s="97" t="str">
        <f>'[2]庫存明細表(INVR18)'!A677</f>
        <v>20240RA04</v>
      </c>
      <c r="B677" s="97" t="str">
        <f>'[2]庫存明細表(INVR18)'!B677</f>
        <v>Mirafeel單包XL</v>
      </c>
      <c r="C677" s="97">
        <f>'[2]庫存明細表(INVR18)'!C677</f>
        <v>236.93</v>
      </c>
      <c r="D677" s="97">
        <f>'[2]庫存明細表(INVR18)'!D677</f>
        <v>122</v>
      </c>
      <c r="E677" s="97">
        <f>'[2]庫存明細表(INVR18)'!E677</f>
        <v>28906</v>
      </c>
      <c r="F677" s="97">
        <f>'[2]庫存明細表(INVR18)'!F677</f>
        <v>0</v>
      </c>
      <c r="G677" s="97">
        <f>'[2]庫存明細表(INVR18)'!G677</f>
        <v>0</v>
      </c>
    </row>
    <row r="678" spans="1:7" ht="16.5" customHeight="1">
      <c r="A678" s="97" t="str">
        <f>'[2]庫存明細表(INVR18)'!A678</f>
        <v>20240RA05</v>
      </c>
      <c r="B678" s="97" t="str">
        <f>'[2]庫存明細表(INVR18)'!B678</f>
        <v>Mirafeel單包XXL</v>
      </c>
      <c r="C678" s="97">
        <f>'[2]庫存明細表(INVR18)'!C678</f>
        <v>237.81</v>
      </c>
      <c r="D678" s="97">
        <f>'[2]庫存明細表(INVR18)'!D678</f>
        <v>54</v>
      </c>
      <c r="E678" s="97">
        <f>'[2]庫存明細表(INVR18)'!E678</f>
        <v>12842</v>
      </c>
      <c r="F678" s="97">
        <f>'[2]庫存明細表(INVR18)'!F678</f>
        <v>0</v>
      </c>
      <c r="G678" s="97">
        <f>'[2]庫存明細表(INVR18)'!G678</f>
        <v>0</v>
      </c>
    </row>
    <row r="679" spans="1:7" ht="16.5" customHeight="1">
      <c r="A679" s="97" t="str">
        <f>'[2]庫存明細表(INVR18)'!A679</f>
        <v>20240RB02</v>
      </c>
      <c r="B679" s="97" t="str">
        <f>'[2]庫存明細表(INVR18)'!B679</f>
        <v>Mirafeel半包M</v>
      </c>
      <c r="C679" s="97">
        <f>'[2]庫存明細表(INVR18)'!C679</f>
        <v>160.33000000000001</v>
      </c>
      <c r="D679" s="97">
        <f>'[2]庫存明細表(INVR18)'!D679</f>
        <v>3</v>
      </c>
      <c r="E679" s="97">
        <f>'[2]庫存明細表(INVR18)'!E679</f>
        <v>481</v>
      </c>
      <c r="F679" s="97">
        <f>'[2]庫存明細表(INVR18)'!F679</f>
        <v>0</v>
      </c>
      <c r="G679" s="97">
        <f>'[2]庫存明細表(INVR18)'!G679</f>
        <v>0</v>
      </c>
    </row>
    <row r="680" spans="1:7" ht="16.5" customHeight="1">
      <c r="A680" s="97" t="str">
        <f>'[2]庫存明細表(INVR18)'!A680</f>
        <v>20240RB03</v>
      </c>
      <c r="B680" s="97" t="str">
        <f>'[2]庫存明細表(INVR18)'!B680</f>
        <v>Mirafeel半包L</v>
      </c>
      <c r="C680" s="97">
        <f>'[2]庫存明細表(INVR18)'!C680</f>
        <v>158.9</v>
      </c>
      <c r="D680" s="97">
        <f>'[2]庫存明細表(INVR18)'!D680</f>
        <v>150</v>
      </c>
      <c r="E680" s="97">
        <f>'[2]庫存明細表(INVR18)'!E680</f>
        <v>23835</v>
      </c>
      <c r="F680" s="97">
        <f>'[2]庫存明細表(INVR18)'!F680</f>
        <v>0</v>
      </c>
      <c r="G680" s="97">
        <f>'[2]庫存明細表(INVR18)'!G680</f>
        <v>0</v>
      </c>
    </row>
    <row r="681" spans="1:7" ht="16.5" customHeight="1">
      <c r="A681" s="97" t="str">
        <f>'[2]庫存明細表(INVR18)'!A681</f>
        <v>20240RC01</v>
      </c>
      <c r="B681" s="97" t="str">
        <f>'[2]庫存明細表(INVR18)'!B681</f>
        <v>Mirafeel試用包S</v>
      </c>
      <c r="C681" s="97">
        <f>'[2]庫存明細表(INVR18)'!C681</f>
        <v>19.899999999999999</v>
      </c>
      <c r="D681" s="97">
        <f>'[2]庫存明細表(INVR18)'!D681</f>
        <v>97</v>
      </c>
      <c r="E681" s="97">
        <f>'[2]庫存明細表(INVR18)'!E681</f>
        <v>1930</v>
      </c>
      <c r="F681" s="97">
        <f>'[2]庫存明細表(INVR18)'!F681</f>
        <v>0</v>
      </c>
      <c r="G681" s="97">
        <f>'[2]庫存明細表(INVR18)'!G681</f>
        <v>0</v>
      </c>
    </row>
    <row r="682" spans="1:7" ht="16.5" customHeight="1">
      <c r="A682" s="97" t="str">
        <f>'[2]庫存明細表(INVR18)'!A682</f>
        <v>20240RC02</v>
      </c>
      <c r="B682" s="97" t="str">
        <f>'[2]庫存明細表(INVR18)'!B682</f>
        <v>Mirafeel試用包M</v>
      </c>
      <c r="C682" s="97">
        <f>'[2]庫存明細表(INVR18)'!C682</f>
        <v>20.059999999999999</v>
      </c>
      <c r="D682" s="97">
        <f>'[2]庫存明細表(INVR18)'!D682</f>
        <v>183</v>
      </c>
      <c r="E682" s="97">
        <f>'[2]庫存明細表(INVR18)'!E682</f>
        <v>3671</v>
      </c>
      <c r="F682" s="97">
        <f>'[2]庫存明細表(INVR18)'!F682</f>
        <v>0</v>
      </c>
      <c r="G682" s="97">
        <f>'[2]庫存明細表(INVR18)'!G682</f>
        <v>0</v>
      </c>
    </row>
    <row r="683" spans="1:7" ht="16.5" customHeight="1">
      <c r="A683" s="97" t="str">
        <f>'[2]庫存明細表(INVR18)'!A683</f>
        <v>20240RC03</v>
      </c>
      <c r="B683" s="97" t="str">
        <f>'[2]庫存明細表(INVR18)'!B683</f>
        <v>Mirafeel試用包L</v>
      </c>
      <c r="C683" s="97">
        <f>'[2]庫存明細表(INVR18)'!C683</f>
        <v>19.84</v>
      </c>
      <c r="D683" s="97">
        <f>'[2]庫存明細表(INVR18)'!D683</f>
        <v>304</v>
      </c>
      <c r="E683" s="97">
        <f>'[2]庫存明細表(INVR18)'!E683</f>
        <v>6032</v>
      </c>
      <c r="F683" s="97">
        <f>'[2]庫存明細表(INVR18)'!F683</f>
        <v>0</v>
      </c>
      <c r="G683" s="97">
        <f>'[2]庫存明細表(INVR18)'!G683</f>
        <v>0</v>
      </c>
    </row>
    <row r="684" spans="1:7" ht="16.5" customHeight="1">
      <c r="A684" s="97" t="str">
        <f>'[2]庫存明細表(INVR18)'!A684</f>
        <v>20240RC04</v>
      </c>
      <c r="B684" s="97" t="str">
        <f>'[2]庫存明細表(INVR18)'!B684</f>
        <v>Mirafeel試用包XL</v>
      </c>
      <c r="C684" s="97">
        <f>'[2]庫存明細表(INVR18)'!C684</f>
        <v>19.78</v>
      </c>
      <c r="D684" s="97">
        <f>'[2]庫存明細表(INVR18)'!D684</f>
        <v>269</v>
      </c>
      <c r="E684" s="97">
        <f>'[2]庫存明細表(INVR18)'!E684</f>
        <v>5320</v>
      </c>
      <c r="F684" s="97">
        <f>'[2]庫存明細表(INVR18)'!F684</f>
        <v>0</v>
      </c>
      <c r="G684" s="97">
        <f>'[2]庫存明細表(INVR18)'!G684</f>
        <v>0</v>
      </c>
    </row>
    <row r="685" spans="1:7" ht="16.5" customHeight="1">
      <c r="A685" s="97" t="str">
        <f>'[2]庫存明細表(INVR18)'!A685</f>
        <v>20240RC05</v>
      </c>
      <c r="B685" s="97" t="str">
        <f>'[2]庫存明細表(INVR18)'!B685</f>
        <v>Mirafeel試用包XXL</v>
      </c>
      <c r="C685" s="97">
        <f>'[2]庫存明細表(INVR18)'!C685</f>
        <v>20.09</v>
      </c>
      <c r="D685" s="97">
        <f>'[2]庫存明細表(INVR18)'!D685</f>
        <v>104</v>
      </c>
      <c r="E685" s="97">
        <f>'[2]庫存明細表(INVR18)'!E685</f>
        <v>2089</v>
      </c>
      <c r="F685" s="97">
        <f>'[2]庫存明細表(INVR18)'!F685</f>
        <v>0</v>
      </c>
      <c r="G685" s="97">
        <f>'[2]庫存明細表(INVR18)'!G685</f>
        <v>0</v>
      </c>
    </row>
    <row r="686" spans="1:7" ht="16.5" customHeight="1">
      <c r="A686" s="97" t="str">
        <f>'[2]庫存明細表(INVR18)'!A686</f>
        <v>20240RYA1</v>
      </c>
      <c r="B686" s="97" t="str">
        <f>'[2]庫存明細表(INVR18)'!B686</f>
        <v>Mirafeel整箱S</v>
      </c>
      <c r="C686" s="97">
        <f>'[2]庫存明細表(INVR18)'!C686</f>
        <v>738.6</v>
      </c>
      <c r="D686" s="97">
        <f>'[2]庫存明細表(INVR18)'!D686</f>
        <v>10</v>
      </c>
      <c r="E686" s="97">
        <f>'[2]庫存明細表(INVR18)'!E686</f>
        <v>7386</v>
      </c>
      <c r="F686" s="97">
        <f>'[2]庫存明細表(INVR18)'!F686</f>
        <v>0</v>
      </c>
      <c r="G686" s="97">
        <f>'[2]庫存明細表(INVR18)'!G686</f>
        <v>0</v>
      </c>
    </row>
    <row r="687" spans="1:7" ht="16.5" customHeight="1">
      <c r="A687" s="97" t="str">
        <f>'[2]庫存明細表(INVR18)'!A687</f>
        <v>20240RYA2</v>
      </c>
      <c r="B687" s="97" t="str">
        <f>'[2]庫存明細表(INVR18)'!B687</f>
        <v>Mirafeel整箱M</v>
      </c>
      <c r="C687" s="97">
        <f>'[2]庫存明細表(INVR18)'!C687</f>
        <v>731.48</v>
      </c>
      <c r="D687" s="97">
        <f>'[2]庫存明細表(INVR18)'!D687</f>
        <v>52</v>
      </c>
      <c r="E687" s="97">
        <f>'[2]庫存明細表(INVR18)'!E687</f>
        <v>38037</v>
      </c>
      <c r="F687" s="97">
        <f>'[2]庫存明細表(INVR18)'!F687</f>
        <v>0</v>
      </c>
      <c r="G687" s="97">
        <f>'[2]庫存明細表(INVR18)'!G687</f>
        <v>0</v>
      </c>
    </row>
    <row r="688" spans="1:7" ht="16.5" customHeight="1">
      <c r="A688" s="97" t="str">
        <f>'[2]庫存明細表(INVR18)'!A688</f>
        <v>20240RYA3</v>
      </c>
      <c r="B688" s="97" t="str">
        <f>'[2]庫存明細表(INVR18)'!B688</f>
        <v>Mirafeel整箱L</v>
      </c>
      <c r="C688" s="97">
        <f>'[2]庫存明細表(INVR18)'!C688</f>
        <v>716.69</v>
      </c>
      <c r="D688" s="97">
        <f>'[2]庫存明細表(INVR18)'!D688</f>
        <v>13</v>
      </c>
      <c r="E688" s="97">
        <f>'[2]庫存明細表(INVR18)'!E688</f>
        <v>9317</v>
      </c>
      <c r="F688" s="97">
        <f>'[2]庫存明細表(INVR18)'!F688</f>
        <v>0</v>
      </c>
      <c r="G688" s="97">
        <f>'[2]庫存明細表(INVR18)'!G688</f>
        <v>0</v>
      </c>
    </row>
    <row r="689" spans="1:7" ht="16.5" customHeight="1">
      <c r="A689" s="97" t="str">
        <f>'[2]庫存明細表(INVR18)'!A689</f>
        <v>20240RYA4</v>
      </c>
      <c r="B689" s="97" t="str">
        <f>'[2]庫存明細表(INVR18)'!B689</f>
        <v>Mirafeel整箱XL</v>
      </c>
      <c r="C689" s="97">
        <f>'[2]庫存明細表(INVR18)'!C689</f>
        <v>954.15</v>
      </c>
      <c r="D689" s="97">
        <f>'[2]庫存明細表(INVR18)'!D689</f>
        <v>47</v>
      </c>
      <c r="E689" s="97">
        <f>'[2]庫存明細表(INVR18)'!E689</f>
        <v>44845</v>
      </c>
      <c r="F689" s="97">
        <f>'[2]庫存明細表(INVR18)'!F689</f>
        <v>0</v>
      </c>
      <c r="G689" s="97">
        <f>'[2]庫存明細表(INVR18)'!G689</f>
        <v>0</v>
      </c>
    </row>
    <row r="690" spans="1:7" ht="16.5" customHeight="1">
      <c r="A690" s="97" t="str">
        <f>'[2]庫存明細表(INVR18)'!A690</f>
        <v>20240RYA5</v>
      </c>
      <c r="B690" s="97" t="str">
        <f>'[2]庫存明細表(INVR18)'!B690</f>
        <v>Mirafeel整箱XXL</v>
      </c>
      <c r="C690" s="97">
        <f>'[2]庫存明細表(INVR18)'!C690</f>
        <v>969.28</v>
      </c>
      <c r="D690" s="97">
        <f>'[2]庫存明細表(INVR18)'!D690</f>
        <v>25</v>
      </c>
      <c r="E690" s="97">
        <f>'[2]庫存明細表(INVR18)'!E690</f>
        <v>24232</v>
      </c>
      <c r="F690" s="97">
        <f>'[2]庫存明細表(INVR18)'!F690</f>
        <v>0</v>
      </c>
      <c r="G690" s="97">
        <f>'[2]庫存明細表(INVR18)'!G690</f>
        <v>0</v>
      </c>
    </row>
    <row r="691" spans="1:7" ht="16.5" customHeight="1">
      <c r="A691" s="97">
        <f>'[2]庫存明細表(INVR18)'!A691</f>
        <v>0</v>
      </c>
      <c r="B691" s="97">
        <f>'[2]庫存明細表(INVR18)'!B691</f>
        <v>0</v>
      </c>
      <c r="C691" s="97">
        <f>'[2]庫存明細表(INVR18)'!C691</f>
        <v>0</v>
      </c>
      <c r="D691" s="97">
        <f>'[2]庫存明細表(INVR18)'!D691</f>
        <v>0</v>
      </c>
      <c r="E691" s="97">
        <f>'[2]庫存明細表(INVR18)'!E691</f>
        <v>0</v>
      </c>
      <c r="F691" s="97">
        <f>'[2]庫存明細表(INVR18)'!F691</f>
        <v>0</v>
      </c>
      <c r="G691" s="97">
        <f>'[2]庫存明細表(INVR18)'!G691</f>
        <v>0</v>
      </c>
    </row>
    <row r="692" spans="1:7" ht="16.5" customHeight="1">
      <c r="A692" s="97">
        <f>'[2]庫存明細表(INVR18)'!A692</f>
        <v>0</v>
      </c>
      <c r="B692" s="97">
        <f>'[2]庫存明細表(INVR18)'!B692</f>
        <v>0</v>
      </c>
      <c r="C692" s="97">
        <f>'[2]庫存明細表(INVR18)'!C692</f>
        <v>0</v>
      </c>
      <c r="D692" s="97">
        <f>'[2]庫存明細表(INVR18)'!D692</f>
        <v>0</v>
      </c>
      <c r="E692" s="97">
        <f>'[2]庫存明細表(INVR18)'!E692</f>
        <v>0</v>
      </c>
      <c r="F692" s="97">
        <f>'[2]庫存明細表(INVR18)'!F692</f>
        <v>0</v>
      </c>
      <c r="G692" s="97">
        <f>'[2]庫存明細表(INVR18)'!G692</f>
        <v>0</v>
      </c>
    </row>
    <row r="693" spans="1:7" ht="16.5" customHeight="1">
      <c r="A693" s="97">
        <f>'[2]庫存明細表(INVR18)'!A693</f>
        <v>0</v>
      </c>
      <c r="B693" s="97">
        <f>'[2]庫存明細表(INVR18)'!B693</f>
        <v>0</v>
      </c>
      <c r="C693" s="97">
        <f>'[2]庫存明細表(INVR18)'!C693</f>
        <v>0</v>
      </c>
      <c r="D693" s="97">
        <f>'[2]庫存明細表(INVR18)'!D693</f>
        <v>0</v>
      </c>
      <c r="E693" s="97">
        <f>'[2]庫存明細表(INVR18)'!E693</f>
        <v>0</v>
      </c>
      <c r="F693" s="97">
        <f>'[2]庫存明細表(INVR18)'!F693</f>
        <v>0</v>
      </c>
      <c r="G693" s="97">
        <f>'[2]庫存明細表(INVR18)'!G693</f>
        <v>0</v>
      </c>
    </row>
    <row r="694" spans="1:7" ht="16.5" customHeight="1">
      <c r="A694" s="97">
        <f>'[2]庫存明細表(INVR18)'!A694</f>
        <v>0</v>
      </c>
      <c r="B694" s="97">
        <f>'[2]庫存明細表(INVR18)'!B694</f>
        <v>0</v>
      </c>
      <c r="C694" s="97">
        <f>'[2]庫存明細表(INVR18)'!C694</f>
        <v>0</v>
      </c>
      <c r="D694" s="97">
        <f>'[2]庫存明細表(INVR18)'!D694</f>
        <v>0</v>
      </c>
      <c r="E694" s="97">
        <f>'[2]庫存明細表(INVR18)'!E694</f>
        <v>0</v>
      </c>
      <c r="F694" s="97">
        <f>'[2]庫存明細表(INVR18)'!F694</f>
        <v>0</v>
      </c>
      <c r="G694" s="97">
        <f>'[2]庫存明細表(INVR18)'!G694</f>
        <v>0</v>
      </c>
    </row>
    <row r="695" spans="1:7" ht="16.5" customHeight="1">
      <c r="A695" s="97">
        <f>'[2]庫存明細表(INVR18)'!A695</f>
        <v>0</v>
      </c>
      <c r="B695" s="97">
        <f>'[2]庫存明細表(INVR18)'!B695</f>
        <v>0</v>
      </c>
      <c r="C695" s="97">
        <f>'[2]庫存明細表(INVR18)'!C695</f>
        <v>0</v>
      </c>
      <c r="D695" s="97">
        <f>'[2]庫存明細表(INVR18)'!D695</f>
        <v>0</v>
      </c>
      <c r="E695" s="97">
        <f>'[2]庫存明細表(INVR18)'!E695</f>
        <v>0</v>
      </c>
      <c r="F695" s="97">
        <f>'[2]庫存明細表(INVR18)'!F695</f>
        <v>0</v>
      </c>
      <c r="G695" s="97">
        <f>'[2]庫存明細表(INVR18)'!G695</f>
        <v>0</v>
      </c>
    </row>
    <row r="696" spans="1:7" ht="16.5" customHeight="1">
      <c r="A696" s="100">
        <f>'[2]庫存明細表(INVR18)'!A696</f>
        <v>0</v>
      </c>
      <c r="B696" s="97">
        <f>'[2]庫存明細表(INVR18)'!B696</f>
        <v>0</v>
      </c>
      <c r="C696" s="98">
        <f>'[2]庫存明細表(INVR18)'!C696</f>
        <v>0</v>
      </c>
      <c r="D696" s="99">
        <f>'[2]庫存明細表(INVR18)'!D696</f>
        <v>0</v>
      </c>
      <c r="E696" s="99">
        <f>'[2]庫存明細表(INVR18)'!E696</f>
        <v>0</v>
      </c>
      <c r="F696" s="97">
        <f>'[2]庫存明細表(INVR18)'!F696</f>
        <v>0</v>
      </c>
      <c r="G696" s="97">
        <f>'[2]庫存明細表(INVR18)'!G696</f>
        <v>0</v>
      </c>
    </row>
    <row r="697" spans="1:7" ht="16.5" customHeight="1">
      <c r="A697" s="100">
        <f>'[2]庫存明細表(INVR18)'!A697</f>
        <v>0</v>
      </c>
      <c r="B697" s="97">
        <f>'[2]庫存明細表(INVR18)'!B697</f>
        <v>0</v>
      </c>
      <c r="C697" s="99">
        <f>'[2]庫存明細表(INVR18)'!C697</f>
        <v>0</v>
      </c>
      <c r="D697" s="99">
        <f>'[2]庫存明細表(INVR18)'!D697</f>
        <v>0</v>
      </c>
      <c r="E697" s="99">
        <f>'[2]庫存明細表(INVR18)'!E697</f>
        <v>0</v>
      </c>
      <c r="F697" s="97">
        <f>'[2]庫存明細表(INVR18)'!F697</f>
        <v>0</v>
      </c>
      <c r="G697" s="97">
        <f>'[2]庫存明細表(INVR18)'!G697</f>
        <v>0</v>
      </c>
    </row>
    <row r="698" spans="1:7" ht="16.5" customHeight="1">
      <c r="A698" s="100">
        <f>'[2]庫存明細表(INVR18)'!A698</f>
        <v>0</v>
      </c>
      <c r="B698" s="97">
        <f>'[2]庫存明細表(INVR18)'!B698</f>
        <v>0</v>
      </c>
      <c r="C698" s="102">
        <f>'[2]庫存明細表(INVR18)'!C698</f>
        <v>0</v>
      </c>
      <c r="D698" s="99">
        <f>'[2]庫存明細表(INVR18)'!D698</f>
        <v>0</v>
      </c>
      <c r="E698" s="99">
        <f>'[2]庫存明細表(INVR18)'!E698</f>
        <v>0</v>
      </c>
      <c r="F698" s="97">
        <f>'[2]庫存明細表(INVR18)'!F698</f>
        <v>0</v>
      </c>
      <c r="G698" s="97">
        <f>'[2]庫存明細表(INVR18)'!G698</f>
        <v>0</v>
      </c>
    </row>
    <row r="699" spans="1:7" ht="16.5" customHeight="1">
      <c r="A699" s="97">
        <f>'[2]庫存明細表(INVR18)'!A699</f>
        <v>0</v>
      </c>
      <c r="B699" s="97">
        <f>'[2]庫存明細表(INVR18)'!B699</f>
        <v>0</v>
      </c>
      <c r="C699" s="102">
        <f>'[2]庫存明細表(INVR18)'!C699</f>
        <v>0</v>
      </c>
      <c r="D699" s="99">
        <f>'[2]庫存明細表(INVR18)'!D699</f>
        <v>0</v>
      </c>
      <c r="E699" s="99">
        <f>'[2]庫存明細表(INVR18)'!E699</f>
        <v>0</v>
      </c>
      <c r="F699" s="97">
        <f>'[2]庫存明細表(INVR18)'!F699</f>
        <v>0</v>
      </c>
      <c r="G699" s="97">
        <f>'[2]庫存明細表(INVR18)'!G699</f>
        <v>0</v>
      </c>
    </row>
    <row r="700" spans="1:7" ht="16.5" customHeight="1">
      <c r="A700" s="97">
        <f>'[2]庫存明細表(INVR18)'!A700</f>
        <v>0</v>
      </c>
      <c r="B700" s="97">
        <f>'[2]庫存明細表(INVR18)'!B700</f>
        <v>0</v>
      </c>
      <c r="C700" s="102">
        <f>'[2]庫存明細表(INVR18)'!C700</f>
        <v>0</v>
      </c>
      <c r="D700" s="99">
        <f>'[2]庫存明細表(INVR18)'!D700</f>
        <v>0</v>
      </c>
      <c r="E700" s="99">
        <f>'[2]庫存明細表(INVR18)'!E700</f>
        <v>0</v>
      </c>
      <c r="F700" s="97">
        <f>'[2]庫存明細表(INVR18)'!F700</f>
        <v>0</v>
      </c>
      <c r="G700" s="97">
        <f>'[2]庫存明細表(INVR18)'!G700</f>
        <v>0</v>
      </c>
    </row>
    <row r="701" spans="1:7" ht="16.5" customHeight="1">
      <c r="A701" s="97">
        <f>'[2]庫存明細表(INVR18)'!A701</f>
        <v>0</v>
      </c>
      <c r="B701" s="97">
        <f>'[2]庫存明細表(INVR18)'!B701</f>
        <v>0</v>
      </c>
      <c r="C701" s="102">
        <f>'[2]庫存明細表(INVR18)'!C701</f>
        <v>0</v>
      </c>
      <c r="D701" s="99">
        <f>'[2]庫存明細表(INVR18)'!D701</f>
        <v>0</v>
      </c>
      <c r="E701" s="99">
        <f>'[2]庫存明細表(INVR18)'!E701</f>
        <v>0</v>
      </c>
      <c r="F701" s="97">
        <f>'[2]庫存明細表(INVR18)'!F701</f>
        <v>0</v>
      </c>
      <c r="G701" s="97">
        <f>'[2]庫存明細表(INVR18)'!G701</f>
        <v>0</v>
      </c>
    </row>
    <row r="702" spans="1:7" ht="16.5" customHeight="1">
      <c r="A702" s="97">
        <f>'[2]庫存明細表(INVR18)'!A702</f>
        <v>0</v>
      </c>
      <c r="B702" s="97">
        <f>'[2]庫存明細表(INVR18)'!B702</f>
        <v>0</v>
      </c>
      <c r="C702" s="98">
        <f>'[2]庫存明細表(INVR18)'!C702</f>
        <v>0</v>
      </c>
      <c r="D702" s="99">
        <f>'[2]庫存明細表(INVR18)'!D702</f>
        <v>0</v>
      </c>
      <c r="E702" s="99">
        <f>'[2]庫存明細表(INVR18)'!E702</f>
        <v>0</v>
      </c>
      <c r="F702" s="97">
        <f>'[2]庫存明細表(INVR18)'!F702</f>
        <v>0</v>
      </c>
      <c r="G702" s="97">
        <f>'[2]庫存明細表(INVR18)'!G702</f>
        <v>0</v>
      </c>
    </row>
    <row r="703" spans="1:7" ht="16.5" customHeight="1">
      <c r="A703" s="97">
        <f>'[2]庫存明細表(INVR18)'!A703</f>
        <v>0</v>
      </c>
      <c r="B703" s="97">
        <f>'[2]庫存明細表(INVR18)'!B703</f>
        <v>0</v>
      </c>
      <c r="C703" s="102">
        <f>'[2]庫存明細表(INVR18)'!C703</f>
        <v>0</v>
      </c>
      <c r="D703" s="99">
        <f>'[2]庫存明細表(INVR18)'!D703</f>
        <v>0</v>
      </c>
      <c r="E703" s="99">
        <f>'[2]庫存明細表(INVR18)'!E703</f>
        <v>0</v>
      </c>
      <c r="F703" s="97">
        <f>'[2]庫存明細表(INVR18)'!F703</f>
        <v>0</v>
      </c>
      <c r="G703" s="97">
        <f>'[2]庫存明細表(INVR18)'!G703</f>
        <v>0</v>
      </c>
    </row>
    <row r="704" spans="1:7" ht="16.5" customHeight="1">
      <c r="A704" s="97">
        <f>'[2]庫存明細表(INVR18)'!A704</f>
        <v>0</v>
      </c>
      <c r="B704" s="97">
        <f>'[2]庫存明細表(INVR18)'!B704</f>
        <v>0</v>
      </c>
      <c r="C704" s="102">
        <f>'[2]庫存明細表(INVR18)'!C704</f>
        <v>0</v>
      </c>
      <c r="D704" s="99">
        <f>'[2]庫存明細表(INVR18)'!D704</f>
        <v>0</v>
      </c>
      <c r="E704" s="99">
        <f>'[2]庫存明細表(INVR18)'!E704</f>
        <v>0</v>
      </c>
      <c r="F704" s="97">
        <f>'[2]庫存明細表(INVR18)'!F704</f>
        <v>0</v>
      </c>
      <c r="G704" s="97">
        <f>'[2]庫存明細表(INVR18)'!G704</f>
        <v>0</v>
      </c>
    </row>
    <row r="705" spans="1:7" ht="16.5" customHeight="1">
      <c r="A705" s="97">
        <f>'[2]庫存明細表(INVR18)'!A705</f>
        <v>0</v>
      </c>
      <c r="B705" s="97">
        <f>'[2]庫存明細表(INVR18)'!B705</f>
        <v>0</v>
      </c>
      <c r="C705" s="102">
        <f>'[2]庫存明細表(INVR18)'!C705</f>
        <v>0</v>
      </c>
      <c r="D705" s="99">
        <f>'[2]庫存明細表(INVR18)'!D705</f>
        <v>0</v>
      </c>
      <c r="E705" s="99">
        <f>'[2]庫存明細表(INVR18)'!E705</f>
        <v>0</v>
      </c>
      <c r="F705" s="97">
        <f>'[2]庫存明細表(INVR18)'!F705</f>
        <v>0</v>
      </c>
      <c r="G705" s="97">
        <f>'[2]庫存明細表(INVR18)'!G705</f>
        <v>0</v>
      </c>
    </row>
    <row r="706" spans="1:7" ht="16.5" customHeight="1">
      <c r="A706" s="97">
        <f>'[2]庫存明細表(INVR18)'!A706</f>
        <v>0</v>
      </c>
      <c r="B706" s="97">
        <f>'[2]庫存明細表(INVR18)'!B706</f>
        <v>0</v>
      </c>
      <c r="C706" s="98">
        <f>'[2]庫存明細表(INVR18)'!C706</f>
        <v>0</v>
      </c>
      <c r="D706" s="99">
        <f>'[2]庫存明細表(INVR18)'!D706</f>
        <v>0</v>
      </c>
      <c r="E706" s="99">
        <f>'[2]庫存明細表(INVR18)'!E706</f>
        <v>0</v>
      </c>
      <c r="F706" s="97">
        <f>'[2]庫存明細表(INVR18)'!F706</f>
        <v>0</v>
      </c>
      <c r="G706" s="97">
        <f>'[2]庫存明細表(INVR18)'!G706</f>
        <v>0</v>
      </c>
    </row>
    <row r="707" spans="1:7" ht="16.5" customHeight="1">
      <c r="A707" s="97">
        <f>'[2]庫存明細表(INVR18)'!A707</f>
        <v>0</v>
      </c>
      <c r="B707" s="97">
        <f>'[2]庫存明細表(INVR18)'!B707</f>
        <v>0</v>
      </c>
      <c r="C707" s="99">
        <f>'[2]庫存明細表(INVR18)'!C707</f>
        <v>0</v>
      </c>
      <c r="D707" s="99">
        <f>'[2]庫存明細表(INVR18)'!D707</f>
        <v>0</v>
      </c>
      <c r="E707" s="99">
        <f>'[2]庫存明細表(INVR18)'!E707</f>
        <v>0</v>
      </c>
      <c r="F707" s="97">
        <f>'[2]庫存明細表(INVR18)'!F707</f>
        <v>0</v>
      </c>
      <c r="G707" s="97">
        <f>'[2]庫存明細表(INVR18)'!G707</f>
        <v>0</v>
      </c>
    </row>
    <row r="708" spans="1:7" ht="16.5" customHeight="1">
      <c r="A708" s="97">
        <f>'[2]庫存明細表(INVR18)'!A708</f>
        <v>0</v>
      </c>
      <c r="B708" s="97">
        <f>'[2]庫存明細表(INVR18)'!B708</f>
        <v>0</v>
      </c>
      <c r="C708" s="102">
        <f>'[2]庫存明細表(INVR18)'!C708</f>
        <v>0</v>
      </c>
      <c r="D708" s="99">
        <f>'[2]庫存明細表(INVR18)'!D708</f>
        <v>0</v>
      </c>
      <c r="E708" s="99">
        <f>'[2]庫存明細表(INVR18)'!E708</f>
        <v>0</v>
      </c>
      <c r="F708" s="97">
        <f>'[2]庫存明細表(INVR18)'!F708</f>
        <v>0</v>
      </c>
      <c r="G708" s="97">
        <f>'[2]庫存明細表(INVR18)'!G708</f>
        <v>0</v>
      </c>
    </row>
    <row r="709" spans="1:7" ht="16.5" customHeight="1">
      <c r="A709" s="97">
        <f>'[2]庫存明細表(INVR18)'!A709</f>
        <v>0</v>
      </c>
      <c r="B709" s="97">
        <f>'[2]庫存明細表(INVR18)'!B709</f>
        <v>0</v>
      </c>
      <c r="C709" s="99">
        <f>'[2]庫存明細表(INVR18)'!C709</f>
        <v>0</v>
      </c>
      <c r="D709" s="99">
        <f>'[2]庫存明細表(INVR18)'!D709</f>
        <v>0</v>
      </c>
      <c r="E709" s="99">
        <f>'[2]庫存明細表(INVR18)'!E709</f>
        <v>0</v>
      </c>
      <c r="F709" s="97">
        <f>'[2]庫存明細表(INVR18)'!F709</f>
        <v>0</v>
      </c>
      <c r="G709" s="97">
        <f>'[2]庫存明細表(INVR18)'!G709</f>
        <v>0</v>
      </c>
    </row>
    <row r="710" spans="1:7" ht="16.5" customHeight="1">
      <c r="A710" s="97">
        <f>'[2]庫存明細表(INVR18)'!A710</f>
        <v>0</v>
      </c>
      <c r="B710" s="97">
        <f>'[2]庫存明細表(INVR18)'!B710</f>
        <v>0</v>
      </c>
      <c r="C710" s="102">
        <f>'[2]庫存明細表(INVR18)'!C710</f>
        <v>0</v>
      </c>
      <c r="D710" s="99">
        <f>'[2]庫存明細表(INVR18)'!D710</f>
        <v>0</v>
      </c>
      <c r="E710" s="99">
        <f>'[2]庫存明細表(INVR18)'!E710</f>
        <v>0</v>
      </c>
      <c r="F710" s="97">
        <f>'[2]庫存明細表(INVR18)'!F710</f>
        <v>0</v>
      </c>
      <c r="G710" s="97">
        <f>'[2]庫存明細表(INVR18)'!G710</f>
        <v>0</v>
      </c>
    </row>
    <row r="711" spans="1:7" ht="16.5" customHeight="1">
      <c r="A711" s="97">
        <f>'[2]庫存明細表(INVR18)'!A711</f>
        <v>0</v>
      </c>
      <c r="B711" s="97">
        <f>'[2]庫存明細表(INVR18)'!B711</f>
        <v>0</v>
      </c>
      <c r="C711" s="98">
        <f>'[2]庫存明細表(INVR18)'!C711</f>
        <v>0</v>
      </c>
      <c r="D711" s="99">
        <f>'[2]庫存明細表(INVR18)'!D711</f>
        <v>0</v>
      </c>
      <c r="E711" s="99">
        <f>'[2]庫存明細表(INVR18)'!E711</f>
        <v>0</v>
      </c>
      <c r="F711" s="97">
        <f>'[2]庫存明細表(INVR18)'!F711</f>
        <v>0</v>
      </c>
      <c r="G711" s="97">
        <f>'[2]庫存明細表(INVR18)'!G711</f>
        <v>0</v>
      </c>
    </row>
    <row r="712" spans="1:7" ht="16.5" customHeight="1">
      <c r="A712" s="97">
        <f>'[2]庫存明細表(INVR18)'!A712</f>
        <v>0</v>
      </c>
      <c r="B712" s="97">
        <f>'[2]庫存明細表(INVR18)'!B712</f>
        <v>0</v>
      </c>
      <c r="C712" s="102">
        <f>'[2]庫存明細表(INVR18)'!C712</f>
        <v>0</v>
      </c>
      <c r="D712" s="99">
        <f>'[2]庫存明細表(INVR18)'!D712</f>
        <v>0</v>
      </c>
      <c r="E712" s="99">
        <f>'[2]庫存明細表(INVR18)'!E712</f>
        <v>0</v>
      </c>
      <c r="F712" s="97">
        <f>'[2]庫存明細表(INVR18)'!F712</f>
        <v>0</v>
      </c>
      <c r="G712" s="97">
        <f>'[2]庫存明細表(INVR18)'!G712</f>
        <v>0</v>
      </c>
    </row>
    <row r="713" spans="1:7" ht="16.5" customHeight="1">
      <c r="A713" s="97">
        <f>'[2]庫存明細表(INVR18)'!A713</f>
        <v>0</v>
      </c>
      <c r="B713" s="97">
        <f>'[2]庫存明細表(INVR18)'!B713</f>
        <v>0</v>
      </c>
      <c r="C713" s="98">
        <f>'[2]庫存明細表(INVR18)'!C713</f>
        <v>0</v>
      </c>
      <c r="D713" s="99">
        <f>'[2]庫存明細表(INVR18)'!D713</f>
        <v>0</v>
      </c>
      <c r="E713" s="99">
        <f>'[2]庫存明細表(INVR18)'!E713</f>
        <v>0</v>
      </c>
      <c r="F713" s="97">
        <f>'[2]庫存明細表(INVR18)'!F713</f>
        <v>0</v>
      </c>
      <c r="G713" s="97">
        <f>'[2]庫存明細表(INVR18)'!G713</f>
        <v>0</v>
      </c>
    </row>
    <row r="714" spans="1:7" ht="16.5" customHeight="1">
      <c r="A714" s="97">
        <f>'[2]庫存明細表(INVR18)'!A714</f>
        <v>0</v>
      </c>
      <c r="B714" s="97">
        <f>'[2]庫存明細表(INVR18)'!B714</f>
        <v>0</v>
      </c>
      <c r="C714" s="102">
        <f>'[2]庫存明細表(INVR18)'!C714</f>
        <v>0</v>
      </c>
      <c r="D714" s="99">
        <f>'[2]庫存明細表(INVR18)'!D714</f>
        <v>0</v>
      </c>
      <c r="E714" s="99">
        <f>'[2]庫存明細表(INVR18)'!E714</f>
        <v>0</v>
      </c>
      <c r="F714" s="97">
        <f>'[2]庫存明細表(INVR18)'!F714</f>
        <v>0</v>
      </c>
      <c r="G714" s="97">
        <f>'[2]庫存明細表(INVR18)'!G714</f>
        <v>0</v>
      </c>
    </row>
    <row r="715" spans="1:7" ht="16.5" customHeight="1">
      <c r="A715" s="97">
        <f>'[2]庫存明細表(INVR18)'!A715</f>
        <v>0</v>
      </c>
      <c r="B715" s="97">
        <f>'[2]庫存明細表(INVR18)'!B715</f>
        <v>0</v>
      </c>
      <c r="C715" s="102">
        <f>'[2]庫存明細表(INVR18)'!C715</f>
        <v>0</v>
      </c>
      <c r="D715" s="99">
        <f>'[2]庫存明細表(INVR18)'!D715</f>
        <v>0</v>
      </c>
      <c r="E715" s="99">
        <f>'[2]庫存明細表(INVR18)'!E715</f>
        <v>0</v>
      </c>
      <c r="F715" s="97">
        <f>'[2]庫存明細表(INVR18)'!F715</f>
        <v>0</v>
      </c>
      <c r="G715" s="97">
        <f>'[2]庫存明細表(INVR18)'!G715</f>
        <v>0</v>
      </c>
    </row>
    <row r="716" spans="1:7" ht="16.5" customHeight="1">
      <c r="A716" s="97">
        <f>'[2]庫存明細表(INVR18)'!A716</f>
        <v>0</v>
      </c>
      <c r="B716" s="97">
        <f>'[2]庫存明細表(INVR18)'!B716</f>
        <v>0</v>
      </c>
      <c r="C716" s="102">
        <f>'[2]庫存明細表(INVR18)'!C716</f>
        <v>0</v>
      </c>
      <c r="D716" s="99">
        <f>'[2]庫存明細表(INVR18)'!D716</f>
        <v>0</v>
      </c>
      <c r="E716" s="99">
        <f>'[2]庫存明細表(INVR18)'!E716</f>
        <v>0</v>
      </c>
      <c r="F716" s="97">
        <f>'[2]庫存明細表(INVR18)'!F716</f>
        <v>0</v>
      </c>
      <c r="G716" s="97">
        <f>'[2]庫存明細表(INVR18)'!G716</f>
        <v>0</v>
      </c>
    </row>
    <row r="717" spans="1:7" ht="16.5" customHeight="1">
      <c r="A717" s="97">
        <f>'[2]庫存明細表(INVR18)'!A717</f>
        <v>0</v>
      </c>
      <c r="B717" s="97">
        <f>'[2]庫存明細表(INVR18)'!B717</f>
        <v>0</v>
      </c>
      <c r="C717" s="102">
        <f>'[2]庫存明細表(INVR18)'!C717</f>
        <v>0</v>
      </c>
      <c r="D717" s="99">
        <f>'[2]庫存明細表(INVR18)'!D717</f>
        <v>0</v>
      </c>
      <c r="E717" s="99">
        <f>'[2]庫存明細表(INVR18)'!E717</f>
        <v>0</v>
      </c>
      <c r="F717" s="97">
        <f>'[2]庫存明細表(INVR18)'!F717</f>
        <v>0</v>
      </c>
      <c r="G717" s="97">
        <f>'[2]庫存明細表(INVR18)'!G717</f>
        <v>0</v>
      </c>
    </row>
    <row r="718" spans="1:7" ht="16.5" customHeight="1">
      <c r="A718" s="97">
        <f>'[2]庫存明細表(INVR18)'!A718</f>
        <v>0</v>
      </c>
      <c r="B718" s="97">
        <f>'[2]庫存明細表(INVR18)'!B718</f>
        <v>0</v>
      </c>
      <c r="C718" s="102">
        <f>'[2]庫存明細表(INVR18)'!C718</f>
        <v>0</v>
      </c>
      <c r="D718" s="99">
        <f>'[2]庫存明細表(INVR18)'!D718</f>
        <v>0</v>
      </c>
      <c r="E718" s="99">
        <f>'[2]庫存明細表(INVR18)'!E718</f>
        <v>0</v>
      </c>
      <c r="F718" s="97">
        <f>'[2]庫存明細表(INVR18)'!F718</f>
        <v>0</v>
      </c>
      <c r="G718" s="97">
        <f>'[2]庫存明細表(INVR18)'!G718</f>
        <v>0</v>
      </c>
    </row>
    <row r="719" spans="1:7" ht="16.5" customHeight="1">
      <c r="A719" s="97">
        <f>'[2]庫存明細表(INVR18)'!A719</f>
        <v>0</v>
      </c>
      <c r="B719" s="97">
        <f>'[2]庫存明細表(INVR18)'!B719</f>
        <v>0</v>
      </c>
      <c r="C719" s="102">
        <f>'[2]庫存明細表(INVR18)'!C719</f>
        <v>0</v>
      </c>
      <c r="D719" s="99">
        <f>'[2]庫存明細表(INVR18)'!D719</f>
        <v>0</v>
      </c>
      <c r="E719" s="99">
        <f>'[2]庫存明細表(INVR18)'!E719</f>
        <v>0</v>
      </c>
      <c r="F719" s="97">
        <f>'[2]庫存明細表(INVR18)'!F719</f>
        <v>0</v>
      </c>
      <c r="G719" s="97">
        <f>'[2]庫存明細表(INVR18)'!G719</f>
        <v>0</v>
      </c>
    </row>
    <row r="720" spans="1:7" ht="16.5" customHeight="1">
      <c r="A720" s="97">
        <f>'[2]庫存明細表(INVR18)'!A720</f>
        <v>0</v>
      </c>
      <c r="B720" s="97">
        <f>'[2]庫存明細表(INVR18)'!B720</f>
        <v>0</v>
      </c>
      <c r="C720" s="102">
        <f>'[2]庫存明細表(INVR18)'!C720</f>
        <v>0</v>
      </c>
      <c r="D720" s="99">
        <f>'[2]庫存明細表(INVR18)'!D720</f>
        <v>0</v>
      </c>
      <c r="E720" s="99">
        <f>'[2]庫存明細表(INVR18)'!E720</f>
        <v>0</v>
      </c>
      <c r="F720" s="97">
        <f>'[2]庫存明細表(INVR18)'!F720</f>
        <v>0</v>
      </c>
      <c r="G720" s="97">
        <f>'[2]庫存明細表(INVR18)'!G720</f>
        <v>0</v>
      </c>
    </row>
    <row r="721" spans="1:7" ht="16.5" customHeight="1">
      <c r="A721" s="97">
        <f>'[2]庫存明細表(INVR18)'!A721</f>
        <v>0</v>
      </c>
      <c r="B721" s="97">
        <f>'[2]庫存明細表(INVR18)'!B721</f>
        <v>0</v>
      </c>
      <c r="C721" s="98">
        <f>'[2]庫存明細表(INVR18)'!C721</f>
        <v>0</v>
      </c>
      <c r="D721" s="99">
        <f>'[2]庫存明細表(INVR18)'!D721</f>
        <v>0</v>
      </c>
      <c r="E721" s="99">
        <f>'[2]庫存明細表(INVR18)'!E721</f>
        <v>0</v>
      </c>
      <c r="F721" s="97">
        <f>'[2]庫存明細表(INVR18)'!F721</f>
        <v>0</v>
      </c>
      <c r="G721" s="97">
        <f>'[2]庫存明細表(INVR18)'!G721</f>
        <v>0</v>
      </c>
    </row>
    <row r="722" spans="1:7" ht="16.5" customHeight="1">
      <c r="A722" s="97">
        <f>'[2]庫存明細表(INVR18)'!A722</f>
        <v>0</v>
      </c>
      <c r="B722" s="97">
        <f>'[2]庫存明細表(INVR18)'!B722</f>
        <v>0</v>
      </c>
      <c r="C722" s="102">
        <f>'[2]庫存明細表(INVR18)'!C722</f>
        <v>0</v>
      </c>
      <c r="D722" s="99">
        <f>'[2]庫存明細表(INVR18)'!D722</f>
        <v>0</v>
      </c>
      <c r="E722" s="99">
        <f>'[2]庫存明細表(INVR18)'!E722</f>
        <v>0</v>
      </c>
      <c r="F722" s="97">
        <f>'[2]庫存明細表(INVR18)'!F722</f>
        <v>0</v>
      </c>
      <c r="G722" s="97">
        <f>'[2]庫存明細表(INVR18)'!G722</f>
        <v>0</v>
      </c>
    </row>
    <row r="723" spans="1:7" ht="16.5" customHeight="1">
      <c r="A723" s="97">
        <f>'[2]庫存明細表(INVR18)'!A723</f>
        <v>0</v>
      </c>
      <c r="B723" s="97">
        <f>'[2]庫存明細表(INVR18)'!B723</f>
        <v>0</v>
      </c>
      <c r="C723" s="98">
        <f>'[2]庫存明細表(INVR18)'!C723</f>
        <v>0</v>
      </c>
      <c r="D723" s="99">
        <f>'[2]庫存明細表(INVR18)'!D723</f>
        <v>0</v>
      </c>
      <c r="E723" s="99">
        <f>'[2]庫存明細表(INVR18)'!E723</f>
        <v>0</v>
      </c>
      <c r="F723" s="97">
        <f>'[2]庫存明細表(INVR18)'!F723</f>
        <v>0</v>
      </c>
      <c r="G723" s="97">
        <f>'[2]庫存明細表(INVR18)'!G723</f>
        <v>0</v>
      </c>
    </row>
    <row r="724" spans="1:7" ht="16.5" customHeight="1">
      <c r="A724" s="97">
        <f>'[2]庫存明細表(INVR18)'!A724</f>
        <v>0</v>
      </c>
      <c r="B724" s="97">
        <f>'[2]庫存明細表(INVR18)'!B724</f>
        <v>0</v>
      </c>
      <c r="C724" s="98">
        <f>'[2]庫存明細表(INVR18)'!C724</f>
        <v>0</v>
      </c>
      <c r="D724" s="99">
        <f>'[2]庫存明細表(INVR18)'!D724</f>
        <v>0</v>
      </c>
      <c r="E724" s="99">
        <f>'[2]庫存明細表(INVR18)'!E724</f>
        <v>0</v>
      </c>
      <c r="F724" s="97">
        <f>'[2]庫存明細表(INVR18)'!F724</f>
        <v>0</v>
      </c>
      <c r="G724" s="97">
        <f>'[2]庫存明細表(INVR18)'!G724</f>
        <v>0</v>
      </c>
    </row>
    <row r="725" spans="1:7" ht="16.5" customHeight="1">
      <c r="A725" s="97">
        <f>'[2]庫存明細表(INVR18)'!A725</f>
        <v>0</v>
      </c>
      <c r="B725" s="97">
        <f>'[2]庫存明細表(INVR18)'!B725</f>
        <v>0</v>
      </c>
      <c r="C725" s="99">
        <f>'[2]庫存明細表(INVR18)'!C725</f>
        <v>0</v>
      </c>
      <c r="D725" s="99">
        <f>'[2]庫存明細表(INVR18)'!D725</f>
        <v>0</v>
      </c>
      <c r="E725" s="99">
        <f>'[2]庫存明細表(INVR18)'!E725</f>
        <v>0</v>
      </c>
      <c r="F725" s="97">
        <f>'[2]庫存明細表(INVR18)'!F725</f>
        <v>0</v>
      </c>
      <c r="G725" s="97">
        <f>'[2]庫存明細表(INVR18)'!G725</f>
        <v>0</v>
      </c>
    </row>
    <row r="726" spans="1:7" ht="16.5" customHeight="1">
      <c r="A726" s="97">
        <f>'[2]庫存明細表(INVR18)'!A726</f>
        <v>0</v>
      </c>
      <c r="B726" s="97">
        <f>'[2]庫存明細表(INVR18)'!B726</f>
        <v>0</v>
      </c>
      <c r="C726" s="102">
        <f>'[2]庫存明細表(INVR18)'!C726</f>
        <v>0</v>
      </c>
      <c r="D726" s="99">
        <f>'[2]庫存明細表(INVR18)'!D726</f>
        <v>0</v>
      </c>
      <c r="E726" s="99">
        <f>'[2]庫存明細表(INVR18)'!E726</f>
        <v>0</v>
      </c>
      <c r="F726" s="97">
        <f>'[2]庫存明細表(INVR18)'!F726</f>
        <v>0</v>
      </c>
      <c r="G726" s="97">
        <f>'[2]庫存明細表(INVR18)'!G726</f>
        <v>0</v>
      </c>
    </row>
    <row r="727" spans="1:7" ht="16.5" customHeight="1">
      <c r="A727" s="97">
        <f>'[2]庫存明細表(INVR18)'!A727</f>
        <v>0</v>
      </c>
      <c r="B727" s="97">
        <f>'[2]庫存明細表(INVR18)'!B727</f>
        <v>0</v>
      </c>
      <c r="C727" s="99">
        <f>'[2]庫存明細表(INVR18)'!C727</f>
        <v>0</v>
      </c>
      <c r="D727" s="99">
        <f>'[2]庫存明細表(INVR18)'!D727</f>
        <v>0</v>
      </c>
      <c r="E727" s="99">
        <f>'[2]庫存明細表(INVR18)'!E727</f>
        <v>0</v>
      </c>
      <c r="F727" s="97">
        <f>'[2]庫存明細表(INVR18)'!F727</f>
        <v>0</v>
      </c>
      <c r="G727" s="97">
        <f>'[2]庫存明細表(INVR18)'!G727</f>
        <v>0</v>
      </c>
    </row>
    <row r="728" spans="1:7" ht="16.5" customHeight="1">
      <c r="A728" s="97">
        <f>'[2]庫存明細表(INVR18)'!A728</f>
        <v>0</v>
      </c>
      <c r="B728" s="97">
        <f>'[2]庫存明細表(INVR18)'!B728</f>
        <v>0</v>
      </c>
      <c r="C728" s="102">
        <f>'[2]庫存明細表(INVR18)'!C728</f>
        <v>0</v>
      </c>
      <c r="D728" s="99">
        <f>'[2]庫存明細表(INVR18)'!D728</f>
        <v>0</v>
      </c>
      <c r="E728" s="99">
        <f>'[2]庫存明細表(INVR18)'!E728</f>
        <v>0</v>
      </c>
      <c r="F728" s="97">
        <f>'[2]庫存明細表(INVR18)'!F728</f>
        <v>0</v>
      </c>
      <c r="G728" s="97">
        <f>'[2]庫存明細表(INVR18)'!G728</f>
        <v>0</v>
      </c>
    </row>
    <row r="729" spans="1:7" ht="16.5" customHeight="1">
      <c r="A729" s="97">
        <f>'[2]庫存明細表(INVR18)'!A729</f>
        <v>0</v>
      </c>
      <c r="B729" s="97">
        <f>'[2]庫存明細表(INVR18)'!B729</f>
        <v>0</v>
      </c>
      <c r="C729" s="102">
        <f>'[2]庫存明細表(INVR18)'!C729</f>
        <v>0</v>
      </c>
      <c r="D729" s="99">
        <f>'[2]庫存明細表(INVR18)'!D729</f>
        <v>0</v>
      </c>
      <c r="E729" s="99">
        <f>'[2]庫存明細表(INVR18)'!E729</f>
        <v>0</v>
      </c>
      <c r="F729" s="97">
        <f>'[2]庫存明細表(INVR18)'!F729</f>
        <v>0</v>
      </c>
      <c r="G729" s="97">
        <f>'[2]庫存明細表(INVR18)'!G729</f>
        <v>0</v>
      </c>
    </row>
    <row r="730" spans="1:7" ht="16.5" customHeight="1">
      <c r="A730" s="97">
        <f>'[2]庫存明細表(INVR18)'!A730</f>
        <v>0</v>
      </c>
      <c r="B730" s="97">
        <f>'[2]庫存明細表(INVR18)'!B730</f>
        <v>0</v>
      </c>
      <c r="C730" s="102">
        <f>'[2]庫存明細表(INVR18)'!C730</f>
        <v>0</v>
      </c>
      <c r="D730" s="99">
        <f>'[2]庫存明細表(INVR18)'!D730</f>
        <v>0</v>
      </c>
      <c r="E730" s="99">
        <f>'[2]庫存明細表(INVR18)'!E730</f>
        <v>0</v>
      </c>
      <c r="F730" s="97">
        <f>'[2]庫存明細表(INVR18)'!F730</f>
        <v>0</v>
      </c>
      <c r="G730" s="97">
        <f>'[2]庫存明細表(INVR18)'!G730</f>
        <v>0</v>
      </c>
    </row>
    <row r="731" spans="1:7" ht="16.5" customHeight="1">
      <c r="A731" s="97">
        <f>'[2]庫存明細表(INVR18)'!A731</f>
        <v>0</v>
      </c>
      <c r="B731" s="97">
        <f>'[2]庫存明細表(INVR18)'!B731</f>
        <v>0</v>
      </c>
      <c r="C731" s="102">
        <f>'[2]庫存明細表(INVR18)'!C731</f>
        <v>0</v>
      </c>
      <c r="D731" s="99">
        <f>'[2]庫存明細表(INVR18)'!D731</f>
        <v>0</v>
      </c>
      <c r="E731" s="99">
        <f>'[2]庫存明細表(INVR18)'!E731</f>
        <v>0</v>
      </c>
      <c r="F731" s="97">
        <f>'[2]庫存明細表(INVR18)'!F731</f>
        <v>0</v>
      </c>
      <c r="G731" s="97">
        <f>'[2]庫存明細表(INVR18)'!G731</f>
        <v>0</v>
      </c>
    </row>
    <row r="732" spans="1:7" ht="16.5" customHeight="1">
      <c r="A732" s="97">
        <f>'[2]庫存明細表(INVR18)'!A732</f>
        <v>0</v>
      </c>
      <c r="B732" s="97">
        <f>'[2]庫存明細表(INVR18)'!B732</f>
        <v>0</v>
      </c>
      <c r="C732" s="102">
        <f>'[2]庫存明細表(INVR18)'!C732</f>
        <v>0</v>
      </c>
      <c r="D732" s="99">
        <f>'[2]庫存明細表(INVR18)'!D732</f>
        <v>0</v>
      </c>
      <c r="E732" s="99">
        <f>'[2]庫存明細表(INVR18)'!E732</f>
        <v>0</v>
      </c>
      <c r="F732" s="97">
        <f>'[2]庫存明細表(INVR18)'!F732</f>
        <v>0</v>
      </c>
      <c r="G732" s="97">
        <f>'[2]庫存明細表(INVR18)'!G732</f>
        <v>0</v>
      </c>
    </row>
    <row r="733" spans="1:7" ht="16.5" customHeight="1">
      <c r="A733" s="97">
        <f>'[2]庫存明細表(INVR18)'!A733</f>
        <v>0</v>
      </c>
      <c r="B733" s="97">
        <f>'[2]庫存明細表(INVR18)'!B733</f>
        <v>0</v>
      </c>
      <c r="C733" s="102">
        <f>'[2]庫存明細表(INVR18)'!C733</f>
        <v>0</v>
      </c>
      <c r="D733" s="99">
        <f>'[2]庫存明細表(INVR18)'!D733</f>
        <v>0</v>
      </c>
      <c r="E733" s="99">
        <f>'[2]庫存明細表(INVR18)'!E733</f>
        <v>0</v>
      </c>
      <c r="F733" s="97">
        <f>'[2]庫存明細表(INVR18)'!F733</f>
        <v>0</v>
      </c>
      <c r="G733" s="97">
        <f>'[2]庫存明細表(INVR18)'!G733</f>
        <v>0</v>
      </c>
    </row>
    <row r="734" spans="1:7" ht="16.5" customHeight="1">
      <c r="A734" s="97">
        <f>'[2]庫存明細表(INVR18)'!A734</f>
        <v>0</v>
      </c>
      <c r="B734" s="97">
        <f>'[2]庫存明細表(INVR18)'!B734</f>
        <v>0</v>
      </c>
      <c r="C734" s="102">
        <f>'[2]庫存明細表(INVR18)'!C734</f>
        <v>0</v>
      </c>
      <c r="D734" s="99">
        <f>'[2]庫存明細表(INVR18)'!D734</f>
        <v>0</v>
      </c>
      <c r="E734" s="99">
        <f>'[2]庫存明細表(INVR18)'!E734</f>
        <v>0</v>
      </c>
      <c r="F734" s="97">
        <f>'[2]庫存明細表(INVR18)'!F734</f>
        <v>0</v>
      </c>
      <c r="G734" s="97">
        <f>'[2]庫存明細表(INVR18)'!G734</f>
        <v>0</v>
      </c>
    </row>
    <row r="735" spans="1:7" ht="16.5" customHeight="1">
      <c r="A735" s="97">
        <f>'[2]庫存明細表(INVR18)'!A735</f>
        <v>0</v>
      </c>
      <c r="B735" s="97">
        <f>'[2]庫存明細表(INVR18)'!B735</f>
        <v>0</v>
      </c>
      <c r="C735" s="102">
        <f>'[2]庫存明細表(INVR18)'!C735</f>
        <v>0</v>
      </c>
      <c r="D735" s="99">
        <f>'[2]庫存明細表(INVR18)'!D735</f>
        <v>0</v>
      </c>
      <c r="E735" s="99">
        <f>'[2]庫存明細表(INVR18)'!E735</f>
        <v>0</v>
      </c>
      <c r="F735" s="97">
        <f>'[2]庫存明細表(INVR18)'!F735</f>
        <v>0</v>
      </c>
      <c r="G735" s="97">
        <f>'[2]庫存明細表(INVR18)'!G735</f>
        <v>0</v>
      </c>
    </row>
    <row r="736" spans="1:7" ht="16.5" customHeight="1">
      <c r="A736" s="97">
        <f>'[2]庫存明細表(INVR18)'!A736</f>
        <v>0</v>
      </c>
      <c r="B736" s="97">
        <f>'[2]庫存明細表(INVR18)'!B736</f>
        <v>0</v>
      </c>
      <c r="C736" s="99">
        <f>'[2]庫存明細表(INVR18)'!C736</f>
        <v>0</v>
      </c>
      <c r="D736" s="99">
        <f>'[2]庫存明細表(INVR18)'!D736</f>
        <v>0</v>
      </c>
      <c r="E736" s="99">
        <f>'[2]庫存明細表(INVR18)'!E736</f>
        <v>0</v>
      </c>
      <c r="F736" s="97">
        <f>'[2]庫存明細表(INVR18)'!F736</f>
        <v>0</v>
      </c>
      <c r="G736" s="97">
        <f>'[2]庫存明細表(INVR18)'!G736</f>
        <v>0</v>
      </c>
    </row>
    <row r="737" spans="1:7" ht="16.5" customHeight="1">
      <c r="A737" s="97">
        <f>'[2]庫存明細表(INVR18)'!A737</f>
        <v>0</v>
      </c>
      <c r="B737" s="97">
        <f>'[2]庫存明細表(INVR18)'!B737</f>
        <v>0</v>
      </c>
      <c r="C737" s="102">
        <f>'[2]庫存明細表(INVR18)'!C737</f>
        <v>0</v>
      </c>
      <c r="D737" s="99">
        <f>'[2]庫存明細表(INVR18)'!D737</f>
        <v>0</v>
      </c>
      <c r="E737" s="99">
        <f>'[2]庫存明細表(INVR18)'!E737</f>
        <v>0</v>
      </c>
      <c r="F737" s="97">
        <f>'[2]庫存明細表(INVR18)'!F737</f>
        <v>0</v>
      </c>
      <c r="G737" s="97">
        <f>'[2]庫存明細表(INVR18)'!G737</f>
        <v>0</v>
      </c>
    </row>
    <row r="738" spans="1:7" ht="16.5" customHeight="1">
      <c r="A738" s="97">
        <f>'[2]庫存明細表(INVR18)'!A738</f>
        <v>0</v>
      </c>
      <c r="B738" s="97">
        <f>'[2]庫存明細表(INVR18)'!B738</f>
        <v>0</v>
      </c>
      <c r="C738" s="99">
        <f>'[2]庫存明細表(INVR18)'!C738</f>
        <v>0</v>
      </c>
      <c r="D738" s="99">
        <f>'[2]庫存明細表(INVR18)'!D738</f>
        <v>0</v>
      </c>
      <c r="E738" s="99">
        <f>'[2]庫存明細表(INVR18)'!E738</f>
        <v>0</v>
      </c>
      <c r="F738" s="97">
        <f>'[2]庫存明細表(INVR18)'!F738</f>
        <v>0</v>
      </c>
      <c r="G738" s="97">
        <f>'[2]庫存明細表(INVR18)'!G738</f>
        <v>0</v>
      </c>
    </row>
    <row r="739" spans="1:7" ht="16.5" customHeight="1">
      <c r="A739" s="97">
        <f>'[2]庫存明細表(INVR18)'!A739</f>
        <v>0</v>
      </c>
      <c r="B739" s="97">
        <f>'[2]庫存明細表(INVR18)'!B739</f>
        <v>0</v>
      </c>
      <c r="C739" s="102">
        <f>'[2]庫存明細表(INVR18)'!C739</f>
        <v>0</v>
      </c>
      <c r="D739" s="99">
        <f>'[2]庫存明細表(INVR18)'!D739</f>
        <v>0</v>
      </c>
      <c r="E739" s="99">
        <f>'[2]庫存明細表(INVR18)'!E739</f>
        <v>0</v>
      </c>
      <c r="F739" s="97">
        <f>'[2]庫存明細表(INVR18)'!F739</f>
        <v>0</v>
      </c>
      <c r="G739" s="97">
        <f>'[2]庫存明細表(INVR18)'!G739</f>
        <v>0</v>
      </c>
    </row>
    <row r="740" spans="1:7" ht="16.5" customHeight="1">
      <c r="A740" s="97">
        <f>'[2]庫存明細表(INVR18)'!A740</f>
        <v>0</v>
      </c>
      <c r="B740" s="97">
        <f>'[2]庫存明細表(INVR18)'!B740</f>
        <v>0</v>
      </c>
      <c r="C740" s="98">
        <f>'[2]庫存明細表(INVR18)'!C740</f>
        <v>0</v>
      </c>
      <c r="D740" s="99">
        <f>'[2]庫存明細表(INVR18)'!D740</f>
        <v>0</v>
      </c>
      <c r="E740" s="99">
        <f>'[2]庫存明細表(INVR18)'!E740</f>
        <v>0</v>
      </c>
      <c r="F740" s="97">
        <f>'[2]庫存明細表(INVR18)'!F740</f>
        <v>0</v>
      </c>
      <c r="G740" s="97">
        <f>'[2]庫存明細表(INVR18)'!G740</f>
        <v>0</v>
      </c>
    </row>
    <row r="741" spans="1:7" ht="16.5" customHeight="1">
      <c r="A741" s="97">
        <f>'[2]庫存明細表(INVR18)'!A741</f>
        <v>0</v>
      </c>
      <c r="B741" s="97">
        <f>'[2]庫存明細表(INVR18)'!B741</f>
        <v>0</v>
      </c>
      <c r="C741" s="98">
        <f>'[2]庫存明細表(INVR18)'!C741</f>
        <v>0</v>
      </c>
      <c r="D741" s="99">
        <f>'[2]庫存明細表(INVR18)'!D741</f>
        <v>0</v>
      </c>
      <c r="E741" s="99">
        <f>'[2]庫存明細表(INVR18)'!E741</f>
        <v>0</v>
      </c>
      <c r="F741" s="97">
        <f>'[2]庫存明細表(INVR18)'!F741</f>
        <v>0</v>
      </c>
      <c r="G741" s="97">
        <f>'[2]庫存明細表(INVR18)'!G741</f>
        <v>0</v>
      </c>
    </row>
    <row r="742" spans="1:7" ht="16.5" customHeight="1">
      <c r="A742" s="97">
        <f>'[2]庫存明細表(INVR18)'!A742</f>
        <v>0</v>
      </c>
      <c r="B742" s="97">
        <f>'[2]庫存明細表(INVR18)'!B742</f>
        <v>0</v>
      </c>
      <c r="C742" s="99">
        <f>'[2]庫存明細表(INVR18)'!C742</f>
        <v>0</v>
      </c>
      <c r="D742" s="99">
        <f>'[2]庫存明細表(INVR18)'!D742</f>
        <v>0</v>
      </c>
      <c r="E742" s="99">
        <f>'[2]庫存明細表(INVR18)'!E742</f>
        <v>0</v>
      </c>
      <c r="F742" s="97">
        <f>'[2]庫存明細表(INVR18)'!F742</f>
        <v>0</v>
      </c>
      <c r="G742" s="97">
        <f>'[2]庫存明細表(INVR18)'!G742</f>
        <v>0</v>
      </c>
    </row>
    <row r="743" spans="1:7" ht="16.5" customHeight="1">
      <c r="A743" s="97">
        <f>'[2]庫存明細表(INVR18)'!A743</f>
        <v>0</v>
      </c>
      <c r="B743" s="97">
        <f>'[2]庫存明細表(INVR18)'!B743</f>
        <v>0</v>
      </c>
      <c r="C743" s="102">
        <f>'[2]庫存明細表(INVR18)'!C743</f>
        <v>0</v>
      </c>
      <c r="D743" s="99">
        <f>'[2]庫存明細表(INVR18)'!D743</f>
        <v>0</v>
      </c>
      <c r="E743" s="99">
        <f>'[2]庫存明細表(INVR18)'!E743</f>
        <v>0</v>
      </c>
      <c r="F743" s="97">
        <f>'[2]庫存明細表(INVR18)'!F743</f>
        <v>0</v>
      </c>
      <c r="G743" s="97">
        <f>'[2]庫存明細表(INVR18)'!G743</f>
        <v>0</v>
      </c>
    </row>
    <row r="744" spans="1:7" ht="16.5" customHeight="1">
      <c r="A744" s="97">
        <f>'[2]庫存明細表(INVR18)'!A744</f>
        <v>0</v>
      </c>
      <c r="B744" s="97">
        <f>'[2]庫存明細表(INVR18)'!B744</f>
        <v>0</v>
      </c>
      <c r="C744" s="102">
        <f>'[2]庫存明細表(INVR18)'!C744</f>
        <v>0</v>
      </c>
      <c r="D744" s="99">
        <f>'[2]庫存明細表(INVR18)'!D744</f>
        <v>0</v>
      </c>
      <c r="E744" s="99">
        <f>'[2]庫存明細表(INVR18)'!E744</f>
        <v>0</v>
      </c>
      <c r="F744" s="97">
        <f>'[2]庫存明細表(INVR18)'!F744</f>
        <v>0</v>
      </c>
      <c r="G744" s="97">
        <f>'[2]庫存明細表(INVR18)'!G744</f>
        <v>0</v>
      </c>
    </row>
    <row r="745" spans="1:7" ht="16.5" customHeight="1">
      <c r="A745" s="97">
        <f>'[2]庫存明細表(INVR18)'!A745</f>
        <v>0</v>
      </c>
      <c r="B745" s="97">
        <f>'[2]庫存明細表(INVR18)'!B745</f>
        <v>0</v>
      </c>
      <c r="C745" s="99">
        <f>'[2]庫存明細表(INVR18)'!C745</f>
        <v>0</v>
      </c>
      <c r="D745" s="99">
        <f>'[2]庫存明細表(INVR18)'!D745</f>
        <v>0</v>
      </c>
      <c r="E745" s="99">
        <f>'[2]庫存明細表(INVR18)'!E745</f>
        <v>0</v>
      </c>
      <c r="F745" s="97">
        <f>'[2]庫存明細表(INVR18)'!F745</f>
        <v>0</v>
      </c>
      <c r="G745" s="97">
        <f>'[2]庫存明細表(INVR18)'!G745</f>
        <v>0</v>
      </c>
    </row>
    <row r="746" spans="1:7" ht="16.5" customHeight="1">
      <c r="A746" s="97">
        <f>'[2]庫存明細表(INVR18)'!A746</f>
        <v>0</v>
      </c>
      <c r="B746" s="97">
        <f>'[2]庫存明細表(INVR18)'!B746</f>
        <v>0</v>
      </c>
      <c r="C746" s="99">
        <f>'[2]庫存明細表(INVR18)'!C746</f>
        <v>0</v>
      </c>
      <c r="D746" s="99">
        <f>'[2]庫存明細表(INVR18)'!D746</f>
        <v>0</v>
      </c>
      <c r="E746" s="99">
        <f>'[2]庫存明細表(INVR18)'!E746</f>
        <v>0</v>
      </c>
      <c r="F746" s="97">
        <f>'[2]庫存明細表(INVR18)'!F746</f>
        <v>0</v>
      </c>
      <c r="G746" s="97">
        <f>'[2]庫存明細表(INVR18)'!G746</f>
        <v>0</v>
      </c>
    </row>
    <row r="747" spans="1:7" ht="16.5" customHeight="1">
      <c r="A747" s="97">
        <f>'[2]庫存明細表(INVR18)'!A747</f>
        <v>0</v>
      </c>
      <c r="B747" s="97">
        <f>'[2]庫存明細表(INVR18)'!B747</f>
        <v>0</v>
      </c>
      <c r="C747" s="99">
        <f>'[2]庫存明細表(INVR18)'!C747</f>
        <v>0</v>
      </c>
      <c r="D747" s="99">
        <f>'[2]庫存明細表(INVR18)'!D747</f>
        <v>0</v>
      </c>
      <c r="E747" s="99">
        <f>'[2]庫存明細表(INVR18)'!E747</f>
        <v>0</v>
      </c>
      <c r="F747" s="97">
        <f>'[2]庫存明細表(INVR18)'!F747</f>
        <v>0</v>
      </c>
      <c r="G747" s="97">
        <f>'[2]庫存明細表(INVR18)'!G747</f>
        <v>0</v>
      </c>
    </row>
    <row r="748" spans="1:7" ht="16.5" customHeight="1">
      <c r="A748" s="97">
        <f>'[2]庫存明細表(INVR18)'!A748</f>
        <v>0</v>
      </c>
      <c r="B748" s="97">
        <f>'[2]庫存明細表(INVR18)'!B748</f>
        <v>0</v>
      </c>
      <c r="C748" s="99">
        <f>'[2]庫存明細表(INVR18)'!C748</f>
        <v>0</v>
      </c>
      <c r="D748" s="99">
        <f>'[2]庫存明細表(INVR18)'!D748</f>
        <v>0</v>
      </c>
      <c r="E748" s="99">
        <f>'[2]庫存明細表(INVR18)'!E748</f>
        <v>0</v>
      </c>
      <c r="F748" s="97">
        <f>'[2]庫存明細表(INVR18)'!F748</f>
        <v>0</v>
      </c>
      <c r="G748" s="97">
        <f>'[2]庫存明細表(INVR18)'!G748</f>
        <v>0</v>
      </c>
    </row>
    <row r="749" spans="1:7" ht="16.5" customHeight="1">
      <c r="A749" s="97">
        <f>'[2]庫存明細表(INVR18)'!A749</f>
        <v>0</v>
      </c>
      <c r="B749" s="97">
        <f>'[2]庫存明細表(INVR18)'!B749</f>
        <v>0</v>
      </c>
      <c r="C749" s="102">
        <f>'[2]庫存明細表(INVR18)'!C749</f>
        <v>0</v>
      </c>
      <c r="D749" s="99">
        <f>'[2]庫存明細表(INVR18)'!D749</f>
        <v>0</v>
      </c>
      <c r="E749" s="99">
        <f>'[2]庫存明細表(INVR18)'!E749</f>
        <v>0</v>
      </c>
      <c r="F749" s="97">
        <f>'[2]庫存明細表(INVR18)'!F749</f>
        <v>0</v>
      </c>
      <c r="G749" s="97">
        <f>'[2]庫存明細表(INVR18)'!G749</f>
        <v>0</v>
      </c>
    </row>
    <row r="750" spans="1:7" ht="16.5" customHeight="1">
      <c r="A750" s="97">
        <f>'[2]庫存明細表(INVR18)'!A750</f>
        <v>0</v>
      </c>
      <c r="B750" s="97">
        <f>'[2]庫存明細表(INVR18)'!B750</f>
        <v>0</v>
      </c>
      <c r="C750" s="102">
        <f>'[2]庫存明細表(INVR18)'!C750</f>
        <v>0</v>
      </c>
      <c r="D750" s="99">
        <f>'[2]庫存明細表(INVR18)'!D750</f>
        <v>0</v>
      </c>
      <c r="E750" s="99">
        <f>'[2]庫存明細表(INVR18)'!E750</f>
        <v>0</v>
      </c>
      <c r="F750" s="97">
        <f>'[2]庫存明細表(INVR18)'!F750</f>
        <v>0</v>
      </c>
      <c r="G750" s="97">
        <f>'[2]庫存明細表(INVR18)'!G750</f>
        <v>0</v>
      </c>
    </row>
    <row r="751" spans="1:7" ht="16.5" customHeight="1">
      <c r="A751" s="97">
        <f>'[2]庫存明細表(INVR18)'!A751</f>
        <v>0</v>
      </c>
      <c r="B751" s="97">
        <f>'[2]庫存明細表(INVR18)'!B751</f>
        <v>0</v>
      </c>
      <c r="C751" s="102">
        <f>'[2]庫存明細表(INVR18)'!C751</f>
        <v>0</v>
      </c>
      <c r="D751" s="99">
        <f>'[2]庫存明細表(INVR18)'!D751</f>
        <v>0</v>
      </c>
      <c r="E751" s="99">
        <f>'[2]庫存明細表(INVR18)'!E751</f>
        <v>0</v>
      </c>
      <c r="F751" s="97">
        <f>'[2]庫存明細表(INVR18)'!F751</f>
        <v>0</v>
      </c>
      <c r="G751" s="97">
        <f>'[2]庫存明細表(INVR18)'!G751</f>
        <v>0</v>
      </c>
    </row>
    <row r="752" spans="1:7" ht="16.5" customHeight="1">
      <c r="A752" s="97">
        <f>'[2]庫存明細表(INVR18)'!A752</f>
        <v>0</v>
      </c>
      <c r="B752" s="97">
        <f>'[2]庫存明細表(INVR18)'!B752</f>
        <v>0</v>
      </c>
      <c r="C752" s="98">
        <f>'[2]庫存明細表(INVR18)'!C752</f>
        <v>0</v>
      </c>
      <c r="D752" s="99">
        <f>'[2]庫存明細表(INVR18)'!D752</f>
        <v>0</v>
      </c>
      <c r="E752" s="99">
        <f>'[2]庫存明細表(INVR18)'!E752</f>
        <v>0</v>
      </c>
      <c r="F752" s="97">
        <f>'[2]庫存明細表(INVR18)'!F752</f>
        <v>0</v>
      </c>
      <c r="G752" s="97">
        <f>'[2]庫存明細表(INVR18)'!G752</f>
        <v>0</v>
      </c>
    </row>
    <row r="753" spans="1:7" ht="16.5" customHeight="1">
      <c r="A753" s="97">
        <f>'[2]庫存明細表(INVR18)'!A753</f>
        <v>0</v>
      </c>
      <c r="B753" s="97">
        <f>'[2]庫存明細表(INVR18)'!B753</f>
        <v>0</v>
      </c>
      <c r="C753" s="99">
        <f>'[2]庫存明細表(INVR18)'!C753</f>
        <v>0</v>
      </c>
      <c r="D753" s="99">
        <f>'[2]庫存明細表(INVR18)'!D753</f>
        <v>0</v>
      </c>
      <c r="E753" s="99">
        <f>'[2]庫存明細表(INVR18)'!E753</f>
        <v>0</v>
      </c>
      <c r="F753" s="97">
        <f>'[2]庫存明細表(INVR18)'!F753</f>
        <v>0</v>
      </c>
      <c r="G753" s="97">
        <f>'[2]庫存明細表(INVR18)'!G753</f>
        <v>0</v>
      </c>
    </row>
    <row r="754" spans="1:7" ht="16.5" customHeight="1">
      <c r="A754" s="97">
        <f>'[2]庫存明細表(INVR18)'!A754</f>
        <v>0</v>
      </c>
      <c r="B754" s="97">
        <f>'[2]庫存明細表(INVR18)'!B754</f>
        <v>0</v>
      </c>
      <c r="C754" s="99">
        <f>'[2]庫存明細表(INVR18)'!C754</f>
        <v>0</v>
      </c>
      <c r="D754" s="99">
        <f>'[2]庫存明細表(INVR18)'!D754</f>
        <v>0</v>
      </c>
      <c r="E754" s="99">
        <f>'[2]庫存明細表(INVR18)'!E754</f>
        <v>0</v>
      </c>
      <c r="F754" s="97">
        <f>'[2]庫存明細表(INVR18)'!F754</f>
        <v>0</v>
      </c>
      <c r="G754" s="97">
        <f>'[2]庫存明細表(INVR18)'!G754</f>
        <v>0</v>
      </c>
    </row>
    <row r="755" spans="1:7" ht="16.5" customHeight="1">
      <c r="A755" s="97">
        <f>'[2]庫存明細表(INVR18)'!A755</f>
        <v>0</v>
      </c>
      <c r="B755" s="97">
        <f>'[2]庫存明細表(INVR18)'!B755</f>
        <v>0</v>
      </c>
      <c r="C755" s="102">
        <f>'[2]庫存明細表(INVR18)'!C755</f>
        <v>0</v>
      </c>
      <c r="D755" s="99">
        <f>'[2]庫存明細表(INVR18)'!D755</f>
        <v>0</v>
      </c>
      <c r="E755" s="99">
        <f>'[2]庫存明細表(INVR18)'!E755</f>
        <v>0</v>
      </c>
      <c r="F755" s="97">
        <f>'[2]庫存明細表(INVR18)'!F755</f>
        <v>0</v>
      </c>
      <c r="G755" s="97">
        <f>'[2]庫存明細表(INVR18)'!G755</f>
        <v>0</v>
      </c>
    </row>
    <row r="756" spans="1:7" ht="16.5" customHeight="1">
      <c r="A756" s="97">
        <f>'[2]庫存明細表(INVR18)'!A756</f>
        <v>0</v>
      </c>
      <c r="B756" s="97">
        <f>'[2]庫存明細表(INVR18)'!B756</f>
        <v>0</v>
      </c>
      <c r="C756" s="102">
        <f>'[2]庫存明細表(INVR18)'!C756</f>
        <v>0</v>
      </c>
      <c r="D756" s="99">
        <f>'[2]庫存明細表(INVR18)'!D756</f>
        <v>0</v>
      </c>
      <c r="E756" s="99">
        <f>'[2]庫存明細表(INVR18)'!E756</f>
        <v>0</v>
      </c>
      <c r="F756" s="97">
        <f>'[2]庫存明細表(INVR18)'!F756</f>
        <v>0</v>
      </c>
      <c r="G756" s="97">
        <f>'[2]庫存明細表(INVR18)'!G756</f>
        <v>0</v>
      </c>
    </row>
    <row r="757" spans="1:7" ht="16.5" customHeight="1">
      <c r="A757" s="97">
        <f>'[2]庫存明細表(INVR18)'!A757</f>
        <v>0</v>
      </c>
      <c r="B757" s="97">
        <f>'[2]庫存明細表(INVR18)'!B757</f>
        <v>0</v>
      </c>
      <c r="C757" s="102">
        <f>'[2]庫存明細表(INVR18)'!C757</f>
        <v>0</v>
      </c>
      <c r="D757" s="99">
        <f>'[2]庫存明細表(INVR18)'!D757</f>
        <v>0</v>
      </c>
      <c r="E757" s="99">
        <f>'[2]庫存明細表(INVR18)'!E757</f>
        <v>0</v>
      </c>
      <c r="F757" s="97">
        <f>'[2]庫存明細表(INVR18)'!F757</f>
        <v>0</v>
      </c>
      <c r="G757" s="97">
        <f>'[2]庫存明細表(INVR18)'!G757</f>
        <v>0</v>
      </c>
    </row>
    <row r="758" spans="1:7" ht="16.5" customHeight="1">
      <c r="A758" s="97">
        <f>'[2]庫存明細表(INVR18)'!A758</f>
        <v>0</v>
      </c>
      <c r="B758" s="97">
        <f>'[2]庫存明細表(INVR18)'!B758</f>
        <v>0</v>
      </c>
      <c r="C758" s="102">
        <f>'[2]庫存明細表(INVR18)'!C758</f>
        <v>0</v>
      </c>
      <c r="D758" s="99">
        <f>'[2]庫存明細表(INVR18)'!D758</f>
        <v>0</v>
      </c>
      <c r="E758" s="99">
        <f>'[2]庫存明細表(INVR18)'!E758</f>
        <v>0</v>
      </c>
      <c r="F758" s="97">
        <f>'[2]庫存明細表(INVR18)'!F758</f>
        <v>0</v>
      </c>
      <c r="G758" s="97">
        <f>'[2]庫存明細表(INVR18)'!G758</f>
        <v>0</v>
      </c>
    </row>
    <row r="759" spans="1:7" ht="16.5" customHeight="1">
      <c r="A759" s="97">
        <f>'[2]庫存明細表(INVR18)'!A759</f>
        <v>0</v>
      </c>
      <c r="B759" s="97">
        <f>'[2]庫存明細表(INVR18)'!B759</f>
        <v>0</v>
      </c>
      <c r="C759" s="102">
        <f>'[2]庫存明細表(INVR18)'!C759</f>
        <v>0</v>
      </c>
      <c r="D759" s="99">
        <f>'[2]庫存明細表(INVR18)'!D759</f>
        <v>0</v>
      </c>
      <c r="E759" s="99">
        <f>'[2]庫存明細表(INVR18)'!E759</f>
        <v>0</v>
      </c>
      <c r="F759" s="97">
        <f>'[2]庫存明細表(INVR18)'!F759</f>
        <v>0</v>
      </c>
      <c r="G759" s="97">
        <f>'[2]庫存明細表(INVR18)'!G759</f>
        <v>0</v>
      </c>
    </row>
    <row r="760" spans="1:7" ht="16.5" customHeight="1">
      <c r="A760" s="97">
        <f>'[2]庫存明細表(INVR18)'!A760</f>
        <v>0</v>
      </c>
      <c r="B760" s="97">
        <f>'[2]庫存明細表(INVR18)'!B760</f>
        <v>0</v>
      </c>
      <c r="C760" s="102">
        <f>'[2]庫存明細表(INVR18)'!C760</f>
        <v>0</v>
      </c>
      <c r="D760" s="99">
        <f>'[2]庫存明細表(INVR18)'!D760</f>
        <v>0</v>
      </c>
      <c r="E760" s="99">
        <f>'[2]庫存明細表(INVR18)'!E760</f>
        <v>0</v>
      </c>
      <c r="F760" s="97">
        <f>'[2]庫存明細表(INVR18)'!F760</f>
        <v>0</v>
      </c>
      <c r="G760" s="97">
        <f>'[2]庫存明細表(INVR18)'!G760</f>
        <v>0</v>
      </c>
    </row>
    <row r="761" spans="1:7" ht="16.5" customHeight="1">
      <c r="A761" s="97">
        <f>'[2]庫存明細表(INVR18)'!A761</f>
        <v>0</v>
      </c>
      <c r="B761" s="97">
        <f>'[2]庫存明細表(INVR18)'!B761</f>
        <v>0</v>
      </c>
      <c r="C761" s="102">
        <f>'[2]庫存明細表(INVR18)'!C761</f>
        <v>0</v>
      </c>
      <c r="D761" s="99">
        <f>'[2]庫存明細表(INVR18)'!D761</f>
        <v>0</v>
      </c>
      <c r="E761" s="99">
        <f>'[2]庫存明細表(INVR18)'!E761</f>
        <v>0</v>
      </c>
      <c r="F761" s="97">
        <f>'[2]庫存明細表(INVR18)'!F761</f>
        <v>0</v>
      </c>
      <c r="G761" s="97">
        <f>'[2]庫存明細表(INVR18)'!G761</f>
        <v>0</v>
      </c>
    </row>
    <row r="762" spans="1:7" ht="16.5" customHeight="1">
      <c r="A762" s="97">
        <f>'[2]庫存明細表(INVR18)'!A762</f>
        <v>0</v>
      </c>
      <c r="B762" s="97">
        <f>'[2]庫存明細表(INVR18)'!B762</f>
        <v>0</v>
      </c>
      <c r="C762" s="102">
        <f>'[2]庫存明細表(INVR18)'!C762</f>
        <v>0</v>
      </c>
      <c r="D762" s="99">
        <f>'[2]庫存明細表(INVR18)'!D762</f>
        <v>0</v>
      </c>
      <c r="E762" s="99">
        <f>'[2]庫存明細表(INVR18)'!E762</f>
        <v>0</v>
      </c>
      <c r="F762" s="97">
        <f>'[2]庫存明細表(INVR18)'!F762</f>
        <v>0</v>
      </c>
      <c r="G762" s="97">
        <f>'[2]庫存明細表(INVR18)'!G762</f>
        <v>0</v>
      </c>
    </row>
    <row r="763" spans="1:7" ht="16.5" customHeight="1">
      <c r="A763" s="97">
        <f>'[2]庫存明細表(INVR18)'!A763</f>
        <v>0</v>
      </c>
      <c r="B763" s="97">
        <f>'[2]庫存明細表(INVR18)'!B763</f>
        <v>0</v>
      </c>
      <c r="C763" s="99">
        <f>'[2]庫存明細表(INVR18)'!C763</f>
        <v>0</v>
      </c>
      <c r="D763" s="99">
        <f>'[2]庫存明細表(INVR18)'!D763</f>
        <v>0</v>
      </c>
      <c r="E763" s="99">
        <f>'[2]庫存明細表(INVR18)'!E763</f>
        <v>0</v>
      </c>
      <c r="F763" s="97">
        <f>'[2]庫存明細表(INVR18)'!F763</f>
        <v>0</v>
      </c>
      <c r="G763" s="97">
        <f>'[2]庫存明細表(INVR18)'!G763</f>
        <v>0</v>
      </c>
    </row>
    <row r="764" spans="1:7" ht="16.5" customHeight="1">
      <c r="A764" s="97">
        <f>'[2]庫存明細表(INVR18)'!A764</f>
        <v>0</v>
      </c>
      <c r="B764" s="97">
        <f>'[2]庫存明細表(INVR18)'!B764</f>
        <v>0</v>
      </c>
      <c r="C764" s="99">
        <f>'[2]庫存明細表(INVR18)'!C764</f>
        <v>0</v>
      </c>
      <c r="D764" s="99">
        <f>'[2]庫存明細表(INVR18)'!D764</f>
        <v>0</v>
      </c>
      <c r="E764" s="99">
        <f>'[2]庫存明細表(INVR18)'!E764</f>
        <v>0</v>
      </c>
      <c r="F764" s="97">
        <f>'[2]庫存明細表(INVR18)'!F764</f>
        <v>0</v>
      </c>
      <c r="G764" s="97">
        <f>'[2]庫存明細表(INVR18)'!G764</f>
        <v>0</v>
      </c>
    </row>
    <row r="765" spans="1:7" ht="16.5" customHeight="1">
      <c r="A765" s="97">
        <f>'[2]庫存明細表(INVR18)'!A765</f>
        <v>0</v>
      </c>
      <c r="B765" s="97">
        <f>'[2]庫存明細表(INVR18)'!B765</f>
        <v>0</v>
      </c>
      <c r="C765" s="102">
        <f>'[2]庫存明細表(INVR18)'!C765</f>
        <v>0</v>
      </c>
      <c r="D765" s="99">
        <f>'[2]庫存明細表(INVR18)'!D765</f>
        <v>0</v>
      </c>
      <c r="E765" s="99">
        <f>'[2]庫存明細表(INVR18)'!E765</f>
        <v>0</v>
      </c>
      <c r="F765" s="97">
        <f>'[2]庫存明細表(INVR18)'!F765</f>
        <v>0</v>
      </c>
      <c r="G765" s="97">
        <f>'[2]庫存明細表(INVR18)'!G765</f>
        <v>0</v>
      </c>
    </row>
    <row r="766" spans="1:7" ht="16.5" customHeight="1">
      <c r="A766" s="97">
        <f>'[2]庫存明細表(INVR18)'!A766</f>
        <v>0</v>
      </c>
      <c r="B766" s="97">
        <f>'[2]庫存明細表(INVR18)'!B766</f>
        <v>0</v>
      </c>
      <c r="C766" s="99">
        <f>'[2]庫存明細表(INVR18)'!C766</f>
        <v>0</v>
      </c>
      <c r="D766" s="99">
        <f>'[2]庫存明細表(INVR18)'!D766</f>
        <v>0</v>
      </c>
      <c r="E766" s="99">
        <f>'[2]庫存明細表(INVR18)'!E766</f>
        <v>0</v>
      </c>
      <c r="F766" s="97">
        <f>'[2]庫存明細表(INVR18)'!F766</f>
        <v>0</v>
      </c>
      <c r="G766" s="97">
        <f>'[2]庫存明細表(INVR18)'!G766</f>
        <v>0</v>
      </c>
    </row>
    <row r="767" spans="1:7" ht="16.5" customHeight="1">
      <c r="A767" s="97">
        <f>'[2]庫存明細表(INVR18)'!A767</f>
        <v>0</v>
      </c>
      <c r="B767" s="97">
        <f>'[2]庫存明細表(INVR18)'!B767</f>
        <v>0</v>
      </c>
      <c r="C767" s="102">
        <f>'[2]庫存明細表(INVR18)'!C767</f>
        <v>0</v>
      </c>
      <c r="D767" s="99">
        <f>'[2]庫存明細表(INVR18)'!D767</f>
        <v>0</v>
      </c>
      <c r="E767" s="99">
        <f>'[2]庫存明細表(INVR18)'!E767</f>
        <v>0</v>
      </c>
      <c r="F767" s="97">
        <f>'[2]庫存明細表(INVR18)'!F767</f>
        <v>0</v>
      </c>
      <c r="G767" s="97">
        <f>'[2]庫存明細表(INVR18)'!G767</f>
        <v>0</v>
      </c>
    </row>
    <row r="768" spans="1:7" ht="16.5" customHeight="1">
      <c r="A768" s="97">
        <f>'[2]庫存明細表(INVR18)'!A768</f>
        <v>0</v>
      </c>
      <c r="B768" s="97">
        <f>'[2]庫存明細表(INVR18)'!B768</f>
        <v>0</v>
      </c>
      <c r="C768" s="102">
        <f>'[2]庫存明細表(INVR18)'!C768</f>
        <v>0</v>
      </c>
      <c r="D768" s="99">
        <f>'[2]庫存明細表(INVR18)'!D768</f>
        <v>0</v>
      </c>
      <c r="E768" s="99">
        <f>'[2]庫存明細表(INVR18)'!E768</f>
        <v>0</v>
      </c>
      <c r="F768" s="97">
        <f>'[2]庫存明細表(INVR18)'!F768</f>
        <v>0</v>
      </c>
      <c r="G768" s="97">
        <f>'[2]庫存明細表(INVR18)'!G768</f>
        <v>0</v>
      </c>
    </row>
    <row r="769" spans="1:7" ht="16.5" customHeight="1">
      <c r="A769" s="97">
        <f>'[2]庫存明細表(INVR18)'!A769</f>
        <v>0</v>
      </c>
      <c r="B769" s="97">
        <f>'[2]庫存明細表(INVR18)'!B769</f>
        <v>0</v>
      </c>
      <c r="C769" s="102">
        <f>'[2]庫存明細表(INVR18)'!C769</f>
        <v>0</v>
      </c>
      <c r="D769" s="99">
        <f>'[2]庫存明細表(INVR18)'!D769</f>
        <v>0</v>
      </c>
      <c r="E769" s="99">
        <f>'[2]庫存明細表(INVR18)'!E769</f>
        <v>0</v>
      </c>
      <c r="F769" s="97">
        <f>'[2]庫存明細表(INVR18)'!F769</f>
        <v>0</v>
      </c>
      <c r="G769" s="97">
        <f>'[2]庫存明細表(INVR18)'!G769</f>
        <v>0</v>
      </c>
    </row>
    <row r="770" spans="1:7" ht="16.5" customHeight="1">
      <c r="A770" s="97">
        <f>'[2]庫存明細表(INVR18)'!A770</f>
        <v>0</v>
      </c>
      <c r="B770" s="97">
        <f>'[2]庫存明細表(INVR18)'!B770</f>
        <v>0</v>
      </c>
      <c r="C770" s="102">
        <f>'[2]庫存明細表(INVR18)'!C770</f>
        <v>0</v>
      </c>
      <c r="D770" s="99">
        <f>'[2]庫存明細表(INVR18)'!D770</f>
        <v>0</v>
      </c>
      <c r="E770" s="99">
        <f>'[2]庫存明細表(INVR18)'!E770</f>
        <v>0</v>
      </c>
      <c r="F770" s="97">
        <f>'[2]庫存明細表(INVR18)'!F770</f>
        <v>0</v>
      </c>
      <c r="G770" s="97">
        <f>'[2]庫存明細表(INVR18)'!G770</f>
        <v>0</v>
      </c>
    </row>
    <row r="771" spans="1:7" ht="16.5" customHeight="1">
      <c r="A771" s="97">
        <f>'[2]庫存明細表(INVR18)'!A771</f>
        <v>0</v>
      </c>
      <c r="B771" s="97">
        <f>'[2]庫存明細表(INVR18)'!B771</f>
        <v>0</v>
      </c>
      <c r="C771" s="102">
        <f>'[2]庫存明細表(INVR18)'!C771</f>
        <v>0</v>
      </c>
      <c r="D771" s="99">
        <f>'[2]庫存明細表(INVR18)'!D771</f>
        <v>0</v>
      </c>
      <c r="E771" s="99">
        <f>'[2]庫存明細表(INVR18)'!E771</f>
        <v>0</v>
      </c>
      <c r="F771" s="97">
        <f>'[2]庫存明細表(INVR18)'!F771</f>
        <v>0</v>
      </c>
      <c r="G771" s="97">
        <f>'[2]庫存明細表(INVR18)'!G771</f>
        <v>0</v>
      </c>
    </row>
    <row r="772" spans="1:7" ht="16.5" customHeight="1">
      <c r="A772" s="97">
        <f>'[2]庫存明細表(INVR18)'!A772</f>
        <v>0</v>
      </c>
      <c r="B772" s="97">
        <f>'[2]庫存明細表(INVR18)'!B772</f>
        <v>0</v>
      </c>
      <c r="C772" s="99">
        <f>'[2]庫存明細表(INVR18)'!C772</f>
        <v>0</v>
      </c>
      <c r="D772" s="99">
        <f>'[2]庫存明細表(INVR18)'!D772</f>
        <v>0</v>
      </c>
      <c r="E772" s="99">
        <f>'[2]庫存明細表(INVR18)'!E772</f>
        <v>0</v>
      </c>
      <c r="F772" s="97">
        <f>'[2]庫存明細表(INVR18)'!F772</f>
        <v>0</v>
      </c>
      <c r="G772" s="97">
        <f>'[2]庫存明細表(INVR18)'!G772</f>
        <v>0</v>
      </c>
    </row>
    <row r="773" spans="1:7" ht="16.5" customHeight="1">
      <c r="A773" s="97">
        <f>'[2]庫存明細表(INVR18)'!A773</f>
        <v>0</v>
      </c>
      <c r="B773" s="97">
        <f>'[2]庫存明細表(INVR18)'!B773</f>
        <v>0</v>
      </c>
      <c r="C773" s="102">
        <f>'[2]庫存明細表(INVR18)'!C773</f>
        <v>0</v>
      </c>
      <c r="D773" s="99">
        <f>'[2]庫存明細表(INVR18)'!D773</f>
        <v>0</v>
      </c>
      <c r="E773" s="99">
        <f>'[2]庫存明細表(INVR18)'!E773</f>
        <v>0</v>
      </c>
      <c r="F773" s="97">
        <f>'[2]庫存明細表(INVR18)'!F773</f>
        <v>0</v>
      </c>
      <c r="G773" s="97">
        <f>'[2]庫存明細表(INVR18)'!G773</f>
        <v>0</v>
      </c>
    </row>
    <row r="774" spans="1:7" ht="16.5" customHeight="1">
      <c r="A774" s="97">
        <f>'[2]庫存明細表(INVR18)'!A774</f>
        <v>0</v>
      </c>
      <c r="B774" s="97">
        <f>'[2]庫存明細表(INVR18)'!B774</f>
        <v>0</v>
      </c>
      <c r="C774" s="102">
        <f>'[2]庫存明細表(INVR18)'!C774</f>
        <v>0</v>
      </c>
      <c r="D774" s="99">
        <f>'[2]庫存明細表(INVR18)'!D774</f>
        <v>0</v>
      </c>
      <c r="E774" s="99">
        <f>'[2]庫存明細表(INVR18)'!E774</f>
        <v>0</v>
      </c>
      <c r="F774" s="97">
        <f>'[2]庫存明細表(INVR18)'!F774</f>
        <v>0</v>
      </c>
      <c r="G774" s="97">
        <f>'[2]庫存明細表(INVR18)'!G774</f>
        <v>0</v>
      </c>
    </row>
    <row r="775" spans="1:7" ht="16.5" customHeight="1">
      <c r="A775" s="97">
        <f>'[2]庫存明細表(INVR18)'!A775</f>
        <v>0</v>
      </c>
      <c r="B775" s="97">
        <f>'[2]庫存明細表(INVR18)'!B775</f>
        <v>0</v>
      </c>
      <c r="C775" s="102">
        <f>'[2]庫存明細表(INVR18)'!C775</f>
        <v>0</v>
      </c>
      <c r="D775" s="99">
        <f>'[2]庫存明細表(INVR18)'!D775</f>
        <v>0</v>
      </c>
      <c r="E775" s="99">
        <f>'[2]庫存明細表(INVR18)'!E775</f>
        <v>0</v>
      </c>
      <c r="F775" s="97">
        <f>'[2]庫存明細表(INVR18)'!F775</f>
        <v>0</v>
      </c>
      <c r="G775" s="97">
        <f>'[2]庫存明細表(INVR18)'!G775</f>
        <v>0</v>
      </c>
    </row>
    <row r="776" spans="1:7" ht="16.5" customHeight="1">
      <c r="A776" s="97">
        <f>'[2]庫存明細表(INVR18)'!A776</f>
        <v>0</v>
      </c>
      <c r="B776" s="97">
        <f>'[2]庫存明細表(INVR18)'!B776</f>
        <v>0</v>
      </c>
      <c r="C776" s="102">
        <f>'[2]庫存明細表(INVR18)'!C776</f>
        <v>0</v>
      </c>
      <c r="D776" s="99">
        <f>'[2]庫存明細表(INVR18)'!D776</f>
        <v>0</v>
      </c>
      <c r="E776" s="99">
        <f>'[2]庫存明細表(INVR18)'!E776</f>
        <v>0</v>
      </c>
      <c r="F776" s="97">
        <f>'[2]庫存明細表(INVR18)'!F776</f>
        <v>0</v>
      </c>
      <c r="G776" s="97">
        <f>'[2]庫存明細表(INVR18)'!G776</f>
        <v>0</v>
      </c>
    </row>
    <row r="777" spans="1:7" ht="16.5" customHeight="1">
      <c r="A777" s="97">
        <f>'[2]庫存明細表(INVR18)'!A777</f>
        <v>0</v>
      </c>
      <c r="B777" s="97">
        <f>'[2]庫存明細表(INVR18)'!B777</f>
        <v>0</v>
      </c>
      <c r="C777" s="102">
        <f>'[2]庫存明細表(INVR18)'!C777</f>
        <v>0</v>
      </c>
      <c r="D777" s="99">
        <f>'[2]庫存明細表(INVR18)'!D777</f>
        <v>0</v>
      </c>
      <c r="E777" s="99">
        <f>'[2]庫存明細表(INVR18)'!E777</f>
        <v>0</v>
      </c>
      <c r="F777" s="97">
        <f>'[2]庫存明細表(INVR18)'!F777</f>
        <v>0</v>
      </c>
      <c r="G777" s="97">
        <f>'[2]庫存明細表(INVR18)'!G777</f>
        <v>0</v>
      </c>
    </row>
    <row r="778" spans="1:7" ht="16.5" customHeight="1">
      <c r="A778" s="97">
        <f>'[2]庫存明細表(INVR18)'!A778</f>
        <v>0</v>
      </c>
      <c r="B778" s="97">
        <f>'[2]庫存明細表(INVR18)'!B778</f>
        <v>0</v>
      </c>
      <c r="C778" s="99">
        <f>'[2]庫存明細表(INVR18)'!C778</f>
        <v>0</v>
      </c>
      <c r="D778" s="99">
        <f>'[2]庫存明細表(INVR18)'!D778</f>
        <v>0</v>
      </c>
      <c r="E778" s="99">
        <f>'[2]庫存明細表(INVR18)'!E778</f>
        <v>0</v>
      </c>
      <c r="F778" s="97">
        <f>'[2]庫存明細表(INVR18)'!F778</f>
        <v>0</v>
      </c>
      <c r="G778" s="97">
        <f>'[2]庫存明細表(INVR18)'!G778</f>
        <v>0</v>
      </c>
    </row>
    <row r="779" spans="1:7" ht="16.5" customHeight="1">
      <c r="A779" s="97">
        <f>'[2]庫存明細表(INVR18)'!A779</f>
        <v>0</v>
      </c>
      <c r="B779" s="97">
        <f>'[2]庫存明細表(INVR18)'!B779</f>
        <v>0</v>
      </c>
      <c r="C779" s="98">
        <f>'[2]庫存明細表(INVR18)'!C779</f>
        <v>0</v>
      </c>
      <c r="D779" s="99">
        <f>'[2]庫存明細表(INVR18)'!D779</f>
        <v>0</v>
      </c>
      <c r="E779" s="99">
        <f>'[2]庫存明細表(INVR18)'!E779</f>
        <v>0</v>
      </c>
      <c r="F779" s="97">
        <f>'[2]庫存明細表(INVR18)'!F779</f>
        <v>0</v>
      </c>
      <c r="G779" s="97">
        <f>'[2]庫存明細表(INVR18)'!G779</f>
        <v>0</v>
      </c>
    </row>
    <row r="780" spans="1:7" ht="16.5" customHeight="1">
      <c r="A780" s="97">
        <f>'[2]庫存明細表(INVR18)'!A780</f>
        <v>0</v>
      </c>
      <c r="B780" s="97">
        <f>'[2]庫存明細表(INVR18)'!B780</f>
        <v>0</v>
      </c>
      <c r="C780" s="98">
        <f>'[2]庫存明細表(INVR18)'!C780</f>
        <v>0</v>
      </c>
      <c r="D780" s="99">
        <f>'[2]庫存明細表(INVR18)'!D780</f>
        <v>0</v>
      </c>
      <c r="E780" s="99">
        <f>'[2]庫存明細表(INVR18)'!E780</f>
        <v>0</v>
      </c>
      <c r="F780" s="97">
        <f>'[2]庫存明細表(INVR18)'!F780</f>
        <v>0</v>
      </c>
      <c r="G780" s="97">
        <f>'[2]庫存明細表(INVR18)'!G780</f>
        <v>0</v>
      </c>
    </row>
    <row r="781" spans="1:7" ht="16.5" customHeight="1">
      <c r="A781" s="97">
        <f>'[2]庫存明細表(INVR18)'!A781</f>
        <v>0</v>
      </c>
      <c r="B781" s="97">
        <f>'[2]庫存明細表(INVR18)'!B781</f>
        <v>0</v>
      </c>
      <c r="C781" s="102">
        <f>'[2]庫存明細表(INVR18)'!C781</f>
        <v>0</v>
      </c>
      <c r="D781" s="99">
        <f>'[2]庫存明細表(INVR18)'!D781</f>
        <v>0</v>
      </c>
      <c r="E781" s="99">
        <f>'[2]庫存明細表(INVR18)'!E781</f>
        <v>0</v>
      </c>
      <c r="F781" s="97">
        <f>'[2]庫存明細表(INVR18)'!F781</f>
        <v>0</v>
      </c>
      <c r="G781" s="97">
        <f>'[2]庫存明細表(INVR18)'!G781</f>
        <v>0</v>
      </c>
    </row>
    <row r="782" spans="1:7" ht="16.5" customHeight="1">
      <c r="A782" s="97">
        <f>'[2]庫存明細表(INVR18)'!A782</f>
        <v>0</v>
      </c>
      <c r="B782" s="97">
        <f>'[2]庫存明細表(INVR18)'!B782</f>
        <v>0</v>
      </c>
      <c r="C782" s="102">
        <f>'[2]庫存明細表(INVR18)'!C782</f>
        <v>0</v>
      </c>
      <c r="D782" s="99">
        <f>'[2]庫存明細表(INVR18)'!D782</f>
        <v>0</v>
      </c>
      <c r="E782" s="99">
        <f>'[2]庫存明細表(INVR18)'!E782</f>
        <v>0</v>
      </c>
      <c r="F782" s="97">
        <f>'[2]庫存明細表(INVR18)'!F782</f>
        <v>0</v>
      </c>
      <c r="G782" s="97">
        <f>'[2]庫存明細表(INVR18)'!G782</f>
        <v>0</v>
      </c>
    </row>
    <row r="783" spans="1:7" ht="16.5" customHeight="1">
      <c r="A783" s="97">
        <f>'[2]庫存明細表(INVR18)'!A783</f>
        <v>0</v>
      </c>
      <c r="B783" s="97">
        <f>'[2]庫存明細表(INVR18)'!B783</f>
        <v>0</v>
      </c>
      <c r="C783" s="102">
        <f>'[2]庫存明細表(INVR18)'!C783</f>
        <v>0</v>
      </c>
      <c r="D783" s="99">
        <f>'[2]庫存明細表(INVR18)'!D783</f>
        <v>0</v>
      </c>
      <c r="E783" s="99">
        <f>'[2]庫存明細表(INVR18)'!E783</f>
        <v>0</v>
      </c>
      <c r="F783" s="97">
        <f>'[2]庫存明細表(INVR18)'!F783</f>
        <v>0</v>
      </c>
      <c r="G783" s="97">
        <f>'[2]庫存明細表(INVR18)'!G783</f>
        <v>0</v>
      </c>
    </row>
    <row r="784" spans="1:7" ht="16.5" customHeight="1">
      <c r="A784" s="97">
        <f>'[2]庫存明細表(INVR18)'!A784</f>
        <v>0</v>
      </c>
      <c r="B784" s="97">
        <f>'[2]庫存明細表(INVR18)'!B784</f>
        <v>0</v>
      </c>
      <c r="C784" s="102">
        <f>'[2]庫存明細表(INVR18)'!C784</f>
        <v>0</v>
      </c>
      <c r="D784" s="99">
        <f>'[2]庫存明細表(INVR18)'!D784</f>
        <v>0</v>
      </c>
      <c r="E784" s="99">
        <f>'[2]庫存明細表(INVR18)'!E784</f>
        <v>0</v>
      </c>
      <c r="F784" s="97">
        <f>'[2]庫存明細表(INVR18)'!F784</f>
        <v>0</v>
      </c>
      <c r="G784" s="97">
        <f>'[2]庫存明細表(INVR18)'!G784</f>
        <v>0</v>
      </c>
    </row>
    <row r="785" spans="1:7" ht="16.5" customHeight="1">
      <c r="A785" s="97">
        <f>'[2]庫存明細表(INVR18)'!A785</f>
        <v>0</v>
      </c>
      <c r="B785" s="97">
        <f>'[2]庫存明細表(INVR18)'!B785</f>
        <v>0</v>
      </c>
      <c r="C785" s="102">
        <f>'[2]庫存明細表(INVR18)'!C785</f>
        <v>0</v>
      </c>
      <c r="D785" s="99">
        <f>'[2]庫存明細表(INVR18)'!D785</f>
        <v>0</v>
      </c>
      <c r="E785" s="99">
        <f>'[2]庫存明細表(INVR18)'!E785</f>
        <v>0</v>
      </c>
      <c r="F785" s="97">
        <f>'[2]庫存明細表(INVR18)'!F785</f>
        <v>0</v>
      </c>
      <c r="G785" s="97">
        <f>'[2]庫存明細表(INVR18)'!G785</f>
        <v>0</v>
      </c>
    </row>
    <row r="786" spans="1:7" ht="16.5" customHeight="1">
      <c r="A786" s="97">
        <f>'[2]庫存明細表(INVR18)'!A786</f>
        <v>0</v>
      </c>
      <c r="B786" s="97">
        <f>'[2]庫存明細表(INVR18)'!B786</f>
        <v>0</v>
      </c>
      <c r="C786" s="102">
        <f>'[2]庫存明細表(INVR18)'!C786</f>
        <v>0</v>
      </c>
      <c r="D786" s="99">
        <f>'[2]庫存明細表(INVR18)'!D786</f>
        <v>0</v>
      </c>
      <c r="E786" s="99">
        <f>'[2]庫存明細表(INVR18)'!E786</f>
        <v>0</v>
      </c>
      <c r="F786" s="97">
        <f>'[2]庫存明細表(INVR18)'!F786</f>
        <v>0</v>
      </c>
      <c r="G786" s="97">
        <f>'[2]庫存明細表(INVR18)'!G786</f>
        <v>0</v>
      </c>
    </row>
    <row r="787" spans="1:7" ht="16.5" customHeight="1">
      <c r="A787" s="97">
        <f>'[2]庫存明細表(INVR18)'!A787</f>
        <v>0</v>
      </c>
      <c r="B787" s="97">
        <f>'[2]庫存明細表(INVR18)'!B787</f>
        <v>0</v>
      </c>
      <c r="C787" s="98">
        <f>'[2]庫存明細表(INVR18)'!C787</f>
        <v>0</v>
      </c>
      <c r="D787" s="99">
        <f>'[2]庫存明細表(INVR18)'!D787</f>
        <v>0</v>
      </c>
      <c r="E787" s="99">
        <f>'[2]庫存明細表(INVR18)'!E787</f>
        <v>0</v>
      </c>
      <c r="F787" s="97">
        <f>'[2]庫存明細表(INVR18)'!F787</f>
        <v>0</v>
      </c>
      <c r="G787" s="97">
        <f>'[2]庫存明細表(INVR18)'!G787</f>
        <v>0</v>
      </c>
    </row>
    <row r="788" spans="1:7" ht="16.5" customHeight="1">
      <c r="A788" s="97">
        <f>'[2]庫存明細表(INVR18)'!A788</f>
        <v>0</v>
      </c>
      <c r="B788" s="97">
        <f>'[2]庫存明細表(INVR18)'!B788</f>
        <v>0</v>
      </c>
      <c r="C788" s="102">
        <f>'[2]庫存明細表(INVR18)'!C788</f>
        <v>0</v>
      </c>
      <c r="D788" s="99">
        <f>'[2]庫存明細表(INVR18)'!D788</f>
        <v>0</v>
      </c>
      <c r="E788" s="99">
        <f>'[2]庫存明細表(INVR18)'!E788</f>
        <v>0</v>
      </c>
      <c r="F788" s="97">
        <f>'[2]庫存明細表(INVR18)'!F788</f>
        <v>0</v>
      </c>
      <c r="G788" s="97">
        <f>'[2]庫存明細表(INVR18)'!G788</f>
        <v>0</v>
      </c>
    </row>
    <row r="789" spans="1:7" ht="16.5" customHeight="1">
      <c r="A789" s="97">
        <f>'[2]庫存明細表(INVR18)'!A789</f>
        <v>0</v>
      </c>
      <c r="B789" s="97">
        <f>'[2]庫存明細表(INVR18)'!B789</f>
        <v>0</v>
      </c>
      <c r="C789" s="102">
        <f>'[2]庫存明細表(INVR18)'!C789</f>
        <v>0</v>
      </c>
      <c r="D789" s="99">
        <f>'[2]庫存明細表(INVR18)'!D789</f>
        <v>0</v>
      </c>
      <c r="E789" s="99">
        <f>'[2]庫存明細表(INVR18)'!E789</f>
        <v>0</v>
      </c>
      <c r="F789" s="97">
        <f>'[2]庫存明細表(INVR18)'!F789</f>
        <v>0</v>
      </c>
      <c r="G789" s="97">
        <f>'[2]庫存明細表(INVR18)'!G789</f>
        <v>0</v>
      </c>
    </row>
    <row r="790" spans="1:7" ht="16.5" customHeight="1">
      <c r="A790" s="97">
        <f>'[2]庫存明細表(INVR18)'!A790</f>
        <v>0</v>
      </c>
      <c r="B790" s="97">
        <f>'[2]庫存明細表(INVR18)'!B790</f>
        <v>0</v>
      </c>
      <c r="C790" s="98">
        <f>'[2]庫存明細表(INVR18)'!C790</f>
        <v>0</v>
      </c>
      <c r="D790" s="99">
        <f>'[2]庫存明細表(INVR18)'!D790</f>
        <v>0</v>
      </c>
      <c r="E790" s="99">
        <f>'[2]庫存明細表(INVR18)'!E790</f>
        <v>0</v>
      </c>
      <c r="F790" s="97">
        <f>'[2]庫存明細表(INVR18)'!F790</f>
        <v>0</v>
      </c>
      <c r="G790" s="97">
        <f>'[2]庫存明細表(INVR18)'!G790</f>
        <v>0</v>
      </c>
    </row>
    <row r="791" spans="1:7" ht="16.5" customHeight="1">
      <c r="A791" s="97">
        <f>'[2]庫存明細表(INVR18)'!A791</f>
        <v>0</v>
      </c>
      <c r="B791" s="97">
        <f>'[2]庫存明細表(INVR18)'!B791</f>
        <v>0</v>
      </c>
      <c r="C791" s="102">
        <f>'[2]庫存明細表(INVR18)'!C791</f>
        <v>0</v>
      </c>
      <c r="D791" s="99">
        <f>'[2]庫存明細表(INVR18)'!D791</f>
        <v>0</v>
      </c>
      <c r="E791" s="99">
        <f>'[2]庫存明細表(INVR18)'!E791</f>
        <v>0</v>
      </c>
      <c r="F791" s="97">
        <f>'[2]庫存明細表(INVR18)'!F791</f>
        <v>0</v>
      </c>
      <c r="G791" s="97">
        <f>'[2]庫存明細表(INVR18)'!G791</f>
        <v>0</v>
      </c>
    </row>
  </sheetData>
  <autoFilter ref="A4:J791" xr:uid="{00000000-0001-0000-0600-000000000000}"/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4555"/>
  <sheetViews>
    <sheetView zoomScale="85" zoomScaleNormal="85" workbookViewId="0">
      <pane xSplit="6" ySplit="3" topLeftCell="G4" activePane="bottomRight" state="frozen"/>
      <selection pane="bottomRight" activeCell="F14" sqref="F14"/>
      <selection pane="bottomLeft" activeCell="F5" sqref="F5"/>
      <selection pane="topRight" activeCell="F5" sqref="F5"/>
    </sheetView>
  </sheetViews>
  <sheetFormatPr defaultColWidth="8.88671875" defaultRowHeight="15.75"/>
  <cols>
    <col min="1" max="1" width="13.33203125" style="93" bestFit="1" customWidth="1"/>
    <col min="2" max="2" width="12.109375" style="93" bestFit="1" customWidth="1"/>
    <col min="3" max="3" width="38.6640625" style="93" customWidth="1"/>
    <col min="4" max="4" width="11.109375" style="93" bestFit="1" customWidth="1"/>
    <col min="5" max="5" width="11" style="93" bestFit="1" customWidth="1"/>
    <col min="6" max="28" width="7.77734375" style="93" bestFit="1" customWidth="1"/>
    <col min="29" max="30" width="7.5546875" style="93" bestFit="1" customWidth="1"/>
    <col min="31" max="16384" width="8.88671875" style="93"/>
  </cols>
  <sheetData>
    <row r="1" spans="1:63" s="110" customFormat="1">
      <c r="A1" s="111">
        <f>MAX(E1:ZZ1)</f>
        <v>16</v>
      </c>
      <c r="D1" s="110">
        <f t="shared" ref="D1:E1" si="0">IF(D3="","",COLUMN())</f>
        <v>4</v>
      </c>
      <c r="E1" s="110">
        <f t="shared" si="0"/>
        <v>5</v>
      </c>
      <c r="F1" s="110">
        <f>IF(F3="","",COLUMN())</f>
        <v>6</v>
      </c>
      <c r="G1" s="110">
        <f t="shared" ref="G1:BC1" si="1">IF(G3="","",COLUMN())</f>
        <v>7</v>
      </c>
      <c r="H1" s="110">
        <f t="shared" si="1"/>
        <v>8</v>
      </c>
      <c r="I1" s="110">
        <f t="shared" si="1"/>
        <v>9</v>
      </c>
      <c r="J1" s="110">
        <f t="shared" si="1"/>
        <v>10</v>
      </c>
      <c r="K1" s="110">
        <f t="shared" si="1"/>
        <v>11</v>
      </c>
      <c r="L1" s="110">
        <f t="shared" si="1"/>
        <v>12</v>
      </c>
      <c r="M1" s="110">
        <f t="shared" si="1"/>
        <v>13</v>
      </c>
      <c r="N1" s="110">
        <f t="shared" si="1"/>
        <v>14</v>
      </c>
      <c r="O1" s="110">
        <f t="shared" si="1"/>
        <v>15</v>
      </c>
      <c r="P1" s="110">
        <f t="shared" si="1"/>
        <v>16</v>
      </c>
      <c r="Q1" s="110" t="str">
        <f t="shared" si="1"/>
        <v/>
      </c>
      <c r="R1" s="110" t="str">
        <f t="shared" si="1"/>
        <v/>
      </c>
      <c r="S1" s="110" t="str">
        <f t="shared" si="1"/>
        <v/>
      </c>
      <c r="T1" s="110" t="str">
        <f t="shared" si="1"/>
        <v/>
      </c>
      <c r="U1" s="110" t="str">
        <f t="shared" si="1"/>
        <v/>
      </c>
      <c r="V1" s="110" t="str">
        <f t="shared" si="1"/>
        <v/>
      </c>
      <c r="W1" s="110" t="str">
        <f t="shared" si="1"/>
        <v/>
      </c>
      <c r="X1" s="110" t="str">
        <f t="shared" si="1"/>
        <v/>
      </c>
      <c r="Y1" s="110" t="str">
        <f t="shared" si="1"/>
        <v/>
      </c>
      <c r="Z1" s="110" t="str">
        <f t="shared" si="1"/>
        <v/>
      </c>
      <c r="AA1" s="110" t="str">
        <f t="shared" si="1"/>
        <v/>
      </c>
      <c r="AB1" s="110" t="str">
        <f t="shared" si="1"/>
        <v/>
      </c>
      <c r="AC1" s="110" t="str">
        <f t="shared" si="1"/>
        <v/>
      </c>
      <c r="AD1" s="110" t="str">
        <f t="shared" si="1"/>
        <v/>
      </c>
      <c r="AE1" s="110" t="str">
        <f t="shared" si="1"/>
        <v/>
      </c>
      <c r="AF1" s="110" t="str">
        <f t="shared" si="1"/>
        <v/>
      </c>
      <c r="AG1" s="110" t="str">
        <f t="shared" si="1"/>
        <v/>
      </c>
      <c r="AH1" s="110" t="str">
        <f t="shared" si="1"/>
        <v/>
      </c>
      <c r="AI1" s="110" t="str">
        <f t="shared" si="1"/>
        <v/>
      </c>
      <c r="AJ1" s="110" t="str">
        <f t="shared" si="1"/>
        <v/>
      </c>
      <c r="AK1" s="110" t="str">
        <f t="shared" si="1"/>
        <v/>
      </c>
      <c r="AL1" s="110" t="str">
        <f t="shared" si="1"/>
        <v/>
      </c>
      <c r="AM1" s="110" t="str">
        <f t="shared" si="1"/>
        <v/>
      </c>
      <c r="AN1" s="110" t="str">
        <f t="shared" si="1"/>
        <v/>
      </c>
      <c r="AO1" s="110" t="str">
        <f t="shared" si="1"/>
        <v/>
      </c>
      <c r="AP1" s="110" t="str">
        <f t="shared" si="1"/>
        <v/>
      </c>
      <c r="AQ1" s="110" t="str">
        <f t="shared" si="1"/>
        <v/>
      </c>
      <c r="AR1" s="110" t="str">
        <f t="shared" si="1"/>
        <v/>
      </c>
      <c r="AS1" s="110" t="str">
        <f t="shared" si="1"/>
        <v/>
      </c>
      <c r="AT1" s="110" t="str">
        <f t="shared" si="1"/>
        <v/>
      </c>
      <c r="AU1" s="110" t="str">
        <f t="shared" si="1"/>
        <v/>
      </c>
      <c r="AV1" s="110" t="str">
        <f t="shared" si="1"/>
        <v/>
      </c>
      <c r="AW1" s="110" t="str">
        <f t="shared" si="1"/>
        <v/>
      </c>
      <c r="AX1" s="110" t="str">
        <f t="shared" si="1"/>
        <v/>
      </c>
      <c r="AY1" s="110" t="str">
        <f t="shared" si="1"/>
        <v/>
      </c>
      <c r="AZ1" s="110" t="str">
        <f t="shared" si="1"/>
        <v/>
      </c>
      <c r="BA1" s="110" t="str">
        <f t="shared" si="1"/>
        <v/>
      </c>
      <c r="BB1" s="110" t="str">
        <f t="shared" si="1"/>
        <v/>
      </c>
      <c r="BC1" s="110" t="str">
        <f t="shared" si="1"/>
        <v/>
      </c>
      <c r="BD1" s="110" t="str">
        <f t="shared" ref="BD1:BK1" si="2">IF(BD3="","",COLUMN()-5)</f>
        <v/>
      </c>
      <c r="BE1" s="110" t="str">
        <f t="shared" si="2"/>
        <v/>
      </c>
      <c r="BF1" s="110" t="str">
        <f t="shared" si="2"/>
        <v/>
      </c>
      <c r="BG1" s="110" t="str">
        <f t="shared" si="2"/>
        <v/>
      </c>
      <c r="BH1" s="110" t="str">
        <f t="shared" si="2"/>
        <v/>
      </c>
      <c r="BI1" s="110" t="str">
        <f t="shared" si="2"/>
        <v/>
      </c>
      <c r="BJ1" s="110" t="str">
        <f t="shared" si="2"/>
        <v/>
      </c>
      <c r="BK1" s="110" t="str">
        <f t="shared" si="2"/>
        <v/>
      </c>
    </row>
    <row r="2" spans="1:63">
      <c r="A2" s="140" t="s">
        <v>152</v>
      </c>
      <c r="B2" s="124"/>
      <c r="C2" s="124"/>
      <c r="D2" s="124"/>
      <c r="E2" s="140" t="s">
        <v>153</v>
      </c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5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63">
      <c r="A3" s="140" t="s">
        <v>120</v>
      </c>
      <c r="B3" s="140" t="s">
        <v>83</v>
      </c>
      <c r="C3" s="140" t="s">
        <v>84</v>
      </c>
      <c r="D3" s="141" t="s">
        <v>157</v>
      </c>
      <c r="E3" s="140" t="s">
        <v>158</v>
      </c>
      <c r="F3" s="126" t="s">
        <v>159</v>
      </c>
      <c r="G3" s="126" t="s">
        <v>160</v>
      </c>
      <c r="H3" s="126" t="s">
        <v>161</v>
      </c>
      <c r="I3" s="126" t="s">
        <v>162</v>
      </c>
      <c r="J3" s="126" t="s">
        <v>163</v>
      </c>
      <c r="K3" s="126" t="s">
        <v>164</v>
      </c>
      <c r="L3" s="126" t="s">
        <v>165</v>
      </c>
      <c r="M3" s="126" t="s">
        <v>166</v>
      </c>
      <c r="N3" s="126" t="s">
        <v>167</v>
      </c>
      <c r="O3" s="126" t="s">
        <v>168</v>
      </c>
      <c r="P3" s="127" t="s">
        <v>169</v>
      </c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63">
      <c r="A4" s="140" t="s">
        <v>112</v>
      </c>
      <c r="B4" s="140" t="s">
        <v>170</v>
      </c>
      <c r="C4" s="140" t="s">
        <v>171</v>
      </c>
      <c r="D4" s="140" t="s">
        <v>172</v>
      </c>
      <c r="E4" s="128">
        <v>9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63">
      <c r="A5" s="131" t="s">
        <v>112</v>
      </c>
      <c r="B5" s="140" t="s">
        <v>227</v>
      </c>
      <c r="C5" s="140" t="s">
        <v>228</v>
      </c>
      <c r="D5" s="140" t="s">
        <v>229</v>
      </c>
      <c r="E5" s="128">
        <v>150</v>
      </c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30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63">
      <c r="A6" s="131" t="s">
        <v>112</v>
      </c>
      <c r="B6" s="140" t="s">
        <v>59</v>
      </c>
      <c r="C6" s="140" t="s">
        <v>60</v>
      </c>
      <c r="D6" s="140" t="s">
        <v>217</v>
      </c>
      <c r="E6" s="128"/>
      <c r="F6" s="129"/>
      <c r="G6" s="129"/>
      <c r="H6" s="129"/>
      <c r="I6" s="129">
        <v>24</v>
      </c>
      <c r="J6" s="129"/>
      <c r="K6" s="129"/>
      <c r="L6" s="129"/>
      <c r="M6" s="129"/>
      <c r="N6" s="129"/>
      <c r="O6" s="129"/>
      <c r="P6" s="130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1:63">
      <c r="A7" s="131" t="s">
        <v>112</v>
      </c>
      <c r="B7" s="131" t="s">
        <v>59</v>
      </c>
      <c r="C7" s="131" t="s">
        <v>60</v>
      </c>
      <c r="D7" s="132" t="s">
        <v>218</v>
      </c>
      <c r="E7" s="133"/>
      <c r="F7" s="103"/>
      <c r="G7" s="103"/>
      <c r="H7" s="103"/>
      <c r="I7" s="103"/>
      <c r="J7" s="103"/>
      <c r="K7" s="103"/>
      <c r="L7" s="103"/>
      <c r="M7" s="103"/>
      <c r="N7" s="103"/>
      <c r="O7" s="103">
        <v>15</v>
      </c>
      <c r="P7" s="134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spans="1:63">
      <c r="A8" s="131" t="s">
        <v>112</v>
      </c>
      <c r="B8" s="131" t="s">
        <v>59</v>
      </c>
      <c r="C8" s="131" t="s">
        <v>60</v>
      </c>
      <c r="D8" s="132" t="s">
        <v>173</v>
      </c>
      <c r="E8" s="133">
        <v>72</v>
      </c>
      <c r="F8" s="103">
        <v>104</v>
      </c>
      <c r="G8" s="103">
        <v>49</v>
      </c>
      <c r="H8" s="103">
        <v>53</v>
      </c>
      <c r="I8" s="103">
        <v>58</v>
      </c>
      <c r="J8" s="103">
        <v>58</v>
      </c>
      <c r="K8" s="103">
        <v>67</v>
      </c>
      <c r="L8" s="103">
        <v>64</v>
      </c>
      <c r="M8" s="103">
        <v>79</v>
      </c>
      <c r="N8" s="103">
        <v>57</v>
      </c>
      <c r="O8" s="103">
        <v>34</v>
      </c>
      <c r="P8" s="134">
        <v>73</v>
      </c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1:63">
      <c r="A9" s="131" t="s">
        <v>112</v>
      </c>
      <c r="B9" s="140" t="s">
        <v>55</v>
      </c>
      <c r="C9" s="140" t="s">
        <v>56</v>
      </c>
      <c r="D9" s="140" t="s">
        <v>219</v>
      </c>
      <c r="E9" s="128"/>
      <c r="F9" s="129"/>
      <c r="G9" s="129"/>
      <c r="H9" s="129"/>
      <c r="I9" s="129">
        <v>25</v>
      </c>
      <c r="J9" s="129"/>
      <c r="K9" s="129"/>
      <c r="L9" s="129"/>
      <c r="M9" s="129"/>
      <c r="N9" s="129"/>
      <c r="O9" s="129"/>
      <c r="P9" s="130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1:63">
      <c r="A10" s="131" t="s">
        <v>112</v>
      </c>
      <c r="B10" s="131" t="s">
        <v>55</v>
      </c>
      <c r="C10" s="131" t="s">
        <v>56</v>
      </c>
      <c r="D10" s="132" t="s">
        <v>220</v>
      </c>
      <c r="E10" s="133"/>
      <c r="F10" s="103"/>
      <c r="G10" s="103"/>
      <c r="H10" s="103"/>
      <c r="I10" s="103"/>
      <c r="J10" s="103"/>
      <c r="K10" s="103"/>
      <c r="L10" s="103"/>
      <c r="M10" s="103"/>
      <c r="N10" s="103"/>
      <c r="O10" s="103">
        <v>25</v>
      </c>
      <c r="P10" s="134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1:63">
      <c r="A11" s="131" t="s">
        <v>112</v>
      </c>
      <c r="B11" s="131" t="s">
        <v>55</v>
      </c>
      <c r="C11" s="131" t="s">
        <v>56</v>
      </c>
      <c r="D11" s="132" t="s">
        <v>174</v>
      </c>
      <c r="E11" s="133">
        <v>141</v>
      </c>
      <c r="F11" s="103">
        <v>284</v>
      </c>
      <c r="G11" s="103">
        <v>107</v>
      </c>
      <c r="H11" s="103">
        <v>128</v>
      </c>
      <c r="I11" s="103">
        <v>146</v>
      </c>
      <c r="J11" s="103">
        <v>131</v>
      </c>
      <c r="K11" s="103">
        <v>147</v>
      </c>
      <c r="L11" s="103">
        <v>188</v>
      </c>
      <c r="M11" s="103">
        <v>106</v>
      </c>
      <c r="N11" s="103">
        <v>93</v>
      </c>
      <c r="O11" s="103">
        <v>52</v>
      </c>
      <c r="P11" s="134">
        <v>151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1:63">
      <c r="A12" s="131" t="s">
        <v>112</v>
      </c>
      <c r="B12" s="140" t="s">
        <v>230</v>
      </c>
      <c r="C12" s="140" t="s">
        <v>231</v>
      </c>
      <c r="D12" s="140" t="s">
        <v>232</v>
      </c>
      <c r="E12" s="128">
        <v>200</v>
      </c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30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63">
      <c r="A13" s="131" t="s">
        <v>112</v>
      </c>
      <c r="B13" s="140" t="s">
        <v>47</v>
      </c>
      <c r="C13" s="140" t="s">
        <v>175</v>
      </c>
      <c r="D13" s="140" t="s">
        <v>236</v>
      </c>
      <c r="E13" s="128"/>
      <c r="F13" s="129"/>
      <c r="G13" s="129"/>
      <c r="H13" s="129"/>
      <c r="I13" s="129"/>
      <c r="J13" s="129"/>
      <c r="K13" s="129"/>
      <c r="L13" s="129"/>
      <c r="M13" s="129"/>
      <c r="N13" s="129">
        <v>1</v>
      </c>
      <c r="O13" s="129"/>
      <c r="P13" s="130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63">
      <c r="A14" s="131" t="s">
        <v>112</v>
      </c>
      <c r="B14" s="131" t="s">
        <v>47</v>
      </c>
      <c r="C14" s="131" t="s">
        <v>175</v>
      </c>
      <c r="D14" s="132" t="s">
        <v>237</v>
      </c>
      <c r="E14" s="133"/>
      <c r="F14" s="103"/>
      <c r="G14" s="103"/>
      <c r="H14" s="103"/>
      <c r="I14" s="103">
        <v>2</v>
      </c>
      <c r="J14" s="103"/>
      <c r="K14" s="103"/>
      <c r="L14" s="103"/>
      <c r="M14" s="103"/>
      <c r="N14" s="103"/>
      <c r="O14" s="103"/>
      <c r="P14" s="13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63">
      <c r="A15" s="131" t="s">
        <v>112</v>
      </c>
      <c r="B15" s="131" t="s">
        <v>47</v>
      </c>
      <c r="C15" s="131" t="s">
        <v>175</v>
      </c>
      <c r="D15" s="132" t="s">
        <v>221</v>
      </c>
      <c r="E15" s="133"/>
      <c r="F15" s="103"/>
      <c r="G15" s="103"/>
      <c r="H15" s="103"/>
      <c r="I15" s="103"/>
      <c r="J15" s="103"/>
      <c r="K15" s="103"/>
      <c r="L15" s="103"/>
      <c r="M15" s="103"/>
      <c r="N15" s="103"/>
      <c r="O15" s="103">
        <v>15</v>
      </c>
      <c r="P15" s="134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63">
      <c r="A16" s="131" t="s">
        <v>112</v>
      </c>
      <c r="B16" s="131" t="s">
        <v>47</v>
      </c>
      <c r="C16" s="131" t="s">
        <v>175</v>
      </c>
      <c r="D16" s="132" t="s">
        <v>176</v>
      </c>
      <c r="E16" s="133">
        <v>190</v>
      </c>
      <c r="F16" s="103">
        <v>590</v>
      </c>
      <c r="G16" s="103">
        <v>155</v>
      </c>
      <c r="H16" s="103">
        <v>79</v>
      </c>
      <c r="I16" s="103">
        <v>122</v>
      </c>
      <c r="J16" s="103">
        <v>111</v>
      </c>
      <c r="K16" s="103">
        <v>125</v>
      </c>
      <c r="L16" s="103">
        <v>162</v>
      </c>
      <c r="M16" s="103">
        <v>90</v>
      </c>
      <c r="N16" s="103">
        <v>117</v>
      </c>
      <c r="O16" s="103">
        <v>80</v>
      </c>
      <c r="P16" s="134">
        <v>119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30">
      <c r="A17" s="131" t="s">
        <v>112</v>
      </c>
      <c r="B17" s="131" t="s">
        <v>47</v>
      </c>
      <c r="C17" s="131" t="s">
        <v>175</v>
      </c>
      <c r="D17" s="132" t="s">
        <v>238</v>
      </c>
      <c r="E17" s="133"/>
      <c r="F17" s="103"/>
      <c r="G17" s="103"/>
      <c r="H17" s="103"/>
      <c r="I17" s="103"/>
      <c r="J17" s="103"/>
      <c r="K17" s="103"/>
      <c r="L17" s="103">
        <v>2</v>
      </c>
      <c r="M17" s="103"/>
      <c r="N17" s="103"/>
      <c r="O17" s="103"/>
      <c r="P17" s="134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1:30">
      <c r="A18" s="131" t="s">
        <v>112</v>
      </c>
      <c r="B18" s="131" t="s">
        <v>47</v>
      </c>
      <c r="C18" s="131" t="s">
        <v>175</v>
      </c>
      <c r="D18" s="132" t="s">
        <v>239</v>
      </c>
      <c r="E18" s="133">
        <v>11</v>
      </c>
      <c r="F18" s="103">
        <v>14</v>
      </c>
      <c r="G18" s="103">
        <v>11</v>
      </c>
      <c r="H18" s="103">
        <v>9</v>
      </c>
      <c r="I18" s="103">
        <v>2</v>
      </c>
      <c r="J18" s="103"/>
      <c r="K18" s="103"/>
      <c r="L18" s="103"/>
      <c r="M18" s="103"/>
      <c r="N18" s="103"/>
      <c r="O18" s="103"/>
      <c r="P18" s="134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1:30">
      <c r="A19" s="131" t="s">
        <v>112</v>
      </c>
      <c r="B19" s="140" t="s">
        <v>177</v>
      </c>
      <c r="C19" s="140" t="s">
        <v>178</v>
      </c>
      <c r="D19" s="140" t="s">
        <v>179</v>
      </c>
      <c r="E19" s="128"/>
      <c r="F19" s="129"/>
      <c r="G19" s="129"/>
      <c r="H19" s="129">
        <v>1</v>
      </c>
      <c r="I19" s="129"/>
      <c r="J19" s="129"/>
      <c r="K19" s="129"/>
      <c r="L19" s="129"/>
      <c r="M19" s="129"/>
      <c r="N19" s="129"/>
      <c r="O19" s="129"/>
      <c r="P19" s="130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spans="1:30">
      <c r="A20" s="131" t="s">
        <v>112</v>
      </c>
      <c r="B20" s="140" t="s">
        <v>180</v>
      </c>
      <c r="C20" s="140" t="s">
        <v>181</v>
      </c>
      <c r="D20" s="140" t="s">
        <v>222</v>
      </c>
      <c r="E20" s="128"/>
      <c r="F20" s="129"/>
      <c r="G20" s="129"/>
      <c r="H20" s="129"/>
      <c r="I20" s="129">
        <v>4</v>
      </c>
      <c r="J20" s="129"/>
      <c r="K20" s="129"/>
      <c r="L20" s="129"/>
      <c r="M20" s="129"/>
      <c r="N20" s="129"/>
      <c r="O20" s="129"/>
      <c r="P20" s="13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0">
      <c r="A21" s="131" t="s">
        <v>112</v>
      </c>
      <c r="B21" s="131" t="s">
        <v>180</v>
      </c>
      <c r="C21" s="131" t="s">
        <v>181</v>
      </c>
      <c r="D21" s="132" t="s">
        <v>223</v>
      </c>
      <c r="E21" s="133"/>
      <c r="F21" s="103"/>
      <c r="G21" s="103"/>
      <c r="H21" s="103"/>
      <c r="I21" s="103"/>
      <c r="J21" s="103"/>
      <c r="K21" s="103"/>
      <c r="L21" s="103"/>
      <c r="M21" s="103"/>
      <c r="N21" s="103"/>
      <c r="O21" s="103">
        <v>8</v>
      </c>
      <c r="P21" s="134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1:30">
      <c r="A22" s="131" t="s">
        <v>112</v>
      </c>
      <c r="B22" s="131" t="s">
        <v>180</v>
      </c>
      <c r="C22" s="131" t="s">
        <v>181</v>
      </c>
      <c r="D22" s="132" t="s">
        <v>182</v>
      </c>
      <c r="E22" s="133">
        <v>310</v>
      </c>
      <c r="F22" s="103">
        <v>522</v>
      </c>
      <c r="G22" s="103">
        <v>285</v>
      </c>
      <c r="H22" s="103">
        <v>217</v>
      </c>
      <c r="I22" s="103">
        <v>232</v>
      </c>
      <c r="J22" s="103">
        <v>247</v>
      </c>
      <c r="K22" s="103">
        <v>236</v>
      </c>
      <c r="L22" s="103">
        <v>368</v>
      </c>
      <c r="M22" s="103">
        <v>257</v>
      </c>
      <c r="N22" s="103">
        <v>1</v>
      </c>
      <c r="O22" s="103">
        <v>1</v>
      </c>
      <c r="P22" s="134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0">
      <c r="A23" s="131" t="s">
        <v>112</v>
      </c>
      <c r="B23" s="131" t="s">
        <v>180</v>
      </c>
      <c r="C23" s="131" t="s">
        <v>181</v>
      </c>
      <c r="D23" s="132" t="s">
        <v>240</v>
      </c>
      <c r="E23" s="133"/>
      <c r="F23" s="103"/>
      <c r="G23" s="103"/>
      <c r="H23" s="103"/>
      <c r="I23" s="103"/>
      <c r="J23" s="103"/>
      <c r="K23" s="103"/>
      <c r="L23" s="103"/>
      <c r="M23" s="103">
        <v>2</v>
      </c>
      <c r="N23" s="103">
        <v>3</v>
      </c>
      <c r="O23" s="103"/>
      <c r="P23" s="134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0">
      <c r="A24" s="131" t="s">
        <v>112</v>
      </c>
      <c r="B24" s="140" t="s">
        <v>183</v>
      </c>
      <c r="C24" s="140" t="s">
        <v>184</v>
      </c>
      <c r="D24" s="140" t="s">
        <v>185</v>
      </c>
      <c r="E24" s="128"/>
      <c r="F24" s="129">
        <v>2</v>
      </c>
      <c r="G24" s="129"/>
      <c r="H24" s="129"/>
      <c r="I24" s="129"/>
      <c r="J24" s="129"/>
      <c r="K24" s="129"/>
      <c r="L24" s="129"/>
      <c r="M24" s="129"/>
      <c r="N24" s="129"/>
      <c r="O24" s="129"/>
      <c r="P24" s="130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0">
      <c r="A25" s="131" t="s">
        <v>112</v>
      </c>
      <c r="B25" s="140" t="s">
        <v>63</v>
      </c>
      <c r="C25" s="140" t="s">
        <v>64</v>
      </c>
      <c r="D25" s="140" t="s">
        <v>186</v>
      </c>
      <c r="E25" s="128">
        <v>159</v>
      </c>
      <c r="F25" s="129">
        <v>562</v>
      </c>
      <c r="G25" s="129">
        <v>156</v>
      </c>
      <c r="H25" s="129">
        <v>126</v>
      </c>
      <c r="I25" s="129">
        <v>123</v>
      </c>
      <c r="J25" s="129">
        <v>127</v>
      </c>
      <c r="K25" s="129">
        <v>196</v>
      </c>
      <c r="L25" s="129">
        <v>130</v>
      </c>
      <c r="M25" s="129">
        <v>124</v>
      </c>
      <c r="N25" s="129">
        <v>143</v>
      </c>
      <c r="O25" s="129">
        <v>80</v>
      </c>
      <c r="P25" s="130">
        <v>174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0">
      <c r="A26" s="131" t="s">
        <v>112</v>
      </c>
      <c r="B26" s="140" t="s">
        <v>67</v>
      </c>
      <c r="C26" s="140" t="s">
        <v>68</v>
      </c>
      <c r="D26" s="140" t="s">
        <v>224</v>
      </c>
      <c r="E26" s="128"/>
      <c r="F26" s="129"/>
      <c r="G26" s="129"/>
      <c r="H26" s="129"/>
      <c r="I26" s="129">
        <v>72</v>
      </c>
      <c r="J26" s="129"/>
      <c r="K26" s="129"/>
      <c r="L26" s="129"/>
      <c r="M26" s="129"/>
      <c r="N26" s="129"/>
      <c r="O26" s="129"/>
      <c r="P26" s="130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0">
      <c r="A27" s="131" t="s">
        <v>112</v>
      </c>
      <c r="B27" s="131" t="s">
        <v>67</v>
      </c>
      <c r="C27" s="131" t="s">
        <v>68</v>
      </c>
      <c r="D27" s="132" t="s">
        <v>187</v>
      </c>
      <c r="E27" s="133"/>
      <c r="F27" s="103">
        <v>1322</v>
      </c>
      <c r="G27" s="103">
        <v>621</v>
      </c>
      <c r="H27" s="103">
        <v>501</v>
      </c>
      <c r="I27" s="103">
        <v>412</v>
      </c>
      <c r="J27" s="103">
        <v>39</v>
      </c>
      <c r="K27" s="103">
        <v>323</v>
      </c>
      <c r="L27" s="103">
        <v>274</v>
      </c>
      <c r="M27" s="103">
        <v>208</v>
      </c>
      <c r="N27" s="103">
        <v>235</v>
      </c>
      <c r="O27" s="103">
        <v>136</v>
      </c>
      <c r="P27" s="134">
        <v>264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0">
      <c r="A28" s="131" t="s">
        <v>112</v>
      </c>
      <c r="B28" s="140" t="s">
        <v>188</v>
      </c>
      <c r="C28" s="140" t="s">
        <v>189</v>
      </c>
      <c r="D28" s="140" t="s">
        <v>241</v>
      </c>
      <c r="E28" s="128"/>
      <c r="F28" s="129"/>
      <c r="G28" s="129"/>
      <c r="H28" s="129"/>
      <c r="I28" s="129"/>
      <c r="J28" s="129">
        <v>2</v>
      </c>
      <c r="K28" s="129"/>
      <c r="L28" s="129">
        <v>1</v>
      </c>
      <c r="M28" s="129"/>
      <c r="N28" s="129"/>
      <c r="O28" s="129"/>
      <c r="P28" s="130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30">
      <c r="A29" s="131" t="s">
        <v>112</v>
      </c>
      <c r="B29" s="131" t="s">
        <v>188</v>
      </c>
      <c r="C29" s="131" t="s">
        <v>189</v>
      </c>
      <c r="D29" s="132" t="s">
        <v>190</v>
      </c>
      <c r="E29" s="133"/>
      <c r="F29" s="103"/>
      <c r="G29" s="103"/>
      <c r="H29" s="103">
        <v>1</v>
      </c>
      <c r="I29" s="103"/>
      <c r="J29" s="103"/>
      <c r="K29" s="103"/>
      <c r="L29" s="103">
        <v>1</v>
      </c>
      <c r="M29" s="103"/>
      <c r="N29" s="103">
        <v>1</v>
      </c>
      <c r="O29" s="103"/>
      <c r="P29" s="134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1:30">
      <c r="A30" s="131" t="s">
        <v>112</v>
      </c>
      <c r="B30" s="131" t="s">
        <v>188</v>
      </c>
      <c r="C30" s="131" t="s">
        <v>189</v>
      </c>
      <c r="D30" s="132" t="s">
        <v>191</v>
      </c>
      <c r="E30" s="133"/>
      <c r="F30" s="103"/>
      <c r="G30" s="103">
        <v>2</v>
      </c>
      <c r="H30" s="103">
        <v>3</v>
      </c>
      <c r="I30" s="103">
        <v>2</v>
      </c>
      <c r="J30" s="103">
        <v>6</v>
      </c>
      <c r="K30" s="103">
        <v>2</v>
      </c>
      <c r="L30" s="103">
        <v>3</v>
      </c>
      <c r="M30" s="103">
        <v>1</v>
      </c>
      <c r="N30" s="103">
        <v>7</v>
      </c>
      <c r="O30" s="103"/>
      <c r="P30" s="134">
        <v>6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0">
      <c r="A31" s="131" t="s">
        <v>112</v>
      </c>
      <c r="B31" s="131" t="s">
        <v>188</v>
      </c>
      <c r="C31" s="131" t="s">
        <v>189</v>
      </c>
      <c r="D31" s="132" t="s">
        <v>210</v>
      </c>
      <c r="E31" s="133"/>
      <c r="F31" s="103"/>
      <c r="G31" s="103">
        <v>3</v>
      </c>
      <c r="H31" s="103">
        <v>1</v>
      </c>
      <c r="I31" s="103">
        <v>2</v>
      </c>
      <c r="J31" s="103"/>
      <c r="K31" s="103"/>
      <c r="L31" s="103"/>
      <c r="M31" s="103"/>
      <c r="N31" s="103"/>
      <c r="O31" s="103"/>
      <c r="P31" s="134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0">
      <c r="A32" s="131" t="s">
        <v>112</v>
      </c>
      <c r="B32" s="140" t="s">
        <v>192</v>
      </c>
      <c r="C32" s="140" t="s">
        <v>193</v>
      </c>
      <c r="D32" s="140" t="s">
        <v>241</v>
      </c>
      <c r="E32" s="128"/>
      <c r="F32" s="129"/>
      <c r="G32" s="129"/>
      <c r="H32" s="129"/>
      <c r="I32" s="129"/>
      <c r="J32" s="129">
        <v>2</v>
      </c>
      <c r="K32" s="129"/>
      <c r="L32" s="129">
        <v>1</v>
      </c>
      <c r="M32" s="129"/>
      <c r="N32" s="129"/>
      <c r="O32" s="129"/>
      <c r="P32" s="130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>
      <c r="A33" s="131" t="s">
        <v>112</v>
      </c>
      <c r="B33" s="131" t="s">
        <v>192</v>
      </c>
      <c r="C33" s="131" t="s">
        <v>193</v>
      </c>
      <c r="D33" s="132" t="s">
        <v>190</v>
      </c>
      <c r="E33" s="133"/>
      <c r="F33" s="103"/>
      <c r="G33" s="103"/>
      <c r="H33" s="103"/>
      <c r="I33" s="103"/>
      <c r="J33" s="103"/>
      <c r="K33" s="103"/>
      <c r="L33" s="103"/>
      <c r="M33" s="103"/>
      <c r="N33" s="103">
        <v>1</v>
      </c>
      <c r="O33" s="103"/>
      <c r="P33" s="134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>
      <c r="A34" s="131" t="s">
        <v>112</v>
      </c>
      <c r="B34" s="131" t="s">
        <v>192</v>
      </c>
      <c r="C34" s="131" t="s">
        <v>193</v>
      </c>
      <c r="D34" s="132" t="s">
        <v>191</v>
      </c>
      <c r="E34" s="133"/>
      <c r="F34" s="103"/>
      <c r="G34" s="103">
        <v>1</v>
      </c>
      <c r="H34" s="103">
        <v>3</v>
      </c>
      <c r="I34" s="103">
        <v>1</v>
      </c>
      <c r="J34" s="103">
        <v>1</v>
      </c>
      <c r="K34" s="103"/>
      <c r="L34" s="103"/>
      <c r="M34" s="103"/>
      <c r="N34" s="103">
        <v>2</v>
      </c>
      <c r="O34" s="103"/>
      <c r="P34" s="1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>
      <c r="A35" s="131" t="s">
        <v>112</v>
      </c>
      <c r="B35" s="140" t="s">
        <v>242</v>
      </c>
      <c r="C35" s="140" t="s">
        <v>243</v>
      </c>
      <c r="D35" s="140" t="s">
        <v>241</v>
      </c>
      <c r="E35" s="128"/>
      <c r="F35" s="129"/>
      <c r="G35" s="129"/>
      <c r="H35" s="129"/>
      <c r="I35" s="129"/>
      <c r="J35" s="129">
        <v>2</v>
      </c>
      <c r="K35" s="129"/>
      <c r="L35" s="129">
        <v>1</v>
      </c>
      <c r="M35" s="129"/>
      <c r="N35" s="129"/>
      <c r="O35" s="129"/>
      <c r="P35" s="130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0">
      <c r="A36" s="131" t="s">
        <v>112</v>
      </c>
      <c r="B36" s="140" t="s">
        <v>244</v>
      </c>
      <c r="C36" s="140" t="s">
        <v>245</v>
      </c>
      <c r="D36" s="140" t="s">
        <v>246</v>
      </c>
      <c r="E36" s="128"/>
      <c r="F36" s="129"/>
      <c r="G36" s="129"/>
      <c r="H36" s="129"/>
      <c r="I36" s="129"/>
      <c r="J36" s="129">
        <v>1</v>
      </c>
      <c r="K36" s="129"/>
      <c r="L36" s="129">
        <v>1</v>
      </c>
      <c r="M36" s="129"/>
      <c r="N36" s="129"/>
      <c r="O36" s="129">
        <v>1</v>
      </c>
      <c r="P36" s="130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>
      <c r="A37" s="131" t="s">
        <v>112</v>
      </c>
      <c r="B37" s="131" t="s">
        <v>244</v>
      </c>
      <c r="C37" s="131" t="s">
        <v>245</v>
      </c>
      <c r="D37" s="132" t="s">
        <v>196</v>
      </c>
      <c r="E37" s="133"/>
      <c r="F37" s="103"/>
      <c r="G37" s="103"/>
      <c r="H37" s="103">
        <v>2</v>
      </c>
      <c r="I37" s="103">
        <v>1</v>
      </c>
      <c r="J37" s="103"/>
      <c r="K37" s="103"/>
      <c r="L37" s="103"/>
      <c r="M37" s="103"/>
      <c r="N37" s="103"/>
      <c r="O37" s="103">
        <v>1</v>
      </c>
      <c r="P37" s="134">
        <v>3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>
      <c r="A38" s="131" t="s">
        <v>112</v>
      </c>
      <c r="B38" s="131" t="s">
        <v>244</v>
      </c>
      <c r="C38" s="131" t="s">
        <v>245</v>
      </c>
      <c r="D38" s="132" t="s">
        <v>207</v>
      </c>
      <c r="E38" s="133"/>
      <c r="F38" s="103"/>
      <c r="G38" s="103"/>
      <c r="H38" s="103">
        <v>2</v>
      </c>
      <c r="I38" s="103"/>
      <c r="J38" s="103"/>
      <c r="K38" s="103"/>
      <c r="L38" s="103"/>
      <c r="M38" s="103"/>
      <c r="N38" s="103"/>
      <c r="O38" s="103"/>
      <c r="P38" s="134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>
      <c r="A39" s="131" t="s">
        <v>112</v>
      </c>
      <c r="B39" s="140" t="s">
        <v>194</v>
      </c>
      <c r="C39" s="140" t="s">
        <v>195</v>
      </c>
      <c r="D39" s="140" t="s">
        <v>246</v>
      </c>
      <c r="E39" s="128"/>
      <c r="F39" s="129"/>
      <c r="G39" s="129"/>
      <c r="H39" s="129"/>
      <c r="I39" s="129"/>
      <c r="J39" s="129">
        <v>1</v>
      </c>
      <c r="K39" s="129"/>
      <c r="L39" s="129">
        <v>1</v>
      </c>
      <c r="M39" s="129"/>
      <c r="N39" s="129"/>
      <c r="O39" s="129">
        <v>1</v>
      </c>
      <c r="P39" s="130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1:30">
      <c r="A40" s="131" t="s">
        <v>112</v>
      </c>
      <c r="B40" s="131" t="s">
        <v>194</v>
      </c>
      <c r="C40" s="131" t="s">
        <v>195</v>
      </c>
      <c r="D40" s="132" t="s">
        <v>196</v>
      </c>
      <c r="E40" s="133"/>
      <c r="F40" s="103"/>
      <c r="G40" s="103">
        <v>1</v>
      </c>
      <c r="H40" s="103"/>
      <c r="I40" s="103"/>
      <c r="J40" s="103"/>
      <c r="K40" s="103">
        <v>1</v>
      </c>
      <c r="L40" s="103"/>
      <c r="M40" s="103"/>
      <c r="N40" s="103"/>
      <c r="O40" s="103">
        <v>1</v>
      </c>
      <c r="P40" s="134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>
      <c r="A41" s="131" t="s">
        <v>112</v>
      </c>
      <c r="B41" s="140" t="s">
        <v>247</v>
      </c>
      <c r="C41" s="140" t="s">
        <v>248</v>
      </c>
      <c r="D41" s="140" t="s">
        <v>246</v>
      </c>
      <c r="E41" s="128"/>
      <c r="F41" s="129"/>
      <c r="G41" s="129"/>
      <c r="H41" s="129"/>
      <c r="I41" s="129"/>
      <c r="J41" s="129">
        <v>1</v>
      </c>
      <c r="K41" s="129"/>
      <c r="L41" s="129">
        <v>1</v>
      </c>
      <c r="M41" s="129"/>
      <c r="N41" s="129"/>
      <c r="O41" s="129">
        <v>1</v>
      </c>
      <c r="P41" s="130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30">
      <c r="A42" s="131" t="s">
        <v>112</v>
      </c>
      <c r="B42" s="131" t="s">
        <v>247</v>
      </c>
      <c r="C42" s="131" t="s">
        <v>248</v>
      </c>
      <c r="D42" s="132" t="s">
        <v>196</v>
      </c>
      <c r="E42" s="133"/>
      <c r="F42" s="103"/>
      <c r="G42" s="103"/>
      <c r="H42" s="103">
        <v>1</v>
      </c>
      <c r="I42" s="103">
        <v>1</v>
      </c>
      <c r="J42" s="103"/>
      <c r="K42" s="103"/>
      <c r="L42" s="103"/>
      <c r="M42" s="103"/>
      <c r="N42" s="103">
        <v>4</v>
      </c>
      <c r="O42" s="103">
        <v>1</v>
      </c>
      <c r="P42" s="134">
        <v>1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>
      <c r="A43" s="131" t="s">
        <v>112</v>
      </c>
      <c r="B43" s="140" t="s">
        <v>51</v>
      </c>
      <c r="C43" s="140" t="s">
        <v>151</v>
      </c>
      <c r="D43" s="140" t="s">
        <v>249</v>
      </c>
      <c r="E43" s="128"/>
      <c r="F43" s="129"/>
      <c r="G43" s="129"/>
      <c r="H43" s="129"/>
      <c r="I43" s="129"/>
      <c r="J43" s="129"/>
      <c r="K43" s="129"/>
      <c r="L43" s="129">
        <v>1</v>
      </c>
      <c r="M43" s="129"/>
      <c r="N43" s="129"/>
      <c r="O43" s="129"/>
      <c r="P43" s="130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 spans="1:30">
      <c r="A44" s="131" t="s">
        <v>112</v>
      </c>
      <c r="B44" s="131" t="s">
        <v>51</v>
      </c>
      <c r="C44" s="131" t="s">
        <v>151</v>
      </c>
      <c r="D44" s="132" t="s">
        <v>197</v>
      </c>
      <c r="E44" s="133"/>
      <c r="F44" s="103"/>
      <c r="G44" s="103"/>
      <c r="H44" s="103"/>
      <c r="I44" s="103"/>
      <c r="J44" s="103"/>
      <c r="K44" s="103">
        <v>379</v>
      </c>
      <c r="L44" s="103">
        <v>363</v>
      </c>
      <c r="M44" s="103">
        <v>176</v>
      </c>
      <c r="N44" s="103">
        <v>277</v>
      </c>
      <c r="O44" s="103">
        <v>114</v>
      </c>
      <c r="P44" s="134">
        <v>222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>
      <c r="A45" s="131" t="s">
        <v>112</v>
      </c>
      <c r="B45" s="140" t="s">
        <v>198</v>
      </c>
      <c r="C45" s="140" t="s">
        <v>199</v>
      </c>
      <c r="D45" s="140" t="s">
        <v>200</v>
      </c>
      <c r="E45" s="128"/>
      <c r="F45" s="129"/>
      <c r="G45" s="129"/>
      <c r="H45" s="129"/>
      <c r="I45" s="129"/>
      <c r="J45" s="129"/>
      <c r="K45" s="129">
        <v>24</v>
      </c>
      <c r="L45" s="129">
        <v>30</v>
      </c>
      <c r="M45" s="129">
        <v>8</v>
      </c>
      <c r="N45" s="129">
        <v>18</v>
      </c>
      <c r="O45" s="129">
        <v>9</v>
      </c>
      <c r="P45" s="130">
        <v>9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 spans="1:30">
      <c r="A46" s="131" t="s">
        <v>112</v>
      </c>
      <c r="B46" s="131" t="s">
        <v>198</v>
      </c>
      <c r="C46" s="131" t="s">
        <v>199</v>
      </c>
      <c r="D46" s="132" t="s">
        <v>250</v>
      </c>
      <c r="E46" s="133"/>
      <c r="F46" s="103"/>
      <c r="G46" s="103"/>
      <c r="H46" s="103"/>
      <c r="I46" s="103"/>
      <c r="J46" s="103"/>
      <c r="K46" s="103"/>
      <c r="L46" s="103">
        <v>1</v>
      </c>
      <c r="M46" s="103"/>
      <c r="N46" s="103"/>
      <c r="O46" s="103"/>
      <c r="P46" s="134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>
      <c r="A47" s="131" t="s">
        <v>112</v>
      </c>
      <c r="B47" s="140" t="s">
        <v>201</v>
      </c>
      <c r="C47" s="140" t="s">
        <v>202</v>
      </c>
      <c r="D47" s="140" t="s">
        <v>203</v>
      </c>
      <c r="E47" s="128"/>
      <c r="F47" s="129"/>
      <c r="G47" s="129"/>
      <c r="H47" s="129"/>
      <c r="I47" s="129"/>
      <c r="J47" s="129"/>
      <c r="K47" s="129"/>
      <c r="L47" s="129"/>
      <c r="M47" s="129">
        <v>1</v>
      </c>
      <c r="N47" s="129"/>
      <c r="O47" s="129"/>
      <c r="P47" s="130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 spans="1:30">
      <c r="A48" s="131" t="s">
        <v>112</v>
      </c>
      <c r="B48" s="140" t="s">
        <v>43</v>
      </c>
      <c r="C48" s="140" t="s">
        <v>44</v>
      </c>
      <c r="D48" s="140" t="s">
        <v>251</v>
      </c>
      <c r="E48" s="128"/>
      <c r="F48" s="129"/>
      <c r="G48" s="129"/>
      <c r="H48" s="129"/>
      <c r="I48" s="129"/>
      <c r="J48" s="129"/>
      <c r="K48" s="129"/>
      <c r="L48" s="129"/>
      <c r="M48" s="129"/>
      <c r="N48" s="129"/>
      <c r="O48" s="129">
        <v>2</v>
      </c>
      <c r="P48" s="130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1:30">
      <c r="A49" s="131" t="s">
        <v>112</v>
      </c>
      <c r="B49" s="131" t="s">
        <v>43</v>
      </c>
      <c r="C49" s="131" t="s">
        <v>44</v>
      </c>
      <c r="D49" s="132" t="s">
        <v>252</v>
      </c>
      <c r="E49" s="13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34">
        <v>1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spans="1:30">
      <c r="A50" s="131" t="s">
        <v>112</v>
      </c>
      <c r="B50" s="131" t="s">
        <v>43</v>
      </c>
      <c r="C50" s="131" t="s">
        <v>44</v>
      </c>
      <c r="D50" s="132" t="s">
        <v>253</v>
      </c>
      <c r="E50" s="133"/>
      <c r="F50" s="103"/>
      <c r="G50" s="103"/>
      <c r="H50" s="103"/>
      <c r="I50" s="103"/>
      <c r="J50" s="103"/>
      <c r="K50" s="103"/>
      <c r="L50" s="103"/>
      <c r="M50" s="103"/>
      <c r="N50" s="103">
        <v>33</v>
      </c>
      <c r="O50" s="103"/>
      <c r="P50" s="134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>
      <c r="A51" s="131" t="s">
        <v>112</v>
      </c>
      <c r="B51" s="131" t="s">
        <v>43</v>
      </c>
      <c r="C51" s="131" t="s">
        <v>44</v>
      </c>
      <c r="D51" s="132" t="s">
        <v>225</v>
      </c>
      <c r="E51" s="133"/>
      <c r="F51" s="103"/>
      <c r="G51" s="103"/>
      <c r="H51" s="103"/>
      <c r="I51" s="103"/>
      <c r="J51" s="103"/>
      <c r="K51" s="103"/>
      <c r="L51" s="103"/>
      <c r="M51" s="103"/>
      <c r="N51" s="103"/>
      <c r="O51" s="103">
        <v>5</v>
      </c>
      <c r="P51" s="134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spans="1:30">
      <c r="A52" s="131" t="s">
        <v>112</v>
      </c>
      <c r="B52" s="131" t="s">
        <v>43</v>
      </c>
      <c r="C52" s="131" t="s">
        <v>44</v>
      </c>
      <c r="D52" s="132" t="s">
        <v>204</v>
      </c>
      <c r="E52" s="133"/>
      <c r="F52" s="103"/>
      <c r="G52" s="103"/>
      <c r="H52" s="103"/>
      <c r="I52" s="103"/>
      <c r="J52" s="103"/>
      <c r="K52" s="103"/>
      <c r="L52" s="103"/>
      <c r="M52" s="103"/>
      <c r="N52" s="103">
        <v>725</v>
      </c>
      <c r="O52" s="103">
        <v>589</v>
      </c>
      <c r="P52" s="134">
        <v>563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>
      <c r="A53" s="131" t="s">
        <v>112</v>
      </c>
      <c r="B53" s="140" t="s">
        <v>71</v>
      </c>
      <c r="C53" s="140" t="s">
        <v>72</v>
      </c>
      <c r="D53" s="140" t="s">
        <v>215</v>
      </c>
      <c r="E53" s="128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30">
        <v>783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1:30">
      <c r="A54" s="131" t="s">
        <v>112</v>
      </c>
      <c r="B54" s="140" t="s">
        <v>75</v>
      </c>
      <c r="C54" s="140" t="s">
        <v>76</v>
      </c>
      <c r="D54" s="140" t="s">
        <v>186</v>
      </c>
      <c r="E54" s="128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30">
        <v>1118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>
      <c r="A55" s="131" t="s">
        <v>112</v>
      </c>
      <c r="B55" s="140" t="s">
        <v>205</v>
      </c>
      <c r="C55" s="140" t="s">
        <v>206</v>
      </c>
      <c r="D55" s="140" t="s">
        <v>207</v>
      </c>
      <c r="E55" s="128"/>
      <c r="F55" s="129"/>
      <c r="G55" s="129">
        <v>24</v>
      </c>
      <c r="H55" s="129">
        <v>30</v>
      </c>
      <c r="I55" s="129">
        <v>7</v>
      </c>
      <c r="J55" s="129">
        <v>3</v>
      </c>
      <c r="K55" s="129">
        <v>6</v>
      </c>
      <c r="L55" s="129">
        <v>7</v>
      </c>
      <c r="M55" s="129">
        <v>3</v>
      </c>
      <c r="N55" s="129">
        <v>6</v>
      </c>
      <c r="O55" s="129">
        <v>5</v>
      </c>
      <c r="P55" s="130">
        <v>8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spans="1:30">
      <c r="A56" s="131" t="s">
        <v>112</v>
      </c>
      <c r="B56" s="140" t="s">
        <v>208</v>
      </c>
      <c r="C56" s="140" t="s">
        <v>209</v>
      </c>
      <c r="D56" s="140" t="s">
        <v>210</v>
      </c>
      <c r="E56" s="128"/>
      <c r="F56" s="129"/>
      <c r="G56" s="129">
        <v>35</v>
      </c>
      <c r="H56" s="129">
        <v>63</v>
      </c>
      <c r="I56" s="129">
        <v>30</v>
      </c>
      <c r="J56" s="129">
        <v>17</v>
      </c>
      <c r="K56" s="129">
        <v>16</v>
      </c>
      <c r="L56" s="129">
        <v>22</v>
      </c>
      <c r="M56" s="129">
        <v>11</v>
      </c>
      <c r="N56" s="129">
        <v>14</v>
      </c>
      <c r="O56" s="129">
        <v>9</v>
      </c>
      <c r="P56" s="130">
        <v>21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1:30">
      <c r="A57" s="131" t="s">
        <v>112</v>
      </c>
      <c r="B57" s="140" t="s">
        <v>211</v>
      </c>
      <c r="C57" s="140" t="s">
        <v>212</v>
      </c>
      <c r="D57" s="140" t="s">
        <v>190</v>
      </c>
      <c r="E57" s="128"/>
      <c r="F57" s="129"/>
      <c r="G57" s="129"/>
      <c r="H57" s="129">
        <v>1</v>
      </c>
      <c r="I57" s="129"/>
      <c r="J57" s="129"/>
      <c r="K57" s="129"/>
      <c r="L57" s="129">
        <v>1</v>
      </c>
      <c r="M57" s="129"/>
      <c r="N57" s="129"/>
      <c r="O57" s="129"/>
      <c r="P57" s="130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 spans="1:30">
      <c r="A58" s="131" t="s">
        <v>112</v>
      </c>
      <c r="B58" s="131" t="s">
        <v>211</v>
      </c>
      <c r="C58" s="131" t="s">
        <v>212</v>
      </c>
      <c r="D58" s="132" t="s">
        <v>191</v>
      </c>
      <c r="E58" s="133"/>
      <c r="F58" s="103"/>
      <c r="G58" s="103"/>
      <c r="H58" s="103">
        <v>1</v>
      </c>
      <c r="I58" s="103"/>
      <c r="J58" s="103">
        <v>5</v>
      </c>
      <c r="K58" s="103"/>
      <c r="L58" s="103"/>
      <c r="M58" s="103"/>
      <c r="N58" s="103"/>
      <c r="O58" s="103"/>
      <c r="P58" s="134">
        <v>1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1:30">
      <c r="A59" s="140" t="s">
        <v>114</v>
      </c>
      <c r="B59" s="140" t="s">
        <v>314</v>
      </c>
      <c r="C59" s="140" t="s">
        <v>315</v>
      </c>
      <c r="D59" s="140" t="s">
        <v>179</v>
      </c>
      <c r="E59" s="128">
        <v>2</v>
      </c>
      <c r="F59" s="129"/>
      <c r="G59" s="129"/>
      <c r="H59" s="129">
        <v>3</v>
      </c>
      <c r="I59" s="129">
        <v>2</v>
      </c>
      <c r="J59" s="129">
        <v>3</v>
      </c>
      <c r="K59" s="129">
        <v>1</v>
      </c>
      <c r="L59" s="129"/>
      <c r="M59" s="129"/>
      <c r="N59" s="129">
        <v>1</v>
      </c>
      <c r="O59" s="129">
        <v>6</v>
      </c>
      <c r="P59" s="130">
        <v>2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1:30">
      <c r="A60" s="131" t="s">
        <v>114</v>
      </c>
      <c r="B60" s="131" t="s">
        <v>314</v>
      </c>
      <c r="C60" s="131" t="s">
        <v>315</v>
      </c>
      <c r="D60" s="132" t="s">
        <v>326</v>
      </c>
      <c r="E60" s="133"/>
      <c r="F60" s="103"/>
      <c r="G60" s="103"/>
      <c r="H60" s="103"/>
      <c r="I60" s="103">
        <v>2</v>
      </c>
      <c r="J60" s="103"/>
      <c r="K60" s="103"/>
      <c r="L60" s="103"/>
      <c r="M60" s="103"/>
      <c r="N60" s="103"/>
      <c r="O60" s="103"/>
      <c r="P60" s="134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1:30">
      <c r="A61" s="131" t="s">
        <v>114</v>
      </c>
      <c r="B61" s="140" t="s">
        <v>285</v>
      </c>
      <c r="C61" s="140" t="s">
        <v>286</v>
      </c>
      <c r="D61" s="140" t="s">
        <v>287</v>
      </c>
      <c r="E61" s="128">
        <v>2</v>
      </c>
      <c r="F61" s="129">
        <v>3</v>
      </c>
      <c r="G61" s="129"/>
      <c r="H61" s="129"/>
      <c r="I61" s="129"/>
      <c r="J61" s="129"/>
      <c r="K61" s="129"/>
      <c r="L61" s="129"/>
      <c r="M61" s="129"/>
      <c r="N61" s="129"/>
      <c r="O61" s="129"/>
      <c r="P61" s="130">
        <v>1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spans="1:30">
      <c r="A62" s="131" t="s">
        <v>114</v>
      </c>
      <c r="B62" s="131" t="s">
        <v>285</v>
      </c>
      <c r="C62" s="131" t="s">
        <v>286</v>
      </c>
      <c r="D62" s="132" t="s">
        <v>179</v>
      </c>
      <c r="E62" s="133">
        <v>5</v>
      </c>
      <c r="F62" s="103">
        <v>8</v>
      </c>
      <c r="G62" s="103">
        <v>4</v>
      </c>
      <c r="H62" s="103">
        <v>15</v>
      </c>
      <c r="I62" s="103">
        <v>18</v>
      </c>
      <c r="J62" s="103">
        <v>7</v>
      </c>
      <c r="K62" s="103">
        <v>15</v>
      </c>
      <c r="L62" s="103">
        <v>3</v>
      </c>
      <c r="M62" s="103">
        <v>5</v>
      </c>
      <c r="N62" s="103">
        <v>5</v>
      </c>
      <c r="O62" s="103">
        <v>7</v>
      </c>
      <c r="P62" s="134">
        <v>2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1:30">
      <c r="A63" s="131" t="s">
        <v>114</v>
      </c>
      <c r="B63" s="131" t="s">
        <v>285</v>
      </c>
      <c r="C63" s="131" t="s">
        <v>286</v>
      </c>
      <c r="D63" s="132" t="s">
        <v>326</v>
      </c>
      <c r="E63" s="133"/>
      <c r="F63" s="103"/>
      <c r="G63" s="103"/>
      <c r="H63" s="103"/>
      <c r="I63" s="103">
        <v>2</v>
      </c>
      <c r="J63" s="103"/>
      <c r="K63" s="103"/>
      <c r="L63" s="103"/>
      <c r="M63" s="103"/>
      <c r="N63" s="103"/>
      <c r="O63" s="103"/>
      <c r="P63" s="134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 spans="1:30">
      <c r="A64" s="131" t="s">
        <v>114</v>
      </c>
      <c r="B64" s="140" t="s">
        <v>288</v>
      </c>
      <c r="C64" s="140" t="s">
        <v>289</v>
      </c>
      <c r="D64" s="140" t="s">
        <v>287</v>
      </c>
      <c r="E64" s="128">
        <v>7</v>
      </c>
      <c r="F64" s="129">
        <v>17</v>
      </c>
      <c r="G64" s="129">
        <v>5</v>
      </c>
      <c r="H64" s="129">
        <v>5</v>
      </c>
      <c r="I64" s="129">
        <v>6</v>
      </c>
      <c r="J64" s="129">
        <v>2</v>
      </c>
      <c r="K64" s="129"/>
      <c r="L64" s="129"/>
      <c r="M64" s="129"/>
      <c r="N64" s="129"/>
      <c r="O64" s="129"/>
      <c r="P64" s="130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>
      <c r="A65" s="131" t="s">
        <v>114</v>
      </c>
      <c r="B65" s="131" t="s">
        <v>288</v>
      </c>
      <c r="C65" s="131" t="s">
        <v>289</v>
      </c>
      <c r="D65" s="132" t="s">
        <v>179</v>
      </c>
      <c r="E65" s="133">
        <v>6</v>
      </c>
      <c r="F65" s="103">
        <v>5</v>
      </c>
      <c r="G65" s="103">
        <v>8</v>
      </c>
      <c r="H65" s="103">
        <v>17</v>
      </c>
      <c r="I65" s="103">
        <v>17</v>
      </c>
      <c r="J65" s="103">
        <v>7</v>
      </c>
      <c r="K65" s="103">
        <v>9</v>
      </c>
      <c r="L65" s="103">
        <v>17</v>
      </c>
      <c r="M65" s="103">
        <v>8</v>
      </c>
      <c r="N65" s="103">
        <v>7</v>
      </c>
      <c r="O65" s="103">
        <v>4</v>
      </c>
      <c r="P65" s="134">
        <v>15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 spans="1:30">
      <c r="A66" s="131" t="s">
        <v>114</v>
      </c>
      <c r="B66" s="131" t="s">
        <v>288</v>
      </c>
      <c r="C66" s="131" t="s">
        <v>289</v>
      </c>
      <c r="D66" s="132" t="s">
        <v>326</v>
      </c>
      <c r="E66" s="133"/>
      <c r="F66" s="103"/>
      <c r="G66" s="103"/>
      <c r="H66" s="103"/>
      <c r="I66" s="103">
        <v>2</v>
      </c>
      <c r="J66" s="103"/>
      <c r="K66" s="103"/>
      <c r="L66" s="103"/>
      <c r="M66" s="103"/>
      <c r="N66" s="103"/>
      <c r="O66" s="103"/>
      <c r="P66" s="134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>
      <c r="A67" s="131" t="s">
        <v>114</v>
      </c>
      <c r="B67" s="140" t="s">
        <v>290</v>
      </c>
      <c r="C67" s="140" t="s">
        <v>291</v>
      </c>
      <c r="D67" s="140" t="s">
        <v>287</v>
      </c>
      <c r="E67" s="128">
        <v>7</v>
      </c>
      <c r="F67" s="129">
        <v>11</v>
      </c>
      <c r="G67" s="129">
        <v>2</v>
      </c>
      <c r="H67" s="129"/>
      <c r="I67" s="129">
        <v>3</v>
      </c>
      <c r="J67" s="129">
        <v>1</v>
      </c>
      <c r="K67" s="129"/>
      <c r="L67" s="129"/>
      <c r="M67" s="129">
        <v>2</v>
      </c>
      <c r="N67" s="129"/>
      <c r="O67" s="129"/>
      <c r="P67" s="130">
        <v>4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 spans="1:30">
      <c r="A68" s="131" t="s">
        <v>114</v>
      </c>
      <c r="B68" s="131" t="s">
        <v>290</v>
      </c>
      <c r="C68" s="131" t="s">
        <v>291</v>
      </c>
      <c r="D68" s="132" t="s">
        <v>179</v>
      </c>
      <c r="E68" s="133">
        <v>3</v>
      </c>
      <c r="F68" s="103">
        <v>3</v>
      </c>
      <c r="G68" s="103">
        <v>1</v>
      </c>
      <c r="H68" s="103">
        <v>3</v>
      </c>
      <c r="I68" s="103">
        <v>10</v>
      </c>
      <c r="J68" s="103">
        <v>8</v>
      </c>
      <c r="K68" s="103">
        <v>10</v>
      </c>
      <c r="L68" s="103">
        <v>12</v>
      </c>
      <c r="M68" s="103">
        <v>13</v>
      </c>
      <c r="N68" s="103">
        <v>8</v>
      </c>
      <c r="O68" s="103">
        <v>2</v>
      </c>
      <c r="P68" s="134">
        <v>11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>
      <c r="A69" s="131" t="s">
        <v>114</v>
      </c>
      <c r="B69" s="131" t="s">
        <v>290</v>
      </c>
      <c r="C69" s="131" t="s">
        <v>291</v>
      </c>
      <c r="D69" s="132" t="s">
        <v>326</v>
      </c>
      <c r="E69" s="133"/>
      <c r="F69" s="103"/>
      <c r="G69" s="103"/>
      <c r="H69" s="103"/>
      <c r="I69" s="103">
        <v>2</v>
      </c>
      <c r="J69" s="103"/>
      <c r="K69" s="103"/>
      <c r="L69" s="103"/>
      <c r="M69" s="103"/>
      <c r="N69" s="103"/>
      <c r="O69" s="103"/>
      <c r="P69" s="134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1:30">
      <c r="A70" s="131" t="s">
        <v>114</v>
      </c>
      <c r="B70" s="140" t="s">
        <v>292</v>
      </c>
      <c r="C70" s="140" t="s">
        <v>293</v>
      </c>
      <c r="D70" s="140" t="s">
        <v>287</v>
      </c>
      <c r="E70" s="128"/>
      <c r="F70" s="129">
        <v>10</v>
      </c>
      <c r="G70" s="129">
        <v>2</v>
      </c>
      <c r="H70" s="129">
        <v>1</v>
      </c>
      <c r="I70" s="129">
        <v>2</v>
      </c>
      <c r="J70" s="129"/>
      <c r="K70" s="129"/>
      <c r="L70" s="129"/>
      <c r="M70" s="129"/>
      <c r="N70" s="129"/>
      <c r="O70" s="129"/>
      <c r="P70" s="130">
        <v>1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>
      <c r="A71" s="131" t="s">
        <v>114</v>
      </c>
      <c r="B71" s="131" t="s">
        <v>292</v>
      </c>
      <c r="C71" s="131" t="s">
        <v>293</v>
      </c>
      <c r="D71" s="132" t="s">
        <v>179</v>
      </c>
      <c r="E71" s="133">
        <v>2</v>
      </c>
      <c r="F71" s="103">
        <v>6</v>
      </c>
      <c r="G71" s="103">
        <v>5</v>
      </c>
      <c r="H71" s="103">
        <v>2</v>
      </c>
      <c r="I71" s="103">
        <v>5</v>
      </c>
      <c r="J71" s="103">
        <v>7</v>
      </c>
      <c r="K71" s="103">
        <v>6</v>
      </c>
      <c r="L71" s="103">
        <v>8</v>
      </c>
      <c r="M71" s="103">
        <v>4</v>
      </c>
      <c r="N71" s="103"/>
      <c r="O71" s="103">
        <v>1</v>
      </c>
      <c r="P71" s="134">
        <v>7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 spans="1:30">
      <c r="A72" s="131" t="s">
        <v>114</v>
      </c>
      <c r="B72" s="131" t="s">
        <v>292</v>
      </c>
      <c r="C72" s="131" t="s">
        <v>293</v>
      </c>
      <c r="D72" s="132" t="s">
        <v>326</v>
      </c>
      <c r="E72" s="133"/>
      <c r="F72" s="103"/>
      <c r="G72" s="103"/>
      <c r="H72" s="103"/>
      <c r="I72" s="103">
        <v>2</v>
      </c>
      <c r="J72" s="103"/>
      <c r="K72" s="103"/>
      <c r="L72" s="103"/>
      <c r="M72" s="103"/>
      <c r="N72" s="103"/>
      <c r="O72" s="103"/>
      <c r="P72" s="134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>
      <c r="A73" s="131" t="s">
        <v>114</v>
      </c>
      <c r="B73" s="140" t="s">
        <v>327</v>
      </c>
      <c r="C73" s="140" t="s">
        <v>328</v>
      </c>
      <c r="D73" s="140" t="s">
        <v>320</v>
      </c>
      <c r="E73" s="128"/>
      <c r="F73" s="129"/>
      <c r="G73" s="129"/>
      <c r="H73" s="129"/>
      <c r="I73" s="129"/>
      <c r="J73" s="129"/>
      <c r="K73" s="129"/>
      <c r="L73" s="129">
        <v>1</v>
      </c>
      <c r="M73" s="129"/>
      <c r="N73" s="129"/>
      <c r="O73" s="129"/>
      <c r="P73" s="130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 spans="1:30">
      <c r="A74" s="131" t="s">
        <v>114</v>
      </c>
      <c r="B74" s="140" t="s">
        <v>318</v>
      </c>
      <c r="C74" s="140" t="s">
        <v>319</v>
      </c>
      <c r="D74" s="140" t="s">
        <v>320</v>
      </c>
      <c r="E74" s="128">
        <v>3</v>
      </c>
      <c r="F74" s="129">
        <v>10</v>
      </c>
      <c r="G74" s="129">
        <v>4</v>
      </c>
      <c r="H74" s="129">
        <v>5</v>
      </c>
      <c r="I74" s="129">
        <v>10</v>
      </c>
      <c r="J74" s="129">
        <v>3</v>
      </c>
      <c r="K74" s="129">
        <v>1</v>
      </c>
      <c r="L74" s="129">
        <v>6</v>
      </c>
      <c r="M74" s="129">
        <v>9</v>
      </c>
      <c r="N74" s="129">
        <v>3</v>
      </c>
      <c r="O74" s="129">
        <v>4</v>
      </c>
      <c r="P74" s="130">
        <v>6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>
      <c r="A75" s="131" t="s">
        <v>114</v>
      </c>
      <c r="B75" s="140" t="s">
        <v>323</v>
      </c>
      <c r="C75" s="140" t="s">
        <v>324</v>
      </c>
      <c r="D75" s="140" t="s">
        <v>325</v>
      </c>
      <c r="E75" s="128"/>
      <c r="F75" s="129"/>
      <c r="G75" s="129"/>
      <c r="H75" s="129"/>
      <c r="I75" s="129"/>
      <c r="J75" s="129"/>
      <c r="K75" s="129"/>
      <c r="L75" s="129"/>
      <c r="M75" s="129">
        <v>3</v>
      </c>
      <c r="N75" s="129">
        <v>4</v>
      </c>
      <c r="O75" s="129"/>
      <c r="P75" s="130">
        <v>5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 spans="1:30">
      <c r="A76" s="131" t="s">
        <v>114</v>
      </c>
      <c r="B76" s="131" t="s">
        <v>323</v>
      </c>
      <c r="C76" s="131" t="s">
        <v>324</v>
      </c>
      <c r="D76" s="132" t="s">
        <v>329</v>
      </c>
      <c r="E76" s="133"/>
      <c r="F76" s="103"/>
      <c r="G76" s="103"/>
      <c r="H76" s="103"/>
      <c r="I76" s="103"/>
      <c r="J76" s="103"/>
      <c r="K76" s="103"/>
      <c r="L76" s="103"/>
      <c r="M76" s="103"/>
      <c r="N76" s="103"/>
      <c r="O76" s="103">
        <v>4</v>
      </c>
      <c r="P76" s="134">
        <v>1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>
      <c r="A77" s="131" t="s">
        <v>114</v>
      </c>
      <c r="B77" s="131" t="s">
        <v>323</v>
      </c>
      <c r="C77" s="131" t="s">
        <v>324</v>
      </c>
      <c r="D77" s="132" t="s">
        <v>320</v>
      </c>
      <c r="E77" s="133">
        <v>9</v>
      </c>
      <c r="F77" s="103">
        <v>4</v>
      </c>
      <c r="G77" s="103">
        <v>3</v>
      </c>
      <c r="H77" s="103">
        <v>9</v>
      </c>
      <c r="I77" s="103">
        <v>23</v>
      </c>
      <c r="J77" s="103">
        <v>7</v>
      </c>
      <c r="K77" s="103">
        <v>8</v>
      </c>
      <c r="L77" s="103">
        <v>26</v>
      </c>
      <c r="M77" s="103">
        <v>19</v>
      </c>
      <c r="N77" s="103">
        <v>9</v>
      </c>
      <c r="O77" s="103">
        <v>13</v>
      </c>
      <c r="P77" s="134">
        <v>5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 spans="1:30">
      <c r="A78" s="131" t="s">
        <v>114</v>
      </c>
      <c r="B78" s="140" t="s">
        <v>330</v>
      </c>
      <c r="C78" s="140" t="s">
        <v>331</v>
      </c>
      <c r="D78" s="140" t="s">
        <v>332</v>
      </c>
      <c r="E78" s="128"/>
      <c r="F78" s="129"/>
      <c r="G78" s="129"/>
      <c r="H78" s="129">
        <v>5</v>
      </c>
      <c r="I78" s="129">
        <v>11</v>
      </c>
      <c r="J78" s="129">
        <v>7</v>
      </c>
      <c r="K78" s="129">
        <v>7</v>
      </c>
      <c r="L78" s="129">
        <v>2</v>
      </c>
      <c r="M78" s="129"/>
      <c r="N78" s="129">
        <v>2</v>
      </c>
      <c r="O78" s="129">
        <v>4</v>
      </c>
      <c r="P78" s="130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>
      <c r="A79" s="131" t="s">
        <v>114</v>
      </c>
      <c r="B79" s="131" t="s">
        <v>330</v>
      </c>
      <c r="C79" s="131" t="s">
        <v>331</v>
      </c>
      <c r="D79" s="132" t="s">
        <v>333</v>
      </c>
      <c r="E79" s="133"/>
      <c r="F79" s="103"/>
      <c r="G79" s="103"/>
      <c r="H79" s="103"/>
      <c r="I79" s="103">
        <v>4</v>
      </c>
      <c r="J79" s="103"/>
      <c r="K79" s="103"/>
      <c r="L79" s="103"/>
      <c r="M79" s="103"/>
      <c r="N79" s="103"/>
      <c r="O79" s="103"/>
      <c r="P79" s="134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1:30">
      <c r="A80" s="131" t="s">
        <v>114</v>
      </c>
      <c r="B80" s="140" t="s">
        <v>334</v>
      </c>
      <c r="C80" s="140" t="s">
        <v>335</v>
      </c>
      <c r="D80" s="140" t="s">
        <v>332</v>
      </c>
      <c r="E80" s="128"/>
      <c r="F80" s="129"/>
      <c r="G80" s="129"/>
      <c r="H80" s="129">
        <v>2</v>
      </c>
      <c r="I80" s="129">
        <v>10</v>
      </c>
      <c r="J80" s="129">
        <v>5</v>
      </c>
      <c r="K80" s="129">
        <v>6</v>
      </c>
      <c r="L80" s="129">
        <v>5</v>
      </c>
      <c r="M80" s="129">
        <v>1</v>
      </c>
      <c r="N80" s="129">
        <v>14</v>
      </c>
      <c r="O80" s="129">
        <v>9</v>
      </c>
      <c r="P80" s="130">
        <v>5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1:30">
      <c r="A81" s="131" t="s">
        <v>114</v>
      </c>
      <c r="B81" s="131" t="s">
        <v>334</v>
      </c>
      <c r="C81" s="131" t="s">
        <v>335</v>
      </c>
      <c r="D81" s="132" t="s">
        <v>333</v>
      </c>
      <c r="E81" s="133"/>
      <c r="F81" s="103"/>
      <c r="G81" s="103"/>
      <c r="H81" s="103"/>
      <c r="I81" s="103">
        <v>4</v>
      </c>
      <c r="J81" s="103"/>
      <c r="K81" s="103"/>
      <c r="L81" s="103"/>
      <c r="M81" s="103"/>
      <c r="N81" s="103"/>
      <c r="O81" s="103"/>
      <c r="P81" s="134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1:30">
      <c r="A82" s="131" t="s">
        <v>114</v>
      </c>
      <c r="B82" s="140" t="s">
        <v>336</v>
      </c>
      <c r="C82" s="140" t="s">
        <v>337</v>
      </c>
      <c r="D82" s="140" t="s">
        <v>332</v>
      </c>
      <c r="E82" s="128"/>
      <c r="F82" s="129"/>
      <c r="G82" s="129">
        <v>1</v>
      </c>
      <c r="H82" s="129">
        <v>12</v>
      </c>
      <c r="I82" s="129">
        <v>16</v>
      </c>
      <c r="J82" s="129">
        <v>14</v>
      </c>
      <c r="K82" s="129">
        <v>24</v>
      </c>
      <c r="L82" s="129">
        <v>24</v>
      </c>
      <c r="M82" s="129">
        <v>4</v>
      </c>
      <c r="N82" s="129">
        <v>13</v>
      </c>
      <c r="O82" s="129">
        <v>8</v>
      </c>
      <c r="P82" s="130">
        <v>20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1:30">
      <c r="A83" s="131" t="s">
        <v>114</v>
      </c>
      <c r="B83" s="131" t="s">
        <v>336</v>
      </c>
      <c r="C83" s="131" t="s">
        <v>337</v>
      </c>
      <c r="D83" s="132" t="s">
        <v>333</v>
      </c>
      <c r="E83" s="133"/>
      <c r="F83" s="103"/>
      <c r="G83" s="103"/>
      <c r="H83" s="103"/>
      <c r="I83" s="103">
        <v>4</v>
      </c>
      <c r="J83" s="103"/>
      <c r="K83" s="103"/>
      <c r="L83" s="103"/>
      <c r="M83" s="103"/>
      <c r="N83" s="103"/>
      <c r="O83" s="103"/>
      <c r="P83" s="134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 spans="1:30">
      <c r="A84" s="131" t="s">
        <v>114</v>
      </c>
      <c r="B84" s="140" t="s">
        <v>338</v>
      </c>
      <c r="C84" s="140" t="s">
        <v>339</v>
      </c>
      <c r="D84" s="140" t="s">
        <v>332</v>
      </c>
      <c r="E84" s="128"/>
      <c r="F84" s="129"/>
      <c r="G84" s="129"/>
      <c r="H84" s="129">
        <v>26</v>
      </c>
      <c r="I84" s="129">
        <v>7</v>
      </c>
      <c r="J84" s="129">
        <v>11</v>
      </c>
      <c r="K84" s="129">
        <v>15</v>
      </c>
      <c r="L84" s="129">
        <v>8</v>
      </c>
      <c r="M84" s="129">
        <v>11</v>
      </c>
      <c r="N84" s="129">
        <v>9</v>
      </c>
      <c r="O84" s="129">
        <v>5</v>
      </c>
      <c r="P84" s="130">
        <v>14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1:30">
      <c r="A85" s="131" t="s">
        <v>114</v>
      </c>
      <c r="B85" s="131" t="s">
        <v>338</v>
      </c>
      <c r="C85" s="131" t="s">
        <v>339</v>
      </c>
      <c r="D85" s="132" t="s">
        <v>333</v>
      </c>
      <c r="E85" s="133"/>
      <c r="F85" s="103"/>
      <c r="G85" s="103"/>
      <c r="H85" s="103"/>
      <c r="I85" s="103">
        <v>4</v>
      </c>
      <c r="J85" s="103"/>
      <c r="K85" s="103"/>
      <c r="L85" s="103"/>
      <c r="M85" s="103"/>
      <c r="N85" s="103"/>
      <c r="O85" s="103"/>
      <c r="P85" s="134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spans="1:30">
      <c r="A86" s="131" t="s">
        <v>114</v>
      </c>
      <c r="B86" s="140" t="s">
        <v>340</v>
      </c>
      <c r="C86" s="140" t="s">
        <v>341</v>
      </c>
      <c r="D86" s="140" t="s">
        <v>332</v>
      </c>
      <c r="E86" s="128">
        <v>4</v>
      </c>
      <c r="F86" s="129"/>
      <c r="G86" s="129"/>
      <c r="H86" s="129">
        <v>2</v>
      </c>
      <c r="I86" s="129">
        <v>4</v>
      </c>
      <c r="J86" s="129">
        <v>3</v>
      </c>
      <c r="K86" s="129">
        <v>89</v>
      </c>
      <c r="L86" s="129">
        <v>7</v>
      </c>
      <c r="M86" s="129">
        <v>3</v>
      </c>
      <c r="N86" s="129"/>
      <c r="O86" s="129">
        <v>2</v>
      </c>
      <c r="P86" s="130">
        <v>29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1:30">
      <c r="A87" s="131" t="s">
        <v>114</v>
      </c>
      <c r="B87" s="131" t="s">
        <v>340</v>
      </c>
      <c r="C87" s="131" t="s">
        <v>341</v>
      </c>
      <c r="D87" s="132" t="s">
        <v>333</v>
      </c>
      <c r="E87" s="133"/>
      <c r="F87" s="103"/>
      <c r="G87" s="103"/>
      <c r="H87" s="103"/>
      <c r="I87" s="103">
        <v>4</v>
      </c>
      <c r="J87" s="103"/>
      <c r="K87" s="103"/>
      <c r="L87" s="103"/>
      <c r="M87" s="103"/>
      <c r="N87" s="103"/>
      <c r="O87" s="103"/>
      <c r="P87" s="134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spans="1:30">
      <c r="A88" s="131" t="s">
        <v>114</v>
      </c>
      <c r="B88" s="140" t="s">
        <v>294</v>
      </c>
      <c r="C88" s="140" t="s">
        <v>295</v>
      </c>
      <c r="D88" s="140" t="s">
        <v>296</v>
      </c>
      <c r="E88" s="128"/>
      <c r="F88" s="129"/>
      <c r="G88" s="129">
        <v>1</v>
      </c>
      <c r="H88" s="129"/>
      <c r="I88" s="129"/>
      <c r="J88" s="129"/>
      <c r="K88" s="129">
        <v>3</v>
      </c>
      <c r="L88" s="129">
        <v>3</v>
      </c>
      <c r="M88" s="129"/>
      <c r="N88" s="129">
        <v>1</v>
      </c>
      <c r="O88" s="129"/>
      <c r="P88" s="130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1:30">
      <c r="A89" s="131" t="s">
        <v>114</v>
      </c>
      <c r="B89" s="131" t="s">
        <v>294</v>
      </c>
      <c r="C89" s="131" t="s">
        <v>295</v>
      </c>
      <c r="D89" s="132" t="s">
        <v>307</v>
      </c>
      <c r="E89" s="133"/>
      <c r="F89" s="103"/>
      <c r="G89" s="103"/>
      <c r="H89" s="103">
        <v>1</v>
      </c>
      <c r="I89" s="103">
        <v>6</v>
      </c>
      <c r="J89" s="103"/>
      <c r="K89" s="103">
        <v>1</v>
      </c>
      <c r="L89" s="103">
        <v>1</v>
      </c>
      <c r="M89" s="103">
        <v>1</v>
      </c>
      <c r="N89" s="103">
        <v>5</v>
      </c>
      <c r="O89" s="103"/>
      <c r="P89" s="134">
        <v>2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1:30">
      <c r="A90" s="131" t="s">
        <v>114</v>
      </c>
      <c r="B90" s="140" t="s">
        <v>297</v>
      </c>
      <c r="C90" s="140" t="s">
        <v>298</v>
      </c>
      <c r="D90" s="140" t="s">
        <v>296</v>
      </c>
      <c r="E90" s="128">
        <v>1</v>
      </c>
      <c r="F90" s="129"/>
      <c r="G90" s="129">
        <v>2</v>
      </c>
      <c r="H90" s="129">
        <v>3</v>
      </c>
      <c r="I90" s="129">
        <v>3</v>
      </c>
      <c r="J90" s="129"/>
      <c r="K90" s="129"/>
      <c r="L90" s="129">
        <v>2</v>
      </c>
      <c r="M90" s="129">
        <v>1</v>
      </c>
      <c r="N90" s="129"/>
      <c r="O90" s="129">
        <v>6</v>
      </c>
      <c r="P90" s="13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1:30">
      <c r="A91" s="131" t="s">
        <v>114</v>
      </c>
      <c r="B91" s="131" t="s">
        <v>297</v>
      </c>
      <c r="C91" s="131" t="s">
        <v>298</v>
      </c>
      <c r="D91" s="132" t="s">
        <v>299</v>
      </c>
      <c r="E91" s="133">
        <v>1</v>
      </c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34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spans="1:30">
      <c r="A92" s="131" t="s">
        <v>114</v>
      </c>
      <c r="B92" s="131" t="s">
        <v>297</v>
      </c>
      <c r="C92" s="131" t="s">
        <v>298</v>
      </c>
      <c r="D92" s="132" t="s">
        <v>300</v>
      </c>
      <c r="E92" s="133">
        <v>3</v>
      </c>
      <c r="F92" s="103"/>
      <c r="G92" s="103">
        <v>1</v>
      </c>
      <c r="H92" s="103"/>
      <c r="I92" s="103"/>
      <c r="J92" s="103"/>
      <c r="K92" s="103"/>
      <c r="L92" s="103">
        <v>1</v>
      </c>
      <c r="M92" s="103"/>
      <c r="N92" s="103"/>
      <c r="O92" s="103"/>
      <c r="P92" s="134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1:30">
      <c r="A93" s="131" t="s">
        <v>114</v>
      </c>
      <c r="B93" s="131" t="s">
        <v>297</v>
      </c>
      <c r="C93" s="131" t="s">
        <v>298</v>
      </c>
      <c r="D93" s="132" t="s">
        <v>307</v>
      </c>
      <c r="E93" s="133">
        <v>4</v>
      </c>
      <c r="F93" s="103">
        <v>10</v>
      </c>
      <c r="G93" s="103"/>
      <c r="H93" s="103">
        <v>4</v>
      </c>
      <c r="I93" s="103">
        <v>20</v>
      </c>
      <c r="J93" s="103">
        <v>13</v>
      </c>
      <c r="K93" s="103">
        <v>15</v>
      </c>
      <c r="L93" s="103">
        <v>26</v>
      </c>
      <c r="M93" s="103">
        <v>12</v>
      </c>
      <c r="N93" s="103">
        <v>12</v>
      </c>
      <c r="O93" s="103">
        <v>11</v>
      </c>
      <c r="P93" s="134">
        <v>12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spans="1:30">
      <c r="A94" s="131" t="s">
        <v>114</v>
      </c>
      <c r="B94" s="140" t="s">
        <v>301</v>
      </c>
      <c r="C94" s="140" t="s">
        <v>302</v>
      </c>
      <c r="D94" s="140" t="s">
        <v>296</v>
      </c>
      <c r="E94" s="128">
        <v>7</v>
      </c>
      <c r="F94" s="129">
        <v>11</v>
      </c>
      <c r="G94" s="129">
        <v>4</v>
      </c>
      <c r="H94" s="129">
        <v>10</v>
      </c>
      <c r="I94" s="129">
        <v>11</v>
      </c>
      <c r="J94" s="129"/>
      <c r="K94" s="129">
        <v>7</v>
      </c>
      <c r="L94" s="129">
        <v>2</v>
      </c>
      <c r="M94" s="129">
        <v>10</v>
      </c>
      <c r="N94" s="129">
        <v>8</v>
      </c>
      <c r="O94" s="129">
        <v>3</v>
      </c>
      <c r="P94" s="130">
        <v>6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1:30">
      <c r="A95" s="131" t="s">
        <v>114</v>
      </c>
      <c r="B95" s="131" t="s">
        <v>301</v>
      </c>
      <c r="C95" s="131" t="s">
        <v>302</v>
      </c>
      <c r="D95" s="132" t="s">
        <v>299</v>
      </c>
      <c r="E95" s="133">
        <v>2</v>
      </c>
      <c r="F95" s="103">
        <v>2</v>
      </c>
      <c r="G95" s="103">
        <v>2</v>
      </c>
      <c r="H95" s="103"/>
      <c r="I95" s="103"/>
      <c r="J95" s="103"/>
      <c r="K95" s="103"/>
      <c r="L95" s="103"/>
      <c r="M95" s="103">
        <v>2</v>
      </c>
      <c r="N95" s="103"/>
      <c r="O95" s="103"/>
      <c r="P95" s="134">
        <v>2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spans="1:30">
      <c r="A96" s="131" t="s">
        <v>114</v>
      </c>
      <c r="B96" s="131" t="s">
        <v>301</v>
      </c>
      <c r="C96" s="131" t="s">
        <v>302</v>
      </c>
      <c r="D96" s="132" t="s">
        <v>300</v>
      </c>
      <c r="E96" s="133">
        <v>7</v>
      </c>
      <c r="F96" s="103">
        <v>6</v>
      </c>
      <c r="G96" s="103">
        <v>6</v>
      </c>
      <c r="H96" s="103">
        <v>2</v>
      </c>
      <c r="I96" s="103">
        <v>3</v>
      </c>
      <c r="J96" s="103">
        <v>1</v>
      </c>
      <c r="K96" s="103">
        <v>1</v>
      </c>
      <c r="L96" s="103">
        <v>1</v>
      </c>
      <c r="M96" s="103"/>
      <c r="N96" s="103"/>
      <c r="O96" s="103">
        <v>2</v>
      </c>
      <c r="P96" s="134">
        <v>1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>
      <c r="A97" s="131" t="s">
        <v>114</v>
      </c>
      <c r="B97" s="131" t="s">
        <v>301</v>
      </c>
      <c r="C97" s="131" t="s">
        <v>302</v>
      </c>
      <c r="D97" s="132" t="s">
        <v>307</v>
      </c>
      <c r="E97" s="133">
        <v>9</v>
      </c>
      <c r="F97" s="103">
        <v>11</v>
      </c>
      <c r="G97" s="103">
        <v>14</v>
      </c>
      <c r="H97" s="103">
        <v>10</v>
      </c>
      <c r="I97" s="103">
        <v>58</v>
      </c>
      <c r="J97" s="103">
        <v>15</v>
      </c>
      <c r="K97" s="103">
        <v>29</v>
      </c>
      <c r="L97" s="103">
        <v>28</v>
      </c>
      <c r="M97" s="103">
        <v>24</v>
      </c>
      <c r="N97" s="103">
        <v>22</v>
      </c>
      <c r="O97" s="103">
        <v>11</v>
      </c>
      <c r="P97" s="134">
        <v>41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1:30">
      <c r="A98" s="131" t="s">
        <v>114</v>
      </c>
      <c r="B98" s="140" t="s">
        <v>303</v>
      </c>
      <c r="C98" s="140" t="s">
        <v>304</v>
      </c>
      <c r="D98" s="140" t="s">
        <v>305</v>
      </c>
      <c r="E98" s="128">
        <v>7</v>
      </c>
      <c r="F98" s="129">
        <v>12</v>
      </c>
      <c r="G98" s="129">
        <v>12</v>
      </c>
      <c r="H98" s="129">
        <v>6</v>
      </c>
      <c r="I98" s="129">
        <v>1</v>
      </c>
      <c r="J98" s="129">
        <v>1</v>
      </c>
      <c r="K98" s="129">
        <v>2</v>
      </c>
      <c r="L98" s="129">
        <v>3</v>
      </c>
      <c r="M98" s="129">
        <v>3</v>
      </c>
      <c r="N98" s="129">
        <v>2</v>
      </c>
      <c r="O98" s="129">
        <v>8</v>
      </c>
      <c r="P98" s="130">
        <v>3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>
      <c r="A99" s="131" t="s">
        <v>114</v>
      </c>
      <c r="B99" s="131" t="s">
        <v>303</v>
      </c>
      <c r="C99" s="131" t="s">
        <v>304</v>
      </c>
      <c r="D99" s="132" t="s">
        <v>306</v>
      </c>
      <c r="E99" s="133">
        <v>3</v>
      </c>
      <c r="F99" s="103"/>
      <c r="G99" s="103">
        <v>2</v>
      </c>
      <c r="H99" s="103">
        <v>2</v>
      </c>
      <c r="I99" s="103"/>
      <c r="J99" s="103">
        <v>3</v>
      </c>
      <c r="K99" s="103">
        <v>2</v>
      </c>
      <c r="L99" s="103"/>
      <c r="M99" s="103"/>
      <c r="N99" s="103">
        <v>1</v>
      </c>
      <c r="O99" s="103">
        <v>2</v>
      </c>
      <c r="P99" s="134">
        <v>2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1:30">
      <c r="A100" s="131" t="s">
        <v>114</v>
      </c>
      <c r="B100" s="131" t="s">
        <v>303</v>
      </c>
      <c r="C100" s="131" t="s">
        <v>304</v>
      </c>
      <c r="D100" s="132" t="s">
        <v>307</v>
      </c>
      <c r="E100" s="133">
        <v>3</v>
      </c>
      <c r="F100" s="103">
        <v>6</v>
      </c>
      <c r="G100" s="103">
        <v>5</v>
      </c>
      <c r="H100" s="103">
        <v>3</v>
      </c>
      <c r="I100" s="103"/>
      <c r="J100" s="103"/>
      <c r="K100" s="103">
        <v>1</v>
      </c>
      <c r="L100" s="103">
        <v>2</v>
      </c>
      <c r="M100" s="103">
        <v>1</v>
      </c>
      <c r="N100" s="103"/>
      <c r="O100" s="103"/>
      <c r="P100" s="134">
        <v>1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>
      <c r="A101" s="131" t="s">
        <v>114</v>
      </c>
      <c r="B101" s="131" t="s">
        <v>303</v>
      </c>
      <c r="C101" s="131" t="s">
        <v>304</v>
      </c>
      <c r="D101" s="132" t="s">
        <v>308</v>
      </c>
      <c r="E101" s="133"/>
      <c r="F101" s="103"/>
      <c r="G101" s="103"/>
      <c r="H101" s="103"/>
      <c r="I101" s="103"/>
      <c r="J101" s="103"/>
      <c r="K101" s="103"/>
      <c r="L101" s="103"/>
      <c r="M101" s="103">
        <v>1</v>
      </c>
      <c r="N101" s="103"/>
      <c r="O101" s="103"/>
      <c r="P101" s="134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 spans="1:30">
      <c r="A102" s="131" t="s">
        <v>114</v>
      </c>
      <c r="B102" s="131" t="s">
        <v>303</v>
      </c>
      <c r="C102" s="131" t="s">
        <v>304</v>
      </c>
      <c r="D102" s="132" t="s">
        <v>312</v>
      </c>
      <c r="E102" s="133">
        <v>14</v>
      </c>
      <c r="F102" s="103">
        <v>2</v>
      </c>
      <c r="G102" s="103">
        <v>16</v>
      </c>
      <c r="H102" s="103">
        <v>7</v>
      </c>
      <c r="I102" s="103">
        <v>19</v>
      </c>
      <c r="J102" s="103">
        <v>13</v>
      </c>
      <c r="K102" s="103">
        <v>18</v>
      </c>
      <c r="L102" s="103">
        <v>15</v>
      </c>
      <c r="M102" s="103">
        <v>34</v>
      </c>
      <c r="N102" s="103">
        <v>17</v>
      </c>
      <c r="O102" s="103">
        <v>20</v>
      </c>
      <c r="P102" s="134">
        <v>21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>
      <c r="A103" s="131" t="s">
        <v>114</v>
      </c>
      <c r="B103" s="140" t="s">
        <v>309</v>
      </c>
      <c r="C103" s="140" t="s">
        <v>310</v>
      </c>
      <c r="D103" s="140" t="s">
        <v>305</v>
      </c>
      <c r="E103" s="128">
        <v>9</v>
      </c>
      <c r="F103" s="129">
        <v>8</v>
      </c>
      <c r="G103" s="129">
        <v>5</v>
      </c>
      <c r="H103" s="129">
        <v>5</v>
      </c>
      <c r="I103" s="129"/>
      <c r="J103" s="129">
        <v>2</v>
      </c>
      <c r="K103" s="129">
        <v>3</v>
      </c>
      <c r="L103" s="129"/>
      <c r="M103" s="129">
        <v>4</v>
      </c>
      <c r="N103" s="129">
        <v>7</v>
      </c>
      <c r="O103" s="129">
        <v>7</v>
      </c>
      <c r="P103" s="130">
        <v>9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 spans="1:30">
      <c r="A104" s="131" t="s">
        <v>114</v>
      </c>
      <c r="B104" s="131" t="s">
        <v>309</v>
      </c>
      <c r="C104" s="131" t="s">
        <v>310</v>
      </c>
      <c r="D104" s="132" t="s">
        <v>306</v>
      </c>
      <c r="E104" s="133"/>
      <c r="F104" s="103">
        <v>2</v>
      </c>
      <c r="G104" s="103"/>
      <c r="H104" s="103"/>
      <c r="I104" s="103"/>
      <c r="J104" s="103">
        <v>1</v>
      </c>
      <c r="K104" s="103">
        <v>2</v>
      </c>
      <c r="L104" s="103"/>
      <c r="M104" s="103"/>
      <c r="N104" s="103">
        <v>3</v>
      </c>
      <c r="O104" s="103">
        <v>4</v>
      </c>
      <c r="P104" s="13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1:30">
      <c r="A105" s="131" t="s">
        <v>114</v>
      </c>
      <c r="B105" s="131" t="s">
        <v>309</v>
      </c>
      <c r="C105" s="131" t="s">
        <v>310</v>
      </c>
      <c r="D105" s="132" t="s">
        <v>307</v>
      </c>
      <c r="E105" s="133">
        <v>1</v>
      </c>
      <c r="F105" s="103">
        <v>1</v>
      </c>
      <c r="G105" s="103">
        <v>2</v>
      </c>
      <c r="H105" s="103"/>
      <c r="I105" s="103"/>
      <c r="J105" s="103"/>
      <c r="K105" s="103"/>
      <c r="L105" s="103"/>
      <c r="M105" s="103">
        <v>1</v>
      </c>
      <c r="N105" s="103">
        <v>1</v>
      </c>
      <c r="O105" s="103">
        <v>1</v>
      </c>
      <c r="P105" s="134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1:30">
      <c r="A106" s="131" t="s">
        <v>114</v>
      </c>
      <c r="B106" s="131" t="s">
        <v>309</v>
      </c>
      <c r="C106" s="131" t="s">
        <v>310</v>
      </c>
      <c r="D106" s="132" t="s">
        <v>312</v>
      </c>
      <c r="E106" s="133">
        <v>2</v>
      </c>
      <c r="F106" s="103">
        <v>6</v>
      </c>
      <c r="G106" s="103">
        <v>3</v>
      </c>
      <c r="H106" s="103">
        <v>2</v>
      </c>
      <c r="I106" s="103">
        <v>7</v>
      </c>
      <c r="J106" s="103">
        <v>6</v>
      </c>
      <c r="K106" s="103">
        <v>15</v>
      </c>
      <c r="L106" s="103">
        <v>16</v>
      </c>
      <c r="M106" s="103">
        <v>12</v>
      </c>
      <c r="N106" s="103">
        <v>10</v>
      </c>
      <c r="O106" s="103">
        <v>3</v>
      </c>
      <c r="P106" s="134">
        <v>16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>
      <c r="A107" s="140" t="s">
        <v>122</v>
      </c>
      <c r="B107" s="140" t="s">
        <v>365</v>
      </c>
      <c r="C107" s="140" t="s">
        <v>366</v>
      </c>
      <c r="D107" s="140" t="s">
        <v>367</v>
      </c>
      <c r="E107" s="128"/>
      <c r="F107" s="129"/>
      <c r="G107" s="129"/>
      <c r="H107" s="129"/>
      <c r="I107" s="129"/>
      <c r="J107" s="129"/>
      <c r="K107" s="129"/>
      <c r="L107" s="129">
        <v>2</v>
      </c>
      <c r="M107" s="129"/>
      <c r="N107" s="129"/>
      <c r="O107" s="129"/>
      <c r="P107" s="130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 spans="1:30">
      <c r="A108" s="131" t="s">
        <v>122</v>
      </c>
      <c r="B108" s="131" t="s">
        <v>365</v>
      </c>
      <c r="C108" s="131" t="s">
        <v>366</v>
      </c>
      <c r="D108" s="132" t="s">
        <v>368</v>
      </c>
      <c r="E108" s="133"/>
      <c r="F108" s="103"/>
      <c r="G108" s="103"/>
      <c r="H108" s="103"/>
      <c r="I108" s="103"/>
      <c r="J108" s="103"/>
      <c r="K108" s="103">
        <v>13</v>
      </c>
      <c r="L108" s="103">
        <v>5</v>
      </c>
      <c r="M108" s="103">
        <v>2</v>
      </c>
      <c r="N108" s="103"/>
      <c r="O108" s="103"/>
      <c r="P108" s="134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>
      <c r="A109" s="131" t="s">
        <v>122</v>
      </c>
      <c r="B109" s="131" t="s">
        <v>365</v>
      </c>
      <c r="C109" s="140" t="s">
        <v>369</v>
      </c>
      <c r="D109" s="140" t="s">
        <v>368</v>
      </c>
      <c r="E109" s="128"/>
      <c r="F109" s="129"/>
      <c r="G109" s="129"/>
      <c r="H109" s="129"/>
      <c r="I109" s="129"/>
      <c r="J109" s="129"/>
      <c r="K109" s="129"/>
      <c r="L109" s="129"/>
      <c r="M109" s="129">
        <v>6</v>
      </c>
      <c r="N109" s="129">
        <v>10</v>
      </c>
      <c r="O109" s="129"/>
      <c r="P109" s="130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0">
      <c r="A110" s="131" t="s">
        <v>122</v>
      </c>
      <c r="B110" s="131" t="s">
        <v>365</v>
      </c>
      <c r="C110" s="131" t="s">
        <v>369</v>
      </c>
      <c r="D110" s="132" t="s">
        <v>203</v>
      </c>
      <c r="E110" s="133"/>
      <c r="F110" s="103"/>
      <c r="G110" s="103"/>
      <c r="H110" s="103"/>
      <c r="I110" s="103"/>
      <c r="J110" s="103"/>
      <c r="K110" s="103"/>
      <c r="L110" s="103"/>
      <c r="M110" s="103">
        <v>1</v>
      </c>
      <c r="N110" s="103"/>
      <c r="O110" s="103"/>
      <c r="P110" s="134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>
      <c r="A111" s="131" t="s">
        <v>122</v>
      </c>
      <c r="B111" s="140" t="s">
        <v>370</v>
      </c>
      <c r="C111" s="140" t="s">
        <v>371</v>
      </c>
      <c r="D111" s="140" t="s">
        <v>372</v>
      </c>
      <c r="E111" s="128"/>
      <c r="F111" s="129"/>
      <c r="G111" s="129"/>
      <c r="H111" s="129"/>
      <c r="I111" s="129"/>
      <c r="J111" s="129"/>
      <c r="K111" s="129">
        <v>3</v>
      </c>
      <c r="L111" s="129"/>
      <c r="M111" s="129"/>
      <c r="N111" s="129"/>
      <c r="O111" s="129"/>
      <c r="P111" s="130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0">
      <c r="A112" s="131" t="s">
        <v>122</v>
      </c>
      <c r="B112" s="131" t="s">
        <v>370</v>
      </c>
      <c r="C112" s="131" t="s">
        <v>371</v>
      </c>
      <c r="D112" s="132" t="s">
        <v>179</v>
      </c>
      <c r="E112" s="133"/>
      <c r="F112" s="103"/>
      <c r="G112" s="103"/>
      <c r="H112" s="103"/>
      <c r="I112" s="103"/>
      <c r="J112" s="103"/>
      <c r="K112" s="103">
        <v>12</v>
      </c>
      <c r="L112" s="103"/>
      <c r="M112" s="103"/>
      <c r="N112" s="103"/>
      <c r="O112" s="103"/>
      <c r="P112" s="134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>
      <c r="A113" s="131" t="s">
        <v>122</v>
      </c>
      <c r="B113" s="140" t="s">
        <v>373</v>
      </c>
      <c r="C113" s="140" t="s">
        <v>374</v>
      </c>
      <c r="D113" s="140" t="s">
        <v>375</v>
      </c>
      <c r="E113" s="128"/>
      <c r="F113" s="129"/>
      <c r="G113" s="129"/>
      <c r="H113" s="129"/>
      <c r="I113" s="129"/>
      <c r="J113" s="129"/>
      <c r="K113" s="129"/>
      <c r="L113" s="129"/>
      <c r="M113" s="129"/>
      <c r="N113" s="129">
        <v>33</v>
      </c>
      <c r="O113" s="129"/>
      <c r="P113" s="130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>
      <c r="A114" s="131" t="s">
        <v>122</v>
      </c>
      <c r="B114" s="131" t="s">
        <v>373</v>
      </c>
      <c r="C114" s="131" t="s">
        <v>374</v>
      </c>
      <c r="D114" s="132" t="s">
        <v>349</v>
      </c>
      <c r="E114" s="133"/>
      <c r="F114" s="103"/>
      <c r="G114" s="103"/>
      <c r="H114" s="103"/>
      <c r="I114" s="103"/>
      <c r="J114" s="103"/>
      <c r="K114" s="103">
        <v>9</v>
      </c>
      <c r="L114" s="103">
        <v>12</v>
      </c>
      <c r="M114" s="103">
        <v>9</v>
      </c>
      <c r="N114" s="103">
        <v>11</v>
      </c>
      <c r="O114" s="103">
        <v>64</v>
      </c>
      <c r="P114" s="134">
        <v>43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>
      <c r="A115" s="131" t="s">
        <v>122</v>
      </c>
      <c r="B115" s="131" t="s">
        <v>373</v>
      </c>
      <c r="C115" s="131" t="s">
        <v>374</v>
      </c>
      <c r="D115" s="132" t="s">
        <v>200</v>
      </c>
      <c r="E115" s="133"/>
      <c r="F115" s="103"/>
      <c r="G115" s="103"/>
      <c r="H115" s="103"/>
      <c r="I115" s="103"/>
      <c r="J115" s="103"/>
      <c r="K115" s="103">
        <v>79</v>
      </c>
      <c r="L115" s="103">
        <v>87</v>
      </c>
      <c r="M115" s="103">
        <v>97</v>
      </c>
      <c r="N115" s="103">
        <v>56</v>
      </c>
      <c r="O115" s="103">
        <v>57</v>
      </c>
      <c r="P115" s="134">
        <v>95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>
      <c r="A116" s="131" t="s">
        <v>122</v>
      </c>
      <c r="B116" s="131" t="s">
        <v>373</v>
      </c>
      <c r="C116" s="131" t="s">
        <v>374</v>
      </c>
      <c r="D116" s="132" t="s">
        <v>372</v>
      </c>
      <c r="E116" s="133"/>
      <c r="F116" s="103"/>
      <c r="G116" s="103"/>
      <c r="H116" s="103"/>
      <c r="I116" s="103"/>
      <c r="J116" s="103"/>
      <c r="K116" s="103">
        <v>4</v>
      </c>
      <c r="L116" s="103"/>
      <c r="M116" s="103"/>
      <c r="N116" s="103"/>
      <c r="O116" s="103"/>
      <c r="P116" s="134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>
      <c r="A117" s="131" t="s">
        <v>122</v>
      </c>
      <c r="B117" s="131" t="s">
        <v>373</v>
      </c>
      <c r="C117" s="131" t="s">
        <v>374</v>
      </c>
      <c r="D117" s="132" t="s">
        <v>236</v>
      </c>
      <c r="E117" s="133"/>
      <c r="F117" s="103"/>
      <c r="G117" s="103"/>
      <c r="H117" s="103"/>
      <c r="I117" s="103"/>
      <c r="J117" s="103"/>
      <c r="K117" s="103"/>
      <c r="L117" s="103"/>
      <c r="M117" s="103"/>
      <c r="N117" s="103">
        <v>1</v>
      </c>
      <c r="O117" s="103"/>
      <c r="P117" s="134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>
      <c r="A118" s="131" t="s">
        <v>122</v>
      </c>
      <c r="B118" s="140" t="s">
        <v>376</v>
      </c>
      <c r="C118" s="140" t="s">
        <v>377</v>
      </c>
      <c r="D118" s="140" t="s">
        <v>236</v>
      </c>
      <c r="E118" s="128"/>
      <c r="F118" s="129"/>
      <c r="G118" s="129"/>
      <c r="H118" s="129"/>
      <c r="I118" s="129"/>
      <c r="J118" s="129"/>
      <c r="K118" s="129"/>
      <c r="L118" s="129"/>
      <c r="M118" s="129"/>
      <c r="N118" s="129">
        <v>1</v>
      </c>
      <c r="O118" s="129"/>
      <c r="P118" s="130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>
      <c r="A119" s="131" t="s">
        <v>122</v>
      </c>
      <c r="B119" s="140" t="s">
        <v>378</v>
      </c>
      <c r="C119" s="140" t="s">
        <v>379</v>
      </c>
      <c r="D119" s="140" t="s">
        <v>380</v>
      </c>
      <c r="E119" s="128"/>
      <c r="F119" s="129"/>
      <c r="G119" s="129"/>
      <c r="H119" s="129"/>
      <c r="I119" s="129"/>
      <c r="J119" s="129"/>
      <c r="K119" s="129">
        <v>2</v>
      </c>
      <c r="L119" s="129"/>
      <c r="M119" s="129"/>
      <c r="N119" s="129"/>
      <c r="O119" s="129"/>
      <c r="P119" s="130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>
      <c r="A120" s="131" t="s">
        <v>122</v>
      </c>
      <c r="B120" s="131" t="s">
        <v>378</v>
      </c>
      <c r="C120" s="131" t="s">
        <v>379</v>
      </c>
      <c r="D120" s="132" t="s">
        <v>326</v>
      </c>
      <c r="E120" s="133"/>
      <c r="F120" s="103"/>
      <c r="G120" s="103"/>
      <c r="H120" s="103"/>
      <c r="I120" s="103"/>
      <c r="J120" s="103"/>
      <c r="K120" s="103"/>
      <c r="L120" s="103">
        <v>2</v>
      </c>
      <c r="M120" s="103"/>
      <c r="N120" s="103"/>
      <c r="O120" s="103"/>
      <c r="P120" s="134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>
      <c r="A121" s="131" t="s">
        <v>122</v>
      </c>
      <c r="B121" s="140" t="s">
        <v>381</v>
      </c>
      <c r="C121" s="140" t="s">
        <v>382</v>
      </c>
      <c r="D121" s="140" t="s">
        <v>383</v>
      </c>
      <c r="E121" s="128">
        <v>22</v>
      </c>
      <c r="F121" s="129">
        <v>7</v>
      </c>
      <c r="G121" s="129">
        <v>5</v>
      </c>
      <c r="H121" s="129">
        <v>11</v>
      </c>
      <c r="I121" s="129">
        <v>5</v>
      </c>
      <c r="J121" s="129">
        <v>6</v>
      </c>
      <c r="K121" s="129">
        <v>8</v>
      </c>
      <c r="L121" s="129">
        <v>11</v>
      </c>
      <c r="M121" s="129">
        <v>9</v>
      </c>
      <c r="N121" s="129">
        <v>6</v>
      </c>
      <c r="O121" s="129">
        <v>4</v>
      </c>
      <c r="P121" s="130">
        <v>12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>
      <c r="A122" s="131" t="s">
        <v>122</v>
      </c>
      <c r="B122" s="140" t="s">
        <v>384</v>
      </c>
      <c r="C122" s="140" t="s">
        <v>385</v>
      </c>
      <c r="D122" s="140" t="s">
        <v>386</v>
      </c>
      <c r="E122" s="128"/>
      <c r="F122" s="129"/>
      <c r="G122" s="129"/>
      <c r="H122" s="129"/>
      <c r="I122" s="129"/>
      <c r="J122" s="129">
        <v>19</v>
      </c>
      <c r="K122" s="129">
        <v>33</v>
      </c>
      <c r="L122" s="129"/>
      <c r="M122" s="129"/>
      <c r="N122" s="129"/>
      <c r="O122" s="129"/>
      <c r="P122" s="130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>
      <c r="A123" s="131" t="s">
        <v>122</v>
      </c>
      <c r="B123" s="131" t="s">
        <v>384</v>
      </c>
      <c r="C123" s="131" t="s">
        <v>385</v>
      </c>
      <c r="D123" s="132" t="s">
        <v>387</v>
      </c>
      <c r="E123" s="133"/>
      <c r="F123" s="103"/>
      <c r="G123" s="103"/>
      <c r="H123" s="103"/>
      <c r="I123" s="103"/>
      <c r="J123" s="103">
        <v>1</v>
      </c>
      <c r="K123" s="103">
        <v>4</v>
      </c>
      <c r="L123" s="103"/>
      <c r="M123" s="103"/>
      <c r="N123" s="103"/>
      <c r="O123" s="103"/>
      <c r="P123" s="134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>
      <c r="A124" s="131" t="s">
        <v>122</v>
      </c>
      <c r="B124" s="140" t="s">
        <v>359</v>
      </c>
      <c r="C124" s="140" t="s">
        <v>360</v>
      </c>
      <c r="D124" s="140" t="s">
        <v>361</v>
      </c>
      <c r="E124" s="128"/>
      <c r="F124" s="129"/>
      <c r="G124" s="129"/>
      <c r="H124" s="129"/>
      <c r="I124" s="129"/>
      <c r="J124" s="129">
        <v>10</v>
      </c>
      <c r="K124" s="129"/>
      <c r="L124" s="129"/>
      <c r="M124" s="129"/>
      <c r="N124" s="129"/>
      <c r="O124" s="129"/>
      <c r="P124" s="130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>
      <c r="A125" s="131" t="s">
        <v>122</v>
      </c>
      <c r="B125" s="140" t="s">
        <v>388</v>
      </c>
      <c r="C125" s="140" t="s">
        <v>389</v>
      </c>
      <c r="D125" s="140" t="s">
        <v>390</v>
      </c>
      <c r="E125" s="128"/>
      <c r="F125" s="129"/>
      <c r="G125" s="129"/>
      <c r="H125" s="129"/>
      <c r="I125" s="129"/>
      <c r="J125" s="129"/>
      <c r="K125" s="129"/>
      <c r="L125" s="129"/>
      <c r="M125" s="129"/>
      <c r="N125" s="129">
        <v>1</v>
      </c>
      <c r="O125" s="129"/>
      <c r="P125" s="130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>
      <c r="A126" s="131" t="s">
        <v>122</v>
      </c>
      <c r="B126" s="131" t="s">
        <v>388</v>
      </c>
      <c r="C126" s="140" t="s">
        <v>391</v>
      </c>
      <c r="D126" s="140" t="s">
        <v>392</v>
      </c>
      <c r="E126" s="128"/>
      <c r="F126" s="129"/>
      <c r="G126" s="129"/>
      <c r="H126" s="129"/>
      <c r="I126" s="129">
        <v>1</v>
      </c>
      <c r="J126" s="129">
        <v>1</v>
      </c>
      <c r="K126" s="129">
        <v>1</v>
      </c>
      <c r="L126" s="129"/>
      <c r="M126" s="129"/>
      <c r="N126" s="129"/>
      <c r="O126" s="129"/>
      <c r="P126" s="130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>
      <c r="A127" s="131" t="s">
        <v>122</v>
      </c>
      <c r="B127" s="131" t="s">
        <v>388</v>
      </c>
      <c r="C127" s="131" t="s">
        <v>391</v>
      </c>
      <c r="D127" s="132" t="s">
        <v>380</v>
      </c>
      <c r="E127" s="133"/>
      <c r="F127" s="103"/>
      <c r="G127" s="103"/>
      <c r="H127" s="103">
        <v>1</v>
      </c>
      <c r="I127" s="103"/>
      <c r="J127" s="103"/>
      <c r="K127" s="103"/>
      <c r="L127" s="103"/>
      <c r="M127" s="103"/>
      <c r="N127" s="103"/>
      <c r="O127" s="103"/>
      <c r="P127" s="134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>
      <c r="A128" s="131" t="s">
        <v>122</v>
      </c>
      <c r="B128" s="131" t="s">
        <v>388</v>
      </c>
      <c r="C128" s="131" t="s">
        <v>391</v>
      </c>
      <c r="D128" s="132" t="s">
        <v>390</v>
      </c>
      <c r="E128" s="133">
        <v>2</v>
      </c>
      <c r="F128" s="103">
        <v>1</v>
      </c>
      <c r="G128" s="103"/>
      <c r="H128" s="103"/>
      <c r="I128" s="103"/>
      <c r="J128" s="103"/>
      <c r="K128" s="103"/>
      <c r="L128" s="103"/>
      <c r="M128" s="103"/>
      <c r="N128" s="103"/>
      <c r="O128" s="103"/>
      <c r="P128" s="134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>
      <c r="A129" s="131" t="s">
        <v>122</v>
      </c>
      <c r="B129" s="140" t="s">
        <v>393</v>
      </c>
      <c r="C129" s="140" t="s">
        <v>394</v>
      </c>
      <c r="D129" s="140" t="s">
        <v>395</v>
      </c>
      <c r="E129" s="128"/>
      <c r="F129" s="129"/>
      <c r="G129" s="129"/>
      <c r="H129" s="129">
        <v>3</v>
      </c>
      <c r="I129" s="129"/>
      <c r="J129" s="129"/>
      <c r="K129" s="129"/>
      <c r="L129" s="129"/>
      <c r="M129" s="129"/>
      <c r="N129" s="129"/>
      <c r="O129" s="129"/>
      <c r="P129" s="130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>
      <c r="A130" s="131" t="s">
        <v>122</v>
      </c>
      <c r="B130" s="131" t="s">
        <v>393</v>
      </c>
      <c r="C130" s="131" t="s">
        <v>394</v>
      </c>
      <c r="D130" s="132" t="s">
        <v>396</v>
      </c>
      <c r="E130" s="133"/>
      <c r="F130" s="103"/>
      <c r="G130" s="103"/>
      <c r="H130" s="103">
        <v>7</v>
      </c>
      <c r="I130" s="103"/>
      <c r="J130" s="103"/>
      <c r="K130" s="103"/>
      <c r="L130" s="103"/>
      <c r="M130" s="103"/>
      <c r="N130" s="103"/>
      <c r="O130" s="103"/>
      <c r="P130" s="134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>
      <c r="A131" s="131" t="s">
        <v>122</v>
      </c>
      <c r="B131" s="140" t="s">
        <v>397</v>
      </c>
      <c r="C131" s="140" t="s">
        <v>398</v>
      </c>
      <c r="D131" s="140" t="s">
        <v>392</v>
      </c>
      <c r="E131" s="128"/>
      <c r="F131" s="129"/>
      <c r="G131" s="129"/>
      <c r="H131" s="129"/>
      <c r="I131" s="129">
        <v>1</v>
      </c>
      <c r="J131" s="129">
        <v>1</v>
      </c>
      <c r="K131" s="129">
        <v>1</v>
      </c>
      <c r="L131" s="129"/>
      <c r="M131" s="129"/>
      <c r="N131" s="129"/>
      <c r="O131" s="129"/>
      <c r="P131" s="130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>
      <c r="A132" s="131" t="s">
        <v>122</v>
      </c>
      <c r="B132" s="140" t="s">
        <v>399</v>
      </c>
      <c r="C132" s="140" t="s">
        <v>400</v>
      </c>
      <c r="D132" s="140" t="s">
        <v>401</v>
      </c>
      <c r="E132" s="128"/>
      <c r="F132" s="129"/>
      <c r="G132" s="129"/>
      <c r="H132" s="129"/>
      <c r="I132" s="129"/>
      <c r="J132" s="129"/>
      <c r="K132" s="129"/>
      <c r="L132" s="129">
        <v>5</v>
      </c>
      <c r="M132" s="129"/>
      <c r="N132" s="129"/>
      <c r="O132" s="129"/>
      <c r="P132" s="130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>
      <c r="A133" s="131" t="s">
        <v>122</v>
      </c>
      <c r="B133" s="131" t="s">
        <v>399</v>
      </c>
      <c r="C133" s="131" t="s">
        <v>400</v>
      </c>
      <c r="D133" s="132" t="s">
        <v>402</v>
      </c>
      <c r="E133" s="133"/>
      <c r="F133" s="103"/>
      <c r="G133" s="103"/>
      <c r="H133" s="103"/>
      <c r="I133" s="103">
        <v>6</v>
      </c>
      <c r="J133" s="103">
        <v>11</v>
      </c>
      <c r="K133" s="103">
        <v>9</v>
      </c>
      <c r="L133" s="103">
        <v>7</v>
      </c>
      <c r="M133" s="103"/>
      <c r="N133" s="103"/>
      <c r="O133" s="103"/>
      <c r="P133" s="134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>
      <c r="A134" s="131" t="s">
        <v>122</v>
      </c>
      <c r="B134" s="131" t="s">
        <v>399</v>
      </c>
      <c r="C134" s="140" t="s">
        <v>403</v>
      </c>
      <c r="D134" s="140" t="s">
        <v>372</v>
      </c>
      <c r="E134" s="128"/>
      <c r="F134" s="129"/>
      <c r="G134" s="129"/>
      <c r="H134" s="129"/>
      <c r="I134" s="129"/>
      <c r="J134" s="129"/>
      <c r="K134" s="129"/>
      <c r="L134" s="129"/>
      <c r="M134" s="129"/>
      <c r="N134" s="129">
        <v>1</v>
      </c>
      <c r="O134" s="129"/>
      <c r="P134" s="130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>
      <c r="A135" s="131" t="s">
        <v>122</v>
      </c>
      <c r="B135" s="131" t="s">
        <v>399</v>
      </c>
      <c r="C135" s="131" t="s">
        <v>403</v>
      </c>
      <c r="D135" s="132" t="s">
        <v>402</v>
      </c>
      <c r="E135" s="133"/>
      <c r="F135" s="103"/>
      <c r="G135" s="103"/>
      <c r="H135" s="103"/>
      <c r="I135" s="103"/>
      <c r="J135" s="103"/>
      <c r="K135" s="103"/>
      <c r="L135" s="103"/>
      <c r="M135" s="103">
        <v>5</v>
      </c>
      <c r="N135" s="103">
        <v>2</v>
      </c>
      <c r="O135" s="103">
        <v>1</v>
      </c>
      <c r="P135" s="134">
        <v>7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>
      <c r="A136" s="131" t="s">
        <v>122</v>
      </c>
      <c r="B136" s="140" t="s">
        <v>723</v>
      </c>
      <c r="C136" s="140" t="s">
        <v>724</v>
      </c>
      <c r="D136" s="140" t="s">
        <v>491</v>
      </c>
      <c r="E136" s="128"/>
      <c r="F136" s="129"/>
      <c r="G136" s="129"/>
      <c r="H136" s="129"/>
      <c r="I136" s="129">
        <v>2</v>
      </c>
      <c r="J136" s="129"/>
      <c r="K136" s="129"/>
      <c r="L136" s="129"/>
      <c r="M136" s="129"/>
      <c r="N136" s="129"/>
      <c r="O136" s="129"/>
      <c r="P136" s="130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>
      <c r="A137" s="131" t="s">
        <v>122</v>
      </c>
      <c r="B137" s="140" t="s">
        <v>404</v>
      </c>
      <c r="C137" s="140" t="s">
        <v>405</v>
      </c>
      <c r="D137" s="140" t="s">
        <v>406</v>
      </c>
      <c r="E137" s="128"/>
      <c r="F137" s="129"/>
      <c r="G137" s="129"/>
      <c r="H137" s="129"/>
      <c r="I137" s="129"/>
      <c r="J137" s="129"/>
      <c r="K137" s="129"/>
      <c r="L137" s="129"/>
      <c r="M137" s="129"/>
      <c r="N137" s="129">
        <v>1</v>
      </c>
      <c r="O137" s="129">
        <v>2</v>
      </c>
      <c r="P137" s="130">
        <v>4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>
      <c r="A138" s="131" t="s">
        <v>122</v>
      </c>
      <c r="B138" s="131" t="s">
        <v>404</v>
      </c>
      <c r="C138" s="131" t="s">
        <v>405</v>
      </c>
      <c r="D138" s="132" t="s">
        <v>407</v>
      </c>
      <c r="E138" s="13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>
        <v>1</v>
      </c>
      <c r="P138" s="134">
        <v>1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>
      <c r="A139" s="131" t="s">
        <v>122</v>
      </c>
      <c r="B139" s="140" t="s">
        <v>408</v>
      </c>
      <c r="C139" s="140" t="s">
        <v>409</v>
      </c>
      <c r="D139" s="140" t="s">
        <v>406</v>
      </c>
      <c r="E139" s="128"/>
      <c r="F139" s="129"/>
      <c r="G139" s="129"/>
      <c r="H139" s="129"/>
      <c r="I139" s="129"/>
      <c r="J139" s="129"/>
      <c r="K139" s="129"/>
      <c r="L139" s="129"/>
      <c r="M139" s="129"/>
      <c r="N139" s="129">
        <v>1</v>
      </c>
      <c r="O139" s="129"/>
      <c r="P139" s="130">
        <v>1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>
      <c r="A140" s="131" t="s">
        <v>122</v>
      </c>
      <c r="B140" s="140" t="s">
        <v>410</v>
      </c>
      <c r="C140" s="140" t="s">
        <v>411</v>
      </c>
      <c r="D140" s="140" t="s">
        <v>320</v>
      </c>
      <c r="E140" s="128"/>
      <c r="F140" s="129"/>
      <c r="G140" s="129"/>
      <c r="H140" s="129"/>
      <c r="I140" s="129"/>
      <c r="J140" s="129"/>
      <c r="K140" s="129"/>
      <c r="L140" s="129"/>
      <c r="M140" s="129">
        <v>8</v>
      </c>
      <c r="N140" s="129">
        <v>2</v>
      </c>
      <c r="O140" s="129"/>
      <c r="P140" s="13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>
      <c r="A141" s="131" t="s">
        <v>122</v>
      </c>
      <c r="B141" s="131" t="s">
        <v>410</v>
      </c>
      <c r="C141" s="140" t="s">
        <v>412</v>
      </c>
      <c r="D141" s="140" t="s">
        <v>413</v>
      </c>
      <c r="E141" s="128"/>
      <c r="F141" s="129"/>
      <c r="G141" s="129"/>
      <c r="H141" s="129"/>
      <c r="I141" s="129"/>
      <c r="J141" s="129"/>
      <c r="K141" s="129"/>
      <c r="L141" s="129">
        <v>1</v>
      </c>
      <c r="M141" s="129"/>
      <c r="N141" s="129"/>
      <c r="O141" s="129"/>
      <c r="P141" s="130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>
      <c r="A142" s="131" t="s">
        <v>122</v>
      </c>
      <c r="B142" s="131" t="s">
        <v>410</v>
      </c>
      <c r="C142" s="131" t="s">
        <v>412</v>
      </c>
      <c r="D142" s="132" t="s">
        <v>320</v>
      </c>
      <c r="E142" s="133">
        <v>11</v>
      </c>
      <c r="F142" s="103">
        <v>7</v>
      </c>
      <c r="G142" s="103">
        <v>11</v>
      </c>
      <c r="H142" s="103">
        <v>11</v>
      </c>
      <c r="I142" s="103">
        <v>9</v>
      </c>
      <c r="J142" s="103">
        <v>11</v>
      </c>
      <c r="K142" s="103">
        <v>13</v>
      </c>
      <c r="L142" s="103">
        <v>11</v>
      </c>
      <c r="M142" s="103"/>
      <c r="N142" s="103"/>
      <c r="O142" s="103"/>
      <c r="P142" s="134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>
      <c r="A143" s="131" t="s">
        <v>122</v>
      </c>
      <c r="B143" s="140" t="s">
        <v>725</v>
      </c>
      <c r="C143" s="140" t="s">
        <v>726</v>
      </c>
      <c r="D143" s="140" t="s">
        <v>727</v>
      </c>
      <c r="E143" s="128"/>
      <c r="F143" s="129"/>
      <c r="G143" s="129"/>
      <c r="H143" s="129"/>
      <c r="I143" s="129">
        <v>2</v>
      </c>
      <c r="J143" s="129"/>
      <c r="K143" s="129"/>
      <c r="L143" s="129"/>
      <c r="M143" s="129"/>
      <c r="N143" s="129"/>
      <c r="O143" s="129"/>
      <c r="P143" s="130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0">
      <c r="A144" s="131" t="s">
        <v>122</v>
      </c>
      <c r="B144" s="140" t="s">
        <v>414</v>
      </c>
      <c r="C144" s="140" t="s">
        <v>415</v>
      </c>
      <c r="D144" s="140" t="s">
        <v>416</v>
      </c>
      <c r="E144" s="128">
        <v>4</v>
      </c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30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1:30">
      <c r="A145" s="131" t="s">
        <v>122</v>
      </c>
      <c r="B145" s="140" t="s">
        <v>342</v>
      </c>
      <c r="C145" s="140" t="s">
        <v>343</v>
      </c>
      <c r="D145" s="140" t="s">
        <v>200</v>
      </c>
      <c r="E145" s="128"/>
      <c r="F145" s="129"/>
      <c r="G145" s="129"/>
      <c r="H145" s="129"/>
      <c r="I145" s="129"/>
      <c r="J145" s="129"/>
      <c r="K145" s="129"/>
      <c r="L145" s="129"/>
      <c r="M145" s="129">
        <v>5</v>
      </c>
      <c r="N145" s="129">
        <v>5</v>
      </c>
      <c r="O145" s="129"/>
      <c r="P145" s="130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1:30">
      <c r="A146" s="131" t="s">
        <v>122</v>
      </c>
      <c r="B146" s="131" t="s">
        <v>342</v>
      </c>
      <c r="C146" s="140" t="s">
        <v>344</v>
      </c>
      <c r="D146" s="140" t="s">
        <v>200</v>
      </c>
      <c r="E146" s="128"/>
      <c r="F146" s="129"/>
      <c r="G146" s="129"/>
      <c r="H146" s="129"/>
      <c r="I146" s="129"/>
      <c r="J146" s="129"/>
      <c r="K146" s="129">
        <v>22</v>
      </c>
      <c r="L146" s="129">
        <v>16</v>
      </c>
      <c r="M146" s="129">
        <v>3</v>
      </c>
      <c r="N146" s="129"/>
      <c r="O146" s="129"/>
      <c r="P146" s="130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1:30">
      <c r="A147" s="131" t="s">
        <v>122</v>
      </c>
      <c r="B147" s="140" t="s">
        <v>345</v>
      </c>
      <c r="C147" s="140" t="s">
        <v>346</v>
      </c>
      <c r="D147" s="140" t="s">
        <v>417</v>
      </c>
      <c r="E147" s="128"/>
      <c r="F147" s="129"/>
      <c r="G147" s="129"/>
      <c r="H147" s="129"/>
      <c r="I147" s="129"/>
      <c r="J147" s="129"/>
      <c r="K147" s="129"/>
      <c r="L147" s="129"/>
      <c r="M147" s="129">
        <v>1</v>
      </c>
      <c r="N147" s="129">
        <v>4</v>
      </c>
      <c r="O147" s="129">
        <v>5</v>
      </c>
      <c r="P147" s="130">
        <v>5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1:30">
      <c r="A148" s="131" t="s">
        <v>122</v>
      </c>
      <c r="B148" s="131" t="s">
        <v>345</v>
      </c>
      <c r="C148" s="131" t="s">
        <v>346</v>
      </c>
      <c r="D148" s="132" t="s">
        <v>185</v>
      </c>
      <c r="E148" s="133"/>
      <c r="F148" s="103"/>
      <c r="G148" s="103"/>
      <c r="H148" s="103"/>
      <c r="I148" s="103"/>
      <c r="J148" s="103"/>
      <c r="K148" s="103"/>
      <c r="L148" s="103"/>
      <c r="M148" s="103"/>
      <c r="N148" s="103">
        <v>2</v>
      </c>
      <c r="O148" s="103">
        <v>1</v>
      </c>
      <c r="P148" s="134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1:30">
      <c r="A149" s="131" t="s">
        <v>122</v>
      </c>
      <c r="B149" s="131" t="s">
        <v>345</v>
      </c>
      <c r="C149" s="140" t="s">
        <v>418</v>
      </c>
      <c r="D149" s="140" t="s">
        <v>364</v>
      </c>
      <c r="E149" s="128"/>
      <c r="F149" s="129"/>
      <c r="G149" s="129"/>
      <c r="H149" s="129"/>
      <c r="I149" s="129"/>
      <c r="J149" s="129"/>
      <c r="K149" s="129"/>
      <c r="L149" s="129"/>
      <c r="M149" s="129">
        <v>2</v>
      </c>
      <c r="N149" s="129"/>
      <c r="O149" s="129"/>
      <c r="P149" s="130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1:30">
      <c r="A150" s="131" t="s">
        <v>122</v>
      </c>
      <c r="B150" s="131" t="s">
        <v>345</v>
      </c>
      <c r="C150" s="131" t="s">
        <v>418</v>
      </c>
      <c r="D150" s="132" t="s">
        <v>417</v>
      </c>
      <c r="E150" s="133">
        <v>20</v>
      </c>
      <c r="F150" s="103">
        <v>9</v>
      </c>
      <c r="G150" s="103">
        <v>4</v>
      </c>
      <c r="H150" s="103">
        <v>25</v>
      </c>
      <c r="I150" s="103">
        <v>5</v>
      </c>
      <c r="J150" s="103">
        <v>6</v>
      </c>
      <c r="K150" s="103">
        <v>8</v>
      </c>
      <c r="L150" s="103">
        <v>6</v>
      </c>
      <c r="M150" s="103"/>
      <c r="N150" s="103"/>
      <c r="O150" s="103"/>
      <c r="P150" s="134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 spans="1:30">
      <c r="A151" s="131" t="s">
        <v>122</v>
      </c>
      <c r="B151" s="131" t="s">
        <v>345</v>
      </c>
      <c r="C151" s="131" t="s">
        <v>418</v>
      </c>
      <c r="D151" s="132" t="s">
        <v>185</v>
      </c>
      <c r="E151" s="133">
        <v>14</v>
      </c>
      <c r="F151" s="103">
        <v>1</v>
      </c>
      <c r="G151" s="103">
        <v>2</v>
      </c>
      <c r="H151" s="103">
        <v>1</v>
      </c>
      <c r="I151" s="103">
        <v>1</v>
      </c>
      <c r="J151" s="103">
        <v>1</v>
      </c>
      <c r="K151" s="103">
        <v>1</v>
      </c>
      <c r="L151" s="103"/>
      <c r="M151" s="103"/>
      <c r="N151" s="103"/>
      <c r="O151" s="103"/>
      <c r="P151" s="134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 spans="1:30">
      <c r="A152" s="131" t="s">
        <v>122</v>
      </c>
      <c r="B152" s="140" t="s">
        <v>419</v>
      </c>
      <c r="C152" s="140" t="s">
        <v>420</v>
      </c>
      <c r="D152" s="140" t="s">
        <v>421</v>
      </c>
      <c r="E152" s="128">
        <v>2</v>
      </c>
      <c r="F152" s="129"/>
      <c r="G152" s="129"/>
      <c r="H152" s="129">
        <v>1</v>
      </c>
      <c r="I152" s="129"/>
      <c r="J152" s="129"/>
      <c r="K152" s="129">
        <v>2</v>
      </c>
      <c r="L152" s="129">
        <v>1</v>
      </c>
      <c r="M152" s="129"/>
      <c r="N152" s="129"/>
      <c r="O152" s="129"/>
      <c r="P152" s="130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 spans="1:30">
      <c r="A153" s="131" t="s">
        <v>122</v>
      </c>
      <c r="B153" s="131" t="s">
        <v>419</v>
      </c>
      <c r="C153" s="140" t="s">
        <v>422</v>
      </c>
      <c r="D153" s="140" t="s">
        <v>421</v>
      </c>
      <c r="E153" s="128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30">
        <v>1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 spans="1:30">
      <c r="A154" s="131" t="s">
        <v>122</v>
      </c>
      <c r="B154" s="140" t="s">
        <v>423</v>
      </c>
      <c r="C154" s="140" t="s">
        <v>424</v>
      </c>
      <c r="D154" s="140" t="s">
        <v>425</v>
      </c>
      <c r="E154" s="128">
        <v>12</v>
      </c>
      <c r="F154" s="129">
        <v>2</v>
      </c>
      <c r="G154" s="129"/>
      <c r="H154" s="129"/>
      <c r="I154" s="129"/>
      <c r="J154" s="129"/>
      <c r="K154" s="129"/>
      <c r="L154" s="129"/>
      <c r="M154" s="129"/>
      <c r="N154" s="129"/>
      <c r="O154" s="129"/>
      <c r="P154" s="130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 spans="1:30">
      <c r="A155" s="131" t="s">
        <v>122</v>
      </c>
      <c r="B155" s="140" t="s">
        <v>426</v>
      </c>
      <c r="C155" s="140" t="s">
        <v>427</v>
      </c>
      <c r="D155" s="140" t="s">
        <v>367</v>
      </c>
      <c r="E155" s="128"/>
      <c r="F155" s="129"/>
      <c r="G155" s="129"/>
      <c r="H155" s="129"/>
      <c r="I155" s="129"/>
      <c r="J155" s="129"/>
      <c r="K155" s="129"/>
      <c r="L155" s="129"/>
      <c r="M155" s="129"/>
      <c r="N155" s="129">
        <v>2</v>
      </c>
      <c r="O155" s="129"/>
      <c r="P155" s="130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 spans="1:30">
      <c r="A156" s="131" t="s">
        <v>122</v>
      </c>
      <c r="B156" s="131" t="s">
        <v>426</v>
      </c>
      <c r="C156" s="140" t="s">
        <v>428</v>
      </c>
      <c r="D156" s="140" t="s">
        <v>390</v>
      </c>
      <c r="E156" s="128"/>
      <c r="F156" s="129"/>
      <c r="G156" s="129"/>
      <c r="H156" s="129"/>
      <c r="I156" s="129"/>
      <c r="J156" s="129"/>
      <c r="K156" s="129"/>
      <c r="L156" s="129">
        <v>2</v>
      </c>
      <c r="M156" s="129"/>
      <c r="N156" s="129"/>
      <c r="O156" s="129"/>
      <c r="P156" s="130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 spans="1:30">
      <c r="A157" s="131" t="s">
        <v>122</v>
      </c>
      <c r="B157" s="131" t="s">
        <v>426</v>
      </c>
      <c r="C157" s="131" t="s">
        <v>428</v>
      </c>
      <c r="D157" s="132" t="s">
        <v>386</v>
      </c>
      <c r="E157" s="133"/>
      <c r="F157" s="103"/>
      <c r="G157" s="103"/>
      <c r="H157" s="103"/>
      <c r="I157" s="103"/>
      <c r="J157" s="103"/>
      <c r="K157" s="103">
        <v>51</v>
      </c>
      <c r="L157" s="103"/>
      <c r="M157" s="103"/>
      <c r="N157" s="103"/>
      <c r="O157" s="103"/>
      <c r="P157" s="134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 spans="1:30">
      <c r="A158" s="131" t="s">
        <v>122</v>
      </c>
      <c r="B158" s="131" t="s">
        <v>426</v>
      </c>
      <c r="C158" s="131" t="s">
        <v>428</v>
      </c>
      <c r="D158" s="132" t="s">
        <v>367</v>
      </c>
      <c r="E158" s="133"/>
      <c r="F158" s="103"/>
      <c r="G158" s="103"/>
      <c r="H158" s="103"/>
      <c r="I158" s="103"/>
      <c r="J158" s="103">
        <v>2</v>
      </c>
      <c r="K158" s="103"/>
      <c r="L158" s="103">
        <v>2</v>
      </c>
      <c r="M158" s="103"/>
      <c r="N158" s="103"/>
      <c r="O158" s="103"/>
      <c r="P158" s="134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 spans="1:30">
      <c r="A159" s="131" t="s">
        <v>122</v>
      </c>
      <c r="B159" s="131" t="s">
        <v>426</v>
      </c>
      <c r="C159" s="131" t="s">
        <v>428</v>
      </c>
      <c r="D159" s="132" t="s">
        <v>387</v>
      </c>
      <c r="E159" s="133"/>
      <c r="F159" s="103"/>
      <c r="G159" s="103"/>
      <c r="H159" s="103"/>
      <c r="I159" s="103"/>
      <c r="J159" s="103"/>
      <c r="K159" s="103">
        <v>11</v>
      </c>
      <c r="L159" s="103"/>
      <c r="M159" s="103"/>
      <c r="N159" s="103"/>
      <c r="O159" s="103"/>
      <c r="P159" s="134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 spans="1:30">
      <c r="A160" s="131" t="s">
        <v>122</v>
      </c>
      <c r="B160" s="140" t="s">
        <v>429</v>
      </c>
      <c r="C160" s="140" t="s">
        <v>430</v>
      </c>
      <c r="D160" s="140" t="s">
        <v>386</v>
      </c>
      <c r="E160" s="128"/>
      <c r="F160" s="129"/>
      <c r="G160" s="129"/>
      <c r="H160" s="129"/>
      <c r="I160" s="129">
        <v>23</v>
      </c>
      <c r="J160" s="129"/>
      <c r="K160" s="129"/>
      <c r="L160" s="129"/>
      <c r="M160" s="129"/>
      <c r="N160" s="129"/>
      <c r="O160" s="129"/>
      <c r="P160" s="13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 spans="1:30">
      <c r="A161" s="131" t="s">
        <v>122</v>
      </c>
      <c r="B161" s="140" t="s">
        <v>431</v>
      </c>
      <c r="C161" s="140" t="s">
        <v>432</v>
      </c>
      <c r="D161" s="140" t="s">
        <v>200</v>
      </c>
      <c r="E161" s="128"/>
      <c r="F161" s="129"/>
      <c r="G161" s="129">
        <v>1</v>
      </c>
      <c r="H161" s="129"/>
      <c r="I161" s="129"/>
      <c r="J161" s="129"/>
      <c r="K161" s="129">
        <v>1</v>
      </c>
      <c r="L161" s="129">
        <v>1</v>
      </c>
      <c r="M161" s="129">
        <v>1</v>
      </c>
      <c r="N161" s="129"/>
      <c r="O161" s="129"/>
      <c r="P161" s="130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 spans="1:30">
      <c r="A162" s="131" t="s">
        <v>122</v>
      </c>
      <c r="B162" s="131" t="s">
        <v>431</v>
      </c>
      <c r="C162" s="131" t="s">
        <v>432</v>
      </c>
      <c r="D162" s="132" t="s">
        <v>386</v>
      </c>
      <c r="E162" s="133"/>
      <c r="F162" s="103"/>
      <c r="G162" s="103"/>
      <c r="H162" s="103"/>
      <c r="I162" s="103">
        <v>23</v>
      </c>
      <c r="J162" s="103"/>
      <c r="K162" s="103"/>
      <c r="L162" s="103"/>
      <c r="M162" s="103"/>
      <c r="N162" s="103"/>
      <c r="O162" s="103"/>
      <c r="P162" s="134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 spans="1:30">
      <c r="A163" s="131" t="s">
        <v>122</v>
      </c>
      <c r="B163" s="131" t="s">
        <v>431</v>
      </c>
      <c r="C163" s="140" t="s">
        <v>433</v>
      </c>
      <c r="D163" s="140" t="s">
        <v>406</v>
      </c>
      <c r="E163" s="128"/>
      <c r="F163" s="129"/>
      <c r="G163" s="129"/>
      <c r="H163" s="129"/>
      <c r="I163" s="129"/>
      <c r="J163" s="129"/>
      <c r="K163" s="129"/>
      <c r="L163" s="129"/>
      <c r="M163" s="129"/>
      <c r="N163" s="129">
        <v>1</v>
      </c>
      <c r="O163" s="129"/>
      <c r="P163" s="130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 spans="1:30">
      <c r="A164" s="131" t="s">
        <v>122</v>
      </c>
      <c r="B164" s="131" t="s">
        <v>431</v>
      </c>
      <c r="C164" s="131" t="s">
        <v>433</v>
      </c>
      <c r="D164" s="132" t="s">
        <v>407</v>
      </c>
      <c r="E164" s="13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>
        <v>1</v>
      </c>
      <c r="P164" s="134">
        <v>1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1:30">
      <c r="A165" s="131" t="s">
        <v>122</v>
      </c>
      <c r="B165" s="140" t="s">
        <v>434</v>
      </c>
      <c r="C165" s="140" t="s">
        <v>435</v>
      </c>
      <c r="D165" s="140" t="s">
        <v>200</v>
      </c>
      <c r="E165" s="128"/>
      <c r="F165" s="129"/>
      <c r="G165" s="129">
        <v>2</v>
      </c>
      <c r="H165" s="129">
        <v>1</v>
      </c>
      <c r="I165" s="129"/>
      <c r="J165" s="129">
        <v>1</v>
      </c>
      <c r="K165" s="129">
        <v>1</v>
      </c>
      <c r="L165" s="129"/>
      <c r="M165" s="129"/>
      <c r="N165" s="129"/>
      <c r="O165" s="129"/>
      <c r="P165" s="130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1:30">
      <c r="A166" s="131" t="s">
        <v>122</v>
      </c>
      <c r="B166" s="140" t="s">
        <v>362</v>
      </c>
      <c r="C166" s="140" t="s">
        <v>363</v>
      </c>
      <c r="D166" s="140" t="s">
        <v>364</v>
      </c>
      <c r="E166" s="128"/>
      <c r="F166" s="129"/>
      <c r="G166" s="129"/>
      <c r="H166" s="129"/>
      <c r="I166" s="129"/>
      <c r="J166" s="129">
        <v>10</v>
      </c>
      <c r="K166" s="129"/>
      <c r="L166" s="129"/>
      <c r="M166" s="129"/>
      <c r="N166" s="129"/>
      <c r="O166" s="129"/>
      <c r="P166" s="130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1:30">
      <c r="A167" s="131" t="s">
        <v>122</v>
      </c>
      <c r="B167" s="140" t="s">
        <v>352</v>
      </c>
      <c r="C167" s="140" t="s">
        <v>353</v>
      </c>
      <c r="D167" s="140" t="s">
        <v>354</v>
      </c>
      <c r="E167" s="128"/>
      <c r="F167" s="129"/>
      <c r="G167" s="129">
        <v>300</v>
      </c>
      <c r="H167" s="129"/>
      <c r="I167" s="129"/>
      <c r="J167" s="129"/>
      <c r="K167" s="129"/>
      <c r="L167" s="129"/>
      <c r="M167" s="129"/>
      <c r="N167" s="129"/>
      <c r="O167" s="129"/>
      <c r="P167" s="130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1:30">
      <c r="A168" s="131" t="s">
        <v>122</v>
      </c>
      <c r="B168" s="140" t="s">
        <v>347</v>
      </c>
      <c r="C168" s="140" t="s">
        <v>436</v>
      </c>
      <c r="D168" s="140" t="s">
        <v>349</v>
      </c>
      <c r="E168" s="128">
        <v>24</v>
      </c>
      <c r="F168" s="129">
        <v>10</v>
      </c>
      <c r="G168" s="129">
        <v>12</v>
      </c>
      <c r="H168" s="129">
        <v>10</v>
      </c>
      <c r="I168" s="129">
        <v>6</v>
      </c>
      <c r="J168" s="129">
        <v>17</v>
      </c>
      <c r="K168" s="129">
        <v>7</v>
      </c>
      <c r="L168" s="129">
        <v>8</v>
      </c>
      <c r="M168" s="129">
        <v>3</v>
      </c>
      <c r="N168" s="129"/>
      <c r="O168" s="129"/>
      <c r="P168" s="130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 spans="1:30">
      <c r="A169" s="131" t="s">
        <v>122</v>
      </c>
      <c r="B169" s="131" t="s">
        <v>347</v>
      </c>
      <c r="C169" s="140" t="s">
        <v>348</v>
      </c>
      <c r="D169" s="140" t="s">
        <v>349</v>
      </c>
      <c r="E169" s="128"/>
      <c r="F169" s="129"/>
      <c r="G169" s="129"/>
      <c r="H169" s="129"/>
      <c r="I169" s="129"/>
      <c r="J169" s="129"/>
      <c r="K169" s="129"/>
      <c r="L169" s="129"/>
      <c r="M169" s="129">
        <v>3</v>
      </c>
      <c r="N169" s="129">
        <v>13</v>
      </c>
      <c r="O169" s="129">
        <v>15</v>
      </c>
      <c r="P169" s="130">
        <v>13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 spans="1:30">
      <c r="A170" s="131" t="s">
        <v>122</v>
      </c>
      <c r="B170" s="140" t="s">
        <v>437</v>
      </c>
      <c r="C170" s="140" t="s">
        <v>438</v>
      </c>
      <c r="D170" s="140" t="s">
        <v>185</v>
      </c>
      <c r="E170" s="128"/>
      <c r="F170" s="129"/>
      <c r="G170" s="129"/>
      <c r="H170" s="129"/>
      <c r="I170" s="129">
        <v>1</v>
      </c>
      <c r="J170" s="129">
        <v>1</v>
      </c>
      <c r="K170" s="129"/>
      <c r="L170" s="129"/>
      <c r="M170" s="129"/>
      <c r="N170" s="129"/>
      <c r="O170" s="129"/>
      <c r="P170" s="13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0">
      <c r="A171" s="131" t="s">
        <v>122</v>
      </c>
      <c r="B171" s="131" t="s">
        <v>437</v>
      </c>
      <c r="C171" s="131" t="s">
        <v>438</v>
      </c>
      <c r="D171" s="132" t="s">
        <v>372</v>
      </c>
      <c r="E171" s="133"/>
      <c r="F171" s="103"/>
      <c r="G171" s="103"/>
      <c r="H171" s="103"/>
      <c r="I171" s="103">
        <v>1</v>
      </c>
      <c r="J171" s="103"/>
      <c r="K171" s="103"/>
      <c r="L171" s="103"/>
      <c r="M171" s="103"/>
      <c r="N171" s="103"/>
      <c r="O171" s="103"/>
      <c r="P171" s="134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0">
      <c r="A172" s="131" t="s">
        <v>122</v>
      </c>
      <c r="B172" s="131" t="s">
        <v>437</v>
      </c>
      <c r="C172" s="131" t="s">
        <v>438</v>
      </c>
      <c r="D172" s="132" t="s">
        <v>386</v>
      </c>
      <c r="E172" s="133"/>
      <c r="F172" s="103"/>
      <c r="G172" s="103"/>
      <c r="H172" s="103"/>
      <c r="I172" s="103">
        <v>60</v>
      </c>
      <c r="J172" s="103">
        <v>20</v>
      </c>
      <c r="K172" s="103">
        <v>20</v>
      </c>
      <c r="L172" s="103">
        <v>58</v>
      </c>
      <c r="M172" s="103"/>
      <c r="N172" s="103"/>
      <c r="O172" s="103"/>
      <c r="P172" s="134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30">
      <c r="A173" s="131" t="s">
        <v>122</v>
      </c>
      <c r="B173" s="131" t="s">
        <v>437</v>
      </c>
      <c r="C173" s="131" t="s">
        <v>438</v>
      </c>
      <c r="D173" s="132" t="s">
        <v>439</v>
      </c>
      <c r="E173" s="133"/>
      <c r="F173" s="103"/>
      <c r="G173" s="103"/>
      <c r="H173" s="103"/>
      <c r="I173" s="103"/>
      <c r="J173" s="103"/>
      <c r="K173" s="103"/>
      <c r="L173" s="103">
        <v>2</v>
      </c>
      <c r="M173" s="103"/>
      <c r="N173" s="103"/>
      <c r="O173" s="103"/>
      <c r="P173" s="134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30">
      <c r="A174" s="131" t="s">
        <v>122</v>
      </c>
      <c r="B174" s="131" t="s">
        <v>437</v>
      </c>
      <c r="C174" s="131" t="s">
        <v>438</v>
      </c>
      <c r="D174" s="132" t="s">
        <v>416</v>
      </c>
      <c r="E174" s="133">
        <v>12</v>
      </c>
      <c r="F174" s="103">
        <v>4</v>
      </c>
      <c r="G174" s="103">
        <v>1</v>
      </c>
      <c r="H174" s="103">
        <v>8</v>
      </c>
      <c r="I174" s="103">
        <v>4</v>
      </c>
      <c r="J174" s="103">
        <v>7</v>
      </c>
      <c r="K174" s="103">
        <v>10</v>
      </c>
      <c r="L174" s="103">
        <v>3</v>
      </c>
      <c r="M174" s="103"/>
      <c r="N174" s="103"/>
      <c r="O174" s="103"/>
      <c r="P174" s="13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30">
      <c r="A175" s="131" t="s">
        <v>122</v>
      </c>
      <c r="B175" s="131" t="s">
        <v>437</v>
      </c>
      <c r="C175" s="131" t="s">
        <v>438</v>
      </c>
      <c r="D175" s="132" t="s">
        <v>440</v>
      </c>
      <c r="E175" s="133"/>
      <c r="F175" s="103"/>
      <c r="G175" s="103"/>
      <c r="H175" s="103"/>
      <c r="I175" s="103"/>
      <c r="J175" s="103"/>
      <c r="K175" s="103">
        <v>56</v>
      </c>
      <c r="L175" s="103">
        <v>57</v>
      </c>
      <c r="M175" s="103"/>
      <c r="N175" s="103"/>
      <c r="O175" s="103"/>
      <c r="P175" s="134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30">
      <c r="A176" s="131" t="s">
        <v>122</v>
      </c>
      <c r="B176" s="131" t="s">
        <v>437</v>
      </c>
      <c r="C176" s="131" t="s">
        <v>438</v>
      </c>
      <c r="D176" s="132" t="s">
        <v>387</v>
      </c>
      <c r="E176" s="133"/>
      <c r="F176" s="103"/>
      <c r="G176" s="103"/>
      <c r="H176" s="103"/>
      <c r="I176" s="103">
        <v>7</v>
      </c>
      <c r="J176" s="103">
        <v>14</v>
      </c>
      <c r="K176" s="103">
        <v>2</v>
      </c>
      <c r="L176" s="103">
        <v>4</v>
      </c>
      <c r="M176" s="103"/>
      <c r="N176" s="103"/>
      <c r="O176" s="103"/>
      <c r="P176" s="134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>
      <c r="A177" s="131" t="s">
        <v>122</v>
      </c>
      <c r="B177" s="131" t="s">
        <v>437</v>
      </c>
      <c r="C177" s="131" t="s">
        <v>438</v>
      </c>
      <c r="D177" s="132" t="s">
        <v>441</v>
      </c>
      <c r="E177" s="133"/>
      <c r="F177" s="103"/>
      <c r="G177" s="103"/>
      <c r="H177" s="103"/>
      <c r="I177" s="103"/>
      <c r="J177" s="103"/>
      <c r="K177" s="103">
        <v>4</v>
      </c>
      <c r="L177" s="103">
        <v>4</v>
      </c>
      <c r="M177" s="103"/>
      <c r="N177" s="103"/>
      <c r="O177" s="103"/>
      <c r="P177" s="134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>
      <c r="A178" s="131" t="s">
        <v>122</v>
      </c>
      <c r="B178" s="131" t="s">
        <v>437</v>
      </c>
      <c r="C178" s="140" t="s">
        <v>442</v>
      </c>
      <c r="D178" s="140" t="s">
        <v>416</v>
      </c>
      <c r="E178" s="128"/>
      <c r="F178" s="129"/>
      <c r="G178" s="129"/>
      <c r="H178" s="129"/>
      <c r="I178" s="129"/>
      <c r="J178" s="129"/>
      <c r="K178" s="129"/>
      <c r="L178" s="129"/>
      <c r="M178" s="129">
        <v>7</v>
      </c>
      <c r="N178" s="129">
        <v>6</v>
      </c>
      <c r="O178" s="129">
        <v>7</v>
      </c>
      <c r="P178" s="130">
        <v>11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:30">
      <c r="A179" s="131" t="s">
        <v>122</v>
      </c>
      <c r="B179" s="131" t="s">
        <v>437</v>
      </c>
      <c r="C179" s="131" t="s">
        <v>442</v>
      </c>
      <c r="D179" s="132" t="s">
        <v>252</v>
      </c>
      <c r="E179" s="13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34">
        <v>1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:30">
      <c r="A180" s="131" t="s">
        <v>122</v>
      </c>
      <c r="B180" s="140" t="s">
        <v>350</v>
      </c>
      <c r="C180" s="140" t="s">
        <v>351</v>
      </c>
      <c r="D180" s="140" t="s">
        <v>185</v>
      </c>
      <c r="E180" s="128">
        <v>1</v>
      </c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3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:30">
      <c r="A181" s="131" t="s">
        <v>122</v>
      </c>
      <c r="B181" s="140" t="s">
        <v>443</v>
      </c>
      <c r="C181" s="140" t="s">
        <v>444</v>
      </c>
      <c r="D181" s="140" t="s">
        <v>320</v>
      </c>
      <c r="E181" s="128">
        <v>3</v>
      </c>
      <c r="F181" s="129">
        <v>1</v>
      </c>
      <c r="G181" s="129">
        <v>2</v>
      </c>
      <c r="H181" s="129"/>
      <c r="I181" s="129">
        <v>3</v>
      </c>
      <c r="J181" s="129">
        <v>1</v>
      </c>
      <c r="K181" s="129"/>
      <c r="L181" s="129"/>
      <c r="M181" s="129"/>
      <c r="N181" s="129"/>
      <c r="O181" s="129"/>
      <c r="P181" s="130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:30">
      <c r="A182" s="131" t="s">
        <v>122</v>
      </c>
      <c r="B182" s="131" t="s">
        <v>443</v>
      </c>
      <c r="C182" s="140" t="s">
        <v>445</v>
      </c>
      <c r="D182" s="140" t="s">
        <v>320</v>
      </c>
      <c r="E182" s="128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>
        <v>2</v>
      </c>
      <c r="P182" s="130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:30">
      <c r="A183" s="131" t="s">
        <v>122</v>
      </c>
      <c r="B183" s="140" t="s">
        <v>446</v>
      </c>
      <c r="C183" s="140" t="s">
        <v>447</v>
      </c>
      <c r="D183" s="140" t="s">
        <v>191</v>
      </c>
      <c r="E183" s="128">
        <v>2</v>
      </c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30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>
      <c r="A184" s="131" t="s">
        <v>122</v>
      </c>
      <c r="B184" s="131" t="s">
        <v>446</v>
      </c>
      <c r="C184" s="131" t="s">
        <v>447</v>
      </c>
      <c r="D184" s="132" t="s">
        <v>448</v>
      </c>
      <c r="E184" s="133">
        <v>31</v>
      </c>
      <c r="F184" s="103">
        <v>3</v>
      </c>
      <c r="G184" s="103">
        <v>2</v>
      </c>
      <c r="H184" s="103"/>
      <c r="I184" s="103"/>
      <c r="J184" s="103"/>
      <c r="K184" s="103"/>
      <c r="L184" s="103"/>
      <c r="M184" s="103"/>
      <c r="N184" s="103"/>
      <c r="O184" s="103"/>
      <c r="P184" s="13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:30">
      <c r="A185" s="131" t="s">
        <v>122</v>
      </c>
      <c r="B185" s="140" t="s">
        <v>449</v>
      </c>
      <c r="C185" s="140" t="s">
        <v>450</v>
      </c>
      <c r="D185" s="140" t="s">
        <v>451</v>
      </c>
      <c r="E185" s="128">
        <v>6</v>
      </c>
      <c r="F185" s="129">
        <v>1</v>
      </c>
      <c r="G185" s="129">
        <v>2</v>
      </c>
      <c r="H185" s="129">
        <v>4</v>
      </c>
      <c r="I185" s="129">
        <v>1</v>
      </c>
      <c r="J185" s="129">
        <v>3</v>
      </c>
      <c r="K185" s="129">
        <v>1</v>
      </c>
      <c r="L185" s="129"/>
      <c r="M185" s="129"/>
      <c r="N185" s="129"/>
      <c r="O185" s="129"/>
      <c r="P185" s="130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:30">
      <c r="A186" s="131" t="s">
        <v>122</v>
      </c>
      <c r="B186" s="131" t="s">
        <v>449</v>
      </c>
      <c r="C186" s="131" t="s">
        <v>450</v>
      </c>
      <c r="D186" s="132" t="s">
        <v>367</v>
      </c>
      <c r="E186" s="133"/>
      <c r="F186" s="103"/>
      <c r="G186" s="103"/>
      <c r="H186" s="103"/>
      <c r="I186" s="103"/>
      <c r="J186" s="103"/>
      <c r="K186" s="103">
        <v>2</v>
      </c>
      <c r="L186" s="103">
        <v>2</v>
      </c>
      <c r="M186" s="103"/>
      <c r="N186" s="103"/>
      <c r="O186" s="103"/>
      <c r="P186" s="134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:30">
      <c r="A187" s="131" t="s">
        <v>122</v>
      </c>
      <c r="B187" s="131" t="s">
        <v>449</v>
      </c>
      <c r="C187" s="140" t="s">
        <v>452</v>
      </c>
      <c r="D187" s="140" t="s">
        <v>451</v>
      </c>
      <c r="E187" s="128"/>
      <c r="F187" s="129"/>
      <c r="G187" s="129"/>
      <c r="H187" s="129"/>
      <c r="I187" s="129"/>
      <c r="J187" s="129"/>
      <c r="K187" s="129"/>
      <c r="L187" s="129"/>
      <c r="M187" s="129">
        <v>4</v>
      </c>
      <c r="N187" s="129"/>
      <c r="O187" s="129"/>
      <c r="P187" s="130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:30">
      <c r="A188" s="131" t="s">
        <v>122</v>
      </c>
      <c r="B188" s="140" t="s">
        <v>355</v>
      </c>
      <c r="C188" s="140" t="s">
        <v>356</v>
      </c>
      <c r="D188" s="140" t="s">
        <v>357</v>
      </c>
      <c r="E188" s="128"/>
      <c r="F188" s="129">
        <v>300</v>
      </c>
      <c r="G188" s="129"/>
      <c r="H188" s="129"/>
      <c r="I188" s="129"/>
      <c r="J188" s="129"/>
      <c r="K188" s="129"/>
      <c r="L188" s="129"/>
      <c r="M188" s="129"/>
      <c r="N188" s="129"/>
      <c r="O188" s="129"/>
      <c r="P188" s="130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:30">
      <c r="A189" s="131" t="s">
        <v>122</v>
      </c>
      <c r="B189" s="140" t="s">
        <v>453</v>
      </c>
      <c r="C189" s="140" t="s">
        <v>454</v>
      </c>
      <c r="D189" s="140" t="s">
        <v>455</v>
      </c>
      <c r="E189" s="128">
        <v>4</v>
      </c>
      <c r="F189" s="129"/>
      <c r="G189" s="129">
        <v>2</v>
      </c>
      <c r="H189" s="129">
        <v>1</v>
      </c>
      <c r="I189" s="129"/>
      <c r="J189" s="129">
        <v>1</v>
      </c>
      <c r="K189" s="129"/>
      <c r="L189" s="129"/>
      <c r="M189" s="129"/>
      <c r="N189" s="129"/>
      <c r="O189" s="129"/>
      <c r="P189" s="130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:30">
      <c r="A190" s="131" t="s">
        <v>122</v>
      </c>
      <c r="B190" s="131" t="s">
        <v>453</v>
      </c>
      <c r="C190" s="140" t="s">
        <v>456</v>
      </c>
      <c r="D190" s="140" t="s">
        <v>406</v>
      </c>
      <c r="E190" s="128"/>
      <c r="F190" s="129"/>
      <c r="G190" s="129"/>
      <c r="H190" s="129"/>
      <c r="I190" s="129"/>
      <c r="J190" s="129"/>
      <c r="K190" s="129"/>
      <c r="L190" s="129"/>
      <c r="M190" s="129"/>
      <c r="N190" s="129">
        <v>1</v>
      </c>
      <c r="O190" s="129"/>
      <c r="P190" s="130">
        <v>2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 spans="1:30">
      <c r="A191" s="131" t="s">
        <v>122</v>
      </c>
      <c r="B191" s="131" t="s">
        <v>453</v>
      </c>
      <c r="C191" s="131" t="s">
        <v>456</v>
      </c>
      <c r="D191" s="132" t="s">
        <v>185</v>
      </c>
      <c r="E191" s="133"/>
      <c r="F191" s="103"/>
      <c r="G191" s="103"/>
      <c r="H191" s="103"/>
      <c r="I191" s="103"/>
      <c r="J191" s="103"/>
      <c r="K191" s="103"/>
      <c r="L191" s="103"/>
      <c r="M191" s="103"/>
      <c r="N191" s="103">
        <v>1</v>
      </c>
      <c r="O191" s="103"/>
      <c r="P191" s="134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 spans="1:30">
      <c r="A192" s="131" t="s">
        <v>122</v>
      </c>
      <c r="B192" s="140" t="s">
        <v>457</v>
      </c>
      <c r="C192" s="140" t="s">
        <v>458</v>
      </c>
      <c r="D192" s="140" t="s">
        <v>200</v>
      </c>
      <c r="E192" s="128"/>
      <c r="F192" s="129"/>
      <c r="G192" s="129"/>
      <c r="H192" s="129"/>
      <c r="I192" s="129"/>
      <c r="J192" s="129"/>
      <c r="K192" s="129">
        <v>1</v>
      </c>
      <c r="L192" s="129"/>
      <c r="M192" s="129">
        <v>1</v>
      </c>
      <c r="N192" s="129"/>
      <c r="O192" s="129"/>
      <c r="P192" s="130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 spans="1:30">
      <c r="A193" s="131" t="s">
        <v>122</v>
      </c>
      <c r="B193" s="131" t="s">
        <v>457</v>
      </c>
      <c r="C193" s="140" t="s">
        <v>459</v>
      </c>
      <c r="D193" s="140" t="s">
        <v>406</v>
      </c>
      <c r="E193" s="128"/>
      <c r="F193" s="129"/>
      <c r="G193" s="129"/>
      <c r="H193" s="129"/>
      <c r="I193" s="129"/>
      <c r="J193" s="129"/>
      <c r="K193" s="129"/>
      <c r="L193" s="129"/>
      <c r="M193" s="129"/>
      <c r="N193" s="129">
        <v>1</v>
      </c>
      <c r="O193" s="129">
        <v>2</v>
      </c>
      <c r="P193" s="130">
        <v>2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 spans="1:30">
      <c r="A194" s="131" t="s">
        <v>122</v>
      </c>
      <c r="B194" s="131" t="s">
        <v>457</v>
      </c>
      <c r="C194" s="131" t="s">
        <v>459</v>
      </c>
      <c r="D194" s="132" t="s">
        <v>407</v>
      </c>
      <c r="E194" s="13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34">
        <v>1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 spans="1:30">
      <c r="A195" s="131" t="s">
        <v>122</v>
      </c>
      <c r="B195" s="140" t="s">
        <v>460</v>
      </c>
      <c r="C195" s="140" t="s">
        <v>461</v>
      </c>
      <c r="D195" s="140" t="s">
        <v>462</v>
      </c>
      <c r="E195" s="128"/>
      <c r="F195" s="129"/>
      <c r="G195" s="129"/>
      <c r="H195" s="129"/>
      <c r="I195" s="129"/>
      <c r="J195" s="129"/>
      <c r="K195" s="129"/>
      <c r="L195" s="129"/>
      <c r="M195" s="129">
        <v>3</v>
      </c>
      <c r="N195" s="129"/>
      <c r="O195" s="129"/>
      <c r="P195" s="130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 spans="1:30">
      <c r="A196" s="131" t="s">
        <v>122</v>
      </c>
      <c r="B196" s="140" t="s">
        <v>463</v>
      </c>
      <c r="C196" s="140" t="s">
        <v>464</v>
      </c>
      <c r="D196" s="140" t="s">
        <v>386</v>
      </c>
      <c r="E196" s="128"/>
      <c r="F196" s="129"/>
      <c r="G196" s="129"/>
      <c r="H196" s="129"/>
      <c r="I196" s="129"/>
      <c r="J196" s="129">
        <v>19</v>
      </c>
      <c r="K196" s="129"/>
      <c r="L196" s="129"/>
      <c r="M196" s="129"/>
      <c r="N196" s="129"/>
      <c r="O196" s="129"/>
      <c r="P196" s="130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 spans="1:30">
      <c r="A197" s="131" t="s">
        <v>122</v>
      </c>
      <c r="B197" s="131" t="s">
        <v>463</v>
      </c>
      <c r="C197" s="131" t="s">
        <v>464</v>
      </c>
      <c r="D197" s="132" t="s">
        <v>387</v>
      </c>
      <c r="E197" s="133"/>
      <c r="F197" s="103"/>
      <c r="G197" s="103"/>
      <c r="H197" s="103"/>
      <c r="I197" s="103"/>
      <c r="J197" s="103"/>
      <c r="K197" s="103">
        <v>5</v>
      </c>
      <c r="L197" s="103"/>
      <c r="M197" s="103"/>
      <c r="N197" s="103"/>
      <c r="O197" s="103"/>
      <c r="P197" s="134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 spans="1:30">
      <c r="A198" s="131" t="s">
        <v>122</v>
      </c>
      <c r="B198" s="140" t="s">
        <v>465</v>
      </c>
      <c r="C198" s="140" t="s">
        <v>466</v>
      </c>
      <c r="D198" s="140" t="s">
        <v>416</v>
      </c>
      <c r="E198" s="128">
        <v>35</v>
      </c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30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 spans="1:30">
      <c r="A199" s="131" t="s">
        <v>122</v>
      </c>
      <c r="B199" s="131" t="s">
        <v>465</v>
      </c>
      <c r="C199" s="131" t="s">
        <v>466</v>
      </c>
      <c r="D199" s="132" t="s">
        <v>203</v>
      </c>
      <c r="E199" s="133">
        <v>6</v>
      </c>
      <c r="F199" s="103">
        <v>11</v>
      </c>
      <c r="G199" s="103">
        <v>8</v>
      </c>
      <c r="H199" s="103">
        <v>9</v>
      </c>
      <c r="I199" s="103">
        <v>8</v>
      </c>
      <c r="J199" s="103">
        <v>6</v>
      </c>
      <c r="K199" s="103">
        <v>3</v>
      </c>
      <c r="L199" s="103"/>
      <c r="M199" s="103"/>
      <c r="N199" s="103"/>
      <c r="O199" s="103"/>
      <c r="P199" s="134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 spans="1:30">
      <c r="A200" s="131" t="s">
        <v>122</v>
      </c>
      <c r="B200" s="140" t="s">
        <v>467</v>
      </c>
      <c r="C200" s="140" t="s">
        <v>468</v>
      </c>
      <c r="D200" s="140" t="s">
        <v>469</v>
      </c>
      <c r="E200" s="128">
        <v>17</v>
      </c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3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 spans="1:30">
      <c r="A201" s="131" t="s">
        <v>122</v>
      </c>
      <c r="B201" s="140" t="s">
        <v>470</v>
      </c>
      <c r="C201" s="140" t="s">
        <v>471</v>
      </c>
      <c r="D201" s="140" t="s">
        <v>372</v>
      </c>
      <c r="E201" s="128"/>
      <c r="F201" s="129"/>
      <c r="G201" s="129"/>
      <c r="H201" s="129"/>
      <c r="I201" s="129"/>
      <c r="J201" s="129">
        <v>3</v>
      </c>
      <c r="K201" s="129">
        <v>5</v>
      </c>
      <c r="L201" s="129">
        <v>2</v>
      </c>
      <c r="M201" s="129"/>
      <c r="N201" s="129"/>
      <c r="O201" s="129"/>
      <c r="P201" s="130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 spans="1:30">
      <c r="A202" s="131" t="s">
        <v>122</v>
      </c>
      <c r="B202" s="131" t="s">
        <v>470</v>
      </c>
      <c r="C202" s="140" t="s">
        <v>472</v>
      </c>
      <c r="D202" s="140" t="s">
        <v>372</v>
      </c>
      <c r="E202" s="128"/>
      <c r="F202" s="129"/>
      <c r="G202" s="129"/>
      <c r="H202" s="129"/>
      <c r="I202" s="129"/>
      <c r="J202" s="129"/>
      <c r="K202" s="129"/>
      <c r="L202" s="129"/>
      <c r="M202" s="129">
        <v>1</v>
      </c>
      <c r="N202" s="129">
        <v>1</v>
      </c>
      <c r="O202" s="129"/>
      <c r="P202" s="130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0">
      <c r="A203" s="131" t="s">
        <v>122</v>
      </c>
      <c r="B203" s="140" t="s">
        <v>473</v>
      </c>
      <c r="C203" s="140" t="s">
        <v>474</v>
      </c>
      <c r="D203" s="140" t="s">
        <v>390</v>
      </c>
      <c r="E203" s="128">
        <v>6</v>
      </c>
      <c r="F203" s="129"/>
      <c r="G203" s="129">
        <v>2</v>
      </c>
      <c r="H203" s="129">
        <v>1</v>
      </c>
      <c r="I203" s="129">
        <v>3</v>
      </c>
      <c r="J203" s="129">
        <v>3</v>
      </c>
      <c r="K203" s="129">
        <v>3</v>
      </c>
      <c r="L203" s="129">
        <v>1</v>
      </c>
      <c r="M203" s="129">
        <v>4</v>
      </c>
      <c r="N203" s="129"/>
      <c r="O203" s="129"/>
      <c r="P203" s="130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 spans="1:30">
      <c r="A204" s="131" t="s">
        <v>122</v>
      </c>
      <c r="B204" s="140" t="s">
        <v>475</v>
      </c>
      <c r="C204" s="140" t="s">
        <v>476</v>
      </c>
      <c r="D204" s="140" t="s">
        <v>416</v>
      </c>
      <c r="E204" s="128"/>
      <c r="F204" s="129"/>
      <c r="G204" s="129"/>
      <c r="H204" s="129"/>
      <c r="I204" s="129">
        <v>3</v>
      </c>
      <c r="J204" s="129">
        <v>1</v>
      </c>
      <c r="K204" s="129"/>
      <c r="L204" s="129"/>
      <c r="M204" s="129"/>
      <c r="N204" s="129"/>
      <c r="O204" s="129"/>
      <c r="P204" s="130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 spans="1:30">
      <c r="A205" s="131" t="s">
        <v>122</v>
      </c>
      <c r="B205" s="131" t="s">
        <v>475</v>
      </c>
      <c r="C205" s="131" t="s">
        <v>476</v>
      </c>
      <c r="D205" s="132" t="s">
        <v>477</v>
      </c>
      <c r="E205" s="133">
        <v>43</v>
      </c>
      <c r="F205" s="103">
        <v>11</v>
      </c>
      <c r="G205" s="103">
        <v>6</v>
      </c>
      <c r="H205" s="103">
        <v>6</v>
      </c>
      <c r="I205" s="103">
        <v>1</v>
      </c>
      <c r="J205" s="103">
        <v>4</v>
      </c>
      <c r="K205" s="103">
        <v>6</v>
      </c>
      <c r="L205" s="103">
        <v>2</v>
      </c>
      <c r="M205" s="103">
        <v>2</v>
      </c>
      <c r="N205" s="103"/>
      <c r="O205" s="103"/>
      <c r="P205" s="134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0">
      <c r="A206" s="131" t="s">
        <v>122</v>
      </c>
      <c r="B206" s="131" t="s">
        <v>475</v>
      </c>
      <c r="C206" s="140" t="s">
        <v>478</v>
      </c>
      <c r="D206" s="140" t="s">
        <v>477</v>
      </c>
      <c r="E206" s="128"/>
      <c r="F206" s="129"/>
      <c r="G206" s="129"/>
      <c r="H206" s="129"/>
      <c r="I206" s="129"/>
      <c r="J206" s="129"/>
      <c r="K206" s="129"/>
      <c r="L206" s="129"/>
      <c r="M206" s="129">
        <v>3</v>
      </c>
      <c r="N206" s="129">
        <v>2</v>
      </c>
      <c r="O206" s="129">
        <v>8</v>
      </c>
      <c r="P206" s="130">
        <v>4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0">
      <c r="A207" s="131" t="s">
        <v>122</v>
      </c>
      <c r="B207" s="140" t="s">
        <v>479</v>
      </c>
      <c r="C207" s="140" t="s">
        <v>480</v>
      </c>
      <c r="D207" s="140" t="s">
        <v>481</v>
      </c>
      <c r="E207" s="128">
        <v>40</v>
      </c>
      <c r="F207" s="129"/>
      <c r="G207" s="129"/>
      <c r="H207" s="129"/>
      <c r="I207" s="129"/>
      <c r="J207" s="129"/>
      <c r="K207" s="129"/>
      <c r="L207" s="129"/>
      <c r="M207" s="129"/>
      <c r="N207" s="129"/>
      <c r="O207" s="129">
        <v>1</v>
      </c>
      <c r="P207" s="130">
        <v>5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 spans="1:30">
      <c r="A208" s="131" t="s">
        <v>122</v>
      </c>
      <c r="B208" s="131" t="s">
        <v>479</v>
      </c>
      <c r="C208" s="131" t="s">
        <v>480</v>
      </c>
      <c r="D208" s="132" t="s">
        <v>482</v>
      </c>
      <c r="E208" s="133">
        <v>18</v>
      </c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34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 spans="1:30">
      <c r="A209" s="131" t="s">
        <v>122</v>
      </c>
      <c r="B209" s="140" t="s">
        <v>483</v>
      </c>
      <c r="C209" s="140" t="s">
        <v>484</v>
      </c>
      <c r="D209" s="140" t="s">
        <v>416</v>
      </c>
      <c r="E209" s="128"/>
      <c r="F209" s="129"/>
      <c r="G209" s="129"/>
      <c r="H209" s="129"/>
      <c r="I209" s="129">
        <v>3</v>
      </c>
      <c r="J209" s="129">
        <v>1</v>
      </c>
      <c r="K209" s="129"/>
      <c r="L209" s="129"/>
      <c r="M209" s="129"/>
      <c r="N209" s="129"/>
      <c r="O209" s="129"/>
      <c r="P209" s="130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 spans="1:30">
      <c r="A210" s="131" t="s">
        <v>122</v>
      </c>
      <c r="B210" s="140" t="s">
        <v>485</v>
      </c>
      <c r="C210" s="140" t="s">
        <v>486</v>
      </c>
      <c r="D210" s="140" t="s">
        <v>380</v>
      </c>
      <c r="E210" s="128">
        <v>23</v>
      </c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3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>
      <c r="A211" s="131" t="s">
        <v>122</v>
      </c>
      <c r="B211" s="140" t="s">
        <v>487</v>
      </c>
      <c r="C211" s="140" t="s">
        <v>488</v>
      </c>
      <c r="D211" s="140" t="s">
        <v>417</v>
      </c>
      <c r="E211" s="128">
        <v>2</v>
      </c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30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 spans="1:30">
      <c r="A212" s="131" t="s">
        <v>122</v>
      </c>
      <c r="B212" s="140" t="s">
        <v>489</v>
      </c>
      <c r="C212" s="140" t="s">
        <v>490</v>
      </c>
      <c r="D212" s="140" t="s">
        <v>491</v>
      </c>
      <c r="E212" s="128">
        <v>2</v>
      </c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30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 spans="1:30">
      <c r="A213" s="131" t="s">
        <v>122</v>
      </c>
      <c r="B213" s="140" t="s">
        <v>492</v>
      </c>
      <c r="C213" s="140" t="s">
        <v>493</v>
      </c>
      <c r="D213" s="140" t="s">
        <v>494</v>
      </c>
      <c r="E213" s="128"/>
      <c r="F213" s="129"/>
      <c r="G213" s="129"/>
      <c r="H213" s="129"/>
      <c r="I213" s="129"/>
      <c r="J213" s="129"/>
      <c r="K213" s="129"/>
      <c r="L213" s="129"/>
      <c r="M213" s="129"/>
      <c r="N213" s="129">
        <v>7</v>
      </c>
      <c r="O213" s="129"/>
      <c r="P213" s="130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 spans="1:30">
      <c r="A214" s="131" t="s">
        <v>122</v>
      </c>
      <c r="B214" s="131" t="s">
        <v>492</v>
      </c>
      <c r="C214" s="131" t="s">
        <v>493</v>
      </c>
      <c r="D214" s="132" t="s">
        <v>439</v>
      </c>
      <c r="E214" s="133"/>
      <c r="F214" s="103"/>
      <c r="G214" s="103"/>
      <c r="H214" s="103"/>
      <c r="I214" s="103"/>
      <c r="J214" s="103"/>
      <c r="K214" s="103"/>
      <c r="L214" s="103"/>
      <c r="M214" s="103">
        <v>2</v>
      </c>
      <c r="N214" s="103"/>
      <c r="O214" s="103"/>
      <c r="P214" s="134">
        <v>1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 spans="1:30">
      <c r="A215" s="131" t="s">
        <v>122</v>
      </c>
      <c r="B215" s="131" t="s">
        <v>492</v>
      </c>
      <c r="C215" s="131" t="s">
        <v>493</v>
      </c>
      <c r="D215" s="132" t="s">
        <v>469</v>
      </c>
      <c r="E215" s="133"/>
      <c r="F215" s="103"/>
      <c r="G215" s="103"/>
      <c r="H215" s="103"/>
      <c r="I215" s="103"/>
      <c r="J215" s="103"/>
      <c r="K215" s="103"/>
      <c r="L215" s="103"/>
      <c r="M215" s="103">
        <v>19</v>
      </c>
      <c r="N215" s="103">
        <v>14</v>
      </c>
      <c r="O215" s="103">
        <v>8</v>
      </c>
      <c r="P215" s="134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 spans="1:30">
      <c r="A216" s="131" t="s">
        <v>122</v>
      </c>
      <c r="B216" s="131" t="s">
        <v>492</v>
      </c>
      <c r="C216" s="140" t="s">
        <v>495</v>
      </c>
      <c r="D216" s="140" t="s">
        <v>386</v>
      </c>
      <c r="E216" s="128"/>
      <c r="F216" s="129"/>
      <c r="G216" s="129"/>
      <c r="H216" s="129"/>
      <c r="I216" s="129">
        <v>61</v>
      </c>
      <c r="J216" s="129">
        <v>40</v>
      </c>
      <c r="K216" s="129"/>
      <c r="L216" s="129">
        <v>56</v>
      </c>
      <c r="M216" s="129"/>
      <c r="N216" s="129"/>
      <c r="O216" s="129"/>
      <c r="P216" s="130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1:30">
      <c r="A217" s="131" t="s">
        <v>122</v>
      </c>
      <c r="B217" s="131" t="s">
        <v>492</v>
      </c>
      <c r="C217" s="131" t="s">
        <v>495</v>
      </c>
      <c r="D217" s="132" t="s">
        <v>439</v>
      </c>
      <c r="E217" s="133"/>
      <c r="F217" s="103"/>
      <c r="G217" s="103"/>
      <c r="H217" s="103"/>
      <c r="I217" s="103"/>
      <c r="J217" s="103"/>
      <c r="K217" s="103">
        <v>1</v>
      </c>
      <c r="L217" s="103">
        <v>3</v>
      </c>
      <c r="M217" s="103"/>
      <c r="N217" s="103"/>
      <c r="O217" s="103"/>
      <c r="P217" s="134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 spans="1:30">
      <c r="A218" s="131" t="s">
        <v>122</v>
      </c>
      <c r="B218" s="131" t="s">
        <v>492</v>
      </c>
      <c r="C218" s="131" t="s">
        <v>495</v>
      </c>
      <c r="D218" s="132" t="s">
        <v>416</v>
      </c>
      <c r="E218" s="133"/>
      <c r="F218" s="103"/>
      <c r="G218" s="103"/>
      <c r="H218" s="103"/>
      <c r="I218" s="103"/>
      <c r="J218" s="103"/>
      <c r="K218" s="103"/>
      <c r="L218" s="103">
        <v>3</v>
      </c>
      <c r="M218" s="103"/>
      <c r="N218" s="103"/>
      <c r="O218" s="103"/>
      <c r="P218" s="134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 spans="1:30">
      <c r="A219" s="131" t="s">
        <v>122</v>
      </c>
      <c r="B219" s="131" t="s">
        <v>492</v>
      </c>
      <c r="C219" s="131" t="s">
        <v>495</v>
      </c>
      <c r="D219" s="132" t="s">
        <v>496</v>
      </c>
      <c r="E219" s="133"/>
      <c r="F219" s="103"/>
      <c r="G219" s="103"/>
      <c r="H219" s="103"/>
      <c r="I219" s="103"/>
      <c r="J219" s="103"/>
      <c r="K219" s="103"/>
      <c r="L219" s="103">
        <v>1</v>
      </c>
      <c r="M219" s="103"/>
      <c r="N219" s="103"/>
      <c r="O219" s="103"/>
      <c r="P219" s="134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 spans="1:30">
      <c r="A220" s="131" t="s">
        <v>122</v>
      </c>
      <c r="B220" s="131" t="s">
        <v>492</v>
      </c>
      <c r="C220" s="131" t="s">
        <v>495</v>
      </c>
      <c r="D220" s="132" t="s">
        <v>469</v>
      </c>
      <c r="E220" s="133">
        <v>59</v>
      </c>
      <c r="F220" s="103">
        <v>19</v>
      </c>
      <c r="G220" s="103">
        <v>31</v>
      </c>
      <c r="H220" s="103">
        <v>40</v>
      </c>
      <c r="I220" s="103">
        <v>31</v>
      </c>
      <c r="J220" s="103">
        <v>25</v>
      </c>
      <c r="K220" s="103">
        <v>29</v>
      </c>
      <c r="L220" s="103">
        <v>17</v>
      </c>
      <c r="M220" s="103">
        <v>1</v>
      </c>
      <c r="N220" s="103"/>
      <c r="O220" s="103"/>
      <c r="P220" s="134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 spans="1:30">
      <c r="A221" s="131" t="s">
        <v>122</v>
      </c>
      <c r="B221" s="131" t="s">
        <v>492</v>
      </c>
      <c r="C221" s="131" t="s">
        <v>495</v>
      </c>
      <c r="D221" s="132" t="s">
        <v>440</v>
      </c>
      <c r="E221" s="133"/>
      <c r="F221" s="103"/>
      <c r="G221" s="103"/>
      <c r="H221" s="103"/>
      <c r="I221" s="103"/>
      <c r="J221" s="103"/>
      <c r="K221" s="103">
        <v>58</v>
      </c>
      <c r="L221" s="103">
        <v>60</v>
      </c>
      <c r="M221" s="103"/>
      <c r="N221" s="103"/>
      <c r="O221" s="103"/>
      <c r="P221" s="134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 spans="1:30">
      <c r="A222" s="131" t="s">
        <v>122</v>
      </c>
      <c r="B222" s="131" t="s">
        <v>492</v>
      </c>
      <c r="C222" s="131" t="s">
        <v>495</v>
      </c>
      <c r="D222" s="132" t="s">
        <v>387</v>
      </c>
      <c r="E222" s="133"/>
      <c r="F222" s="103"/>
      <c r="G222" s="103"/>
      <c r="H222" s="103"/>
      <c r="I222" s="103">
        <v>19</v>
      </c>
      <c r="J222" s="103">
        <v>24</v>
      </c>
      <c r="K222" s="103">
        <v>14</v>
      </c>
      <c r="L222" s="103">
        <v>7</v>
      </c>
      <c r="M222" s="103"/>
      <c r="N222" s="103"/>
      <c r="O222" s="103"/>
      <c r="P222" s="134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 spans="1:30">
      <c r="A223" s="131" t="s">
        <v>122</v>
      </c>
      <c r="B223" s="131" t="s">
        <v>492</v>
      </c>
      <c r="C223" s="131" t="s">
        <v>495</v>
      </c>
      <c r="D223" s="132" t="s">
        <v>441</v>
      </c>
      <c r="E223" s="133"/>
      <c r="F223" s="103"/>
      <c r="G223" s="103"/>
      <c r="H223" s="103"/>
      <c r="I223" s="103"/>
      <c r="J223" s="103"/>
      <c r="K223" s="103">
        <v>12</v>
      </c>
      <c r="L223" s="103">
        <v>9</v>
      </c>
      <c r="M223" s="103"/>
      <c r="N223" s="103"/>
      <c r="O223" s="103"/>
      <c r="P223" s="134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 spans="1:30">
      <c r="A224" s="131" t="s">
        <v>122</v>
      </c>
      <c r="B224" s="140" t="s">
        <v>497</v>
      </c>
      <c r="C224" s="140" t="s">
        <v>498</v>
      </c>
      <c r="D224" s="140" t="s">
        <v>417</v>
      </c>
      <c r="E224" s="128"/>
      <c r="F224" s="129"/>
      <c r="G224" s="129"/>
      <c r="H224" s="129"/>
      <c r="I224" s="129"/>
      <c r="J224" s="129"/>
      <c r="K224" s="129">
        <v>2</v>
      </c>
      <c r="L224" s="129"/>
      <c r="M224" s="129"/>
      <c r="N224" s="129"/>
      <c r="O224" s="129"/>
      <c r="P224" s="130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 spans="1:30">
      <c r="A225" s="131" t="s">
        <v>122</v>
      </c>
      <c r="B225" s="131" t="s">
        <v>497</v>
      </c>
      <c r="C225" s="131" t="s">
        <v>498</v>
      </c>
      <c r="D225" s="132" t="s">
        <v>439</v>
      </c>
      <c r="E225" s="133">
        <v>7</v>
      </c>
      <c r="F225" s="103">
        <v>3</v>
      </c>
      <c r="G225" s="103">
        <v>1</v>
      </c>
      <c r="H225" s="103">
        <v>2</v>
      </c>
      <c r="I225" s="103">
        <v>3</v>
      </c>
      <c r="J225" s="103"/>
      <c r="K225" s="103">
        <v>4</v>
      </c>
      <c r="L225" s="103">
        <v>1</v>
      </c>
      <c r="M225" s="103"/>
      <c r="N225" s="103"/>
      <c r="O225" s="103"/>
      <c r="P225" s="134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 spans="1:30">
      <c r="A226" s="131" t="s">
        <v>122</v>
      </c>
      <c r="B226" s="131" t="s">
        <v>497</v>
      </c>
      <c r="C226" s="131" t="s">
        <v>498</v>
      </c>
      <c r="D226" s="132" t="s">
        <v>179</v>
      </c>
      <c r="E226" s="133">
        <v>2</v>
      </c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34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 spans="1:30">
      <c r="A227" s="131" t="s">
        <v>122</v>
      </c>
      <c r="B227" s="140" t="s">
        <v>499</v>
      </c>
      <c r="C227" s="140" t="s">
        <v>500</v>
      </c>
      <c r="D227" s="140" t="s">
        <v>417</v>
      </c>
      <c r="E227" s="128"/>
      <c r="F227" s="129"/>
      <c r="G227" s="129"/>
      <c r="H227" s="129"/>
      <c r="I227" s="129"/>
      <c r="J227" s="129"/>
      <c r="K227" s="129">
        <v>2</v>
      </c>
      <c r="L227" s="129"/>
      <c r="M227" s="129"/>
      <c r="N227" s="129"/>
      <c r="O227" s="129"/>
      <c r="P227" s="130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 spans="1:30">
      <c r="A228" s="131" t="s">
        <v>122</v>
      </c>
      <c r="B228" s="140" t="s">
        <v>501</v>
      </c>
      <c r="C228" s="140" t="s">
        <v>502</v>
      </c>
      <c r="D228" s="140" t="s">
        <v>417</v>
      </c>
      <c r="E228" s="128"/>
      <c r="F228" s="129"/>
      <c r="G228" s="129"/>
      <c r="H228" s="129"/>
      <c r="I228" s="129"/>
      <c r="J228" s="129"/>
      <c r="K228" s="129">
        <v>2</v>
      </c>
      <c r="L228" s="129"/>
      <c r="M228" s="129"/>
      <c r="N228" s="129"/>
      <c r="O228" s="129"/>
      <c r="P228" s="130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 spans="1:30">
      <c r="A229" s="131" t="s">
        <v>122</v>
      </c>
      <c r="B229" s="140" t="s">
        <v>503</v>
      </c>
      <c r="C229" s="140" t="s">
        <v>504</v>
      </c>
      <c r="D229" s="140" t="s">
        <v>505</v>
      </c>
      <c r="E229" s="128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30">
        <v>2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 spans="1:30">
      <c r="A230" s="131" t="s">
        <v>122</v>
      </c>
      <c r="B230" s="131" t="s">
        <v>503</v>
      </c>
      <c r="C230" s="131" t="s">
        <v>504</v>
      </c>
      <c r="D230" s="132" t="s">
        <v>506</v>
      </c>
      <c r="E230" s="13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>
        <v>2</v>
      </c>
      <c r="P230" s="134">
        <v>2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  <row r="231" spans="1:30">
      <c r="A231" s="131" t="s">
        <v>122</v>
      </c>
      <c r="B231" s="131" t="s">
        <v>503</v>
      </c>
      <c r="C231" s="131" t="s">
        <v>504</v>
      </c>
      <c r="D231" s="132" t="s">
        <v>507</v>
      </c>
      <c r="E231" s="13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>
        <v>2</v>
      </c>
      <c r="P231" s="134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</row>
    <row r="232" spans="1:30">
      <c r="A232" s="131" t="s">
        <v>122</v>
      </c>
      <c r="B232" s="131" t="s">
        <v>503</v>
      </c>
      <c r="C232" s="140" t="s">
        <v>508</v>
      </c>
      <c r="D232" s="140" t="s">
        <v>509</v>
      </c>
      <c r="E232" s="128"/>
      <c r="F232" s="129"/>
      <c r="G232" s="129"/>
      <c r="H232" s="129"/>
      <c r="I232" s="129"/>
      <c r="J232" s="129">
        <v>2</v>
      </c>
      <c r="K232" s="129"/>
      <c r="L232" s="129"/>
      <c r="M232" s="129"/>
      <c r="N232" s="129"/>
      <c r="O232" s="129"/>
      <c r="P232" s="130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</row>
    <row r="233" spans="1:30">
      <c r="A233" s="131" t="s">
        <v>122</v>
      </c>
      <c r="B233" s="131" t="s">
        <v>503</v>
      </c>
      <c r="C233" s="131" t="s">
        <v>508</v>
      </c>
      <c r="D233" s="132" t="s">
        <v>396</v>
      </c>
      <c r="E233" s="133">
        <v>15</v>
      </c>
      <c r="F233" s="103"/>
      <c r="G233" s="103">
        <v>2</v>
      </c>
      <c r="H233" s="103"/>
      <c r="I233" s="103">
        <v>2</v>
      </c>
      <c r="J233" s="103"/>
      <c r="K233" s="103"/>
      <c r="L233" s="103"/>
      <c r="M233" s="103"/>
      <c r="N233" s="103"/>
      <c r="O233" s="103"/>
      <c r="P233" s="134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</row>
    <row r="234" spans="1:30">
      <c r="A234" s="131" t="s">
        <v>122</v>
      </c>
      <c r="B234" s="140" t="s">
        <v>510</v>
      </c>
      <c r="C234" s="140" t="s">
        <v>511</v>
      </c>
      <c r="D234" s="140" t="s">
        <v>396</v>
      </c>
      <c r="E234" s="128"/>
      <c r="F234" s="129"/>
      <c r="G234" s="129"/>
      <c r="H234" s="129"/>
      <c r="I234" s="129"/>
      <c r="J234" s="129"/>
      <c r="K234" s="129"/>
      <c r="L234" s="129"/>
      <c r="M234" s="129">
        <v>1</v>
      </c>
      <c r="N234" s="129">
        <v>1</v>
      </c>
      <c r="O234" s="129">
        <v>2</v>
      </c>
      <c r="P234" s="130">
        <v>6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</row>
    <row r="235" spans="1:30">
      <c r="A235" s="131" t="s">
        <v>122</v>
      </c>
      <c r="B235" s="131" t="s">
        <v>510</v>
      </c>
      <c r="C235" s="140" t="s">
        <v>512</v>
      </c>
      <c r="D235" s="140" t="s">
        <v>320</v>
      </c>
      <c r="E235" s="128"/>
      <c r="F235" s="129"/>
      <c r="G235" s="129"/>
      <c r="H235" s="129"/>
      <c r="I235" s="129"/>
      <c r="J235" s="129"/>
      <c r="K235" s="129"/>
      <c r="L235" s="129">
        <v>1</v>
      </c>
      <c r="M235" s="129"/>
      <c r="N235" s="129"/>
      <c r="O235" s="129"/>
      <c r="P235" s="130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</row>
    <row r="236" spans="1:30">
      <c r="A236" s="131" t="s">
        <v>122</v>
      </c>
      <c r="B236" s="131" t="s">
        <v>510</v>
      </c>
      <c r="C236" s="131" t="s">
        <v>512</v>
      </c>
      <c r="D236" s="132" t="s">
        <v>396</v>
      </c>
      <c r="E236" s="133">
        <v>9</v>
      </c>
      <c r="F236" s="103">
        <v>4</v>
      </c>
      <c r="G236" s="103">
        <v>2</v>
      </c>
      <c r="H236" s="103">
        <v>3</v>
      </c>
      <c r="I236" s="103">
        <v>3</v>
      </c>
      <c r="J236" s="103">
        <v>2</v>
      </c>
      <c r="K236" s="103">
        <v>3</v>
      </c>
      <c r="L236" s="103">
        <v>6</v>
      </c>
      <c r="M236" s="103"/>
      <c r="N236" s="103"/>
      <c r="O236" s="103"/>
      <c r="P236" s="134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</row>
    <row r="237" spans="1:30">
      <c r="A237" s="131" t="s">
        <v>122</v>
      </c>
      <c r="B237" s="140" t="s">
        <v>513</v>
      </c>
      <c r="C237" s="140" t="s">
        <v>514</v>
      </c>
      <c r="D237" s="140" t="s">
        <v>515</v>
      </c>
      <c r="E237" s="128"/>
      <c r="F237" s="129"/>
      <c r="G237" s="129"/>
      <c r="H237" s="129"/>
      <c r="I237" s="129"/>
      <c r="J237" s="129"/>
      <c r="K237" s="129"/>
      <c r="L237" s="129"/>
      <c r="M237" s="129">
        <v>2</v>
      </c>
      <c r="N237" s="129">
        <v>2</v>
      </c>
      <c r="O237" s="129">
        <v>1</v>
      </c>
      <c r="P237" s="130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</row>
    <row r="238" spans="1:30">
      <c r="A238" s="131" t="s">
        <v>122</v>
      </c>
      <c r="B238" s="131" t="s">
        <v>513</v>
      </c>
      <c r="C238" s="140" t="s">
        <v>516</v>
      </c>
      <c r="D238" s="140" t="s">
        <v>515</v>
      </c>
      <c r="E238" s="128"/>
      <c r="F238" s="129">
        <v>5</v>
      </c>
      <c r="G238" s="129">
        <v>3</v>
      </c>
      <c r="H238" s="129">
        <v>4</v>
      </c>
      <c r="I238" s="129">
        <v>4</v>
      </c>
      <c r="J238" s="129">
        <v>1</v>
      </c>
      <c r="K238" s="129">
        <v>4</v>
      </c>
      <c r="L238" s="129">
        <v>1</v>
      </c>
      <c r="M238" s="129"/>
      <c r="N238" s="129"/>
      <c r="O238" s="129"/>
      <c r="P238" s="130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</row>
    <row r="239" spans="1:30">
      <c r="A239" s="131" t="s">
        <v>122</v>
      </c>
      <c r="B239" s="140" t="s">
        <v>517</v>
      </c>
      <c r="C239" s="140" t="s">
        <v>518</v>
      </c>
      <c r="D239" s="140" t="s">
        <v>519</v>
      </c>
      <c r="E239" s="128"/>
      <c r="F239" s="129"/>
      <c r="G239" s="129"/>
      <c r="H239" s="129"/>
      <c r="I239" s="129"/>
      <c r="J239" s="129"/>
      <c r="K239" s="129"/>
      <c r="L239" s="129"/>
      <c r="M239" s="129"/>
      <c r="N239" s="129">
        <v>3</v>
      </c>
      <c r="O239" s="129">
        <v>6</v>
      </c>
      <c r="P239" s="130">
        <v>3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</row>
    <row r="240" spans="1:30">
      <c r="A240" s="131" t="s">
        <v>122</v>
      </c>
      <c r="B240" s="131" t="s">
        <v>517</v>
      </c>
      <c r="C240" s="131" t="s">
        <v>518</v>
      </c>
      <c r="D240" s="132" t="s">
        <v>520</v>
      </c>
      <c r="E240" s="13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>
        <v>1</v>
      </c>
      <c r="P240" s="134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</row>
    <row r="241" spans="1:30">
      <c r="A241" s="131" t="s">
        <v>122</v>
      </c>
      <c r="B241" s="140" t="s">
        <v>521</v>
      </c>
      <c r="C241" s="140" t="s">
        <v>522</v>
      </c>
      <c r="D241" s="140" t="s">
        <v>519</v>
      </c>
      <c r="E241" s="128"/>
      <c r="F241" s="129"/>
      <c r="G241" s="129"/>
      <c r="H241" s="129"/>
      <c r="I241" s="129"/>
      <c r="J241" s="129"/>
      <c r="K241" s="129"/>
      <c r="L241" s="129"/>
      <c r="M241" s="129"/>
      <c r="N241" s="129">
        <v>3</v>
      </c>
      <c r="O241" s="129">
        <v>6</v>
      </c>
      <c r="P241" s="130">
        <v>3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</row>
    <row r="242" spans="1:30">
      <c r="A242" s="131" t="s">
        <v>122</v>
      </c>
      <c r="B242" s="131" t="s">
        <v>521</v>
      </c>
      <c r="C242" s="131" t="s">
        <v>522</v>
      </c>
      <c r="D242" s="132" t="s">
        <v>520</v>
      </c>
      <c r="E242" s="13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>
        <v>1</v>
      </c>
      <c r="P242" s="134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</row>
    <row r="243" spans="1:30">
      <c r="A243" s="131" t="s">
        <v>122</v>
      </c>
      <c r="B243" s="140" t="s">
        <v>523</v>
      </c>
      <c r="C243" s="140" t="s">
        <v>524</v>
      </c>
      <c r="D243" s="140" t="s">
        <v>519</v>
      </c>
      <c r="E243" s="128"/>
      <c r="F243" s="129"/>
      <c r="G243" s="129"/>
      <c r="H243" s="129"/>
      <c r="I243" s="129"/>
      <c r="J243" s="129"/>
      <c r="K243" s="129"/>
      <c r="L243" s="129"/>
      <c r="M243" s="129"/>
      <c r="N243" s="129">
        <v>3</v>
      </c>
      <c r="O243" s="129">
        <v>5</v>
      </c>
      <c r="P243" s="130">
        <v>2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</row>
    <row r="244" spans="1:30">
      <c r="A244" s="131" t="s">
        <v>122</v>
      </c>
      <c r="B244" s="131" t="s">
        <v>523</v>
      </c>
      <c r="C244" s="131" t="s">
        <v>524</v>
      </c>
      <c r="D244" s="132" t="s">
        <v>520</v>
      </c>
      <c r="E244" s="13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>
        <v>1</v>
      </c>
      <c r="P244" s="13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 spans="1:30">
      <c r="A245" s="131" t="s">
        <v>122</v>
      </c>
      <c r="B245" s="140" t="s">
        <v>525</v>
      </c>
      <c r="C245" s="140" t="s">
        <v>526</v>
      </c>
      <c r="D245" s="140" t="s">
        <v>519</v>
      </c>
      <c r="E245" s="128"/>
      <c r="F245" s="129"/>
      <c r="G245" s="129"/>
      <c r="H245" s="129"/>
      <c r="I245" s="129"/>
      <c r="J245" s="129"/>
      <c r="K245" s="129"/>
      <c r="L245" s="129"/>
      <c r="M245" s="129"/>
      <c r="N245" s="129">
        <v>3</v>
      </c>
      <c r="O245" s="129">
        <v>8</v>
      </c>
      <c r="P245" s="130">
        <v>3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</row>
    <row r="246" spans="1:30">
      <c r="A246" s="131" t="s">
        <v>122</v>
      </c>
      <c r="B246" s="131" t="s">
        <v>525</v>
      </c>
      <c r="C246" s="131" t="s">
        <v>526</v>
      </c>
      <c r="D246" s="132" t="s">
        <v>520</v>
      </c>
      <c r="E246" s="13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>
        <v>1</v>
      </c>
      <c r="P246" s="134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</row>
    <row r="247" spans="1:30">
      <c r="A247" s="131" t="s">
        <v>122</v>
      </c>
      <c r="B247" s="140" t="s">
        <v>527</v>
      </c>
      <c r="C247" s="140" t="s">
        <v>528</v>
      </c>
      <c r="D247" s="140" t="s">
        <v>519</v>
      </c>
      <c r="E247" s="128"/>
      <c r="F247" s="129"/>
      <c r="G247" s="129"/>
      <c r="H247" s="129"/>
      <c r="I247" s="129"/>
      <c r="J247" s="129"/>
      <c r="K247" s="129"/>
      <c r="L247" s="129"/>
      <c r="M247" s="129"/>
      <c r="N247" s="129">
        <v>3</v>
      </c>
      <c r="O247" s="129">
        <v>6</v>
      </c>
      <c r="P247" s="130">
        <v>4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</row>
    <row r="248" spans="1:30">
      <c r="A248" s="131" t="s">
        <v>122</v>
      </c>
      <c r="B248" s="131" t="s">
        <v>527</v>
      </c>
      <c r="C248" s="131" t="s">
        <v>528</v>
      </c>
      <c r="D248" s="132" t="s">
        <v>529</v>
      </c>
      <c r="E248" s="13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>
        <v>1</v>
      </c>
      <c r="P248" s="134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</row>
    <row r="249" spans="1:30">
      <c r="A249" s="131" t="s">
        <v>122</v>
      </c>
      <c r="B249" s="131" t="s">
        <v>527</v>
      </c>
      <c r="C249" s="131" t="s">
        <v>528</v>
      </c>
      <c r="D249" s="132" t="s">
        <v>520</v>
      </c>
      <c r="E249" s="13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>
        <v>1</v>
      </c>
      <c r="P249" s="134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</row>
    <row r="250" spans="1:30">
      <c r="A250" s="131" t="s">
        <v>122</v>
      </c>
      <c r="B250" s="140" t="s">
        <v>530</v>
      </c>
      <c r="C250" s="140" t="s">
        <v>531</v>
      </c>
      <c r="D250" s="140" t="s">
        <v>532</v>
      </c>
      <c r="E250" s="128"/>
      <c r="F250" s="129"/>
      <c r="G250" s="129"/>
      <c r="H250" s="129"/>
      <c r="I250" s="129"/>
      <c r="J250" s="129">
        <v>1</v>
      </c>
      <c r="K250" s="129"/>
      <c r="L250" s="129"/>
      <c r="M250" s="129"/>
      <c r="N250" s="129"/>
      <c r="O250" s="129"/>
      <c r="P250" s="13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</row>
    <row r="251" spans="1:30">
      <c r="A251" s="131" t="s">
        <v>122</v>
      </c>
      <c r="B251" s="131" t="s">
        <v>530</v>
      </c>
      <c r="C251" s="131" t="s">
        <v>531</v>
      </c>
      <c r="D251" s="132" t="s">
        <v>361</v>
      </c>
      <c r="E251" s="133"/>
      <c r="F251" s="103"/>
      <c r="G251" s="103"/>
      <c r="H251" s="103"/>
      <c r="I251" s="103"/>
      <c r="J251" s="103">
        <v>6</v>
      </c>
      <c r="K251" s="103"/>
      <c r="L251" s="103"/>
      <c r="M251" s="103"/>
      <c r="N251" s="103"/>
      <c r="O251" s="103"/>
      <c r="P251" s="134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</row>
    <row r="252" spans="1:30">
      <c r="A252" s="131" t="s">
        <v>122</v>
      </c>
      <c r="B252" s="140" t="s">
        <v>533</v>
      </c>
      <c r="C252" s="140" t="s">
        <v>534</v>
      </c>
      <c r="D252" s="140" t="s">
        <v>532</v>
      </c>
      <c r="E252" s="128"/>
      <c r="F252" s="129"/>
      <c r="G252" s="129"/>
      <c r="H252" s="129"/>
      <c r="I252" s="129">
        <v>3</v>
      </c>
      <c r="J252" s="129"/>
      <c r="K252" s="129"/>
      <c r="L252" s="129"/>
      <c r="M252" s="129"/>
      <c r="N252" s="129"/>
      <c r="O252" s="129"/>
      <c r="P252" s="130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</row>
    <row r="253" spans="1:30">
      <c r="A253" s="131" t="s">
        <v>122</v>
      </c>
      <c r="B253" s="131" t="s">
        <v>533</v>
      </c>
      <c r="C253" s="131" t="s">
        <v>534</v>
      </c>
      <c r="D253" s="132" t="s">
        <v>361</v>
      </c>
      <c r="E253" s="133"/>
      <c r="F253" s="103">
        <v>15</v>
      </c>
      <c r="G253" s="103">
        <v>3</v>
      </c>
      <c r="H253" s="103">
        <v>8</v>
      </c>
      <c r="I253" s="103">
        <v>5</v>
      </c>
      <c r="J253" s="103">
        <v>5</v>
      </c>
      <c r="K253" s="103">
        <v>6</v>
      </c>
      <c r="L253" s="103">
        <v>7</v>
      </c>
      <c r="M253" s="103">
        <v>1</v>
      </c>
      <c r="N253" s="103"/>
      <c r="O253" s="103"/>
      <c r="P253" s="134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</row>
    <row r="254" spans="1:30">
      <c r="A254" s="131" t="s">
        <v>122</v>
      </c>
      <c r="B254" s="131" t="s">
        <v>533</v>
      </c>
      <c r="C254" s="140" t="s">
        <v>535</v>
      </c>
      <c r="D254" s="140" t="s">
        <v>536</v>
      </c>
      <c r="E254" s="128"/>
      <c r="F254" s="129"/>
      <c r="G254" s="129"/>
      <c r="H254" s="129"/>
      <c r="I254" s="129"/>
      <c r="J254" s="129"/>
      <c r="K254" s="129"/>
      <c r="L254" s="129"/>
      <c r="M254" s="129"/>
      <c r="N254" s="129">
        <v>3</v>
      </c>
      <c r="O254" s="129"/>
      <c r="P254" s="130">
        <v>8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</row>
    <row r="255" spans="1:30">
      <c r="A255" s="131" t="s">
        <v>122</v>
      </c>
      <c r="B255" s="131" t="s">
        <v>533</v>
      </c>
      <c r="C255" s="131" t="s">
        <v>535</v>
      </c>
      <c r="D255" s="132" t="s">
        <v>361</v>
      </c>
      <c r="E255" s="133"/>
      <c r="F255" s="103"/>
      <c r="G255" s="103"/>
      <c r="H255" s="103"/>
      <c r="I255" s="103"/>
      <c r="J255" s="103"/>
      <c r="K255" s="103"/>
      <c r="L255" s="103"/>
      <c r="M255" s="103">
        <v>2</v>
      </c>
      <c r="N255" s="103">
        <v>1</v>
      </c>
      <c r="O255" s="103"/>
      <c r="P255" s="134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</row>
    <row r="256" spans="1:30">
      <c r="A256" s="131" t="s">
        <v>122</v>
      </c>
      <c r="B256" s="131" t="s">
        <v>533</v>
      </c>
      <c r="C256" s="131" t="s">
        <v>535</v>
      </c>
      <c r="D256" s="132" t="s">
        <v>537</v>
      </c>
      <c r="E256" s="13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>
        <v>2</v>
      </c>
      <c r="P256" s="134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</row>
    <row r="257" spans="1:30">
      <c r="A257" s="131" t="s">
        <v>122</v>
      </c>
      <c r="B257" s="140" t="s">
        <v>538</v>
      </c>
      <c r="C257" s="140" t="s">
        <v>539</v>
      </c>
      <c r="D257" s="140" t="s">
        <v>361</v>
      </c>
      <c r="E257" s="128"/>
      <c r="F257" s="129">
        <v>12</v>
      </c>
      <c r="G257" s="129">
        <v>2</v>
      </c>
      <c r="H257" s="129">
        <v>9</v>
      </c>
      <c r="I257" s="129">
        <v>9</v>
      </c>
      <c r="J257" s="129">
        <v>8</v>
      </c>
      <c r="K257" s="129">
        <v>4</v>
      </c>
      <c r="L257" s="129">
        <v>4</v>
      </c>
      <c r="M257" s="129">
        <v>1</v>
      </c>
      <c r="N257" s="129"/>
      <c r="O257" s="129"/>
      <c r="P257" s="130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</row>
    <row r="258" spans="1:30">
      <c r="A258" s="131" t="s">
        <v>122</v>
      </c>
      <c r="B258" s="131" t="s">
        <v>538</v>
      </c>
      <c r="C258" s="140" t="s">
        <v>540</v>
      </c>
      <c r="D258" s="140" t="s">
        <v>536</v>
      </c>
      <c r="E258" s="128"/>
      <c r="F258" s="129"/>
      <c r="G258" s="129"/>
      <c r="H258" s="129"/>
      <c r="I258" s="129"/>
      <c r="J258" s="129"/>
      <c r="K258" s="129"/>
      <c r="L258" s="129"/>
      <c r="M258" s="129"/>
      <c r="N258" s="129">
        <v>3</v>
      </c>
      <c r="O258" s="129"/>
      <c r="P258" s="130">
        <v>8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</row>
    <row r="259" spans="1:30">
      <c r="A259" s="131" t="s">
        <v>122</v>
      </c>
      <c r="B259" s="131" t="s">
        <v>538</v>
      </c>
      <c r="C259" s="131" t="s">
        <v>540</v>
      </c>
      <c r="D259" s="132" t="s">
        <v>541</v>
      </c>
      <c r="E259" s="13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34">
        <v>1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</row>
    <row r="260" spans="1:30">
      <c r="A260" s="131" t="s">
        <v>122</v>
      </c>
      <c r="B260" s="131" t="s">
        <v>538</v>
      </c>
      <c r="C260" s="131" t="s">
        <v>540</v>
      </c>
      <c r="D260" s="132" t="s">
        <v>361</v>
      </c>
      <c r="E260" s="133"/>
      <c r="F260" s="103"/>
      <c r="G260" s="103"/>
      <c r="H260" s="103"/>
      <c r="I260" s="103"/>
      <c r="J260" s="103"/>
      <c r="K260" s="103"/>
      <c r="L260" s="103"/>
      <c r="M260" s="103">
        <v>2</v>
      </c>
      <c r="N260" s="103">
        <v>1</v>
      </c>
      <c r="O260" s="103"/>
      <c r="P260" s="134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</row>
    <row r="261" spans="1:30">
      <c r="A261" s="131" t="s">
        <v>122</v>
      </c>
      <c r="B261" s="131" t="s">
        <v>538</v>
      </c>
      <c r="C261" s="131" t="s">
        <v>540</v>
      </c>
      <c r="D261" s="132" t="s">
        <v>537</v>
      </c>
      <c r="E261" s="13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>
        <v>4</v>
      </c>
      <c r="P261" s="134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</row>
    <row r="262" spans="1:30">
      <c r="A262" s="131" t="s">
        <v>122</v>
      </c>
      <c r="B262" s="140" t="s">
        <v>542</v>
      </c>
      <c r="C262" s="140" t="s">
        <v>543</v>
      </c>
      <c r="D262" s="140" t="s">
        <v>532</v>
      </c>
      <c r="E262" s="128"/>
      <c r="F262" s="129"/>
      <c r="G262" s="129"/>
      <c r="H262" s="129"/>
      <c r="I262" s="129"/>
      <c r="J262" s="129">
        <v>1</v>
      </c>
      <c r="K262" s="129"/>
      <c r="L262" s="129"/>
      <c r="M262" s="129"/>
      <c r="N262" s="129"/>
      <c r="O262" s="129"/>
      <c r="P262" s="130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</row>
    <row r="263" spans="1:30">
      <c r="A263" s="131" t="s">
        <v>122</v>
      </c>
      <c r="B263" s="131" t="s">
        <v>542</v>
      </c>
      <c r="C263" s="131" t="s">
        <v>543</v>
      </c>
      <c r="D263" s="132" t="s">
        <v>361</v>
      </c>
      <c r="E263" s="133"/>
      <c r="F263" s="103"/>
      <c r="G263" s="103"/>
      <c r="H263" s="103"/>
      <c r="I263" s="103"/>
      <c r="J263" s="103">
        <v>6</v>
      </c>
      <c r="K263" s="103"/>
      <c r="L263" s="103"/>
      <c r="M263" s="103"/>
      <c r="N263" s="103"/>
      <c r="O263" s="103"/>
      <c r="P263" s="134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</row>
    <row r="264" spans="1:30">
      <c r="A264" s="131" t="s">
        <v>122</v>
      </c>
      <c r="B264" s="131" t="s">
        <v>542</v>
      </c>
      <c r="C264" s="131" t="s">
        <v>543</v>
      </c>
      <c r="D264" s="132" t="s">
        <v>451</v>
      </c>
      <c r="E264" s="133">
        <v>14</v>
      </c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3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</row>
    <row r="265" spans="1:30">
      <c r="A265" s="131" t="s">
        <v>122</v>
      </c>
      <c r="B265" s="140" t="s">
        <v>544</v>
      </c>
      <c r="C265" s="140" t="s">
        <v>545</v>
      </c>
      <c r="D265" s="140" t="s">
        <v>532</v>
      </c>
      <c r="E265" s="128"/>
      <c r="F265" s="129"/>
      <c r="G265" s="129"/>
      <c r="H265" s="129"/>
      <c r="I265" s="129"/>
      <c r="J265" s="129">
        <v>1</v>
      </c>
      <c r="K265" s="129"/>
      <c r="L265" s="129"/>
      <c r="M265" s="129"/>
      <c r="N265" s="129"/>
      <c r="O265" s="129"/>
      <c r="P265" s="130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</row>
    <row r="266" spans="1:30">
      <c r="A266" s="131" t="s">
        <v>122</v>
      </c>
      <c r="B266" s="131" t="s">
        <v>544</v>
      </c>
      <c r="C266" s="131" t="s">
        <v>545</v>
      </c>
      <c r="D266" s="132" t="s">
        <v>361</v>
      </c>
      <c r="E266" s="133"/>
      <c r="F266" s="103"/>
      <c r="G266" s="103"/>
      <c r="H266" s="103"/>
      <c r="I266" s="103"/>
      <c r="J266" s="103">
        <v>6</v>
      </c>
      <c r="K266" s="103"/>
      <c r="L266" s="103"/>
      <c r="M266" s="103"/>
      <c r="N266" s="103"/>
      <c r="O266" s="103"/>
      <c r="P266" s="134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</row>
    <row r="267" spans="1:30">
      <c r="A267" s="131" t="s">
        <v>122</v>
      </c>
      <c r="B267" s="140" t="s">
        <v>546</v>
      </c>
      <c r="C267" s="140" t="s">
        <v>547</v>
      </c>
      <c r="D267" s="140" t="s">
        <v>532</v>
      </c>
      <c r="E267" s="128"/>
      <c r="F267" s="129"/>
      <c r="G267" s="129"/>
      <c r="H267" s="129"/>
      <c r="I267" s="129"/>
      <c r="J267" s="129">
        <v>1</v>
      </c>
      <c r="K267" s="129"/>
      <c r="L267" s="129"/>
      <c r="M267" s="129"/>
      <c r="N267" s="129"/>
      <c r="O267" s="129"/>
      <c r="P267" s="130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</row>
    <row r="268" spans="1:30">
      <c r="A268" s="131" t="s">
        <v>122</v>
      </c>
      <c r="B268" s="131" t="s">
        <v>546</v>
      </c>
      <c r="C268" s="131" t="s">
        <v>547</v>
      </c>
      <c r="D268" s="132" t="s">
        <v>361</v>
      </c>
      <c r="E268" s="133"/>
      <c r="F268" s="103"/>
      <c r="G268" s="103"/>
      <c r="H268" s="103"/>
      <c r="I268" s="103"/>
      <c r="J268" s="103">
        <v>6</v>
      </c>
      <c r="K268" s="103"/>
      <c r="L268" s="103"/>
      <c r="M268" s="103"/>
      <c r="N268" s="103"/>
      <c r="O268" s="103"/>
      <c r="P268" s="134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</row>
    <row r="269" spans="1:30">
      <c r="A269" s="131" t="s">
        <v>122</v>
      </c>
      <c r="B269" s="140" t="s">
        <v>548</v>
      </c>
      <c r="C269" s="140" t="s">
        <v>549</v>
      </c>
      <c r="D269" s="140" t="s">
        <v>532</v>
      </c>
      <c r="E269" s="128"/>
      <c r="F269" s="129"/>
      <c r="G269" s="129"/>
      <c r="H269" s="129"/>
      <c r="I269" s="129"/>
      <c r="J269" s="129">
        <v>1</v>
      </c>
      <c r="K269" s="129"/>
      <c r="L269" s="129"/>
      <c r="M269" s="129"/>
      <c r="N269" s="129"/>
      <c r="O269" s="129"/>
      <c r="P269" s="130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</row>
    <row r="270" spans="1:30">
      <c r="A270" s="131" t="s">
        <v>122</v>
      </c>
      <c r="B270" s="131" t="s">
        <v>548</v>
      </c>
      <c r="C270" s="131" t="s">
        <v>549</v>
      </c>
      <c r="D270" s="132" t="s">
        <v>361</v>
      </c>
      <c r="E270" s="133"/>
      <c r="F270" s="103"/>
      <c r="G270" s="103"/>
      <c r="H270" s="103"/>
      <c r="I270" s="103"/>
      <c r="J270" s="103">
        <v>6</v>
      </c>
      <c r="K270" s="103"/>
      <c r="L270" s="103"/>
      <c r="M270" s="103"/>
      <c r="N270" s="103"/>
      <c r="O270" s="103"/>
      <c r="P270" s="134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1:30">
      <c r="A271" s="131" t="s">
        <v>122</v>
      </c>
      <c r="B271" s="140" t="s">
        <v>550</v>
      </c>
      <c r="C271" s="140" t="s">
        <v>551</v>
      </c>
      <c r="D271" s="140" t="s">
        <v>532</v>
      </c>
      <c r="E271" s="128"/>
      <c r="F271" s="129"/>
      <c r="G271" s="129"/>
      <c r="H271" s="129"/>
      <c r="I271" s="129"/>
      <c r="J271" s="129">
        <v>1</v>
      </c>
      <c r="K271" s="129"/>
      <c r="L271" s="129"/>
      <c r="M271" s="129"/>
      <c r="N271" s="129"/>
      <c r="O271" s="129"/>
      <c r="P271" s="130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</row>
    <row r="272" spans="1:30">
      <c r="A272" s="131" t="s">
        <v>122</v>
      </c>
      <c r="B272" s="140" t="s">
        <v>552</v>
      </c>
      <c r="C272" s="140" t="s">
        <v>553</v>
      </c>
      <c r="D272" s="140" t="s">
        <v>532</v>
      </c>
      <c r="E272" s="128"/>
      <c r="F272" s="129"/>
      <c r="G272" s="129"/>
      <c r="H272" s="129"/>
      <c r="I272" s="129">
        <v>3</v>
      </c>
      <c r="J272" s="129"/>
      <c r="K272" s="129"/>
      <c r="L272" s="129"/>
      <c r="M272" s="129"/>
      <c r="N272" s="129"/>
      <c r="O272" s="129"/>
      <c r="P272" s="130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</row>
    <row r="273" spans="1:30">
      <c r="A273" s="131" t="s">
        <v>122</v>
      </c>
      <c r="B273" s="140" t="s">
        <v>554</v>
      </c>
      <c r="C273" s="140" t="s">
        <v>555</v>
      </c>
      <c r="D273" s="140" t="s">
        <v>532</v>
      </c>
      <c r="E273" s="128"/>
      <c r="F273" s="129"/>
      <c r="G273" s="129"/>
      <c r="H273" s="129"/>
      <c r="I273" s="129"/>
      <c r="J273" s="129">
        <v>1</v>
      </c>
      <c r="K273" s="129"/>
      <c r="L273" s="129"/>
      <c r="M273" s="129"/>
      <c r="N273" s="129"/>
      <c r="O273" s="129"/>
      <c r="P273" s="130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</row>
    <row r="274" spans="1:30">
      <c r="A274" s="131" t="s">
        <v>122</v>
      </c>
      <c r="B274" s="140" t="s">
        <v>556</v>
      </c>
      <c r="C274" s="140" t="s">
        <v>557</v>
      </c>
      <c r="D274" s="140" t="s">
        <v>532</v>
      </c>
      <c r="E274" s="128"/>
      <c r="F274" s="129"/>
      <c r="G274" s="129"/>
      <c r="H274" s="129"/>
      <c r="I274" s="129"/>
      <c r="J274" s="129">
        <v>1</v>
      </c>
      <c r="K274" s="129"/>
      <c r="L274" s="129"/>
      <c r="M274" s="129"/>
      <c r="N274" s="129"/>
      <c r="O274" s="129"/>
      <c r="P274" s="130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</row>
    <row r="275" spans="1:30">
      <c r="A275" s="131" t="s">
        <v>122</v>
      </c>
      <c r="B275" s="140" t="s">
        <v>558</v>
      </c>
      <c r="C275" s="140" t="s">
        <v>559</v>
      </c>
      <c r="D275" s="140" t="s">
        <v>532</v>
      </c>
      <c r="E275" s="128"/>
      <c r="F275" s="129"/>
      <c r="G275" s="129"/>
      <c r="H275" s="129"/>
      <c r="I275" s="129"/>
      <c r="J275" s="129">
        <v>1</v>
      </c>
      <c r="K275" s="129"/>
      <c r="L275" s="129"/>
      <c r="M275" s="129"/>
      <c r="N275" s="129"/>
      <c r="O275" s="129"/>
      <c r="P275" s="130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</row>
    <row r="276" spans="1:30">
      <c r="A276" s="131" t="s">
        <v>122</v>
      </c>
      <c r="B276" s="140" t="s">
        <v>560</v>
      </c>
      <c r="C276" s="140" t="s">
        <v>561</v>
      </c>
      <c r="D276" s="140" t="s">
        <v>532</v>
      </c>
      <c r="E276" s="128"/>
      <c r="F276" s="129"/>
      <c r="G276" s="129"/>
      <c r="H276" s="129"/>
      <c r="I276" s="129"/>
      <c r="J276" s="129">
        <v>1</v>
      </c>
      <c r="K276" s="129"/>
      <c r="L276" s="129"/>
      <c r="M276" s="129"/>
      <c r="N276" s="129"/>
      <c r="O276" s="129"/>
      <c r="P276" s="130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</row>
    <row r="277" spans="1:30">
      <c r="A277" s="131" t="s">
        <v>122</v>
      </c>
      <c r="B277" s="140" t="s">
        <v>562</v>
      </c>
      <c r="C277" s="140" t="s">
        <v>563</v>
      </c>
      <c r="D277" s="140" t="s">
        <v>386</v>
      </c>
      <c r="E277" s="128"/>
      <c r="F277" s="129"/>
      <c r="G277" s="129"/>
      <c r="H277" s="129"/>
      <c r="I277" s="129">
        <v>32</v>
      </c>
      <c r="J277" s="129"/>
      <c r="K277" s="129"/>
      <c r="L277" s="129"/>
      <c r="M277" s="129"/>
      <c r="N277" s="129"/>
      <c r="O277" s="129"/>
      <c r="P277" s="130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</row>
    <row r="278" spans="1:30">
      <c r="A278" s="131" t="s">
        <v>122</v>
      </c>
      <c r="B278" s="140" t="s">
        <v>564</v>
      </c>
      <c r="C278" s="140" t="s">
        <v>565</v>
      </c>
      <c r="D278" s="140" t="s">
        <v>455</v>
      </c>
      <c r="E278" s="128">
        <v>9</v>
      </c>
      <c r="F278" s="129">
        <v>2</v>
      </c>
      <c r="G278" s="129">
        <v>5</v>
      </c>
      <c r="H278" s="129">
        <v>2</v>
      </c>
      <c r="I278" s="129">
        <v>1</v>
      </c>
      <c r="J278" s="129">
        <v>2</v>
      </c>
      <c r="K278" s="129">
        <v>1</v>
      </c>
      <c r="L278" s="129">
        <v>3</v>
      </c>
      <c r="M278" s="129">
        <v>1</v>
      </c>
      <c r="N278" s="129"/>
      <c r="O278" s="129"/>
      <c r="P278" s="130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</row>
    <row r="279" spans="1:30">
      <c r="A279" s="131" t="s">
        <v>122</v>
      </c>
      <c r="B279" s="131" t="s">
        <v>564</v>
      </c>
      <c r="C279" s="140" t="s">
        <v>566</v>
      </c>
      <c r="D279" s="140" t="s">
        <v>406</v>
      </c>
      <c r="E279" s="128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>
        <v>1</v>
      </c>
      <c r="P279" s="130">
        <v>5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</row>
    <row r="280" spans="1:30">
      <c r="A280" s="131" t="s">
        <v>122</v>
      </c>
      <c r="B280" s="131" t="s">
        <v>564</v>
      </c>
      <c r="C280" s="131" t="s">
        <v>566</v>
      </c>
      <c r="D280" s="132" t="s">
        <v>185</v>
      </c>
      <c r="E280" s="133"/>
      <c r="F280" s="103"/>
      <c r="G280" s="103"/>
      <c r="H280" s="103"/>
      <c r="I280" s="103"/>
      <c r="J280" s="103"/>
      <c r="K280" s="103"/>
      <c r="L280" s="103"/>
      <c r="M280" s="103"/>
      <c r="N280" s="103">
        <v>1</v>
      </c>
      <c r="O280" s="103"/>
      <c r="P280" s="134">
        <v>2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</row>
    <row r="281" spans="1:30">
      <c r="A281" s="131" t="s">
        <v>122</v>
      </c>
      <c r="B281" s="140" t="s">
        <v>567</v>
      </c>
      <c r="C281" s="140" t="s">
        <v>568</v>
      </c>
      <c r="D281" s="140" t="s">
        <v>541</v>
      </c>
      <c r="E281" s="128"/>
      <c r="F281" s="129"/>
      <c r="G281" s="129"/>
      <c r="H281" s="129"/>
      <c r="I281" s="129"/>
      <c r="J281" s="129"/>
      <c r="K281" s="129"/>
      <c r="L281" s="129"/>
      <c r="M281" s="129"/>
      <c r="N281" s="129">
        <v>1</v>
      </c>
      <c r="O281" s="129">
        <v>2</v>
      </c>
      <c r="P281" s="130">
        <v>1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</row>
    <row r="282" spans="1:30">
      <c r="A282" s="131" t="s">
        <v>122</v>
      </c>
      <c r="B282" s="140" t="s">
        <v>569</v>
      </c>
      <c r="C282" s="140" t="s">
        <v>570</v>
      </c>
      <c r="D282" s="140" t="s">
        <v>541</v>
      </c>
      <c r="E282" s="128"/>
      <c r="F282" s="129"/>
      <c r="G282" s="129"/>
      <c r="H282" s="129"/>
      <c r="I282" s="129"/>
      <c r="J282" s="129"/>
      <c r="K282" s="129"/>
      <c r="L282" s="129"/>
      <c r="M282" s="129"/>
      <c r="N282" s="129">
        <v>1</v>
      </c>
      <c r="O282" s="129">
        <v>2</v>
      </c>
      <c r="P282" s="130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</row>
    <row r="283" spans="1:30">
      <c r="A283" s="131" t="s">
        <v>122</v>
      </c>
      <c r="B283" s="140" t="s">
        <v>571</v>
      </c>
      <c r="C283" s="140" t="s">
        <v>572</v>
      </c>
      <c r="D283" s="140" t="s">
        <v>541</v>
      </c>
      <c r="E283" s="128"/>
      <c r="F283" s="129"/>
      <c r="G283" s="129"/>
      <c r="H283" s="129"/>
      <c r="I283" s="129"/>
      <c r="J283" s="129"/>
      <c r="K283" s="129"/>
      <c r="L283" s="129"/>
      <c r="M283" s="129"/>
      <c r="N283" s="129">
        <v>1</v>
      </c>
      <c r="O283" s="129">
        <v>1</v>
      </c>
      <c r="P283" s="130">
        <v>1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</row>
    <row r="284" spans="1:30">
      <c r="A284" s="131" t="s">
        <v>122</v>
      </c>
      <c r="B284" s="140" t="s">
        <v>573</v>
      </c>
      <c r="C284" s="140" t="s">
        <v>574</v>
      </c>
      <c r="D284" s="140" t="s">
        <v>406</v>
      </c>
      <c r="E284" s="128"/>
      <c r="F284" s="129"/>
      <c r="G284" s="129"/>
      <c r="H284" s="129"/>
      <c r="I284" s="129"/>
      <c r="J284" s="129"/>
      <c r="K284" s="129"/>
      <c r="L284" s="129"/>
      <c r="M284" s="129"/>
      <c r="N284" s="129">
        <v>1</v>
      </c>
      <c r="O284" s="129"/>
      <c r="P284" s="130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</row>
    <row r="285" spans="1:30">
      <c r="A285" s="131" t="s">
        <v>122</v>
      </c>
      <c r="B285" s="131" t="s">
        <v>573</v>
      </c>
      <c r="C285" s="131" t="s">
        <v>574</v>
      </c>
      <c r="D285" s="132" t="s">
        <v>407</v>
      </c>
      <c r="E285" s="13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34">
        <v>1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</row>
    <row r="286" spans="1:30">
      <c r="A286" s="131" t="s">
        <v>122</v>
      </c>
      <c r="B286" s="140" t="s">
        <v>575</v>
      </c>
      <c r="C286" s="140" t="s">
        <v>576</v>
      </c>
      <c r="D286" s="140" t="s">
        <v>361</v>
      </c>
      <c r="E286" s="128">
        <v>98</v>
      </c>
      <c r="F286" s="129"/>
      <c r="G286" s="129">
        <v>20</v>
      </c>
      <c r="H286" s="129">
        <v>6</v>
      </c>
      <c r="I286" s="129">
        <v>23</v>
      </c>
      <c r="J286" s="129"/>
      <c r="K286" s="129"/>
      <c r="L286" s="129"/>
      <c r="M286" s="129"/>
      <c r="N286" s="129"/>
      <c r="O286" s="129"/>
      <c r="P286" s="130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</row>
    <row r="287" spans="1:30">
      <c r="A287" s="131" t="s">
        <v>122</v>
      </c>
      <c r="B287" s="140" t="s">
        <v>577</v>
      </c>
      <c r="C287" s="140" t="s">
        <v>578</v>
      </c>
      <c r="D287" s="140" t="s">
        <v>361</v>
      </c>
      <c r="E287" s="128">
        <v>117</v>
      </c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30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</row>
    <row r="288" spans="1:30">
      <c r="A288" s="131" t="s">
        <v>122</v>
      </c>
      <c r="B288" s="140" t="s">
        <v>579</v>
      </c>
      <c r="C288" s="140" t="s">
        <v>580</v>
      </c>
      <c r="D288" s="140" t="s">
        <v>581</v>
      </c>
      <c r="E288" s="128"/>
      <c r="F288" s="129"/>
      <c r="G288" s="129"/>
      <c r="H288" s="129"/>
      <c r="I288" s="129"/>
      <c r="J288" s="129"/>
      <c r="K288" s="129"/>
      <c r="L288" s="129">
        <v>1</v>
      </c>
      <c r="M288" s="129"/>
      <c r="N288" s="129"/>
      <c r="O288" s="129"/>
      <c r="P288" s="130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</row>
    <row r="289" spans="1:30">
      <c r="A289" s="131" t="s">
        <v>122</v>
      </c>
      <c r="B289" s="131" t="s">
        <v>579</v>
      </c>
      <c r="C289" s="131" t="s">
        <v>580</v>
      </c>
      <c r="D289" s="132" t="s">
        <v>509</v>
      </c>
      <c r="E289" s="133"/>
      <c r="F289" s="103"/>
      <c r="G289" s="103"/>
      <c r="H289" s="103"/>
      <c r="I289" s="103">
        <v>1</v>
      </c>
      <c r="J289" s="103"/>
      <c r="K289" s="103"/>
      <c r="L289" s="103">
        <v>2</v>
      </c>
      <c r="M289" s="103"/>
      <c r="N289" s="103"/>
      <c r="O289" s="103"/>
      <c r="P289" s="134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</row>
    <row r="290" spans="1:30">
      <c r="A290" s="131" t="s">
        <v>122</v>
      </c>
      <c r="B290" s="131" t="s">
        <v>579</v>
      </c>
      <c r="C290" s="131" t="s">
        <v>580</v>
      </c>
      <c r="D290" s="132" t="s">
        <v>582</v>
      </c>
      <c r="E290" s="133"/>
      <c r="F290" s="103"/>
      <c r="G290" s="103"/>
      <c r="H290" s="103"/>
      <c r="I290" s="103"/>
      <c r="J290" s="103"/>
      <c r="K290" s="103">
        <v>1</v>
      </c>
      <c r="L290" s="103"/>
      <c r="M290" s="103"/>
      <c r="N290" s="103"/>
      <c r="O290" s="103"/>
      <c r="P290" s="134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</row>
    <row r="291" spans="1:30">
      <c r="A291" s="131" t="s">
        <v>122</v>
      </c>
      <c r="B291" s="131" t="s">
        <v>579</v>
      </c>
      <c r="C291" s="131" t="s">
        <v>580</v>
      </c>
      <c r="D291" s="132" t="s">
        <v>185</v>
      </c>
      <c r="E291" s="133"/>
      <c r="F291" s="103"/>
      <c r="G291" s="103"/>
      <c r="H291" s="103"/>
      <c r="I291" s="103">
        <v>1</v>
      </c>
      <c r="J291" s="103">
        <v>1</v>
      </c>
      <c r="K291" s="103"/>
      <c r="L291" s="103"/>
      <c r="M291" s="103"/>
      <c r="N291" s="103"/>
      <c r="O291" s="103"/>
      <c r="P291" s="134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</row>
    <row r="292" spans="1:30">
      <c r="A292" s="131" t="s">
        <v>122</v>
      </c>
      <c r="B292" s="131" t="s">
        <v>579</v>
      </c>
      <c r="C292" s="131" t="s">
        <v>580</v>
      </c>
      <c r="D292" s="132" t="s">
        <v>396</v>
      </c>
      <c r="E292" s="133"/>
      <c r="F292" s="103">
        <v>1</v>
      </c>
      <c r="G292" s="103">
        <v>2</v>
      </c>
      <c r="H292" s="103"/>
      <c r="I292" s="103"/>
      <c r="J292" s="103"/>
      <c r="K292" s="103"/>
      <c r="L292" s="103"/>
      <c r="M292" s="103"/>
      <c r="N292" s="103"/>
      <c r="O292" s="103"/>
      <c r="P292" s="134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</row>
    <row r="293" spans="1:30">
      <c r="A293" s="131" t="s">
        <v>122</v>
      </c>
      <c r="B293" s="131" t="s">
        <v>579</v>
      </c>
      <c r="C293" s="131" t="s">
        <v>580</v>
      </c>
      <c r="D293" s="132" t="s">
        <v>583</v>
      </c>
      <c r="E293" s="133">
        <v>3</v>
      </c>
      <c r="F293" s="103">
        <v>1</v>
      </c>
      <c r="G293" s="103"/>
      <c r="H293" s="103">
        <v>1</v>
      </c>
      <c r="I293" s="103"/>
      <c r="J293" s="103">
        <v>1</v>
      </c>
      <c r="K293" s="103"/>
      <c r="L293" s="103"/>
      <c r="M293" s="103"/>
      <c r="N293" s="103"/>
      <c r="O293" s="103"/>
      <c r="P293" s="134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</row>
    <row r="294" spans="1:30">
      <c r="A294" s="131" t="s">
        <v>122</v>
      </c>
      <c r="B294" s="131" t="s">
        <v>579</v>
      </c>
      <c r="C294" s="140" t="s">
        <v>584</v>
      </c>
      <c r="D294" s="140" t="s">
        <v>509</v>
      </c>
      <c r="E294" s="128"/>
      <c r="F294" s="129"/>
      <c r="G294" s="129"/>
      <c r="H294" s="129"/>
      <c r="I294" s="129"/>
      <c r="J294" s="129"/>
      <c r="K294" s="129"/>
      <c r="L294" s="129"/>
      <c r="M294" s="129"/>
      <c r="N294" s="129">
        <v>1</v>
      </c>
      <c r="O294" s="129"/>
      <c r="P294" s="130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</row>
    <row r="295" spans="1:30">
      <c r="A295" s="131" t="s">
        <v>122</v>
      </c>
      <c r="B295" s="131" t="s">
        <v>579</v>
      </c>
      <c r="C295" s="131" t="s">
        <v>584</v>
      </c>
      <c r="D295" s="132" t="s">
        <v>396</v>
      </c>
      <c r="E295" s="13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>
        <v>2</v>
      </c>
      <c r="P295" s="134">
        <v>1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</row>
    <row r="296" spans="1:30">
      <c r="A296" s="131" t="s">
        <v>122</v>
      </c>
      <c r="B296" s="131" t="s">
        <v>579</v>
      </c>
      <c r="C296" s="131" t="s">
        <v>584</v>
      </c>
      <c r="D296" s="132" t="s">
        <v>583</v>
      </c>
      <c r="E296" s="13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34">
        <v>1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</row>
    <row r="297" spans="1:30">
      <c r="A297" s="131" t="s">
        <v>122</v>
      </c>
      <c r="B297" s="140" t="s">
        <v>585</v>
      </c>
      <c r="C297" s="140" t="s">
        <v>586</v>
      </c>
      <c r="D297" s="140" t="s">
        <v>581</v>
      </c>
      <c r="E297" s="128"/>
      <c r="F297" s="129"/>
      <c r="G297" s="129"/>
      <c r="H297" s="129"/>
      <c r="I297" s="129"/>
      <c r="J297" s="129"/>
      <c r="K297" s="129"/>
      <c r="L297" s="129">
        <v>1</v>
      </c>
      <c r="M297" s="129"/>
      <c r="N297" s="129"/>
      <c r="O297" s="129"/>
      <c r="P297" s="130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</row>
    <row r="298" spans="1:30">
      <c r="A298" s="131" t="s">
        <v>122</v>
      </c>
      <c r="B298" s="131" t="s">
        <v>585</v>
      </c>
      <c r="C298" s="131" t="s">
        <v>586</v>
      </c>
      <c r="D298" s="132" t="s">
        <v>509</v>
      </c>
      <c r="E298" s="133"/>
      <c r="F298" s="103"/>
      <c r="G298" s="103"/>
      <c r="H298" s="103"/>
      <c r="I298" s="103">
        <v>1</v>
      </c>
      <c r="J298" s="103"/>
      <c r="K298" s="103"/>
      <c r="L298" s="103">
        <v>2</v>
      </c>
      <c r="M298" s="103"/>
      <c r="N298" s="103">
        <v>1</v>
      </c>
      <c r="O298" s="103"/>
      <c r="P298" s="134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</row>
    <row r="299" spans="1:30">
      <c r="A299" s="131" t="s">
        <v>122</v>
      </c>
      <c r="B299" s="131" t="s">
        <v>585</v>
      </c>
      <c r="C299" s="131" t="s">
        <v>586</v>
      </c>
      <c r="D299" s="132" t="s">
        <v>582</v>
      </c>
      <c r="E299" s="133"/>
      <c r="F299" s="103"/>
      <c r="G299" s="103"/>
      <c r="H299" s="103"/>
      <c r="I299" s="103"/>
      <c r="J299" s="103"/>
      <c r="K299" s="103">
        <v>1</v>
      </c>
      <c r="L299" s="103"/>
      <c r="M299" s="103"/>
      <c r="N299" s="103"/>
      <c r="O299" s="103"/>
      <c r="P299" s="134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</row>
    <row r="300" spans="1:30">
      <c r="A300" s="131" t="s">
        <v>122</v>
      </c>
      <c r="B300" s="140" t="s">
        <v>587</v>
      </c>
      <c r="C300" s="140" t="s">
        <v>588</v>
      </c>
      <c r="D300" s="140" t="s">
        <v>589</v>
      </c>
      <c r="E300" s="128"/>
      <c r="F300" s="129"/>
      <c r="G300" s="129"/>
      <c r="H300" s="129"/>
      <c r="I300" s="129">
        <v>1</v>
      </c>
      <c r="J300" s="129"/>
      <c r="K300" s="129"/>
      <c r="L300" s="129"/>
      <c r="M300" s="129"/>
      <c r="N300" s="129"/>
      <c r="O300" s="129"/>
      <c r="P300" s="13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</row>
    <row r="301" spans="1:30">
      <c r="A301" s="131" t="s">
        <v>122</v>
      </c>
      <c r="B301" s="131" t="s">
        <v>587</v>
      </c>
      <c r="C301" s="131" t="s">
        <v>588</v>
      </c>
      <c r="D301" s="132" t="s">
        <v>590</v>
      </c>
      <c r="E301" s="133">
        <v>56</v>
      </c>
      <c r="F301" s="103">
        <v>13</v>
      </c>
      <c r="G301" s="103">
        <v>2</v>
      </c>
      <c r="H301" s="103">
        <v>2</v>
      </c>
      <c r="I301" s="103">
        <v>2</v>
      </c>
      <c r="J301" s="103">
        <v>2</v>
      </c>
      <c r="K301" s="103">
        <v>7</v>
      </c>
      <c r="L301" s="103"/>
      <c r="M301" s="103"/>
      <c r="N301" s="103"/>
      <c r="O301" s="103">
        <v>2</v>
      </c>
      <c r="P301" s="134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</row>
    <row r="302" spans="1:30">
      <c r="A302" s="131" t="s">
        <v>122</v>
      </c>
      <c r="B302" s="140" t="s">
        <v>591</v>
      </c>
      <c r="C302" s="140" t="s">
        <v>592</v>
      </c>
      <c r="D302" s="140" t="s">
        <v>380</v>
      </c>
      <c r="E302" s="128">
        <v>45</v>
      </c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30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</row>
    <row r="303" spans="1:30">
      <c r="A303" s="131" t="s">
        <v>122</v>
      </c>
      <c r="B303" s="140" t="s">
        <v>593</v>
      </c>
      <c r="C303" s="140" t="s">
        <v>594</v>
      </c>
      <c r="D303" s="140" t="s">
        <v>380</v>
      </c>
      <c r="E303" s="128">
        <v>6</v>
      </c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30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</row>
    <row r="304" spans="1:30">
      <c r="A304" s="131" t="s">
        <v>122</v>
      </c>
      <c r="B304" s="140" t="s">
        <v>595</v>
      </c>
      <c r="C304" s="140" t="s">
        <v>596</v>
      </c>
      <c r="D304" s="140" t="s">
        <v>380</v>
      </c>
      <c r="E304" s="128">
        <v>55</v>
      </c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30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</row>
    <row r="305" spans="1:30">
      <c r="A305" s="131" t="s">
        <v>122</v>
      </c>
      <c r="B305" s="140" t="s">
        <v>597</v>
      </c>
      <c r="C305" s="140" t="s">
        <v>598</v>
      </c>
      <c r="D305" s="140" t="s">
        <v>380</v>
      </c>
      <c r="E305" s="128">
        <v>5</v>
      </c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30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</row>
    <row r="306" spans="1:30">
      <c r="A306" s="131" t="s">
        <v>122</v>
      </c>
      <c r="B306" s="140" t="s">
        <v>599</v>
      </c>
      <c r="C306" s="140" t="s">
        <v>600</v>
      </c>
      <c r="D306" s="140" t="s">
        <v>380</v>
      </c>
      <c r="E306" s="128">
        <v>45</v>
      </c>
      <c r="F306" s="129">
        <v>9</v>
      </c>
      <c r="G306" s="129">
        <v>2</v>
      </c>
      <c r="H306" s="129">
        <v>4</v>
      </c>
      <c r="I306" s="129">
        <v>2</v>
      </c>
      <c r="J306" s="129">
        <v>1</v>
      </c>
      <c r="K306" s="129">
        <v>2</v>
      </c>
      <c r="L306" s="129">
        <v>1</v>
      </c>
      <c r="M306" s="129"/>
      <c r="N306" s="129"/>
      <c r="O306" s="129"/>
      <c r="P306" s="130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</row>
    <row r="307" spans="1:30">
      <c r="A307" s="131" t="s">
        <v>122</v>
      </c>
      <c r="B307" s="131" t="s">
        <v>599</v>
      </c>
      <c r="C307" s="140" t="s">
        <v>601</v>
      </c>
      <c r="D307" s="140" t="s">
        <v>380</v>
      </c>
      <c r="E307" s="128"/>
      <c r="F307" s="129"/>
      <c r="G307" s="129"/>
      <c r="H307" s="129"/>
      <c r="I307" s="129"/>
      <c r="J307" s="129"/>
      <c r="K307" s="129"/>
      <c r="L307" s="129"/>
      <c r="M307" s="129"/>
      <c r="N307" s="129">
        <v>1</v>
      </c>
      <c r="O307" s="129"/>
      <c r="P307" s="130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</row>
    <row r="308" spans="1:30">
      <c r="A308" s="131" t="s">
        <v>122</v>
      </c>
      <c r="B308" s="140" t="s">
        <v>602</v>
      </c>
      <c r="C308" s="140" t="s">
        <v>603</v>
      </c>
      <c r="D308" s="140" t="s">
        <v>380</v>
      </c>
      <c r="E308" s="128">
        <v>60</v>
      </c>
      <c r="F308" s="129">
        <v>5</v>
      </c>
      <c r="G308" s="129"/>
      <c r="H308" s="129"/>
      <c r="I308" s="129"/>
      <c r="J308" s="129"/>
      <c r="K308" s="129"/>
      <c r="L308" s="129"/>
      <c r="M308" s="129"/>
      <c r="N308" s="129"/>
      <c r="O308" s="129"/>
      <c r="P308" s="130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</row>
    <row r="309" spans="1:30">
      <c r="A309" s="131" t="s">
        <v>122</v>
      </c>
      <c r="B309" s="140" t="s">
        <v>604</v>
      </c>
      <c r="C309" s="140" t="s">
        <v>605</v>
      </c>
      <c r="D309" s="140" t="s">
        <v>380</v>
      </c>
      <c r="E309" s="128">
        <v>72</v>
      </c>
      <c r="F309" s="129">
        <v>13</v>
      </c>
      <c r="G309" s="129"/>
      <c r="H309" s="129"/>
      <c r="I309" s="129"/>
      <c r="J309" s="129"/>
      <c r="K309" s="129"/>
      <c r="L309" s="129"/>
      <c r="M309" s="129"/>
      <c r="N309" s="129"/>
      <c r="O309" s="129"/>
      <c r="P309" s="130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</row>
    <row r="310" spans="1:30">
      <c r="A310" s="131" t="s">
        <v>122</v>
      </c>
      <c r="B310" s="140" t="s">
        <v>606</v>
      </c>
      <c r="C310" s="140" t="s">
        <v>607</v>
      </c>
      <c r="D310" s="140" t="s">
        <v>380</v>
      </c>
      <c r="E310" s="128">
        <v>32</v>
      </c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3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</row>
    <row r="311" spans="1:30">
      <c r="A311" s="131" t="s">
        <v>122</v>
      </c>
      <c r="B311" s="140" t="s">
        <v>608</v>
      </c>
      <c r="C311" s="140" t="s">
        <v>609</v>
      </c>
      <c r="D311" s="140" t="s">
        <v>589</v>
      </c>
      <c r="E311" s="128"/>
      <c r="F311" s="129"/>
      <c r="G311" s="129"/>
      <c r="H311" s="129"/>
      <c r="I311" s="129">
        <v>1</v>
      </c>
      <c r="J311" s="129"/>
      <c r="K311" s="129"/>
      <c r="L311" s="129"/>
      <c r="M311" s="129"/>
      <c r="N311" s="129"/>
      <c r="O311" s="129"/>
      <c r="P311" s="130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</row>
    <row r="312" spans="1:30">
      <c r="A312" s="131" t="s">
        <v>122</v>
      </c>
      <c r="B312" s="140" t="s">
        <v>610</v>
      </c>
      <c r="C312" s="140" t="s">
        <v>611</v>
      </c>
      <c r="D312" s="140" t="s">
        <v>612</v>
      </c>
      <c r="E312" s="128">
        <v>5</v>
      </c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30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</row>
    <row r="313" spans="1:30">
      <c r="A313" s="131" t="s">
        <v>122</v>
      </c>
      <c r="B313" s="140" t="s">
        <v>613</v>
      </c>
      <c r="C313" s="140" t="s">
        <v>614</v>
      </c>
      <c r="D313" s="140" t="s">
        <v>250</v>
      </c>
      <c r="E313" s="128"/>
      <c r="F313" s="129"/>
      <c r="G313" s="129"/>
      <c r="H313" s="129"/>
      <c r="I313" s="129"/>
      <c r="J313" s="129">
        <v>1</v>
      </c>
      <c r="K313" s="129">
        <v>3</v>
      </c>
      <c r="L313" s="129">
        <v>1</v>
      </c>
      <c r="M313" s="129"/>
      <c r="N313" s="129"/>
      <c r="O313" s="129"/>
      <c r="P313" s="130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</row>
    <row r="314" spans="1:30">
      <c r="A314" s="131" t="s">
        <v>122</v>
      </c>
      <c r="B314" s="131" t="s">
        <v>613</v>
      </c>
      <c r="C314" s="140" t="s">
        <v>615</v>
      </c>
      <c r="D314" s="140" t="s">
        <v>250</v>
      </c>
      <c r="E314" s="128"/>
      <c r="F314" s="129"/>
      <c r="G314" s="129"/>
      <c r="H314" s="129"/>
      <c r="I314" s="129"/>
      <c r="J314" s="129"/>
      <c r="K314" s="129"/>
      <c r="L314" s="129"/>
      <c r="M314" s="129">
        <v>1</v>
      </c>
      <c r="N314" s="129">
        <v>1</v>
      </c>
      <c r="O314" s="129"/>
      <c r="P314" s="130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</row>
    <row r="315" spans="1:30">
      <c r="A315" s="131" t="s">
        <v>122</v>
      </c>
      <c r="B315" s="140" t="s">
        <v>616</v>
      </c>
      <c r="C315" s="140" t="s">
        <v>617</v>
      </c>
      <c r="D315" s="140" t="s">
        <v>612</v>
      </c>
      <c r="E315" s="128">
        <v>5</v>
      </c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30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</row>
    <row r="316" spans="1:30">
      <c r="A316" s="131" t="s">
        <v>122</v>
      </c>
      <c r="B316" s="140" t="s">
        <v>618</v>
      </c>
      <c r="C316" s="140" t="s">
        <v>619</v>
      </c>
      <c r="D316" s="140" t="s">
        <v>620</v>
      </c>
      <c r="E316" s="128">
        <v>25</v>
      </c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30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</row>
    <row r="317" spans="1:30">
      <c r="A317" s="131" t="s">
        <v>122</v>
      </c>
      <c r="B317" s="140" t="s">
        <v>621</v>
      </c>
      <c r="C317" s="140" t="s">
        <v>622</v>
      </c>
      <c r="D317" s="140" t="s">
        <v>620</v>
      </c>
      <c r="E317" s="128">
        <v>35</v>
      </c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30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</row>
    <row r="318" spans="1:30">
      <c r="A318" s="131" t="s">
        <v>122</v>
      </c>
      <c r="B318" s="140" t="s">
        <v>623</v>
      </c>
      <c r="C318" s="140" t="s">
        <v>624</v>
      </c>
      <c r="D318" s="140" t="s">
        <v>620</v>
      </c>
      <c r="E318" s="128">
        <v>65</v>
      </c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30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</row>
    <row r="319" spans="1:30">
      <c r="A319" s="131" t="s">
        <v>122</v>
      </c>
      <c r="B319" s="140" t="s">
        <v>625</v>
      </c>
      <c r="C319" s="140" t="s">
        <v>626</v>
      </c>
      <c r="D319" s="140" t="s">
        <v>620</v>
      </c>
      <c r="E319" s="128">
        <v>3</v>
      </c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30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</row>
    <row r="320" spans="1:30">
      <c r="A320" s="131" t="s">
        <v>122</v>
      </c>
      <c r="B320" s="140" t="s">
        <v>627</v>
      </c>
      <c r="C320" s="140" t="s">
        <v>628</v>
      </c>
      <c r="D320" s="140" t="s">
        <v>620</v>
      </c>
      <c r="E320" s="128">
        <v>90</v>
      </c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3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</row>
    <row r="321" spans="1:30">
      <c r="A321" s="131" t="s">
        <v>122</v>
      </c>
      <c r="B321" s="140" t="s">
        <v>629</v>
      </c>
      <c r="C321" s="140" t="s">
        <v>630</v>
      </c>
      <c r="D321" s="140" t="s">
        <v>620</v>
      </c>
      <c r="E321" s="128">
        <v>20</v>
      </c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30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</row>
    <row r="322" spans="1:30">
      <c r="A322" s="131" t="s">
        <v>122</v>
      </c>
      <c r="B322" s="140" t="s">
        <v>631</v>
      </c>
      <c r="C322" s="140" t="s">
        <v>632</v>
      </c>
      <c r="D322" s="140" t="s">
        <v>620</v>
      </c>
      <c r="E322" s="128">
        <v>65</v>
      </c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30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</row>
    <row r="323" spans="1:30">
      <c r="A323" s="131" t="s">
        <v>122</v>
      </c>
      <c r="B323" s="140" t="s">
        <v>633</v>
      </c>
      <c r="C323" s="140" t="s">
        <v>634</v>
      </c>
      <c r="D323" s="140" t="s">
        <v>620</v>
      </c>
      <c r="E323" s="128">
        <v>65</v>
      </c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30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</row>
    <row r="324" spans="1:30">
      <c r="A324" s="131" t="s">
        <v>122</v>
      </c>
      <c r="B324" s="140" t="s">
        <v>635</v>
      </c>
      <c r="C324" s="140" t="s">
        <v>636</v>
      </c>
      <c r="D324" s="140" t="s">
        <v>620</v>
      </c>
      <c r="E324" s="128">
        <v>52</v>
      </c>
      <c r="F324" s="129">
        <v>3</v>
      </c>
      <c r="G324" s="129"/>
      <c r="H324" s="129"/>
      <c r="I324" s="129"/>
      <c r="J324" s="129"/>
      <c r="K324" s="129"/>
      <c r="L324" s="129"/>
      <c r="M324" s="129"/>
      <c r="N324" s="129"/>
      <c r="O324" s="129"/>
      <c r="P324" s="130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</row>
    <row r="325" spans="1:30">
      <c r="A325" s="131" t="s">
        <v>122</v>
      </c>
      <c r="B325" s="140" t="s">
        <v>637</v>
      </c>
      <c r="C325" s="140" t="s">
        <v>638</v>
      </c>
      <c r="D325" s="140" t="s">
        <v>620</v>
      </c>
      <c r="E325" s="128">
        <v>30</v>
      </c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30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</row>
    <row r="326" spans="1:30">
      <c r="A326" s="131" t="s">
        <v>122</v>
      </c>
      <c r="B326" s="140" t="s">
        <v>639</v>
      </c>
      <c r="C326" s="140" t="s">
        <v>640</v>
      </c>
      <c r="D326" s="140" t="s">
        <v>620</v>
      </c>
      <c r="E326" s="128">
        <v>65</v>
      </c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30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</row>
    <row r="327" spans="1:30">
      <c r="A327" s="131" t="s">
        <v>122</v>
      </c>
      <c r="B327" s="140" t="s">
        <v>641</v>
      </c>
      <c r="C327" s="140" t="s">
        <v>642</v>
      </c>
      <c r="D327" s="140" t="s">
        <v>620</v>
      </c>
      <c r="E327" s="128">
        <v>65</v>
      </c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30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</row>
    <row r="328" spans="1:30">
      <c r="A328" s="131" t="s">
        <v>122</v>
      </c>
      <c r="B328" s="140" t="s">
        <v>643</v>
      </c>
      <c r="C328" s="140" t="s">
        <v>644</v>
      </c>
      <c r="D328" s="140" t="s">
        <v>536</v>
      </c>
      <c r="E328" s="128"/>
      <c r="F328" s="129"/>
      <c r="G328" s="129"/>
      <c r="H328" s="129"/>
      <c r="I328" s="129"/>
      <c r="J328" s="129"/>
      <c r="K328" s="129"/>
      <c r="L328" s="129"/>
      <c r="M328" s="129"/>
      <c r="N328" s="129">
        <v>9</v>
      </c>
      <c r="O328" s="129"/>
      <c r="P328" s="130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</row>
    <row r="329" spans="1:30">
      <c r="A329" s="131" t="s">
        <v>122</v>
      </c>
      <c r="B329" s="140" t="s">
        <v>645</v>
      </c>
      <c r="C329" s="140" t="s">
        <v>646</v>
      </c>
      <c r="D329" s="140" t="s">
        <v>647</v>
      </c>
      <c r="E329" s="128"/>
      <c r="F329" s="129"/>
      <c r="G329" s="129"/>
      <c r="H329" s="129"/>
      <c r="I329" s="129"/>
      <c r="J329" s="129"/>
      <c r="K329" s="129"/>
      <c r="L329" s="129"/>
      <c r="M329" s="129"/>
      <c r="N329" s="129">
        <v>2</v>
      </c>
      <c r="O329" s="129">
        <v>2</v>
      </c>
      <c r="P329" s="130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</row>
    <row r="330" spans="1:30">
      <c r="A330" s="131" t="s">
        <v>122</v>
      </c>
      <c r="B330" s="131" t="s">
        <v>645</v>
      </c>
      <c r="C330" s="131" t="s">
        <v>646</v>
      </c>
      <c r="D330" s="132" t="s">
        <v>536</v>
      </c>
      <c r="E330" s="133"/>
      <c r="F330" s="103"/>
      <c r="G330" s="103"/>
      <c r="H330" s="103"/>
      <c r="I330" s="103"/>
      <c r="J330" s="103"/>
      <c r="K330" s="103"/>
      <c r="L330" s="103"/>
      <c r="M330" s="103"/>
      <c r="N330" s="103">
        <v>5</v>
      </c>
      <c r="O330" s="103">
        <v>21</v>
      </c>
      <c r="P330" s="134">
        <v>1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</row>
    <row r="331" spans="1:30">
      <c r="A331" s="131" t="s">
        <v>122</v>
      </c>
      <c r="B331" s="131" t="s">
        <v>645</v>
      </c>
      <c r="C331" s="131" t="s">
        <v>646</v>
      </c>
      <c r="D331" s="132" t="s">
        <v>361</v>
      </c>
      <c r="E331" s="13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>
        <v>2</v>
      </c>
      <c r="P331" s="134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</row>
    <row r="332" spans="1:30">
      <c r="A332" s="131" t="s">
        <v>122</v>
      </c>
      <c r="B332" s="131" t="s">
        <v>645</v>
      </c>
      <c r="C332" s="131" t="s">
        <v>646</v>
      </c>
      <c r="D332" s="132" t="s">
        <v>537</v>
      </c>
      <c r="E332" s="13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>
        <v>2</v>
      </c>
      <c r="P332" s="134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</row>
    <row r="333" spans="1:30">
      <c r="A333" s="131" t="s">
        <v>122</v>
      </c>
      <c r="B333" s="140" t="s">
        <v>648</v>
      </c>
      <c r="C333" s="140" t="s">
        <v>649</v>
      </c>
      <c r="D333" s="140" t="s">
        <v>647</v>
      </c>
      <c r="E333" s="128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>
        <v>2</v>
      </c>
      <c r="P333" s="130">
        <v>2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</row>
    <row r="334" spans="1:30">
      <c r="A334" s="131" t="s">
        <v>122</v>
      </c>
      <c r="B334" s="131" t="s">
        <v>648</v>
      </c>
      <c r="C334" s="131" t="s">
        <v>649</v>
      </c>
      <c r="D334" s="132" t="s">
        <v>536</v>
      </c>
      <c r="E334" s="133"/>
      <c r="F334" s="103"/>
      <c r="G334" s="103"/>
      <c r="H334" s="103"/>
      <c r="I334" s="103"/>
      <c r="J334" s="103"/>
      <c r="K334" s="103"/>
      <c r="L334" s="103"/>
      <c r="M334" s="103"/>
      <c r="N334" s="103">
        <v>7</v>
      </c>
      <c r="O334" s="103">
        <v>20</v>
      </c>
      <c r="P334" s="134">
        <v>8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</row>
    <row r="335" spans="1:30">
      <c r="A335" s="131" t="s">
        <v>122</v>
      </c>
      <c r="B335" s="131" t="s">
        <v>648</v>
      </c>
      <c r="C335" s="131" t="s">
        <v>649</v>
      </c>
      <c r="D335" s="132" t="s">
        <v>361</v>
      </c>
      <c r="E335" s="13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>
        <v>4</v>
      </c>
      <c r="P335" s="134">
        <v>4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</row>
    <row r="336" spans="1:30">
      <c r="A336" s="131" t="s">
        <v>122</v>
      </c>
      <c r="B336" s="131" t="s">
        <v>648</v>
      </c>
      <c r="C336" s="131" t="s">
        <v>649</v>
      </c>
      <c r="D336" s="132" t="s">
        <v>537</v>
      </c>
      <c r="E336" s="13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>
        <v>2</v>
      </c>
      <c r="P336" s="134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</row>
    <row r="337" spans="1:30">
      <c r="A337" s="131" t="s">
        <v>122</v>
      </c>
      <c r="B337" s="140" t="s">
        <v>650</v>
      </c>
      <c r="C337" s="140" t="s">
        <v>651</v>
      </c>
      <c r="D337" s="140" t="s">
        <v>536</v>
      </c>
      <c r="E337" s="128"/>
      <c r="F337" s="129"/>
      <c r="G337" s="129"/>
      <c r="H337" s="129"/>
      <c r="I337" s="129"/>
      <c r="J337" s="129"/>
      <c r="K337" s="129"/>
      <c r="L337" s="129"/>
      <c r="M337" s="129"/>
      <c r="N337" s="129">
        <v>4</v>
      </c>
      <c r="O337" s="129">
        <v>21</v>
      </c>
      <c r="P337" s="130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</row>
    <row r="338" spans="1:30">
      <c r="A338" s="131" t="s">
        <v>122</v>
      </c>
      <c r="B338" s="131" t="s">
        <v>650</v>
      </c>
      <c r="C338" s="131" t="s">
        <v>651</v>
      </c>
      <c r="D338" s="132" t="s">
        <v>361</v>
      </c>
      <c r="E338" s="133"/>
      <c r="F338" s="103"/>
      <c r="G338" s="103"/>
      <c r="H338" s="103"/>
      <c r="I338" s="103"/>
      <c r="J338" s="103"/>
      <c r="K338" s="103"/>
      <c r="L338" s="103"/>
      <c r="M338" s="103"/>
      <c r="N338" s="103">
        <v>3</v>
      </c>
      <c r="O338" s="103">
        <v>1</v>
      </c>
      <c r="P338" s="134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</row>
    <row r="339" spans="1:30">
      <c r="A339" s="131" t="s">
        <v>122</v>
      </c>
      <c r="B339" s="131" t="s">
        <v>650</v>
      </c>
      <c r="C339" s="131" t="s">
        <v>651</v>
      </c>
      <c r="D339" s="132" t="s">
        <v>537</v>
      </c>
      <c r="E339" s="13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>
        <v>1</v>
      </c>
      <c r="P339" s="134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</row>
    <row r="340" spans="1:30">
      <c r="A340" s="131" t="s">
        <v>122</v>
      </c>
      <c r="B340" s="140" t="s">
        <v>652</v>
      </c>
      <c r="C340" s="140" t="s">
        <v>653</v>
      </c>
      <c r="D340" s="140" t="s">
        <v>536</v>
      </c>
      <c r="E340" s="128"/>
      <c r="F340" s="129"/>
      <c r="G340" s="129"/>
      <c r="H340" s="129"/>
      <c r="I340" s="129"/>
      <c r="J340" s="129"/>
      <c r="K340" s="129"/>
      <c r="L340" s="129"/>
      <c r="M340" s="129"/>
      <c r="N340" s="129">
        <v>7</v>
      </c>
      <c r="O340" s="129">
        <v>20</v>
      </c>
      <c r="P340" s="130">
        <v>10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</row>
    <row r="341" spans="1:30">
      <c r="A341" s="131" t="s">
        <v>122</v>
      </c>
      <c r="B341" s="131" t="s">
        <v>652</v>
      </c>
      <c r="C341" s="131" t="s">
        <v>653</v>
      </c>
      <c r="D341" s="132" t="s">
        <v>361</v>
      </c>
      <c r="E341" s="13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>
        <v>1</v>
      </c>
      <c r="P341" s="134">
        <v>2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</row>
    <row r="342" spans="1:30">
      <c r="A342" s="131" t="s">
        <v>122</v>
      </c>
      <c r="B342" s="140" t="s">
        <v>654</v>
      </c>
      <c r="C342" s="140" t="s">
        <v>655</v>
      </c>
      <c r="D342" s="140" t="s">
        <v>647</v>
      </c>
      <c r="E342" s="128"/>
      <c r="F342" s="129"/>
      <c r="G342" s="129"/>
      <c r="H342" s="129"/>
      <c r="I342" s="129"/>
      <c r="J342" s="129"/>
      <c r="K342" s="129"/>
      <c r="L342" s="129"/>
      <c r="M342" s="129"/>
      <c r="N342" s="129">
        <v>3</v>
      </c>
      <c r="O342" s="129"/>
      <c r="P342" s="130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</row>
    <row r="343" spans="1:30">
      <c r="A343" s="131" t="s">
        <v>122</v>
      </c>
      <c r="B343" s="131" t="s">
        <v>654</v>
      </c>
      <c r="C343" s="131" t="s">
        <v>655</v>
      </c>
      <c r="D343" s="132" t="s">
        <v>536</v>
      </c>
      <c r="E343" s="133"/>
      <c r="F343" s="103"/>
      <c r="G343" s="103"/>
      <c r="H343" s="103"/>
      <c r="I343" s="103"/>
      <c r="J343" s="103"/>
      <c r="K343" s="103"/>
      <c r="L343" s="103"/>
      <c r="M343" s="103"/>
      <c r="N343" s="103">
        <v>4</v>
      </c>
      <c r="O343" s="103">
        <v>18</v>
      </c>
      <c r="P343" s="134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</row>
    <row r="344" spans="1:30">
      <c r="A344" s="131" t="s">
        <v>122</v>
      </c>
      <c r="B344" s="140" t="s">
        <v>656</v>
      </c>
      <c r="C344" s="140" t="s">
        <v>657</v>
      </c>
      <c r="D344" s="140" t="s">
        <v>658</v>
      </c>
      <c r="E344" s="128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>
        <v>9</v>
      </c>
      <c r="P344" s="130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</row>
    <row r="345" spans="1:30">
      <c r="A345" s="131" t="s">
        <v>122</v>
      </c>
      <c r="B345" s="131" t="s">
        <v>656</v>
      </c>
      <c r="C345" s="131" t="s">
        <v>657</v>
      </c>
      <c r="D345" s="132" t="s">
        <v>659</v>
      </c>
      <c r="E345" s="13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>
        <v>1</v>
      </c>
      <c r="P345" s="134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</row>
    <row r="346" spans="1:30">
      <c r="A346" s="131" t="s">
        <v>122</v>
      </c>
      <c r="B346" s="140" t="s">
        <v>660</v>
      </c>
      <c r="C346" s="140" t="s">
        <v>661</v>
      </c>
      <c r="D346" s="140" t="s">
        <v>658</v>
      </c>
      <c r="E346" s="128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>
        <v>10</v>
      </c>
      <c r="P346" s="130">
        <v>9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</row>
    <row r="347" spans="1:30">
      <c r="A347" s="131" t="s">
        <v>122</v>
      </c>
      <c r="B347" s="131" t="s">
        <v>660</v>
      </c>
      <c r="C347" s="131" t="s">
        <v>661</v>
      </c>
      <c r="D347" s="132" t="s">
        <v>659</v>
      </c>
      <c r="E347" s="13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>
        <v>4</v>
      </c>
      <c r="P347" s="134">
        <v>4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</row>
    <row r="348" spans="1:30">
      <c r="A348" s="131" t="s">
        <v>122</v>
      </c>
      <c r="B348" s="131" t="s">
        <v>660</v>
      </c>
      <c r="C348" s="131" t="s">
        <v>661</v>
      </c>
      <c r="D348" s="132" t="s">
        <v>320</v>
      </c>
      <c r="E348" s="13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>
        <v>2</v>
      </c>
      <c r="P348" s="134">
        <v>1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</row>
    <row r="349" spans="1:30">
      <c r="A349" s="131" t="s">
        <v>122</v>
      </c>
      <c r="B349" s="140" t="s">
        <v>662</v>
      </c>
      <c r="C349" s="140" t="s">
        <v>663</v>
      </c>
      <c r="D349" s="140" t="s">
        <v>658</v>
      </c>
      <c r="E349" s="128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>
        <v>8</v>
      </c>
      <c r="P349" s="130">
        <v>8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</row>
    <row r="350" spans="1:30">
      <c r="A350" s="131" t="s">
        <v>122</v>
      </c>
      <c r="B350" s="131" t="s">
        <v>662</v>
      </c>
      <c r="C350" s="131" t="s">
        <v>663</v>
      </c>
      <c r="D350" s="132" t="s">
        <v>659</v>
      </c>
      <c r="E350" s="13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>
        <v>6</v>
      </c>
      <c r="P350" s="134">
        <v>5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</row>
    <row r="351" spans="1:30">
      <c r="A351" s="131" t="s">
        <v>122</v>
      </c>
      <c r="B351" s="131" t="s">
        <v>662</v>
      </c>
      <c r="C351" s="131" t="s">
        <v>663</v>
      </c>
      <c r="D351" s="132" t="s">
        <v>320</v>
      </c>
      <c r="E351" s="13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>
        <v>3</v>
      </c>
      <c r="P351" s="134">
        <v>4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</row>
    <row r="352" spans="1:30">
      <c r="A352" s="131" t="s">
        <v>122</v>
      </c>
      <c r="B352" s="140" t="s">
        <v>664</v>
      </c>
      <c r="C352" s="140" t="s">
        <v>665</v>
      </c>
      <c r="D352" s="140" t="s">
        <v>491</v>
      </c>
      <c r="E352" s="128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>
        <v>1</v>
      </c>
      <c r="P352" s="130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</row>
    <row r="353" spans="1:30">
      <c r="A353" s="131" t="s">
        <v>122</v>
      </c>
      <c r="B353" s="131" t="s">
        <v>664</v>
      </c>
      <c r="C353" s="131" t="s">
        <v>665</v>
      </c>
      <c r="D353" s="132" t="s">
        <v>520</v>
      </c>
      <c r="E353" s="133"/>
      <c r="F353" s="103"/>
      <c r="G353" s="103"/>
      <c r="H353" s="103"/>
      <c r="I353" s="103"/>
      <c r="J353" s="103"/>
      <c r="K353" s="103"/>
      <c r="L353" s="103"/>
      <c r="M353" s="103"/>
      <c r="N353" s="103">
        <v>1</v>
      </c>
      <c r="O353" s="103"/>
      <c r="P353" s="134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</row>
    <row r="354" spans="1:30">
      <c r="A354" s="131" t="s">
        <v>122</v>
      </c>
      <c r="B354" s="131" t="s">
        <v>664</v>
      </c>
      <c r="C354" s="131" t="s">
        <v>665</v>
      </c>
      <c r="D354" s="132" t="s">
        <v>666</v>
      </c>
      <c r="E354" s="133"/>
      <c r="F354" s="103"/>
      <c r="G354" s="103"/>
      <c r="H354" s="103"/>
      <c r="I354" s="103"/>
      <c r="J354" s="103"/>
      <c r="K354" s="103"/>
      <c r="L354" s="103"/>
      <c r="M354" s="103"/>
      <c r="N354" s="103">
        <v>2</v>
      </c>
      <c r="O354" s="103">
        <v>6</v>
      </c>
      <c r="P354" s="134">
        <v>3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</row>
    <row r="355" spans="1:30">
      <c r="A355" s="131" t="s">
        <v>122</v>
      </c>
      <c r="B355" s="140" t="s">
        <v>667</v>
      </c>
      <c r="C355" s="140" t="s">
        <v>668</v>
      </c>
      <c r="D355" s="140" t="s">
        <v>491</v>
      </c>
      <c r="E355" s="128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>
        <v>1</v>
      </c>
      <c r="P355" s="130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</row>
    <row r="356" spans="1:30">
      <c r="A356" s="131" t="s">
        <v>122</v>
      </c>
      <c r="B356" s="131" t="s">
        <v>667</v>
      </c>
      <c r="C356" s="131" t="s">
        <v>668</v>
      </c>
      <c r="D356" s="132" t="s">
        <v>520</v>
      </c>
      <c r="E356" s="133"/>
      <c r="F356" s="103"/>
      <c r="G356" s="103"/>
      <c r="H356" s="103"/>
      <c r="I356" s="103"/>
      <c r="J356" s="103"/>
      <c r="K356" s="103"/>
      <c r="L356" s="103"/>
      <c r="M356" s="103"/>
      <c r="N356" s="103">
        <v>1</v>
      </c>
      <c r="O356" s="103"/>
      <c r="P356" s="134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</row>
    <row r="357" spans="1:30">
      <c r="A357" s="131" t="s">
        <v>122</v>
      </c>
      <c r="B357" s="131" t="s">
        <v>667</v>
      </c>
      <c r="C357" s="131" t="s">
        <v>668</v>
      </c>
      <c r="D357" s="132" t="s">
        <v>666</v>
      </c>
      <c r="E357" s="133"/>
      <c r="F357" s="103"/>
      <c r="G357" s="103"/>
      <c r="H357" s="103"/>
      <c r="I357" s="103"/>
      <c r="J357" s="103"/>
      <c r="K357" s="103"/>
      <c r="L357" s="103"/>
      <c r="M357" s="103"/>
      <c r="N357" s="103">
        <v>2</v>
      </c>
      <c r="O357" s="103">
        <v>6</v>
      </c>
      <c r="P357" s="134">
        <v>3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</row>
    <row r="358" spans="1:30">
      <c r="A358" s="131" t="s">
        <v>122</v>
      </c>
      <c r="B358" s="140" t="s">
        <v>669</v>
      </c>
      <c r="C358" s="140" t="s">
        <v>670</v>
      </c>
      <c r="D358" s="140" t="s">
        <v>491</v>
      </c>
      <c r="E358" s="128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>
        <v>1</v>
      </c>
      <c r="P358" s="130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</row>
    <row r="359" spans="1:30">
      <c r="A359" s="131" t="s">
        <v>122</v>
      </c>
      <c r="B359" s="131" t="s">
        <v>669</v>
      </c>
      <c r="C359" s="131" t="s">
        <v>670</v>
      </c>
      <c r="D359" s="132" t="s">
        <v>666</v>
      </c>
      <c r="E359" s="133"/>
      <c r="F359" s="103"/>
      <c r="G359" s="103"/>
      <c r="H359" s="103"/>
      <c r="I359" s="103"/>
      <c r="J359" s="103"/>
      <c r="K359" s="103"/>
      <c r="L359" s="103"/>
      <c r="M359" s="103"/>
      <c r="N359" s="103">
        <v>3</v>
      </c>
      <c r="O359" s="103">
        <v>5</v>
      </c>
      <c r="P359" s="134">
        <v>2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</row>
    <row r="360" spans="1:30">
      <c r="A360" s="131" t="s">
        <v>122</v>
      </c>
      <c r="B360" s="140" t="s">
        <v>671</v>
      </c>
      <c r="C360" s="140" t="s">
        <v>672</v>
      </c>
      <c r="D360" s="140" t="s">
        <v>491</v>
      </c>
      <c r="E360" s="128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>
        <v>1</v>
      </c>
      <c r="P360" s="13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</row>
    <row r="361" spans="1:30">
      <c r="A361" s="131" t="s">
        <v>122</v>
      </c>
      <c r="B361" s="131" t="s">
        <v>671</v>
      </c>
      <c r="C361" s="131" t="s">
        <v>672</v>
      </c>
      <c r="D361" s="132" t="s">
        <v>666</v>
      </c>
      <c r="E361" s="133"/>
      <c r="F361" s="103"/>
      <c r="G361" s="103"/>
      <c r="H361" s="103"/>
      <c r="I361" s="103"/>
      <c r="J361" s="103"/>
      <c r="K361" s="103"/>
      <c r="L361" s="103"/>
      <c r="M361" s="103"/>
      <c r="N361" s="103">
        <v>3</v>
      </c>
      <c r="O361" s="103">
        <v>8</v>
      </c>
      <c r="P361" s="134">
        <v>3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</row>
    <row r="362" spans="1:30">
      <c r="A362" s="131" t="s">
        <v>122</v>
      </c>
      <c r="B362" s="140" t="s">
        <v>673</v>
      </c>
      <c r="C362" s="140" t="s">
        <v>674</v>
      </c>
      <c r="D362" s="140" t="s">
        <v>491</v>
      </c>
      <c r="E362" s="128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>
        <v>1</v>
      </c>
      <c r="P362" s="130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</row>
    <row r="363" spans="1:30">
      <c r="A363" s="131" t="s">
        <v>122</v>
      </c>
      <c r="B363" s="131" t="s">
        <v>673</v>
      </c>
      <c r="C363" s="131" t="s">
        <v>674</v>
      </c>
      <c r="D363" s="132" t="s">
        <v>666</v>
      </c>
      <c r="E363" s="133"/>
      <c r="F363" s="103"/>
      <c r="G363" s="103"/>
      <c r="H363" s="103"/>
      <c r="I363" s="103"/>
      <c r="J363" s="103"/>
      <c r="K363" s="103"/>
      <c r="L363" s="103"/>
      <c r="M363" s="103"/>
      <c r="N363" s="103">
        <v>3</v>
      </c>
      <c r="O363" s="103">
        <v>6</v>
      </c>
      <c r="P363" s="134">
        <v>4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</row>
    <row r="364" spans="1:30">
      <c r="A364" s="131" t="s">
        <v>122</v>
      </c>
      <c r="B364" s="131" t="s">
        <v>673</v>
      </c>
      <c r="C364" s="131" t="s">
        <v>674</v>
      </c>
      <c r="D364" s="132" t="s">
        <v>675</v>
      </c>
      <c r="E364" s="13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>
        <v>1</v>
      </c>
      <c r="P364" s="13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</row>
    <row r="365" spans="1:30">
      <c r="A365" s="131" t="s">
        <v>122</v>
      </c>
      <c r="B365" s="140" t="s">
        <v>676</v>
      </c>
      <c r="C365" s="140" t="s">
        <v>677</v>
      </c>
      <c r="D365" s="140" t="s">
        <v>417</v>
      </c>
      <c r="E365" s="128"/>
      <c r="F365" s="129"/>
      <c r="G365" s="129"/>
      <c r="H365" s="129"/>
      <c r="I365" s="129">
        <v>1</v>
      </c>
      <c r="J365" s="129"/>
      <c r="K365" s="129">
        <v>2</v>
      </c>
      <c r="L365" s="129">
        <v>3</v>
      </c>
      <c r="M365" s="129"/>
      <c r="N365" s="129"/>
      <c r="O365" s="129"/>
      <c r="P365" s="130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</row>
    <row r="366" spans="1:30">
      <c r="A366" s="131" t="s">
        <v>122</v>
      </c>
      <c r="B366" s="131" t="s">
        <v>676</v>
      </c>
      <c r="C366" s="131" t="s">
        <v>677</v>
      </c>
      <c r="D366" s="132" t="s">
        <v>678</v>
      </c>
      <c r="E366" s="133">
        <v>6</v>
      </c>
      <c r="F366" s="103">
        <v>3</v>
      </c>
      <c r="G366" s="103">
        <v>2</v>
      </c>
      <c r="H366" s="103"/>
      <c r="I366" s="103">
        <v>1</v>
      </c>
      <c r="J366" s="103"/>
      <c r="K366" s="103"/>
      <c r="L366" s="103"/>
      <c r="M366" s="103"/>
      <c r="N366" s="103"/>
      <c r="O366" s="103"/>
      <c r="P366" s="134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</row>
    <row r="367" spans="1:30">
      <c r="A367" s="131" t="s">
        <v>122</v>
      </c>
      <c r="B367" s="131" t="s">
        <v>676</v>
      </c>
      <c r="C367" s="140" t="s">
        <v>679</v>
      </c>
      <c r="D367" s="140" t="s">
        <v>417</v>
      </c>
      <c r="E367" s="128"/>
      <c r="F367" s="129"/>
      <c r="G367" s="129"/>
      <c r="H367" s="129"/>
      <c r="I367" s="129"/>
      <c r="J367" s="129"/>
      <c r="K367" s="129"/>
      <c r="L367" s="129"/>
      <c r="M367" s="129">
        <v>1</v>
      </c>
      <c r="N367" s="129">
        <v>2</v>
      </c>
      <c r="O367" s="129"/>
      <c r="P367" s="130">
        <v>6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</row>
    <row r="368" spans="1:30">
      <c r="A368" s="131" t="s">
        <v>122</v>
      </c>
      <c r="B368" s="140" t="s">
        <v>680</v>
      </c>
      <c r="C368" s="140" t="s">
        <v>681</v>
      </c>
      <c r="D368" s="140" t="s">
        <v>361</v>
      </c>
      <c r="E368" s="128"/>
      <c r="F368" s="129">
        <v>4</v>
      </c>
      <c r="G368" s="129"/>
      <c r="H368" s="129"/>
      <c r="I368" s="129"/>
      <c r="J368" s="129"/>
      <c r="K368" s="129"/>
      <c r="L368" s="129"/>
      <c r="M368" s="129"/>
      <c r="N368" s="129"/>
      <c r="O368" s="129"/>
      <c r="P368" s="130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</row>
    <row r="369" spans="1:30">
      <c r="A369" s="131" t="s">
        <v>122</v>
      </c>
      <c r="B369" s="140" t="s">
        <v>682</v>
      </c>
      <c r="C369" s="140" t="s">
        <v>683</v>
      </c>
      <c r="D369" s="140" t="s">
        <v>361</v>
      </c>
      <c r="E369" s="128"/>
      <c r="F369" s="129">
        <v>14</v>
      </c>
      <c r="G369" s="129">
        <v>3</v>
      </c>
      <c r="H369" s="129">
        <v>9</v>
      </c>
      <c r="I369" s="129">
        <v>5</v>
      </c>
      <c r="J369" s="129">
        <v>3</v>
      </c>
      <c r="K369" s="129">
        <v>3</v>
      </c>
      <c r="L369" s="129">
        <v>5</v>
      </c>
      <c r="M369" s="129">
        <v>1</v>
      </c>
      <c r="N369" s="129"/>
      <c r="O369" s="129"/>
      <c r="P369" s="130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</row>
    <row r="370" spans="1:30">
      <c r="A370" s="131" t="s">
        <v>122</v>
      </c>
      <c r="B370" s="131" t="s">
        <v>682</v>
      </c>
      <c r="C370" s="140" t="s">
        <v>684</v>
      </c>
      <c r="D370" s="140" t="s">
        <v>536</v>
      </c>
      <c r="E370" s="128"/>
      <c r="F370" s="129"/>
      <c r="G370" s="129"/>
      <c r="H370" s="129"/>
      <c r="I370" s="129"/>
      <c r="J370" s="129"/>
      <c r="K370" s="129"/>
      <c r="L370" s="129"/>
      <c r="M370" s="129"/>
      <c r="N370" s="129">
        <v>3</v>
      </c>
      <c r="O370" s="129"/>
      <c r="P370" s="130">
        <v>8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</row>
    <row r="371" spans="1:30">
      <c r="A371" s="131" t="s">
        <v>122</v>
      </c>
      <c r="B371" s="131" t="s">
        <v>682</v>
      </c>
      <c r="C371" s="131" t="s">
        <v>684</v>
      </c>
      <c r="D371" s="132" t="s">
        <v>361</v>
      </c>
      <c r="E371" s="133"/>
      <c r="F371" s="103"/>
      <c r="G371" s="103"/>
      <c r="H371" s="103"/>
      <c r="I371" s="103"/>
      <c r="J371" s="103"/>
      <c r="K371" s="103"/>
      <c r="L371" s="103"/>
      <c r="M371" s="103">
        <v>1</v>
      </c>
      <c r="N371" s="103">
        <v>1</v>
      </c>
      <c r="O371" s="103"/>
      <c r="P371" s="134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</row>
    <row r="372" spans="1:30">
      <c r="A372" s="131" t="s">
        <v>122</v>
      </c>
      <c r="B372" s="131" t="s">
        <v>682</v>
      </c>
      <c r="C372" s="131" t="s">
        <v>684</v>
      </c>
      <c r="D372" s="132" t="s">
        <v>537</v>
      </c>
      <c r="E372" s="13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>
        <v>3</v>
      </c>
      <c r="P372" s="134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</row>
    <row r="373" spans="1:30">
      <c r="A373" s="131" t="s">
        <v>122</v>
      </c>
      <c r="B373" s="140" t="s">
        <v>685</v>
      </c>
      <c r="C373" s="140" t="s">
        <v>686</v>
      </c>
      <c r="D373" s="140" t="s">
        <v>532</v>
      </c>
      <c r="E373" s="128"/>
      <c r="F373" s="129"/>
      <c r="G373" s="129"/>
      <c r="H373" s="129"/>
      <c r="I373" s="129">
        <v>4</v>
      </c>
      <c r="J373" s="129"/>
      <c r="K373" s="129"/>
      <c r="L373" s="129"/>
      <c r="M373" s="129"/>
      <c r="N373" s="129"/>
      <c r="O373" s="129"/>
      <c r="P373" s="130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</row>
    <row r="374" spans="1:30">
      <c r="A374" s="131" t="s">
        <v>122</v>
      </c>
      <c r="B374" s="131" t="s">
        <v>685</v>
      </c>
      <c r="C374" s="131" t="s">
        <v>686</v>
      </c>
      <c r="D374" s="132" t="s">
        <v>361</v>
      </c>
      <c r="E374" s="133"/>
      <c r="F374" s="103">
        <v>15</v>
      </c>
      <c r="G374" s="103">
        <v>3</v>
      </c>
      <c r="H374" s="103">
        <v>8</v>
      </c>
      <c r="I374" s="103">
        <v>3</v>
      </c>
      <c r="J374" s="103">
        <v>5</v>
      </c>
      <c r="K374" s="103">
        <v>2</v>
      </c>
      <c r="L374" s="103">
        <v>6</v>
      </c>
      <c r="M374" s="103">
        <v>1</v>
      </c>
      <c r="N374" s="103"/>
      <c r="O374" s="103"/>
      <c r="P374" s="13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</row>
    <row r="375" spans="1:30">
      <c r="A375" s="131" t="s">
        <v>122</v>
      </c>
      <c r="B375" s="131" t="s">
        <v>685</v>
      </c>
      <c r="C375" s="140" t="s">
        <v>687</v>
      </c>
      <c r="D375" s="140" t="s">
        <v>536</v>
      </c>
      <c r="E375" s="128"/>
      <c r="F375" s="129"/>
      <c r="G375" s="129"/>
      <c r="H375" s="129"/>
      <c r="I375" s="129"/>
      <c r="J375" s="129"/>
      <c r="K375" s="129"/>
      <c r="L375" s="129"/>
      <c r="M375" s="129"/>
      <c r="N375" s="129">
        <v>3</v>
      </c>
      <c r="O375" s="129"/>
      <c r="P375" s="130">
        <v>6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</row>
    <row r="376" spans="1:30">
      <c r="A376" s="131" t="s">
        <v>122</v>
      </c>
      <c r="B376" s="131" t="s">
        <v>685</v>
      </c>
      <c r="C376" s="131" t="s">
        <v>687</v>
      </c>
      <c r="D376" s="132" t="s">
        <v>541</v>
      </c>
      <c r="E376" s="13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34">
        <v>1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</row>
    <row r="377" spans="1:30">
      <c r="A377" s="131" t="s">
        <v>122</v>
      </c>
      <c r="B377" s="131" t="s">
        <v>685</v>
      </c>
      <c r="C377" s="131" t="s">
        <v>687</v>
      </c>
      <c r="D377" s="132" t="s">
        <v>361</v>
      </c>
      <c r="E377" s="133"/>
      <c r="F377" s="103"/>
      <c r="G377" s="103"/>
      <c r="H377" s="103"/>
      <c r="I377" s="103"/>
      <c r="J377" s="103"/>
      <c r="K377" s="103"/>
      <c r="L377" s="103"/>
      <c r="M377" s="103">
        <v>3</v>
      </c>
      <c r="N377" s="103">
        <v>1</v>
      </c>
      <c r="O377" s="103"/>
      <c r="P377" s="134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</row>
    <row r="378" spans="1:30">
      <c r="A378" s="131" t="s">
        <v>122</v>
      </c>
      <c r="B378" s="131" t="s">
        <v>685</v>
      </c>
      <c r="C378" s="131" t="s">
        <v>687</v>
      </c>
      <c r="D378" s="132" t="s">
        <v>537</v>
      </c>
      <c r="E378" s="13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>
        <v>3</v>
      </c>
      <c r="P378" s="134">
        <v>1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</row>
    <row r="379" spans="1:30">
      <c r="A379" s="131" t="s">
        <v>122</v>
      </c>
      <c r="B379" s="140" t="s">
        <v>688</v>
      </c>
      <c r="C379" s="140" t="s">
        <v>689</v>
      </c>
      <c r="D379" s="140" t="s">
        <v>690</v>
      </c>
      <c r="E379" s="128"/>
      <c r="F379" s="129">
        <v>20</v>
      </c>
      <c r="G379" s="129"/>
      <c r="H379" s="129"/>
      <c r="I379" s="129"/>
      <c r="J379" s="129"/>
      <c r="K379" s="129"/>
      <c r="L379" s="129"/>
      <c r="M379" s="129"/>
      <c r="N379" s="129"/>
      <c r="O379" s="129"/>
      <c r="P379" s="130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</row>
    <row r="380" spans="1:30">
      <c r="A380" s="131" t="s">
        <v>122</v>
      </c>
      <c r="B380" s="140" t="s">
        <v>691</v>
      </c>
      <c r="C380" s="140" t="s">
        <v>692</v>
      </c>
      <c r="D380" s="140" t="s">
        <v>361</v>
      </c>
      <c r="E380" s="128"/>
      <c r="F380" s="129">
        <v>14</v>
      </c>
      <c r="G380" s="129">
        <v>4</v>
      </c>
      <c r="H380" s="129">
        <v>8</v>
      </c>
      <c r="I380" s="129">
        <v>4</v>
      </c>
      <c r="J380" s="129"/>
      <c r="K380" s="129"/>
      <c r="L380" s="129"/>
      <c r="M380" s="129"/>
      <c r="N380" s="129"/>
      <c r="O380" s="129"/>
      <c r="P380" s="13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</row>
    <row r="381" spans="1:30">
      <c r="A381" s="131" t="s">
        <v>122</v>
      </c>
      <c r="B381" s="140" t="s">
        <v>693</v>
      </c>
      <c r="C381" s="140" t="s">
        <v>694</v>
      </c>
      <c r="D381" s="140" t="s">
        <v>532</v>
      </c>
      <c r="E381" s="128"/>
      <c r="F381" s="129"/>
      <c r="G381" s="129"/>
      <c r="H381" s="129"/>
      <c r="I381" s="129">
        <v>4</v>
      </c>
      <c r="J381" s="129"/>
      <c r="K381" s="129"/>
      <c r="L381" s="129"/>
      <c r="M381" s="129"/>
      <c r="N381" s="129"/>
      <c r="O381" s="129"/>
      <c r="P381" s="130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</row>
    <row r="382" spans="1:30">
      <c r="A382" s="131" t="s">
        <v>122</v>
      </c>
      <c r="B382" s="140" t="s">
        <v>695</v>
      </c>
      <c r="C382" s="140" t="s">
        <v>696</v>
      </c>
      <c r="D382" s="140" t="s">
        <v>509</v>
      </c>
      <c r="E382" s="128"/>
      <c r="F382" s="129"/>
      <c r="G382" s="129"/>
      <c r="H382" s="129"/>
      <c r="I382" s="129"/>
      <c r="J382" s="129">
        <v>2</v>
      </c>
      <c r="K382" s="129"/>
      <c r="L382" s="129"/>
      <c r="M382" s="129"/>
      <c r="N382" s="129"/>
      <c r="O382" s="129"/>
      <c r="P382" s="130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</row>
    <row r="383" spans="1:30">
      <c r="A383" s="131" t="s">
        <v>122</v>
      </c>
      <c r="B383" s="131" t="s">
        <v>695</v>
      </c>
      <c r="C383" s="140" t="s">
        <v>697</v>
      </c>
      <c r="D383" s="140" t="s">
        <v>505</v>
      </c>
      <c r="E383" s="128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30">
        <v>4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</row>
    <row r="384" spans="1:30">
      <c r="A384" s="131" t="s">
        <v>122</v>
      </c>
      <c r="B384" s="131" t="s">
        <v>695</v>
      </c>
      <c r="C384" s="131" t="s">
        <v>697</v>
      </c>
      <c r="D384" s="132" t="s">
        <v>506</v>
      </c>
      <c r="E384" s="13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>
        <v>2</v>
      </c>
      <c r="P384" s="13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</row>
    <row r="385" spans="1:30">
      <c r="A385" s="131" t="s">
        <v>122</v>
      </c>
      <c r="B385" s="140" t="s">
        <v>698</v>
      </c>
      <c r="C385" s="140" t="s">
        <v>699</v>
      </c>
      <c r="D385" s="140" t="s">
        <v>417</v>
      </c>
      <c r="E385" s="128"/>
      <c r="F385" s="129"/>
      <c r="G385" s="129"/>
      <c r="H385" s="129"/>
      <c r="I385" s="129">
        <v>1</v>
      </c>
      <c r="J385" s="129"/>
      <c r="K385" s="129">
        <v>2</v>
      </c>
      <c r="L385" s="129">
        <v>3</v>
      </c>
      <c r="M385" s="129"/>
      <c r="N385" s="129"/>
      <c r="O385" s="129"/>
      <c r="P385" s="130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</row>
    <row r="386" spans="1:30">
      <c r="A386" s="131" t="s">
        <v>122</v>
      </c>
      <c r="B386" s="131" t="s">
        <v>698</v>
      </c>
      <c r="C386" s="140" t="s">
        <v>700</v>
      </c>
      <c r="D386" s="140" t="s">
        <v>417</v>
      </c>
      <c r="E386" s="128"/>
      <c r="F386" s="129"/>
      <c r="G386" s="129"/>
      <c r="H386" s="129"/>
      <c r="I386" s="129"/>
      <c r="J386" s="129"/>
      <c r="K386" s="129"/>
      <c r="L386" s="129"/>
      <c r="M386" s="129">
        <v>1</v>
      </c>
      <c r="N386" s="129">
        <v>2</v>
      </c>
      <c r="O386" s="129"/>
      <c r="P386" s="130">
        <v>6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</row>
    <row r="387" spans="1:30">
      <c r="A387" s="131" t="s">
        <v>122</v>
      </c>
      <c r="B387" s="140" t="s">
        <v>701</v>
      </c>
      <c r="C387" s="140" t="s">
        <v>702</v>
      </c>
      <c r="D387" s="140" t="s">
        <v>703</v>
      </c>
      <c r="E387" s="128"/>
      <c r="F387" s="129"/>
      <c r="G387" s="129"/>
      <c r="H387" s="129">
        <v>1</v>
      </c>
      <c r="I387" s="129">
        <v>2</v>
      </c>
      <c r="J387" s="129"/>
      <c r="K387" s="129"/>
      <c r="L387" s="129">
        <v>1</v>
      </c>
      <c r="M387" s="129"/>
      <c r="N387" s="129"/>
      <c r="O387" s="129"/>
      <c r="P387" s="130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</row>
    <row r="388" spans="1:30">
      <c r="A388" s="131" t="s">
        <v>122</v>
      </c>
      <c r="B388" s="131" t="s">
        <v>701</v>
      </c>
      <c r="C388" s="140" t="s">
        <v>704</v>
      </c>
      <c r="D388" s="140" t="s">
        <v>406</v>
      </c>
      <c r="E388" s="128"/>
      <c r="F388" s="129"/>
      <c r="G388" s="129"/>
      <c r="H388" s="129"/>
      <c r="I388" s="129"/>
      <c r="J388" s="129"/>
      <c r="K388" s="129"/>
      <c r="L388" s="129"/>
      <c r="M388" s="129"/>
      <c r="N388" s="129">
        <v>1</v>
      </c>
      <c r="O388" s="129">
        <v>1</v>
      </c>
      <c r="P388" s="130">
        <v>1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</row>
    <row r="389" spans="1:30">
      <c r="A389" s="131" t="s">
        <v>122</v>
      </c>
      <c r="B389" s="131" t="s">
        <v>701</v>
      </c>
      <c r="C389" s="131" t="s">
        <v>704</v>
      </c>
      <c r="D389" s="132" t="s">
        <v>407</v>
      </c>
      <c r="E389" s="13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34">
        <v>1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</row>
    <row r="390" spans="1:30">
      <c r="A390" s="131" t="s">
        <v>122</v>
      </c>
      <c r="B390" s="131" t="s">
        <v>701</v>
      </c>
      <c r="C390" s="131" t="s">
        <v>704</v>
      </c>
      <c r="D390" s="132" t="s">
        <v>200</v>
      </c>
      <c r="E390" s="13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34">
        <v>1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</row>
    <row r="391" spans="1:30">
      <c r="A391" s="131" t="s">
        <v>122</v>
      </c>
      <c r="B391" s="140" t="s">
        <v>705</v>
      </c>
      <c r="C391" s="140" t="s">
        <v>706</v>
      </c>
      <c r="D391" s="140" t="s">
        <v>707</v>
      </c>
      <c r="E391" s="128"/>
      <c r="F391" s="129"/>
      <c r="G391" s="129"/>
      <c r="H391" s="129"/>
      <c r="I391" s="129">
        <v>1</v>
      </c>
      <c r="J391" s="129"/>
      <c r="K391" s="129">
        <v>2</v>
      </c>
      <c r="L391" s="129">
        <v>3</v>
      </c>
      <c r="M391" s="129">
        <v>1</v>
      </c>
      <c r="N391" s="129"/>
      <c r="O391" s="129"/>
      <c r="P391" s="130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</row>
    <row r="392" spans="1:30">
      <c r="A392" s="131" t="s">
        <v>122</v>
      </c>
      <c r="B392" s="131" t="s">
        <v>705</v>
      </c>
      <c r="C392" s="131" t="s">
        <v>706</v>
      </c>
      <c r="D392" s="132" t="s">
        <v>708</v>
      </c>
      <c r="E392" s="133"/>
      <c r="F392" s="103"/>
      <c r="G392" s="103">
        <v>2</v>
      </c>
      <c r="H392" s="103">
        <v>3</v>
      </c>
      <c r="I392" s="103">
        <v>2</v>
      </c>
      <c r="J392" s="103">
        <v>1</v>
      </c>
      <c r="K392" s="103"/>
      <c r="L392" s="103"/>
      <c r="M392" s="103"/>
      <c r="N392" s="103"/>
      <c r="O392" s="103"/>
      <c r="P392" s="134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</row>
    <row r="393" spans="1:30">
      <c r="A393" s="131" t="s">
        <v>122</v>
      </c>
      <c r="B393" s="131" t="s">
        <v>705</v>
      </c>
      <c r="C393" s="131" t="s">
        <v>706</v>
      </c>
      <c r="D393" s="132" t="s">
        <v>709</v>
      </c>
      <c r="E393" s="133"/>
      <c r="F393" s="103"/>
      <c r="G393" s="103">
        <v>1</v>
      </c>
      <c r="H393" s="103"/>
      <c r="I393" s="103"/>
      <c r="J393" s="103"/>
      <c r="K393" s="103"/>
      <c r="L393" s="103"/>
      <c r="M393" s="103"/>
      <c r="N393" s="103"/>
      <c r="O393" s="103"/>
      <c r="P393" s="134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</row>
    <row r="394" spans="1:30">
      <c r="A394" s="131" t="s">
        <v>122</v>
      </c>
      <c r="B394" s="131" t="s">
        <v>705</v>
      </c>
      <c r="C394" s="140" t="s">
        <v>710</v>
      </c>
      <c r="D394" s="140" t="s">
        <v>711</v>
      </c>
      <c r="E394" s="128"/>
      <c r="F394" s="129"/>
      <c r="G394" s="129"/>
      <c r="H394" s="129"/>
      <c r="I394" s="129"/>
      <c r="J394" s="129"/>
      <c r="K394" s="129"/>
      <c r="L394" s="129"/>
      <c r="M394" s="129"/>
      <c r="N394" s="129">
        <v>1</v>
      </c>
      <c r="O394" s="129">
        <v>6</v>
      </c>
      <c r="P394" s="130">
        <v>1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</row>
    <row r="395" spans="1:30">
      <c r="A395" s="131" t="s">
        <v>122</v>
      </c>
      <c r="B395" s="131" t="s">
        <v>705</v>
      </c>
      <c r="C395" s="131" t="s">
        <v>710</v>
      </c>
      <c r="D395" s="132" t="s">
        <v>712</v>
      </c>
      <c r="E395" s="13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>
        <v>2</v>
      </c>
      <c r="P395" s="134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</row>
    <row r="396" spans="1:30">
      <c r="A396" s="131" t="s">
        <v>122</v>
      </c>
      <c r="B396" s="131" t="s">
        <v>705</v>
      </c>
      <c r="C396" s="131" t="s">
        <v>710</v>
      </c>
      <c r="D396" s="132" t="s">
        <v>707</v>
      </c>
      <c r="E396" s="133"/>
      <c r="F396" s="103"/>
      <c r="G396" s="103"/>
      <c r="H396" s="103"/>
      <c r="I396" s="103"/>
      <c r="J396" s="103"/>
      <c r="K396" s="103"/>
      <c r="L396" s="103"/>
      <c r="M396" s="103">
        <v>1</v>
      </c>
      <c r="N396" s="103">
        <v>3</v>
      </c>
      <c r="O396" s="103"/>
      <c r="P396" s="134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</row>
    <row r="397" spans="1:30">
      <c r="A397" s="131" t="s">
        <v>122</v>
      </c>
      <c r="B397" s="140" t="s">
        <v>713</v>
      </c>
      <c r="C397" s="140" t="s">
        <v>714</v>
      </c>
      <c r="D397" s="140" t="s">
        <v>707</v>
      </c>
      <c r="E397" s="128"/>
      <c r="F397" s="129"/>
      <c r="G397" s="129"/>
      <c r="H397" s="129"/>
      <c r="I397" s="129">
        <v>1</v>
      </c>
      <c r="J397" s="129"/>
      <c r="K397" s="129">
        <v>2</v>
      </c>
      <c r="L397" s="129">
        <v>3</v>
      </c>
      <c r="M397" s="129">
        <v>1</v>
      </c>
      <c r="N397" s="129"/>
      <c r="O397" s="129"/>
      <c r="P397" s="130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</row>
    <row r="398" spans="1:30">
      <c r="A398" s="131" t="s">
        <v>122</v>
      </c>
      <c r="B398" s="131" t="s">
        <v>713</v>
      </c>
      <c r="C398" s="140" t="s">
        <v>715</v>
      </c>
      <c r="D398" s="140" t="s">
        <v>716</v>
      </c>
      <c r="E398" s="128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>
        <v>2</v>
      </c>
      <c r="P398" s="130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</row>
    <row r="399" spans="1:30">
      <c r="A399" s="131" t="s">
        <v>122</v>
      </c>
      <c r="B399" s="131" t="s">
        <v>713</v>
      </c>
      <c r="C399" s="131" t="s">
        <v>715</v>
      </c>
      <c r="D399" s="132" t="s">
        <v>711</v>
      </c>
      <c r="E399" s="133"/>
      <c r="F399" s="103"/>
      <c r="G399" s="103"/>
      <c r="H399" s="103"/>
      <c r="I399" s="103"/>
      <c r="J399" s="103"/>
      <c r="K399" s="103"/>
      <c r="L399" s="103"/>
      <c r="M399" s="103"/>
      <c r="N399" s="103">
        <v>1</v>
      </c>
      <c r="O399" s="103">
        <v>4</v>
      </c>
      <c r="P399" s="134">
        <v>1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</row>
    <row r="400" spans="1:30">
      <c r="A400" s="131" t="s">
        <v>122</v>
      </c>
      <c r="B400" s="131" t="s">
        <v>713</v>
      </c>
      <c r="C400" s="131" t="s">
        <v>715</v>
      </c>
      <c r="D400" s="132" t="s">
        <v>717</v>
      </c>
      <c r="E400" s="13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>
        <v>2</v>
      </c>
      <c r="P400" s="134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</row>
    <row r="401" spans="1:30">
      <c r="A401" s="131" t="s">
        <v>122</v>
      </c>
      <c r="B401" s="131" t="s">
        <v>713</v>
      </c>
      <c r="C401" s="131" t="s">
        <v>715</v>
      </c>
      <c r="D401" s="132" t="s">
        <v>707</v>
      </c>
      <c r="E401" s="133"/>
      <c r="F401" s="103"/>
      <c r="G401" s="103"/>
      <c r="H401" s="103"/>
      <c r="I401" s="103"/>
      <c r="J401" s="103"/>
      <c r="K401" s="103"/>
      <c r="L401" s="103"/>
      <c r="M401" s="103">
        <v>1</v>
      </c>
      <c r="N401" s="103">
        <v>3</v>
      </c>
      <c r="O401" s="103"/>
      <c r="P401" s="134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</row>
    <row r="402" spans="1:30">
      <c r="A402" s="131" t="s">
        <v>122</v>
      </c>
      <c r="B402" s="140" t="s">
        <v>718</v>
      </c>
      <c r="C402" s="140" t="s">
        <v>719</v>
      </c>
      <c r="D402" s="140" t="s">
        <v>707</v>
      </c>
      <c r="E402" s="128"/>
      <c r="F402" s="129"/>
      <c r="G402" s="129"/>
      <c r="H402" s="129"/>
      <c r="I402" s="129">
        <v>1</v>
      </c>
      <c r="J402" s="129"/>
      <c r="K402" s="129">
        <v>2</v>
      </c>
      <c r="L402" s="129">
        <v>3</v>
      </c>
      <c r="M402" s="129">
        <v>1</v>
      </c>
      <c r="N402" s="129"/>
      <c r="O402" s="129"/>
      <c r="P402" s="130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</row>
    <row r="403" spans="1:30">
      <c r="A403" s="131" t="s">
        <v>122</v>
      </c>
      <c r="B403" s="131" t="s">
        <v>718</v>
      </c>
      <c r="C403" s="140" t="s">
        <v>720</v>
      </c>
      <c r="D403" s="140" t="s">
        <v>716</v>
      </c>
      <c r="E403" s="128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>
        <v>6</v>
      </c>
      <c r="P403" s="130">
        <v>1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</row>
    <row r="404" spans="1:30">
      <c r="A404" s="131" t="s">
        <v>122</v>
      </c>
      <c r="B404" s="131" t="s">
        <v>718</v>
      </c>
      <c r="C404" s="131" t="s">
        <v>720</v>
      </c>
      <c r="D404" s="132" t="s">
        <v>711</v>
      </c>
      <c r="E404" s="133"/>
      <c r="F404" s="103"/>
      <c r="G404" s="103"/>
      <c r="H404" s="103"/>
      <c r="I404" s="103"/>
      <c r="J404" s="103"/>
      <c r="K404" s="103"/>
      <c r="L404" s="103"/>
      <c r="M404" s="103"/>
      <c r="N404" s="103">
        <v>1</v>
      </c>
      <c r="O404" s="103"/>
      <c r="P404" s="13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</row>
    <row r="405" spans="1:30">
      <c r="A405" s="131" t="s">
        <v>122</v>
      </c>
      <c r="B405" s="131" t="s">
        <v>718</v>
      </c>
      <c r="C405" s="131" t="s">
        <v>720</v>
      </c>
      <c r="D405" s="132" t="s">
        <v>717</v>
      </c>
      <c r="E405" s="13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>
        <v>2</v>
      </c>
      <c r="P405" s="134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</row>
    <row r="406" spans="1:30">
      <c r="A406" s="131" t="s">
        <v>122</v>
      </c>
      <c r="B406" s="131" t="s">
        <v>718</v>
      </c>
      <c r="C406" s="131" t="s">
        <v>720</v>
      </c>
      <c r="D406" s="132" t="s">
        <v>707</v>
      </c>
      <c r="E406" s="133"/>
      <c r="F406" s="103"/>
      <c r="G406" s="103"/>
      <c r="H406" s="103"/>
      <c r="I406" s="103"/>
      <c r="J406" s="103"/>
      <c r="K406" s="103"/>
      <c r="L406" s="103"/>
      <c r="M406" s="103">
        <v>1</v>
      </c>
      <c r="N406" s="103">
        <v>3</v>
      </c>
      <c r="O406" s="103"/>
      <c r="P406" s="134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</row>
    <row r="407" spans="1:30">
      <c r="A407" s="131" t="s">
        <v>122</v>
      </c>
      <c r="B407" s="140" t="s">
        <v>721</v>
      </c>
      <c r="C407" s="140" t="s">
        <v>722</v>
      </c>
      <c r="D407" s="140" t="s">
        <v>541</v>
      </c>
      <c r="E407" s="128"/>
      <c r="F407" s="129"/>
      <c r="G407" s="129"/>
      <c r="H407" s="129"/>
      <c r="I407" s="129"/>
      <c r="J407" s="129"/>
      <c r="K407" s="129"/>
      <c r="L407" s="129"/>
      <c r="M407" s="129"/>
      <c r="N407" s="129">
        <v>1</v>
      </c>
      <c r="O407" s="129">
        <v>2</v>
      </c>
      <c r="P407" s="130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</row>
    <row r="408" spans="1:30">
      <c r="A408" s="131" t="s">
        <v>122</v>
      </c>
      <c r="B408" s="140" t="s">
        <v>728</v>
      </c>
      <c r="C408" s="140" t="s">
        <v>729</v>
      </c>
      <c r="D408" s="140" t="s">
        <v>462</v>
      </c>
      <c r="E408" s="128"/>
      <c r="F408" s="129"/>
      <c r="G408" s="129"/>
      <c r="H408" s="129"/>
      <c r="I408" s="129"/>
      <c r="J408" s="129"/>
      <c r="K408" s="129"/>
      <c r="L408" s="129"/>
      <c r="M408" s="129">
        <v>13</v>
      </c>
      <c r="N408" s="129">
        <v>10</v>
      </c>
      <c r="O408" s="129">
        <v>6</v>
      </c>
      <c r="P408" s="130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</row>
    <row r="409" spans="1:30">
      <c r="A409" s="140" t="s">
        <v>115</v>
      </c>
      <c r="B409" s="140" t="s">
        <v>731</v>
      </c>
      <c r="C409" s="140" t="s">
        <v>732</v>
      </c>
      <c r="D409" s="140" t="s">
        <v>737</v>
      </c>
      <c r="E409" s="128"/>
      <c r="F409" s="129"/>
      <c r="G409" s="129"/>
      <c r="H409" s="129"/>
      <c r="I409" s="129"/>
      <c r="J409" s="129"/>
      <c r="K409" s="129">
        <v>200</v>
      </c>
      <c r="L409" s="129"/>
      <c r="M409" s="129"/>
      <c r="N409" s="129"/>
      <c r="O409" s="129"/>
      <c r="P409" s="130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</row>
    <row r="410" spans="1:30">
      <c r="A410" s="131" t="s">
        <v>115</v>
      </c>
      <c r="B410" s="131" t="s">
        <v>731</v>
      </c>
      <c r="C410" s="131" t="s">
        <v>732</v>
      </c>
      <c r="D410" s="132" t="s">
        <v>733</v>
      </c>
      <c r="E410" s="133"/>
      <c r="F410" s="103"/>
      <c r="G410" s="103"/>
      <c r="H410" s="103"/>
      <c r="I410" s="103"/>
      <c r="J410" s="103"/>
      <c r="K410" s="103"/>
      <c r="L410" s="103"/>
      <c r="M410" s="103"/>
      <c r="N410" s="103">
        <v>146</v>
      </c>
      <c r="O410" s="103">
        <v>122</v>
      </c>
      <c r="P410" s="134">
        <v>102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</row>
    <row r="411" spans="1:30">
      <c r="A411" s="131" t="s">
        <v>115</v>
      </c>
      <c r="B411" s="140" t="s">
        <v>734</v>
      </c>
      <c r="C411" s="140" t="s">
        <v>735</v>
      </c>
      <c r="D411" s="140" t="s">
        <v>736</v>
      </c>
      <c r="E411" s="128"/>
      <c r="F411" s="129"/>
      <c r="G411" s="129"/>
      <c r="H411" s="129"/>
      <c r="I411" s="129"/>
      <c r="J411" s="129"/>
      <c r="K411" s="129"/>
      <c r="L411" s="129"/>
      <c r="M411" s="129"/>
      <c r="N411" s="129">
        <v>22</v>
      </c>
      <c r="O411" s="129">
        <v>29</v>
      </c>
      <c r="P411" s="130">
        <v>41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</row>
    <row r="412" spans="1:30">
      <c r="A412" s="140" t="s">
        <v>116</v>
      </c>
      <c r="B412" s="140" t="s">
        <v>738</v>
      </c>
      <c r="C412" s="140" t="s">
        <v>739</v>
      </c>
      <c r="D412" s="140" t="s">
        <v>740</v>
      </c>
      <c r="E412" s="128">
        <v>461</v>
      </c>
      <c r="F412" s="129"/>
      <c r="G412" s="129"/>
      <c r="H412" s="129">
        <v>100</v>
      </c>
      <c r="I412" s="129">
        <v>300</v>
      </c>
      <c r="J412" s="129"/>
      <c r="K412" s="129">
        <v>100</v>
      </c>
      <c r="L412" s="129"/>
      <c r="M412" s="129">
        <v>56</v>
      </c>
      <c r="N412" s="129"/>
      <c r="O412" s="129"/>
      <c r="P412" s="130">
        <v>100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</row>
    <row r="413" spans="1:30">
      <c r="A413" s="131" t="s">
        <v>116</v>
      </c>
      <c r="B413" s="140" t="s">
        <v>741</v>
      </c>
      <c r="C413" s="140" t="s">
        <v>742</v>
      </c>
      <c r="D413" s="140" t="s">
        <v>491</v>
      </c>
      <c r="E413" s="128">
        <v>115</v>
      </c>
      <c r="F413" s="129">
        <v>86</v>
      </c>
      <c r="G413" s="129">
        <v>85</v>
      </c>
      <c r="H413" s="129">
        <v>108</v>
      </c>
      <c r="I413" s="129">
        <v>154</v>
      </c>
      <c r="J413" s="129">
        <v>86</v>
      </c>
      <c r="K413" s="129">
        <v>168</v>
      </c>
      <c r="L413" s="129">
        <v>150</v>
      </c>
      <c r="M413" s="129">
        <v>116</v>
      </c>
      <c r="N413" s="129">
        <v>99</v>
      </c>
      <c r="O413" s="129">
        <v>100</v>
      </c>
      <c r="P413" s="130">
        <v>134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</row>
    <row r="414" spans="1:30">
      <c r="A414" s="131" t="s">
        <v>116</v>
      </c>
      <c r="B414" s="131" t="s">
        <v>741</v>
      </c>
      <c r="C414" s="131" t="s">
        <v>742</v>
      </c>
      <c r="D414" s="132" t="s">
        <v>361</v>
      </c>
      <c r="E414" s="133"/>
      <c r="F414" s="103">
        <v>1</v>
      </c>
      <c r="G414" s="103"/>
      <c r="H414" s="103"/>
      <c r="I414" s="103"/>
      <c r="J414" s="103"/>
      <c r="K414" s="103"/>
      <c r="L414" s="103"/>
      <c r="M414" s="103"/>
      <c r="N414" s="103"/>
      <c r="O414" s="103"/>
      <c r="P414" s="13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</row>
    <row r="415" spans="1:30">
      <c r="A415" s="131" t="s">
        <v>116</v>
      </c>
      <c r="B415" s="131" t="s">
        <v>741</v>
      </c>
      <c r="C415" s="131" t="s">
        <v>742</v>
      </c>
      <c r="D415" s="132" t="s">
        <v>743</v>
      </c>
      <c r="E415" s="133"/>
      <c r="F415" s="103">
        <v>1</v>
      </c>
      <c r="G415" s="103"/>
      <c r="H415" s="103"/>
      <c r="I415" s="103"/>
      <c r="J415" s="103"/>
      <c r="K415" s="103"/>
      <c r="L415" s="103"/>
      <c r="M415" s="103"/>
      <c r="N415" s="103"/>
      <c r="O415" s="103"/>
      <c r="P415" s="134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</row>
    <row r="416" spans="1:30">
      <c r="A416" s="131" t="s">
        <v>116</v>
      </c>
      <c r="B416" s="131" t="s">
        <v>741</v>
      </c>
      <c r="C416" s="131" t="s">
        <v>742</v>
      </c>
      <c r="D416" s="132" t="s">
        <v>744</v>
      </c>
      <c r="E416" s="133"/>
      <c r="F416" s="103"/>
      <c r="G416" s="103">
        <v>1</v>
      </c>
      <c r="H416" s="103"/>
      <c r="I416" s="103"/>
      <c r="J416" s="103"/>
      <c r="K416" s="103"/>
      <c r="L416" s="103"/>
      <c r="M416" s="103"/>
      <c r="N416" s="103"/>
      <c r="O416" s="103"/>
      <c r="P416" s="134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</row>
    <row r="417" spans="1:30">
      <c r="A417" s="131" t="s">
        <v>116</v>
      </c>
      <c r="B417" s="140" t="s">
        <v>774</v>
      </c>
      <c r="C417" s="140" t="s">
        <v>775</v>
      </c>
      <c r="D417" s="140" t="s">
        <v>782</v>
      </c>
      <c r="E417" s="128"/>
      <c r="F417" s="129"/>
      <c r="G417" s="129"/>
      <c r="H417" s="129"/>
      <c r="I417" s="129">
        <v>1</v>
      </c>
      <c r="J417" s="129"/>
      <c r="K417" s="129"/>
      <c r="L417" s="129"/>
      <c r="M417" s="129"/>
      <c r="N417" s="129"/>
      <c r="O417" s="129"/>
      <c r="P417" s="130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</row>
    <row r="418" spans="1:30">
      <c r="A418" s="131" t="s">
        <v>116</v>
      </c>
      <c r="B418" s="131" t="s">
        <v>774</v>
      </c>
      <c r="C418" s="131" t="s">
        <v>775</v>
      </c>
      <c r="D418" s="132" t="s">
        <v>822</v>
      </c>
      <c r="E418" s="133"/>
      <c r="F418" s="103"/>
      <c r="G418" s="103"/>
      <c r="H418" s="103"/>
      <c r="I418" s="103"/>
      <c r="J418" s="103"/>
      <c r="K418" s="103"/>
      <c r="L418" s="103"/>
      <c r="M418" s="103"/>
      <c r="N418" s="103">
        <v>1</v>
      </c>
      <c r="O418" s="103"/>
      <c r="P418" s="134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</row>
    <row r="419" spans="1:30">
      <c r="A419" s="131" t="s">
        <v>116</v>
      </c>
      <c r="B419" s="131" t="s">
        <v>774</v>
      </c>
      <c r="C419" s="131" t="s">
        <v>775</v>
      </c>
      <c r="D419" s="132" t="s">
        <v>823</v>
      </c>
      <c r="E419" s="133"/>
      <c r="F419" s="103">
        <v>1</v>
      </c>
      <c r="G419" s="103"/>
      <c r="H419" s="103"/>
      <c r="I419" s="103"/>
      <c r="J419" s="103"/>
      <c r="K419" s="103"/>
      <c r="L419" s="103"/>
      <c r="M419" s="103"/>
      <c r="N419" s="103"/>
      <c r="O419" s="103"/>
      <c r="P419" s="134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</row>
    <row r="420" spans="1:30">
      <c r="A420" s="131" t="s">
        <v>116</v>
      </c>
      <c r="B420" s="131" t="s">
        <v>774</v>
      </c>
      <c r="C420" s="131" t="s">
        <v>775</v>
      </c>
      <c r="D420" s="132" t="s">
        <v>783</v>
      </c>
      <c r="E420" s="133"/>
      <c r="F420" s="103"/>
      <c r="G420" s="103"/>
      <c r="H420" s="103"/>
      <c r="I420" s="103">
        <v>1</v>
      </c>
      <c r="J420" s="103"/>
      <c r="K420" s="103"/>
      <c r="L420" s="103"/>
      <c r="M420" s="103"/>
      <c r="N420" s="103"/>
      <c r="O420" s="103"/>
      <c r="P420" s="134">
        <v>1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</row>
    <row r="421" spans="1:30">
      <c r="A421" s="131" t="s">
        <v>116</v>
      </c>
      <c r="B421" s="131" t="s">
        <v>774</v>
      </c>
      <c r="C421" s="131" t="s">
        <v>775</v>
      </c>
      <c r="D421" s="132" t="s">
        <v>807</v>
      </c>
      <c r="E421" s="13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34">
        <v>1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</row>
    <row r="422" spans="1:30">
      <c r="A422" s="131" t="s">
        <v>116</v>
      </c>
      <c r="B422" s="131" t="s">
        <v>774</v>
      </c>
      <c r="C422" s="131" t="s">
        <v>775</v>
      </c>
      <c r="D422" s="132" t="s">
        <v>776</v>
      </c>
      <c r="E422" s="133"/>
      <c r="F422" s="103"/>
      <c r="G422" s="103">
        <v>1</v>
      </c>
      <c r="H422" s="103"/>
      <c r="I422" s="103">
        <v>3</v>
      </c>
      <c r="J422" s="103">
        <v>2</v>
      </c>
      <c r="K422" s="103">
        <v>3</v>
      </c>
      <c r="L422" s="103">
        <v>1</v>
      </c>
      <c r="M422" s="103">
        <v>4</v>
      </c>
      <c r="N422" s="103">
        <v>3</v>
      </c>
      <c r="O422" s="103">
        <v>2</v>
      </c>
      <c r="P422" s="134">
        <v>4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</row>
    <row r="423" spans="1:30">
      <c r="A423" s="131" t="s">
        <v>116</v>
      </c>
      <c r="B423" s="131" t="s">
        <v>774</v>
      </c>
      <c r="C423" s="131" t="s">
        <v>775</v>
      </c>
      <c r="D423" s="132" t="s">
        <v>787</v>
      </c>
      <c r="E423" s="133"/>
      <c r="F423" s="103"/>
      <c r="G423" s="103">
        <v>2</v>
      </c>
      <c r="H423" s="103"/>
      <c r="I423" s="103"/>
      <c r="J423" s="103">
        <v>1</v>
      </c>
      <c r="K423" s="103"/>
      <c r="L423" s="103">
        <v>1</v>
      </c>
      <c r="M423" s="103"/>
      <c r="N423" s="103"/>
      <c r="O423" s="103"/>
      <c r="P423" s="134">
        <v>2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</row>
    <row r="424" spans="1:30">
      <c r="A424" s="131" t="s">
        <v>116</v>
      </c>
      <c r="B424" s="131" t="s">
        <v>774</v>
      </c>
      <c r="C424" s="131" t="s">
        <v>775</v>
      </c>
      <c r="D424" s="132" t="s">
        <v>824</v>
      </c>
      <c r="E424" s="133"/>
      <c r="F424" s="103"/>
      <c r="G424" s="103"/>
      <c r="H424" s="103"/>
      <c r="I424" s="103"/>
      <c r="J424" s="103"/>
      <c r="K424" s="103">
        <v>1</v>
      </c>
      <c r="L424" s="103"/>
      <c r="M424" s="103"/>
      <c r="N424" s="103"/>
      <c r="O424" s="103"/>
      <c r="P424" s="13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</row>
    <row r="425" spans="1:30">
      <c r="A425" s="131" t="s">
        <v>116</v>
      </c>
      <c r="B425" s="131" t="s">
        <v>774</v>
      </c>
      <c r="C425" s="131" t="s">
        <v>775</v>
      </c>
      <c r="D425" s="132" t="s">
        <v>825</v>
      </c>
      <c r="E425" s="133">
        <v>2</v>
      </c>
      <c r="F425" s="103"/>
      <c r="G425" s="103">
        <v>1</v>
      </c>
      <c r="H425" s="103"/>
      <c r="I425" s="103"/>
      <c r="J425" s="103"/>
      <c r="K425" s="103"/>
      <c r="L425" s="103">
        <v>2</v>
      </c>
      <c r="M425" s="103">
        <v>3</v>
      </c>
      <c r="N425" s="103"/>
      <c r="O425" s="103">
        <v>1</v>
      </c>
      <c r="P425" s="134">
        <v>2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</row>
    <row r="426" spans="1:30">
      <c r="A426" s="131" t="s">
        <v>116</v>
      </c>
      <c r="B426" s="131" t="s">
        <v>774</v>
      </c>
      <c r="C426" s="131" t="s">
        <v>775</v>
      </c>
      <c r="D426" s="132" t="s">
        <v>784</v>
      </c>
      <c r="E426" s="133"/>
      <c r="F426" s="103"/>
      <c r="G426" s="103"/>
      <c r="H426" s="103">
        <v>1</v>
      </c>
      <c r="I426" s="103">
        <v>3</v>
      </c>
      <c r="J426" s="103"/>
      <c r="K426" s="103">
        <v>1</v>
      </c>
      <c r="L426" s="103">
        <v>1</v>
      </c>
      <c r="M426" s="103">
        <v>1</v>
      </c>
      <c r="N426" s="103"/>
      <c r="O426" s="103"/>
      <c r="P426" s="134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</row>
    <row r="427" spans="1:30">
      <c r="A427" s="131" t="s">
        <v>116</v>
      </c>
      <c r="B427" s="131" t="s">
        <v>774</v>
      </c>
      <c r="C427" s="131" t="s">
        <v>775</v>
      </c>
      <c r="D427" s="132" t="s">
        <v>826</v>
      </c>
      <c r="E427" s="133"/>
      <c r="F427" s="103"/>
      <c r="G427" s="103"/>
      <c r="H427" s="103"/>
      <c r="I427" s="103"/>
      <c r="J427" s="103"/>
      <c r="K427" s="103"/>
      <c r="L427" s="103"/>
      <c r="M427" s="103"/>
      <c r="N427" s="103">
        <v>1</v>
      </c>
      <c r="O427" s="103"/>
      <c r="P427" s="134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</row>
    <row r="428" spans="1:30">
      <c r="A428" s="131" t="s">
        <v>116</v>
      </c>
      <c r="B428" s="131" t="s">
        <v>774</v>
      </c>
      <c r="C428" s="131" t="s">
        <v>775</v>
      </c>
      <c r="D428" s="132" t="s">
        <v>777</v>
      </c>
      <c r="E428" s="133"/>
      <c r="F428" s="103">
        <v>2</v>
      </c>
      <c r="G428" s="103"/>
      <c r="H428" s="103"/>
      <c r="I428" s="103">
        <v>8</v>
      </c>
      <c r="J428" s="103"/>
      <c r="K428" s="103">
        <v>3</v>
      </c>
      <c r="L428" s="103">
        <v>7</v>
      </c>
      <c r="M428" s="103">
        <v>6</v>
      </c>
      <c r="N428" s="103">
        <v>2</v>
      </c>
      <c r="O428" s="103">
        <v>1</v>
      </c>
      <c r="P428" s="134">
        <v>9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</row>
    <row r="429" spans="1:30">
      <c r="A429" s="131" t="s">
        <v>116</v>
      </c>
      <c r="B429" s="131" t="s">
        <v>774</v>
      </c>
      <c r="C429" s="131" t="s">
        <v>775</v>
      </c>
      <c r="D429" s="132" t="s">
        <v>827</v>
      </c>
      <c r="E429" s="133"/>
      <c r="F429" s="103"/>
      <c r="G429" s="103">
        <v>1</v>
      </c>
      <c r="H429" s="103"/>
      <c r="I429" s="103"/>
      <c r="J429" s="103"/>
      <c r="K429" s="103"/>
      <c r="L429" s="103"/>
      <c r="M429" s="103"/>
      <c r="N429" s="103"/>
      <c r="O429" s="103"/>
      <c r="P429" s="134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</row>
    <row r="430" spans="1:30">
      <c r="A430" s="131" t="s">
        <v>116</v>
      </c>
      <c r="B430" s="131" t="s">
        <v>774</v>
      </c>
      <c r="C430" s="131" t="s">
        <v>775</v>
      </c>
      <c r="D430" s="132" t="s">
        <v>828</v>
      </c>
      <c r="E430" s="133"/>
      <c r="F430" s="103">
        <v>1</v>
      </c>
      <c r="G430" s="103"/>
      <c r="H430" s="103">
        <v>2</v>
      </c>
      <c r="I430" s="103">
        <v>1</v>
      </c>
      <c r="J430" s="103">
        <v>2</v>
      </c>
      <c r="K430" s="103">
        <v>3</v>
      </c>
      <c r="L430" s="103">
        <v>1</v>
      </c>
      <c r="M430" s="103">
        <v>1</v>
      </c>
      <c r="N430" s="103"/>
      <c r="O430" s="103">
        <v>1</v>
      </c>
      <c r="P430" s="134">
        <v>2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</row>
    <row r="431" spans="1:30">
      <c r="A431" s="131" t="s">
        <v>116</v>
      </c>
      <c r="B431" s="131" t="s">
        <v>774</v>
      </c>
      <c r="C431" s="131" t="s">
        <v>775</v>
      </c>
      <c r="D431" s="132" t="s">
        <v>829</v>
      </c>
      <c r="E431" s="133"/>
      <c r="F431" s="103"/>
      <c r="G431" s="103"/>
      <c r="H431" s="103"/>
      <c r="I431" s="103"/>
      <c r="J431" s="103"/>
      <c r="K431" s="103">
        <v>1</v>
      </c>
      <c r="L431" s="103"/>
      <c r="M431" s="103"/>
      <c r="N431" s="103"/>
      <c r="O431" s="103"/>
      <c r="P431" s="134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</row>
    <row r="432" spans="1:30">
      <c r="A432" s="131" t="s">
        <v>116</v>
      </c>
      <c r="B432" s="131" t="s">
        <v>774</v>
      </c>
      <c r="C432" s="131" t="s">
        <v>775</v>
      </c>
      <c r="D432" s="132" t="s">
        <v>830</v>
      </c>
      <c r="E432" s="133">
        <v>2</v>
      </c>
      <c r="F432" s="103"/>
      <c r="G432" s="103">
        <v>1</v>
      </c>
      <c r="H432" s="103">
        <v>1</v>
      </c>
      <c r="I432" s="103">
        <v>3</v>
      </c>
      <c r="J432" s="103">
        <v>2</v>
      </c>
      <c r="K432" s="103"/>
      <c r="L432" s="103"/>
      <c r="M432" s="103"/>
      <c r="N432" s="103">
        <v>2</v>
      </c>
      <c r="O432" s="103">
        <v>3</v>
      </c>
      <c r="P432" s="134">
        <v>1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</row>
    <row r="433" spans="1:30">
      <c r="A433" s="131" t="s">
        <v>116</v>
      </c>
      <c r="B433" s="131" t="s">
        <v>774</v>
      </c>
      <c r="C433" s="131" t="s">
        <v>775</v>
      </c>
      <c r="D433" s="132" t="s">
        <v>831</v>
      </c>
      <c r="E433" s="133"/>
      <c r="F433" s="103"/>
      <c r="G433" s="103"/>
      <c r="H433" s="103"/>
      <c r="I433" s="103"/>
      <c r="J433" s="103"/>
      <c r="K433" s="103"/>
      <c r="L433" s="103"/>
      <c r="M433" s="103">
        <v>1</v>
      </c>
      <c r="N433" s="103"/>
      <c r="O433" s="103"/>
      <c r="P433" s="134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</row>
    <row r="434" spans="1:30">
      <c r="A434" s="131" t="s">
        <v>116</v>
      </c>
      <c r="B434" s="131" t="s">
        <v>774</v>
      </c>
      <c r="C434" s="131" t="s">
        <v>775</v>
      </c>
      <c r="D434" s="132" t="s">
        <v>785</v>
      </c>
      <c r="E434" s="133"/>
      <c r="F434" s="103">
        <v>1</v>
      </c>
      <c r="G434" s="103">
        <v>1</v>
      </c>
      <c r="H434" s="103"/>
      <c r="I434" s="103">
        <v>1</v>
      </c>
      <c r="J434" s="103"/>
      <c r="K434" s="103">
        <v>3</v>
      </c>
      <c r="L434" s="103">
        <v>1</v>
      </c>
      <c r="M434" s="103">
        <v>3</v>
      </c>
      <c r="N434" s="103"/>
      <c r="O434" s="103"/>
      <c r="P434" s="134">
        <v>1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</row>
    <row r="435" spans="1:30">
      <c r="A435" s="131" t="s">
        <v>116</v>
      </c>
      <c r="B435" s="131" t="s">
        <v>774</v>
      </c>
      <c r="C435" s="131" t="s">
        <v>775</v>
      </c>
      <c r="D435" s="132" t="s">
        <v>832</v>
      </c>
      <c r="E435" s="133"/>
      <c r="F435" s="103"/>
      <c r="G435" s="103"/>
      <c r="H435" s="103"/>
      <c r="I435" s="103"/>
      <c r="J435" s="103"/>
      <c r="K435" s="103">
        <v>2</v>
      </c>
      <c r="L435" s="103"/>
      <c r="M435" s="103"/>
      <c r="N435" s="103"/>
      <c r="O435" s="103"/>
      <c r="P435" s="134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</row>
    <row r="436" spans="1:30">
      <c r="A436" s="131" t="s">
        <v>116</v>
      </c>
      <c r="B436" s="131" t="s">
        <v>774</v>
      </c>
      <c r="C436" s="131" t="s">
        <v>775</v>
      </c>
      <c r="D436" s="132" t="s">
        <v>788</v>
      </c>
      <c r="E436" s="133">
        <v>2</v>
      </c>
      <c r="F436" s="103"/>
      <c r="G436" s="103">
        <v>1</v>
      </c>
      <c r="H436" s="103"/>
      <c r="I436" s="103">
        <v>1</v>
      </c>
      <c r="J436" s="103">
        <v>1</v>
      </c>
      <c r="K436" s="103">
        <v>4</v>
      </c>
      <c r="L436" s="103">
        <v>3</v>
      </c>
      <c r="M436" s="103">
        <v>1</v>
      </c>
      <c r="N436" s="103">
        <v>1</v>
      </c>
      <c r="O436" s="103">
        <v>1</v>
      </c>
      <c r="P436" s="134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</row>
    <row r="437" spans="1:30">
      <c r="A437" s="131" t="s">
        <v>116</v>
      </c>
      <c r="B437" s="131" t="s">
        <v>774</v>
      </c>
      <c r="C437" s="131" t="s">
        <v>775</v>
      </c>
      <c r="D437" s="132" t="s">
        <v>833</v>
      </c>
      <c r="E437" s="133">
        <v>1</v>
      </c>
      <c r="F437" s="103"/>
      <c r="G437" s="103"/>
      <c r="H437" s="103"/>
      <c r="I437" s="103">
        <v>1</v>
      </c>
      <c r="J437" s="103"/>
      <c r="K437" s="103"/>
      <c r="L437" s="103">
        <v>2</v>
      </c>
      <c r="M437" s="103">
        <v>2</v>
      </c>
      <c r="N437" s="103">
        <v>4</v>
      </c>
      <c r="O437" s="103">
        <v>4</v>
      </c>
      <c r="P437" s="134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</row>
    <row r="438" spans="1:30">
      <c r="A438" s="131" t="s">
        <v>116</v>
      </c>
      <c r="B438" s="131" t="s">
        <v>774</v>
      </c>
      <c r="C438" s="131" t="s">
        <v>775</v>
      </c>
      <c r="D438" s="132" t="s">
        <v>781</v>
      </c>
      <c r="E438" s="133"/>
      <c r="F438" s="103">
        <v>2</v>
      </c>
      <c r="G438" s="103"/>
      <c r="H438" s="103"/>
      <c r="I438" s="103">
        <v>3</v>
      </c>
      <c r="J438" s="103"/>
      <c r="K438" s="103">
        <v>1</v>
      </c>
      <c r="L438" s="103">
        <v>6</v>
      </c>
      <c r="M438" s="103">
        <v>1</v>
      </c>
      <c r="N438" s="103">
        <v>3</v>
      </c>
      <c r="O438" s="103"/>
      <c r="P438" s="134">
        <v>3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</row>
    <row r="439" spans="1:30">
      <c r="A439" s="131" t="s">
        <v>116</v>
      </c>
      <c r="B439" s="131" t="s">
        <v>774</v>
      </c>
      <c r="C439" s="131" t="s">
        <v>775</v>
      </c>
      <c r="D439" s="132" t="s">
        <v>834</v>
      </c>
      <c r="E439" s="133"/>
      <c r="F439" s="103"/>
      <c r="G439" s="103">
        <v>2</v>
      </c>
      <c r="H439" s="103"/>
      <c r="I439" s="103"/>
      <c r="J439" s="103">
        <v>1</v>
      </c>
      <c r="K439" s="103"/>
      <c r="L439" s="103"/>
      <c r="M439" s="103"/>
      <c r="N439" s="103"/>
      <c r="O439" s="103"/>
      <c r="P439" s="134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</row>
    <row r="440" spans="1:30">
      <c r="A440" s="131" t="s">
        <v>116</v>
      </c>
      <c r="B440" s="131" t="s">
        <v>774</v>
      </c>
      <c r="C440" s="131" t="s">
        <v>775</v>
      </c>
      <c r="D440" s="132" t="s">
        <v>835</v>
      </c>
      <c r="E440" s="133"/>
      <c r="F440" s="103"/>
      <c r="G440" s="103"/>
      <c r="H440" s="103"/>
      <c r="I440" s="103"/>
      <c r="J440" s="103"/>
      <c r="K440" s="103"/>
      <c r="L440" s="103">
        <v>1</v>
      </c>
      <c r="M440" s="103"/>
      <c r="N440" s="103"/>
      <c r="O440" s="103"/>
      <c r="P440" s="134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</row>
    <row r="441" spans="1:30">
      <c r="A441" s="131" t="s">
        <v>116</v>
      </c>
      <c r="B441" s="131" t="s">
        <v>774</v>
      </c>
      <c r="C441" s="131" t="s">
        <v>775</v>
      </c>
      <c r="D441" s="132" t="s">
        <v>836</v>
      </c>
      <c r="E441" s="133">
        <v>1</v>
      </c>
      <c r="F441" s="103"/>
      <c r="G441" s="103"/>
      <c r="H441" s="103"/>
      <c r="I441" s="103">
        <v>1</v>
      </c>
      <c r="J441" s="103">
        <v>2</v>
      </c>
      <c r="K441" s="103"/>
      <c r="L441" s="103">
        <v>1</v>
      </c>
      <c r="M441" s="103">
        <v>2</v>
      </c>
      <c r="N441" s="103">
        <v>2</v>
      </c>
      <c r="O441" s="103">
        <v>1</v>
      </c>
      <c r="P441" s="134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</row>
    <row r="442" spans="1:30">
      <c r="A442" s="131" t="s">
        <v>116</v>
      </c>
      <c r="B442" s="131" t="s">
        <v>774</v>
      </c>
      <c r="C442" s="131" t="s">
        <v>775</v>
      </c>
      <c r="D442" s="132" t="s">
        <v>837</v>
      </c>
      <c r="E442" s="133"/>
      <c r="F442" s="103"/>
      <c r="G442" s="103">
        <v>3</v>
      </c>
      <c r="H442" s="103">
        <v>4</v>
      </c>
      <c r="I442" s="103"/>
      <c r="J442" s="103"/>
      <c r="K442" s="103">
        <v>2</v>
      </c>
      <c r="L442" s="103"/>
      <c r="M442" s="103">
        <v>1</v>
      </c>
      <c r="N442" s="103"/>
      <c r="O442" s="103"/>
      <c r="P442" s="134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</row>
    <row r="443" spans="1:30">
      <c r="A443" s="131" t="s">
        <v>116</v>
      </c>
      <c r="B443" s="131" t="s">
        <v>774</v>
      </c>
      <c r="C443" s="131" t="s">
        <v>775</v>
      </c>
      <c r="D443" s="132" t="s">
        <v>808</v>
      </c>
      <c r="E443" s="13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34">
        <v>1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</row>
    <row r="444" spans="1:30">
      <c r="A444" s="131" t="s">
        <v>116</v>
      </c>
      <c r="B444" s="131" t="s">
        <v>774</v>
      </c>
      <c r="C444" s="131" t="s">
        <v>775</v>
      </c>
      <c r="D444" s="132" t="s">
        <v>838</v>
      </c>
      <c r="E444" s="133"/>
      <c r="F444" s="103"/>
      <c r="G444" s="103"/>
      <c r="H444" s="103">
        <v>7</v>
      </c>
      <c r="I444" s="103"/>
      <c r="J444" s="103">
        <v>2</v>
      </c>
      <c r="K444" s="103">
        <v>6</v>
      </c>
      <c r="L444" s="103"/>
      <c r="M444" s="103"/>
      <c r="N444" s="103"/>
      <c r="O444" s="103"/>
      <c r="P444" s="13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</row>
    <row r="445" spans="1:30">
      <c r="A445" s="131" t="s">
        <v>116</v>
      </c>
      <c r="B445" s="131" t="s">
        <v>774</v>
      </c>
      <c r="C445" s="131" t="s">
        <v>775</v>
      </c>
      <c r="D445" s="132" t="s">
        <v>779</v>
      </c>
      <c r="E445" s="133">
        <v>2</v>
      </c>
      <c r="F445" s="103">
        <v>1</v>
      </c>
      <c r="G445" s="103"/>
      <c r="H445" s="103"/>
      <c r="I445" s="103">
        <v>16</v>
      </c>
      <c r="J445" s="103">
        <v>1</v>
      </c>
      <c r="K445" s="103">
        <v>2</v>
      </c>
      <c r="L445" s="103">
        <v>3</v>
      </c>
      <c r="M445" s="103">
        <v>1</v>
      </c>
      <c r="N445" s="103">
        <v>3</v>
      </c>
      <c r="O445" s="103"/>
      <c r="P445" s="134">
        <v>5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</row>
    <row r="446" spans="1:30">
      <c r="A446" s="131" t="s">
        <v>116</v>
      </c>
      <c r="B446" s="131" t="s">
        <v>774</v>
      </c>
      <c r="C446" s="131" t="s">
        <v>775</v>
      </c>
      <c r="D446" s="132" t="s">
        <v>839</v>
      </c>
      <c r="E446" s="133"/>
      <c r="F446" s="103"/>
      <c r="G446" s="103"/>
      <c r="H446" s="103"/>
      <c r="I446" s="103"/>
      <c r="J446" s="103"/>
      <c r="K446" s="103"/>
      <c r="L446" s="103">
        <v>1</v>
      </c>
      <c r="M446" s="103"/>
      <c r="N446" s="103"/>
      <c r="O446" s="103"/>
      <c r="P446" s="134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</row>
    <row r="447" spans="1:30">
      <c r="A447" s="131" t="s">
        <v>116</v>
      </c>
      <c r="B447" s="131" t="s">
        <v>774</v>
      </c>
      <c r="C447" s="131" t="s">
        <v>775</v>
      </c>
      <c r="D447" s="132" t="s">
        <v>840</v>
      </c>
      <c r="E447" s="133"/>
      <c r="F447" s="103"/>
      <c r="G447" s="103"/>
      <c r="H447" s="103"/>
      <c r="I447" s="103"/>
      <c r="J447" s="103"/>
      <c r="K447" s="103">
        <v>1</v>
      </c>
      <c r="L447" s="103">
        <v>2</v>
      </c>
      <c r="M447" s="103"/>
      <c r="N447" s="103"/>
      <c r="O447" s="103"/>
      <c r="P447" s="134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</row>
    <row r="448" spans="1:30">
      <c r="A448" s="131" t="s">
        <v>116</v>
      </c>
      <c r="B448" s="131" t="s">
        <v>774</v>
      </c>
      <c r="C448" s="131" t="s">
        <v>775</v>
      </c>
      <c r="D448" s="132" t="s">
        <v>841</v>
      </c>
      <c r="E448" s="133"/>
      <c r="F448" s="103"/>
      <c r="G448" s="103">
        <v>2</v>
      </c>
      <c r="H448" s="103"/>
      <c r="I448" s="103"/>
      <c r="J448" s="103"/>
      <c r="K448" s="103"/>
      <c r="L448" s="103"/>
      <c r="M448" s="103"/>
      <c r="N448" s="103"/>
      <c r="O448" s="103"/>
      <c r="P448" s="134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</row>
    <row r="449" spans="1:30">
      <c r="A449" s="131" t="s">
        <v>116</v>
      </c>
      <c r="B449" s="131" t="s">
        <v>774</v>
      </c>
      <c r="C449" s="131" t="s">
        <v>775</v>
      </c>
      <c r="D449" s="132" t="s">
        <v>803</v>
      </c>
      <c r="E449" s="133"/>
      <c r="F449" s="103"/>
      <c r="G449" s="103"/>
      <c r="H449" s="103"/>
      <c r="I449" s="103"/>
      <c r="J449" s="103">
        <v>1</v>
      </c>
      <c r="K449" s="103"/>
      <c r="L449" s="103"/>
      <c r="M449" s="103"/>
      <c r="N449" s="103"/>
      <c r="O449" s="103"/>
      <c r="P449" s="134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</row>
    <row r="450" spans="1:30">
      <c r="A450" s="131" t="s">
        <v>116</v>
      </c>
      <c r="B450" s="131" t="s">
        <v>774</v>
      </c>
      <c r="C450" s="131" t="s">
        <v>775</v>
      </c>
      <c r="D450" s="132" t="s">
        <v>842</v>
      </c>
      <c r="E450" s="133">
        <v>5</v>
      </c>
      <c r="F450" s="103">
        <v>3</v>
      </c>
      <c r="G450" s="103">
        <v>1</v>
      </c>
      <c r="H450" s="103"/>
      <c r="I450" s="103"/>
      <c r="J450" s="103">
        <v>5</v>
      </c>
      <c r="K450" s="103">
        <v>3</v>
      </c>
      <c r="L450" s="103">
        <v>5</v>
      </c>
      <c r="M450" s="103">
        <v>9</v>
      </c>
      <c r="N450" s="103">
        <v>3</v>
      </c>
      <c r="O450" s="103">
        <v>4</v>
      </c>
      <c r="P450" s="134">
        <v>2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</row>
    <row r="451" spans="1:30">
      <c r="A451" s="131" t="s">
        <v>116</v>
      </c>
      <c r="B451" s="131" t="s">
        <v>774</v>
      </c>
      <c r="C451" s="131" t="s">
        <v>775</v>
      </c>
      <c r="D451" s="132" t="s">
        <v>843</v>
      </c>
      <c r="E451" s="133"/>
      <c r="F451" s="103"/>
      <c r="G451" s="103"/>
      <c r="H451" s="103"/>
      <c r="I451" s="103"/>
      <c r="J451" s="103"/>
      <c r="K451" s="103"/>
      <c r="L451" s="103"/>
      <c r="M451" s="103">
        <v>1</v>
      </c>
      <c r="N451" s="103"/>
      <c r="O451" s="103"/>
      <c r="P451" s="134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</row>
    <row r="452" spans="1:30">
      <c r="A452" s="131" t="s">
        <v>116</v>
      </c>
      <c r="B452" s="131" t="s">
        <v>774</v>
      </c>
      <c r="C452" s="131" t="s">
        <v>775</v>
      </c>
      <c r="D452" s="132" t="s">
        <v>778</v>
      </c>
      <c r="E452" s="133">
        <v>1</v>
      </c>
      <c r="F452" s="103">
        <v>3</v>
      </c>
      <c r="G452" s="103"/>
      <c r="H452" s="103">
        <v>2</v>
      </c>
      <c r="I452" s="103">
        <v>19</v>
      </c>
      <c r="J452" s="103">
        <v>2</v>
      </c>
      <c r="K452" s="103">
        <v>2</v>
      </c>
      <c r="L452" s="103">
        <v>8</v>
      </c>
      <c r="M452" s="103">
        <v>3</v>
      </c>
      <c r="N452" s="103">
        <v>6</v>
      </c>
      <c r="O452" s="103">
        <v>3</v>
      </c>
      <c r="P452" s="134">
        <v>6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</row>
    <row r="453" spans="1:30">
      <c r="A453" s="131" t="s">
        <v>116</v>
      </c>
      <c r="B453" s="131" t="s">
        <v>774</v>
      </c>
      <c r="C453" s="131" t="s">
        <v>775</v>
      </c>
      <c r="D453" s="132" t="s">
        <v>844</v>
      </c>
      <c r="E453" s="133"/>
      <c r="F453" s="103"/>
      <c r="G453" s="103"/>
      <c r="H453" s="103"/>
      <c r="I453" s="103"/>
      <c r="J453" s="103"/>
      <c r="K453" s="103">
        <v>1</v>
      </c>
      <c r="L453" s="103"/>
      <c r="M453" s="103"/>
      <c r="N453" s="103"/>
      <c r="O453" s="103"/>
      <c r="P453" s="134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</row>
    <row r="454" spans="1:30">
      <c r="A454" s="131" t="s">
        <v>116</v>
      </c>
      <c r="B454" s="131" t="s">
        <v>774</v>
      </c>
      <c r="C454" s="131" t="s">
        <v>775</v>
      </c>
      <c r="D454" s="132" t="s">
        <v>845</v>
      </c>
      <c r="E454" s="133"/>
      <c r="F454" s="103"/>
      <c r="G454" s="103"/>
      <c r="H454" s="103"/>
      <c r="I454" s="103"/>
      <c r="J454" s="103"/>
      <c r="K454" s="103">
        <v>1</v>
      </c>
      <c r="L454" s="103"/>
      <c r="M454" s="103"/>
      <c r="N454" s="103"/>
      <c r="O454" s="103"/>
      <c r="P454" s="13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</row>
    <row r="455" spans="1:30">
      <c r="A455" s="131" t="s">
        <v>116</v>
      </c>
      <c r="B455" s="131" t="s">
        <v>774</v>
      </c>
      <c r="C455" s="131" t="s">
        <v>775</v>
      </c>
      <c r="D455" s="132" t="s">
        <v>846</v>
      </c>
      <c r="E455" s="133">
        <v>1</v>
      </c>
      <c r="F455" s="103">
        <v>3</v>
      </c>
      <c r="G455" s="103">
        <v>2</v>
      </c>
      <c r="H455" s="103"/>
      <c r="I455" s="103">
        <v>9</v>
      </c>
      <c r="J455" s="103">
        <v>10</v>
      </c>
      <c r="K455" s="103">
        <v>7</v>
      </c>
      <c r="L455" s="103">
        <v>3</v>
      </c>
      <c r="M455" s="103">
        <v>6</v>
      </c>
      <c r="N455" s="103">
        <v>6</v>
      </c>
      <c r="O455" s="103">
        <v>3</v>
      </c>
      <c r="P455" s="134">
        <v>4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</row>
    <row r="456" spans="1:30">
      <c r="A456" s="131" t="s">
        <v>116</v>
      </c>
      <c r="B456" s="131" t="s">
        <v>774</v>
      </c>
      <c r="C456" s="131" t="s">
        <v>775</v>
      </c>
      <c r="D456" s="132" t="s">
        <v>754</v>
      </c>
      <c r="E456" s="133"/>
      <c r="F456" s="103"/>
      <c r="G456" s="103"/>
      <c r="H456" s="103"/>
      <c r="I456" s="103"/>
      <c r="J456" s="103"/>
      <c r="K456" s="103"/>
      <c r="L456" s="103">
        <v>1</v>
      </c>
      <c r="M456" s="103"/>
      <c r="N456" s="103"/>
      <c r="O456" s="103"/>
      <c r="P456" s="134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</row>
    <row r="457" spans="1:30">
      <c r="A457" s="131" t="s">
        <v>116</v>
      </c>
      <c r="B457" s="131" t="s">
        <v>774</v>
      </c>
      <c r="C457" s="131" t="s">
        <v>775</v>
      </c>
      <c r="D457" s="132" t="s">
        <v>755</v>
      </c>
      <c r="E457" s="133"/>
      <c r="F457" s="103"/>
      <c r="G457" s="103">
        <v>6</v>
      </c>
      <c r="H457" s="103"/>
      <c r="I457" s="103"/>
      <c r="J457" s="103"/>
      <c r="K457" s="103"/>
      <c r="L457" s="103"/>
      <c r="M457" s="103"/>
      <c r="N457" s="103"/>
      <c r="O457" s="103"/>
      <c r="P457" s="134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</row>
    <row r="458" spans="1:30">
      <c r="A458" s="131" t="s">
        <v>116</v>
      </c>
      <c r="B458" s="131" t="s">
        <v>774</v>
      </c>
      <c r="C458" s="131" t="s">
        <v>775</v>
      </c>
      <c r="D458" s="132" t="s">
        <v>847</v>
      </c>
      <c r="E458" s="133"/>
      <c r="F458" s="103"/>
      <c r="G458" s="103">
        <v>1</v>
      </c>
      <c r="H458" s="103"/>
      <c r="I458" s="103"/>
      <c r="J458" s="103"/>
      <c r="K458" s="103"/>
      <c r="L458" s="103"/>
      <c r="M458" s="103"/>
      <c r="N458" s="103"/>
      <c r="O458" s="103"/>
      <c r="P458" s="134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</row>
    <row r="459" spans="1:30">
      <c r="A459" s="131" t="s">
        <v>116</v>
      </c>
      <c r="B459" s="131" t="s">
        <v>774</v>
      </c>
      <c r="C459" s="131" t="s">
        <v>775</v>
      </c>
      <c r="D459" s="132" t="s">
        <v>848</v>
      </c>
      <c r="E459" s="133"/>
      <c r="F459" s="103"/>
      <c r="G459" s="103"/>
      <c r="H459" s="103"/>
      <c r="I459" s="103">
        <v>2</v>
      </c>
      <c r="J459" s="103"/>
      <c r="K459" s="103"/>
      <c r="L459" s="103"/>
      <c r="M459" s="103"/>
      <c r="N459" s="103"/>
      <c r="O459" s="103"/>
      <c r="P459" s="134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</row>
    <row r="460" spans="1:30">
      <c r="A460" s="131" t="s">
        <v>116</v>
      </c>
      <c r="B460" s="131" t="s">
        <v>774</v>
      </c>
      <c r="C460" s="131" t="s">
        <v>775</v>
      </c>
      <c r="D460" s="132" t="s">
        <v>849</v>
      </c>
      <c r="E460" s="133"/>
      <c r="F460" s="103"/>
      <c r="G460" s="103"/>
      <c r="H460" s="103"/>
      <c r="I460" s="103"/>
      <c r="J460" s="103"/>
      <c r="K460" s="103">
        <v>2</v>
      </c>
      <c r="L460" s="103"/>
      <c r="M460" s="103"/>
      <c r="N460" s="103"/>
      <c r="O460" s="103"/>
      <c r="P460" s="134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</row>
    <row r="461" spans="1:30">
      <c r="A461" s="131" t="s">
        <v>116</v>
      </c>
      <c r="B461" s="131" t="s">
        <v>774</v>
      </c>
      <c r="C461" s="131" t="s">
        <v>775</v>
      </c>
      <c r="D461" s="132" t="s">
        <v>850</v>
      </c>
      <c r="E461" s="133"/>
      <c r="F461" s="103"/>
      <c r="G461" s="103"/>
      <c r="H461" s="103"/>
      <c r="I461" s="103"/>
      <c r="J461" s="103"/>
      <c r="K461" s="103">
        <v>1</v>
      </c>
      <c r="L461" s="103"/>
      <c r="M461" s="103"/>
      <c r="N461" s="103"/>
      <c r="O461" s="103"/>
      <c r="P461" s="134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</row>
    <row r="462" spans="1:30">
      <c r="A462" s="131" t="s">
        <v>116</v>
      </c>
      <c r="B462" s="131" t="s">
        <v>774</v>
      </c>
      <c r="C462" s="131" t="s">
        <v>775</v>
      </c>
      <c r="D462" s="132" t="s">
        <v>851</v>
      </c>
      <c r="E462" s="133"/>
      <c r="F462" s="103"/>
      <c r="G462" s="103"/>
      <c r="H462" s="103"/>
      <c r="I462" s="103"/>
      <c r="J462" s="103">
        <v>1</v>
      </c>
      <c r="K462" s="103"/>
      <c r="L462" s="103"/>
      <c r="M462" s="103"/>
      <c r="N462" s="103"/>
      <c r="O462" s="103"/>
      <c r="P462" s="134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</row>
    <row r="463" spans="1:30">
      <c r="A463" s="131" t="s">
        <v>116</v>
      </c>
      <c r="B463" s="131" t="s">
        <v>774</v>
      </c>
      <c r="C463" s="131" t="s">
        <v>775</v>
      </c>
      <c r="D463" s="132" t="s">
        <v>852</v>
      </c>
      <c r="E463" s="133"/>
      <c r="F463" s="103"/>
      <c r="G463" s="103"/>
      <c r="H463" s="103"/>
      <c r="I463" s="103"/>
      <c r="J463" s="103"/>
      <c r="K463" s="103"/>
      <c r="L463" s="103"/>
      <c r="M463" s="103">
        <v>7</v>
      </c>
      <c r="N463" s="103">
        <v>9</v>
      </c>
      <c r="O463" s="103"/>
      <c r="P463" s="134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</row>
    <row r="464" spans="1:30">
      <c r="A464" s="131" t="s">
        <v>116</v>
      </c>
      <c r="B464" s="131" t="s">
        <v>774</v>
      </c>
      <c r="C464" s="131" t="s">
        <v>775</v>
      </c>
      <c r="D464" s="132" t="s">
        <v>853</v>
      </c>
      <c r="E464" s="133"/>
      <c r="F464" s="103"/>
      <c r="G464" s="103"/>
      <c r="H464" s="103"/>
      <c r="I464" s="103">
        <v>3</v>
      </c>
      <c r="J464" s="103"/>
      <c r="K464" s="103"/>
      <c r="L464" s="103"/>
      <c r="M464" s="103"/>
      <c r="N464" s="103"/>
      <c r="O464" s="103"/>
      <c r="P464" s="13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</row>
    <row r="465" spans="1:30">
      <c r="A465" s="131" t="s">
        <v>116</v>
      </c>
      <c r="B465" s="131" t="s">
        <v>774</v>
      </c>
      <c r="C465" s="131" t="s">
        <v>775</v>
      </c>
      <c r="D465" s="132" t="s">
        <v>761</v>
      </c>
      <c r="E465" s="133">
        <v>1</v>
      </c>
      <c r="F465" s="103"/>
      <c r="G465" s="103"/>
      <c r="H465" s="103"/>
      <c r="I465" s="103"/>
      <c r="J465" s="103">
        <v>2</v>
      </c>
      <c r="K465" s="103"/>
      <c r="L465" s="103"/>
      <c r="M465" s="103"/>
      <c r="N465" s="103"/>
      <c r="O465" s="103"/>
      <c r="P465" s="134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</row>
    <row r="466" spans="1:30">
      <c r="A466" s="131" t="s">
        <v>116</v>
      </c>
      <c r="B466" s="131" t="s">
        <v>774</v>
      </c>
      <c r="C466" s="131" t="s">
        <v>775</v>
      </c>
      <c r="D466" s="132" t="s">
        <v>762</v>
      </c>
      <c r="E466" s="133"/>
      <c r="F466" s="103"/>
      <c r="G466" s="103"/>
      <c r="H466" s="103">
        <v>1</v>
      </c>
      <c r="I466" s="103"/>
      <c r="J466" s="103"/>
      <c r="K466" s="103"/>
      <c r="L466" s="103"/>
      <c r="M466" s="103"/>
      <c r="N466" s="103">
        <v>1</v>
      </c>
      <c r="O466" s="103"/>
      <c r="P466" s="134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</row>
    <row r="467" spans="1:30">
      <c r="A467" s="131" t="s">
        <v>116</v>
      </c>
      <c r="B467" s="131" t="s">
        <v>774</v>
      </c>
      <c r="C467" s="131" t="s">
        <v>775</v>
      </c>
      <c r="D467" s="132" t="s">
        <v>854</v>
      </c>
      <c r="E467" s="133"/>
      <c r="F467" s="103"/>
      <c r="G467" s="103"/>
      <c r="H467" s="103"/>
      <c r="I467" s="103"/>
      <c r="J467" s="103"/>
      <c r="K467" s="103">
        <v>4</v>
      </c>
      <c r="L467" s="103"/>
      <c r="M467" s="103"/>
      <c r="N467" s="103"/>
      <c r="O467" s="103"/>
      <c r="P467" s="134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</row>
    <row r="468" spans="1:30">
      <c r="A468" s="131" t="s">
        <v>116</v>
      </c>
      <c r="B468" s="131" t="s">
        <v>774</v>
      </c>
      <c r="C468" s="131" t="s">
        <v>775</v>
      </c>
      <c r="D468" s="132" t="s">
        <v>763</v>
      </c>
      <c r="E468" s="133"/>
      <c r="F468" s="103"/>
      <c r="G468" s="103"/>
      <c r="H468" s="103"/>
      <c r="I468" s="103"/>
      <c r="J468" s="103"/>
      <c r="K468" s="103"/>
      <c r="L468" s="103">
        <v>8</v>
      </c>
      <c r="M468" s="103"/>
      <c r="N468" s="103"/>
      <c r="O468" s="103">
        <v>1</v>
      </c>
      <c r="P468" s="134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</row>
    <row r="469" spans="1:30">
      <c r="A469" s="131" t="s">
        <v>116</v>
      </c>
      <c r="B469" s="131" t="s">
        <v>774</v>
      </c>
      <c r="C469" s="131" t="s">
        <v>775</v>
      </c>
      <c r="D469" s="132" t="s">
        <v>855</v>
      </c>
      <c r="E469" s="133"/>
      <c r="F469" s="103"/>
      <c r="G469" s="103">
        <v>1</v>
      </c>
      <c r="H469" s="103"/>
      <c r="I469" s="103"/>
      <c r="J469" s="103"/>
      <c r="K469" s="103"/>
      <c r="L469" s="103"/>
      <c r="M469" s="103"/>
      <c r="N469" s="103"/>
      <c r="O469" s="103"/>
      <c r="P469" s="134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</row>
    <row r="470" spans="1:30">
      <c r="A470" s="131" t="s">
        <v>116</v>
      </c>
      <c r="B470" s="131" t="s">
        <v>774</v>
      </c>
      <c r="C470" s="131" t="s">
        <v>775</v>
      </c>
      <c r="D470" s="132" t="s">
        <v>856</v>
      </c>
      <c r="E470" s="133"/>
      <c r="F470" s="103"/>
      <c r="G470" s="103"/>
      <c r="H470" s="103"/>
      <c r="I470" s="103"/>
      <c r="J470" s="103"/>
      <c r="K470" s="103"/>
      <c r="L470" s="103">
        <v>1</v>
      </c>
      <c r="M470" s="103"/>
      <c r="N470" s="103"/>
      <c r="O470" s="103"/>
      <c r="P470" s="134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</row>
    <row r="471" spans="1:30">
      <c r="A471" s="131" t="s">
        <v>116</v>
      </c>
      <c r="B471" s="131" t="s">
        <v>774</v>
      </c>
      <c r="C471" s="131" t="s">
        <v>775</v>
      </c>
      <c r="D471" s="132" t="s">
        <v>857</v>
      </c>
      <c r="E471" s="133"/>
      <c r="F471" s="103"/>
      <c r="G471" s="103">
        <v>4</v>
      </c>
      <c r="H471" s="103"/>
      <c r="I471" s="103"/>
      <c r="J471" s="103"/>
      <c r="K471" s="103"/>
      <c r="L471" s="103"/>
      <c r="M471" s="103"/>
      <c r="N471" s="103"/>
      <c r="O471" s="103"/>
      <c r="P471" s="134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</row>
    <row r="472" spans="1:30">
      <c r="A472" s="131" t="s">
        <v>116</v>
      </c>
      <c r="B472" s="131" t="s">
        <v>774</v>
      </c>
      <c r="C472" s="131" t="s">
        <v>775</v>
      </c>
      <c r="D472" s="132" t="s">
        <v>858</v>
      </c>
      <c r="E472" s="133"/>
      <c r="F472" s="103"/>
      <c r="G472" s="103"/>
      <c r="H472" s="103"/>
      <c r="I472" s="103">
        <v>2</v>
      </c>
      <c r="J472" s="103"/>
      <c r="K472" s="103"/>
      <c r="L472" s="103"/>
      <c r="M472" s="103"/>
      <c r="N472" s="103"/>
      <c r="O472" s="103"/>
      <c r="P472" s="134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</row>
    <row r="473" spans="1:30">
      <c r="A473" s="131" t="s">
        <v>116</v>
      </c>
      <c r="B473" s="131" t="s">
        <v>774</v>
      </c>
      <c r="C473" s="131" t="s">
        <v>775</v>
      </c>
      <c r="D473" s="132" t="s">
        <v>859</v>
      </c>
      <c r="E473" s="133"/>
      <c r="F473" s="103"/>
      <c r="G473" s="103">
        <v>10</v>
      </c>
      <c r="H473" s="103"/>
      <c r="I473" s="103">
        <v>2</v>
      </c>
      <c r="J473" s="103">
        <v>1</v>
      </c>
      <c r="K473" s="103">
        <v>1</v>
      </c>
      <c r="L473" s="103">
        <v>1</v>
      </c>
      <c r="M473" s="103">
        <v>1</v>
      </c>
      <c r="N473" s="103">
        <v>1</v>
      </c>
      <c r="O473" s="103"/>
      <c r="P473" s="134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</row>
    <row r="474" spans="1:30">
      <c r="A474" s="131" t="s">
        <v>116</v>
      </c>
      <c r="B474" s="131" t="s">
        <v>774</v>
      </c>
      <c r="C474" s="131" t="s">
        <v>775</v>
      </c>
      <c r="D474" s="132" t="s">
        <v>860</v>
      </c>
      <c r="E474" s="133"/>
      <c r="F474" s="103"/>
      <c r="G474" s="103">
        <v>1</v>
      </c>
      <c r="H474" s="103"/>
      <c r="I474" s="103"/>
      <c r="J474" s="103"/>
      <c r="K474" s="103"/>
      <c r="L474" s="103"/>
      <c r="M474" s="103"/>
      <c r="N474" s="103"/>
      <c r="O474" s="103"/>
      <c r="P474" s="13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</row>
    <row r="475" spans="1:30">
      <c r="A475" s="131" t="s">
        <v>116</v>
      </c>
      <c r="B475" s="131" t="s">
        <v>774</v>
      </c>
      <c r="C475" s="131" t="s">
        <v>775</v>
      </c>
      <c r="D475" s="132" t="s">
        <v>861</v>
      </c>
      <c r="E475" s="133"/>
      <c r="F475" s="103"/>
      <c r="G475" s="103"/>
      <c r="H475" s="103"/>
      <c r="I475" s="103">
        <v>26</v>
      </c>
      <c r="J475" s="103"/>
      <c r="K475" s="103"/>
      <c r="L475" s="103"/>
      <c r="M475" s="103"/>
      <c r="N475" s="103"/>
      <c r="O475" s="103"/>
      <c r="P475" s="134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</row>
    <row r="476" spans="1:30">
      <c r="A476" s="131" t="s">
        <v>116</v>
      </c>
      <c r="B476" s="131" t="s">
        <v>774</v>
      </c>
      <c r="C476" s="131" t="s">
        <v>775</v>
      </c>
      <c r="D476" s="132" t="s">
        <v>862</v>
      </c>
      <c r="E476" s="133"/>
      <c r="F476" s="103"/>
      <c r="G476" s="103"/>
      <c r="H476" s="103"/>
      <c r="I476" s="103"/>
      <c r="J476" s="103"/>
      <c r="K476" s="103">
        <v>12</v>
      </c>
      <c r="L476" s="103"/>
      <c r="M476" s="103"/>
      <c r="N476" s="103"/>
      <c r="O476" s="103"/>
      <c r="P476" s="134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</row>
    <row r="477" spans="1:30">
      <c r="A477" s="131" t="s">
        <v>116</v>
      </c>
      <c r="B477" s="131" t="s">
        <v>774</v>
      </c>
      <c r="C477" s="131" t="s">
        <v>775</v>
      </c>
      <c r="D477" s="132" t="s">
        <v>863</v>
      </c>
      <c r="E477" s="13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34">
        <v>1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</row>
    <row r="478" spans="1:30">
      <c r="A478" s="131" t="s">
        <v>116</v>
      </c>
      <c r="B478" s="131" t="s">
        <v>774</v>
      </c>
      <c r="C478" s="131" t="s">
        <v>775</v>
      </c>
      <c r="D478" s="132" t="s">
        <v>864</v>
      </c>
      <c r="E478" s="133"/>
      <c r="F478" s="103"/>
      <c r="G478" s="103"/>
      <c r="H478" s="103"/>
      <c r="I478" s="103"/>
      <c r="J478" s="103"/>
      <c r="K478" s="103"/>
      <c r="L478" s="103"/>
      <c r="M478" s="103">
        <v>10</v>
      </c>
      <c r="N478" s="103"/>
      <c r="O478" s="103"/>
      <c r="P478" s="134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</row>
    <row r="479" spans="1:30">
      <c r="A479" s="131" t="s">
        <v>116</v>
      </c>
      <c r="B479" s="131" t="s">
        <v>774</v>
      </c>
      <c r="C479" s="131" t="s">
        <v>775</v>
      </c>
      <c r="D479" s="132" t="s">
        <v>780</v>
      </c>
      <c r="E479" s="133"/>
      <c r="F479" s="103"/>
      <c r="G479" s="103"/>
      <c r="H479" s="103"/>
      <c r="I479" s="103"/>
      <c r="J479" s="103">
        <v>1</v>
      </c>
      <c r="K479" s="103"/>
      <c r="L479" s="103"/>
      <c r="M479" s="103">
        <v>4</v>
      </c>
      <c r="N479" s="103">
        <v>6</v>
      </c>
      <c r="O479" s="103"/>
      <c r="P479" s="134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</row>
    <row r="480" spans="1:30">
      <c r="A480" s="131" t="s">
        <v>116</v>
      </c>
      <c r="B480" s="131" t="s">
        <v>774</v>
      </c>
      <c r="C480" s="131" t="s">
        <v>775</v>
      </c>
      <c r="D480" s="132" t="s">
        <v>865</v>
      </c>
      <c r="E480" s="13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>
        <v>1</v>
      </c>
      <c r="P480" s="134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</row>
    <row r="481" spans="1:30">
      <c r="A481" s="131" t="s">
        <v>116</v>
      </c>
      <c r="B481" s="131" t="s">
        <v>774</v>
      </c>
      <c r="C481" s="131" t="s">
        <v>775</v>
      </c>
      <c r="D481" s="132" t="s">
        <v>866</v>
      </c>
      <c r="E481" s="133"/>
      <c r="F481" s="103"/>
      <c r="G481" s="103"/>
      <c r="H481" s="103"/>
      <c r="I481" s="103"/>
      <c r="J481" s="103"/>
      <c r="K481" s="103"/>
      <c r="L481" s="103"/>
      <c r="M481" s="103"/>
      <c r="N481" s="103">
        <v>1</v>
      </c>
      <c r="O481" s="103"/>
      <c r="P481" s="134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</row>
    <row r="482" spans="1:30">
      <c r="A482" s="131" t="s">
        <v>116</v>
      </c>
      <c r="B482" s="131" t="s">
        <v>774</v>
      </c>
      <c r="C482" s="131" t="s">
        <v>775</v>
      </c>
      <c r="D482" s="132" t="s">
        <v>867</v>
      </c>
      <c r="E482" s="133"/>
      <c r="F482" s="103"/>
      <c r="G482" s="103"/>
      <c r="H482" s="103"/>
      <c r="I482" s="103"/>
      <c r="J482" s="103"/>
      <c r="K482" s="103"/>
      <c r="L482" s="103">
        <v>66</v>
      </c>
      <c r="M482" s="103"/>
      <c r="N482" s="103"/>
      <c r="O482" s="103"/>
      <c r="P482" s="134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</row>
    <row r="483" spans="1:30">
      <c r="A483" s="131" t="s">
        <v>116</v>
      </c>
      <c r="B483" s="131" t="s">
        <v>774</v>
      </c>
      <c r="C483" s="131" t="s">
        <v>775</v>
      </c>
      <c r="D483" s="132" t="s">
        <v>868</v>
      </c>
      <c r="E483" s="133"/>
      <c r="F483" s="103"/>
      <c r="G483" s="103"/>
      <c r="H483" s="103"/>
      <c r="I483" s="103"/>
      <c r="J483" s="103"/>
      <c r="K483" s="103">
        <v>3</v>
      </c>
      <c r="L483" s="103"/>
      <c r="M483" s="103"/>
      <c r="N483" s="103"/>
      <c r="O483" s="103"/>
      <c r="P483" s="134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</row>
    <row r="484" spans="1:30">
      <c r="A484" s="131" t="s">
        <v>116</v>
      </c>
      <c r="B484" s="131" t="s">
        <v>774</v>
      </c>
      <c r="C484" s="131" t="s">
        <v>775</v>
      </c>
      <c r="D484" s="132" t="s">
        <v>786</v>
      </c>
      <c r="E484" s="133">
        <v>2</v>
      </c>
      <c r="F484" s="103">
        <v>1</v>
      </c>
      <c r="G484" s="103">
        <v>9</v>
      </c>
      <c r="H484" s="103">
        <v>6</v>
      </c>
      <c r="I484" s="103">
        <v>10</v>
      </c>
      <c r="J484" s="103">
        <v>7</v>
      </c>
      <c r="K484" s="103"/>
      <c r="L484" s="103">
        <v>2</v>
      </c>
      <c r="M484" s="103">
        <v>3</v>
      </c>
      <c r="N484" s="103">
        <v>3</v>
      </c>
      <c r="O484" s="103">
        <v>4</v>
      </c>
      <c r="P484" s="134">
        <v>3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</row>
    <row r="485" spans="1:30">
      <c r="A485" s="131" t="s">
        <v>116</v>
      </c>
      <c r="B485" s="131" t="s">
        <v>774</v>
      </c>
      <c r="C485" s="131" t="s">
        <v>775</v>
      </c>
      <c r="D485" s="132" t="s">
        <v>869</v>
      </c>
      <c r="E485" s="13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34">
        <v>1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</row>
    <row r="486" spans="1:30">
      <c r="A486" s="131" t="s">
        <v>116</v>
      </c>
      <c r="B486" s="131" t="s">
        <v>774</v>
      </c>
      <c r="C486" s="131" t="s">
        <v>775</v>
      </c>
      <c r="D486" s="132" t="s">
        <v>765</v>
      </c>
      <c r="E486" s="133"/>
      <c r="F486" s="103"/>
      <c r="G486" s="103"/>
      <c r="H486" s="103"/>
      <c r="I486" s="103"/>
      <c r="J486" s="103"/>
      <c r="K486" s="103"/>
      <c r="L486" s="103"/>
      <c r="M486" s="103"/>
      <c r="N486" s="103">
        <v>3</v>
      </c>
      <c r="O486" s="103">
        <v>3</v>
      </c>
      <c r="P486" s="134">
        <v>3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</row>
    <row r="487" spans="1:30">
      <c r="A487" s="131" t="s">
        <v>116</v>
      </c>
      <c r="B487" s="131" t="s">
        <v>774</v>
      </c>
      <c r="C487" s="131" t="s">
        <v>775</v>
      </c>
      <c r="D487" s="132" t="s">
        <v>870</v>
      </c>
      <c r="E487" s="133"/>
      <c r="F487" s="103"/>
      <c r="G487" s="103"/>
      <c r="H487" s="103"/>
      <c r="I487" s="103"/>
      <c r="J487" s="103"/>
      <c r="K487" s="103"/>
      <c r="L487" s="103">
        <v>9</v>
      </c>
      <c r="M487" s="103"/>
      <c r="N487" s="103"/>
      <c r="O487" s="103"/>
      <c r="P487" s="134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</row>
    <row r="488" spans="1:30">
      <c r="A488" s="131" t="s">
        <v>116</v>
      </c>
      <c r="B488" s="131" t="s">
        <v>774</v>
      </c>
      <c r="C488" s="131" t="s">
        <v>775</v>
      </c>
      <c r="D488" s="132" t="s">
        <v>871</v>
      </c>
      <c r="E488" s="133"/>
      <c r="F488" s="103"/>
      <c r="G488" s="103"/>
      <c r="H488" s="103"/>
      <c r="I488" s="103">
        <v>5</v>
      </c>
      <c r="J488" s="103">
        <v>12</v>
      </c>
      <c r="K488" s="103"/>
      <c r="L488" s="103"/>
      <c r="M488" s="103">
        <v>1</v>
      </c>
      <c r="N488" s="103"/>
      <c r="O488" s="103">
        <v>6</v>
      </c>
      <c r="P488" s="134">
        <v>1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</row>
    <row r="489" spans="1:30">
      <c r="A489" s="131" t="s">
        <v>116</v>
      </c>
      <c r="B489" s="131" t="s">
        <v>774</v>
      </c>
      <c r="C489" s="131" t="s">
        <v>775</v>
      </c>
      <c r="D489" s="132" t="s">
        <v>872</v>
      </c>
      <c r="E489" s="133"/>
      <c r="F489" s="103"/>
      <c r="G489" s="103"/>
      <c r="H489" s="103"/>
      <c r="I489" s="103"/>
      <c r="J489" s="103"/>
      <c r="K489" s="103"/>
      <c r="L489" s="103">
        <v>3</v>
      </c>
      <c r="M489" s="103"/>
      <c r="N489" s="103"/>
      <c r="O489" s="103"/>
      <c r="P489" s="134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</row>
    <row r="490" spans="1:30">
      <c r="A490" s="131" t="s">
        <v>116</v>
      </c>
      <c r="B490" s="131" t="s">
        <v>774</v>
      </c>
      <c r="C490" s="131" t="s">
        <v>775</v>
      </c>
      <c r="D490" s="132" t="s">
        <v>873</v>
      </c>
      <c r="E490" s="13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>
        <v>1</v>
      </c>
      <c r="P490" s="134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</row>
    <row r="491" spans="1:30">
      <c r="A491" s="131" t="s">
        <v>116</v>
      </c>
      <c r="B491" s="131" t="s">
        <v>774</v>
      </c>
      <c r="C491" s="131" t="s">
        <v>775</v>
      </c>
      <c r="D491" s="132" t="s">
        <v>766</v>
      </c>
      <c r="E491" s="133"/>
      <c r="F491" s="103">
        <v>6</v>
      </c>
      <c r="G491" s="103"/>
      <c r="H491" s="103">
        <v>1</v>
      </c>
      <c r="I491" s="103">
        <v>7</v>
      </c>
      <c r="J491" s="103">
        <v>4</v>
      </c>
      <c r="K491" s="103">
        <v>2</v>
      </c>
      <c r="L491" s="103">
        <v>4</v>
      </c>
      <c r="M491" s="103">
        <v>1</v>
      </c>
      <c r="N491" s="103">
        <v>4</v>
      </c>
      <c r="O491" s="103">
        <v>16</v>
      </c>
      <c r="P491" s="134">
        <v>2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</row>
    <row r="492" spans="1:30">
      <c r="A492" s="131" t="s">
        <v>116</v>
      </c>
      <c r="B492" s="131" t="s">
        <v>774</v>
      </c>
      <c r="C492" s="131" t="s">
        <v>775</v>
      </c>
      <c r="D492" s="132" t="s">
        <v>809</v>
      </c>
      <c r="E492" s="13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34">
        <v>1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</row>
    <row r="493" spans="1:30">
      <c r="A493" s="131" t="s">
        <v>116</v>
      </c>
      <c r="B493" s="131" t="s">
        <v>774</v>
      </c>
      <c r="C493" s="131" t="s">
        <v>775</v>
      </c>
      <c r="D493" s="132" t="s">
        <v>874</v>
      </c>
      <c r="E493" s="133"/>
      <c r="F493" s="103"/>
      <c r="G493" s="103"/>
      <c r="H493" s="103"/>
      <c r="I493" s="103"/>
      <c r="J493" s="103"/>
      <c r="K493" s="103">
        <v>11</v>
      </c>
      <c r="L493" s="103"/>
      <c r="M493" s="103"/>
      <c r="N493" s="103"/>
      <c r="O493" s="103"/>
      <c r="P493" s="134">
        <v>1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</row>
    <row r="494" spans="1:30">
      <c r="A494" s="131" t="s">
        <v>116</v>
      </c>
      <c r="B494" s="131" t="s">
        <v>774</v>
      </c>
      <c r="C494" s="131" t="s">
        <v>775</v>
      </c>
      <c r="D494" s="132" t="s">
        <v>875</v>
      </c>
      <c r="E494" s="133"/>
      <c r="F494" s="103"/>
      <c r="G494" s="103"/>
      <c r="H494" s="103"/>
      <c r="I494" s="103">
        <v>2</v>
      </c>
      <c r="J494" s="103"/>
      <c r="K494" s="103"/>
      <c r="L494" s="103"/>
      <c r="M494" s="103"/>
      <c r="N494" s="103">
        <v>3</v>
      </c>
      <c r="O494" s="103">
        <v>3</v>
      </c>
      <c r="P494" s="13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</row>
    <row r="495" spans="1:30">
      <c r="A495" s="131" t="s">
        <v>116</v>
      </c>
      <c r="B495" s="131" t="s">
        <v>774</v>
      </c>
      <c r="C495" s="131" t="s">
        <v>775</v>
      </c>
      <c r="D495" s="132" t="s">
        <v>811</v>
      </c>
      <c r="E495" s="133"/>
      <c r="F495" s="103"/>
      <c r="G495" s="103"/>
      <c r="H495" s="103"/>
      <c r="I495" s="103"/>
      <c r="J495" s="103"/>
      <c r="K495" s="103"/>
      <c r="L495" s="103"/>
      <c r="M495" s="103"/>
      <c r="N495" s="103">
        <v>1</v>
      </c>
      <c r="O495" s="103"/>
      <c r="P495" s="134">
        <v>1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</row>
    <row r="496" spans="1:30">
      <c r="A496" s="131" t="s">
        <v>116</v>
      </c>
      <c r="B496" s="131" t="s">
        <v>774</v>
      </c>
      <c r="C496" s="131" t="s">
        <v>775</v>
      </c>
      <c r="D496" s="132" t="s">
        <v>876</v>
      </c>
      <c r="E496" s="133"/>
      <c r="F496" s="103"/>
      <c r="G496" s="103"/>
      <c r="H496" s="103"/>
      <c r="I496" s="103"/>
      <c r="J496" s="103"/>
      <c r="K496" s="103"/>
      <c r="L496" s="103"/>
      <c r="M496" s="103"/>
      <c r="N496" s="103">
        <v>1</v>
      </c>
      <c r="O496" s="103"/>
      <c r="P496" s="134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</row>
    <row r="497" spans="1:30">
      <c r="A497" s="131" t="s">
        <v>116</v>
      </c>
      <c r="B497" s="131" t="s">
        <v>774</v>
      </c>
      <c r="C497" s="131" t="s">
        <v>775</v>
      </c>
      <c r="D497" s="132" t="s">
        <v>877</v>
      </c>
      <c r="E497" s="133"/>
      <c r="F497" s="103"/>
      <c r="G497" s="103"/>
      <c r="H497" s="103"/>
      <c r="I497" s="103"/>
      <c r="J497" s="103"/>
      <c r="K497" s="103"/>
      <c r="L497" s="103"/>
      <c r="M497" s="103"/>
      <c r="N497" s="103">
        <v>1</v>
      </c>
      <c r="O497" s="103"/>
      <c r="P497" s="134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</row>
    <row r="498" spans="1:30">
      <c r="A498" s="131" t="s">
        <v>116</v>
      </c>
      <c r="B498" s="131" t="s">
        <v>774</v>
      </c>
      <c r="C498" s="131" t="s">
        <v>775</v>
      </c>
      <c r="D498" s="132" t="s">
        <v>767</v>
      </c>
      <c r="E498" s="133">
        <v>1</v>
      </c>
      <c r="F498" s="103"/>
      <c r="G498" s="103"/>
      <c r="H498" s="103">
        <v>2</v>
      </c>
      <c r="I498" s="103">
        <v>9</v>
      </c>
      <c r="J498" s="103">
        <v>1</v>
      </c>
      <c r="K498" s="103">
        <v>3</v>
      </c>
      <c r="L498" s="103">
        <v>1</v>
      </c>
      <c r="M498" s="103"/>
      <c r="N498" s="103">
        <v>3</v>
      </c>
      <c r="O498" s="103">
        <v>4</v>
      </c>
      <c r="P498" s="134">
        <v>3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</row>
    <row r="499" spans="1:30">
      <c r="A499" s="131" t="s">
        <v>116</v>
      </c>
      <c r="B499" s="131" t="s">
        <v>774</v>
      </c>
      <c r="C499" s="131" t="s">
        <v>775</v>
      </c>
      <c r="D499" s="132" t="s">
        <v>878</v>
      </c>
      <c r="E499" s="133"/>
      <c r="F499" s="103"/>
      <c r="G499" s="103"/>
      <c r="H499" s="103"/>
      <c r="I499" s="103"/>
      <c r="J499" s="103"/>
      <c r="K499" s="103"/>
      <c r="L499" s="103"/>
      <c r="M499" s="103"/>
      <c r="N499" s="103">
        <v>1</v>
      </c>
      <c r="O499" s="103"/>
      <c r="P499" s="134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</row>
    <row r="500" spans="1:30">
      <c r="A500" s="131" t="s">
        <v>116</v>
      </c>
      <c r="B500" s="131" t="s">
        <v>774</v>
      </c>
      <c r="C500" s="131" t="s">
        <v>775</v>
      </c>
      <c r="D500" s="132" t="s">
        <v>879</v>
      </c>
      <c r="E500" s="133"/>
      <c r="F500" s="103"/>
      <c r="G500" s="103"/>
      <c r="H500" s="103"/>
      <c r="I500" s="103"/>
      <c r="J500" s="103"/>
      <c r="K500" s="103"/>
      <c r="L500" s="103"/>
      <c r="M500" s="103">
        <v>2</v>
      </c>
      <c r="N500" s="103"/>
      <c r="O500" s="103"/>
      <c r="P500" s="134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</row>
    <row r="501" spans="1:30">
      <c r="A501" s="131" t="s">
        <v>116</v>
      </c>
      <c r="B501" s="131" t="s">
        <v>774</v>
      </c>
      <c r="C501" s="131" t="s">
        <v>775</v>
      </c>
      <c r="D501" s="132" t="s">
        <v>880</v>
      </c>
      <c r="E501" s="133"/>
      <c r="F501" s="103"/>
      <c r="G501" s="103"/>
      <c r="H501" s="103"/>
      <c r="I501" s="103"/>
      <c r="J501" s="103"/>
      <c r="K501" s="103"/>
      <c r="L501" s="103"/>
      <c r="M501" s="103"/>
      <c r="N501" s="103">
        <v>4</v>
      </c>
      <c r="O501" s="103">
        <v>4</v>
      </c>
      <c r="P501" s="134">
        <v>1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</row>
    <row r="502" spans="1:30">
      <c r="A502" s="131" t="s">
        <v>116</v>
      </c>
      <c r="B502" s="131" t="s">
        <v>774</v>
      </c>
      <c r="C502" s="131" t="s">
        <v>775</v>
      </c>
      <c r="D502" s="132" t="s">
        <v>881</v>
      </c>
      <c r="E502" s="133"/>
      <c r="F502" s="103"/>
      <c r="G502" s="103"/>
      <c r="H502" s="103"/>
      <c r="I502" s="103"/>
      <c r="J502" s="103"/>
      <c r="K502" s="103"/>
      <c r="L502" s="103">
        <v>33</v>
      </c>
      <c r="M502" s="103">
        <v>2</v>
      </c>
      <c r="N502" s="103"/>
      <c r="O502" s="103"/>
      <c r="P502" s="134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</row>
    <row r="503" spans="1:30">
      <c r="A503" s="131" t="s">
        <v>116</v>
      </c>
      <c r="B503" s="131" t="s">
        <v>774</v>
      </c>
      <c r="C503" s="131" t="s">
        <v>775</v>
      </c>
      <c r="D503" s="132" t="s">
        <v>768</v>
      </c>
      <c r="E503" s="133">
        <v>8</v>
      </c>
      <c r="F503" s="103">
        <v>6</v>
      </c>
      <c r="G503" s="103">
        <v>10</v>
      </c>
      <c r="H503" s="103">
        <v>10</v>
      </c>
      <c r="I503" s="103">
        <v>26</v>
      </c>
      <c r="J503" s="103">
        <v>17</v>
      </c>
      <c r="K503" s="103">
        <v>101</v>
      </c>
      <c r="L503" s="103">
        <v>14</v>
      </c>
      <c r="M503" s="103">
        <v>17</v>
      </c>
      <c r="N503" s="103">
        <v>9</v>
      </c>
      <c r="O503" s="103">
        <v>11</v>
      </c>
      <c r="P503" s="134">
        <v>10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</row>
    <row r="504" spans="1:30">
      <c r="A504" s="131" t="s">
        <v>116</v>
      </c>
      <c r="B504" s="131" t="s">
        <v>774</v>
      </c>
      <c r="C504" s="131" t="s">
        <v>775</v>
      </c>
      <c r="D504" s="132" t="s">
        <v>789</v>
      </c>
      <c r="E504" s="133"/>
      <c r="F504" s="103"/>
      <c r="G504" s="103"/>
      <c r="H504" s="103">
        <v>1</v>
      </c>
      <c r="I504" s="103">
        <v>1</v>
      </c>
      <c r="J504" s="103"/>
      <c r="K504" s="103"/>
      <c r="L504" s="103"/>
      <c r="M504" s="103"/>
      <c r="N504" s="103"/>
      <c r="O504" s="103"/>
      <c r="P504" s="13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</row>
    <row r="505" spans="1:30">
      <c r="A505" s="131" t="s">
        <v>116</v>
      </c>
      <c r="B505" s="131" t="s">
        <v>774</v>
      </c>
      <c r="C505" s="131" t="s">
        <v>775</v>
      </c>
      <c r="D505" s="132" t="s">
        <v>810</v>
      </c>
      <c r="E505" s="13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34">
        <v>1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</row>
    <row r="506" spans="1:30">
      <c r="A506" s="131" t="s">
        <v>116</v>
      </c>
      <c r="B506" s="131" t="s">
        <v>774</v>
      </c>
      <c r="C506" s="131" t="s">
        <v>775</v>
      </c>
      <c r="D506" s="132" t="s">
        <v>820</v>
      </c>
      <c r="E506" s="13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>
        <v>4</v>
      </c>
      <c r="P506" s="134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</row>
    <row r="507" spans="1:30">
      <c r="A507" s="131" t="s">
        <v>116</v>
      </c>
      <c r="B507" s="131" t="s">
        <v>774</v>
      </c>
      <c r="C507" s="131" t="s">
        <v>775</v>
      </c>
      <c r="D507" s="132" t="s">
        <v>882</v>
      </c>
      <c r="E507" s="13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34">
        <v>1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</row>
    <row r="508" spans="1:30">
      <c r="A508" s="131" t="s">
        <v>116</v>
      </c>
      <c r="B508" s="131" t="s">
        <v>774</v>
      </c>
      <c r="C508" s="131" t="s">
        <v>775</v>
      </c>
      <c r="D508" s="132" t="s">
        <v>883</v>
      </c>
      <c r="E508" s="133">
        <v>1</v>
      </c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34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</row>
    <row r="509" spans="1:30">
      <c r="A509" s="131" t="s">
        <v>116</v>
      </c>
      <c r="B509" s="131" t="s">
        <v>774</v>
      </c>
      <c r="C509" s="131" t="s">
        <v>775</v>
      </c>
      <c r="D509" s="132" t="s">
        <v>769</v>
      </c>
      <c r="E509" s="133"/>
      <c r="F509" s="103">
        <v>2</v>
      </c>
      <c r="G509" s="103"/>
      <c r="H509" s="103"/>
      <c r="I509" s="103">
        <v>22</v>
      </c>
      <c r="J509" s="103">
        <v>2</v>
      </c>
      <c r="K509" s="103">
        <v>1</v>
      </c>
      <c r="L509" s="103">
        <v>3</v>
      </c>
      <c r="M509" s="103">
        <v>1</v>
      </c>
      <c r="N509" s="103"/>
      <c r="O509" s="103">
        <v>8</v>
      </c>
      <c r="P509" s="134">
        <v>6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</row>
    <row r="510" spans="1:30">
      <c r="A510" s="131" t="s">
        <v>116</v>
      </c>
      <c r="B510" s="131" t="s">
        <v>774</v>
      </c>
      <c r="C510" s="131" t="s">
        <v>775</v>
      </c>
      <c r="D510" s="132" t="s">
        <v>792</v>
      </c>
      <c r="E510" s="133"/>
      <c r="F510" s="103"/>
      <c r="G510" s="103"/>
      <c r="H510" s="103"/>
      <c r="I510" s="103"/>
      <c r="J510" s="103"/>
      <c r="K510" s="103"/>
      <c r="L510" s="103"/>
      <c r="M510" s="103"/>
      <c r="N510" s="103">
        <v>1</v>
      </c>
      <c r="O510" s="103"/>
      <c r="P510" s="134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</row>
    <row r="511" spans="1:30">
      <c r="A511" s="131" t="s">
        <v>116</v>
      </c>
      <c r="B511" s="131" t="s">
        <v>774</v>
      </c>
      <c r="C511" s="131" t="s">
        <v>775</v>
      </c>
      <c r="D511" s="132" t="s">
        <v>884</v>
      </c>
      <c r="E511" s="133"/>
      <c r="F511" s="103"/>
      <c r="G511" s="103"/>
      <c r="H511" s="103"/>
      <c r="I511" s="103"/>
      <c r="J511" s="103"/>
      <c r="K511" s="103"/>
      <c r="L511" s="103"/>
      <c r="M511" s="103"/>
      <c r="N511" s="103">
        <v>1</v>
      </c>
      <c r="O511" s="103">
        <v>1</v>
      </c>
      <c r="P511" s="134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</row>
    <row r="512" spans="1:30">
      <c r="A512" s="131" t="s">
        <v>116</v>
      </c>
      <c r="B512" s="131" t="s">
        <v>774</v>
      </c>
      <c r="C512" s="131" t="s">
        <v>775</v>
      </c>
      <c r="D512" s="132" t="s">
        <v>800</v>
      </c>
      <c r="E512" s="133"/>
      <c r="F512" s="103"/>
      <c r="G512" s="103"/>
      <c r="H512" s="103"/>
      <c r="I512" s="103"/>
      <c r="J512" s="103"/>
      <c r="K512" s="103"/>
      <c r="L512" s="103"/>
      <c r="M512" s="103"/>
      <c r="N512" s="103">
        <v>1</v>
      </c>
      <c r="O512" s="103">
        <v>1</v>
      </c>
      <c r="P512" s="134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</row>
    <row r="513" spans="1:30">
      <c r="A513" s="131" t="s">
        <v>116</v>
      </c>
      <c r="B513" s="131" t="s">
        <v>774</v>
      </c>
      <c r="C513" s="131" t="s">
        <v>775</v>
      </c>
      <c r="D513" s="132" t="s">
        <v>885</v>
      </c>
      <c r="E513" s="13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34">
        <v>111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</row>
    <row r="514" spans="1:30">
      <c r="A514" s="131" t="s">
        <v>116</v>
      </c>
      <c r="B514" s="131" t="s">
        <v>774</v>
      </c>
      <c r="C514" s="131" t="s">
        <v>775</v>
      </c>
      <c r="D514" s="132" t="s">
        <v>791</v>
      </c>
      <c r="E514" s="133">
        <v>1</v>
      </c>
      <c r="F514" s="103"/>
      <c r="G514" s="103"/>
      <c r="H514" s="103"/>
      <c r="I514" s="103"/>
      <c r="J514" s="103"/>
      <c r="K514" s="103"/>
      <c r="L514" s="103">
        <v>2</v>
      </c>
      <c r="M514" s="103">
        <v>1</v>
      </c>
      <c r="N514" s="103"/>
      <c r="O514" s="103"/>
      <c r="P514" s="13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</row>
    <row r="515" spans="1:30">
      <c r="A515" s="131" t="s">
        <v>116</v>
      </c>
      <c r="B515" s="131" t="s">
        <v>774</v>
      </c>
      <c r="C515" s="131" t="s">
        <v>775</v>
      </c>
      <c r="D515" s="132" t="s">
        <v>770</v>
      </c>
      <c r="E515" s="133">
        <v>1</v>
      </c>
      <c r="F515" s="103"/>
      <c r="G515" s="103"/>
      <c r="H515" s="103"/>
      <c r="I515" s="103">
        <v>12</v>
      </c>
      <c r="J515" s="103">
        <v>18</v>
      </c>
      <c r="K515" s="103">
        <v>19</v>
      </c>
      <c r="L515" s="103"/>
      <c r="M515" s="103"/>
      <c r="N515" s="103">
        <v>1</v>
      </c>
      <c r="O515" s="103">
        <v>2</v>
      </c>
      <c r="P515" s="134">
        <v>4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</row>
    <row r="516" spans="1:30">
      <c r="A516" s="131" t="s">
        <v>116</v>
      </c>
      <c r="B516" s="131" t="s">
        <v>774</v>
      </c>
      <c r="C516" s="131" t="s">
        <v>775</v>
      </c>
      <c r="D516" s="132" t="s">
        <v>795</v>
      </c>
      <c r="E516" s="133"/>
      <c r="F516" s="103"/>
      <c r="G516" s="103"/>
      <c r="H516" s="103"/>
      <c r="I516" s="103"/>
      <c r="J516" s="103"/>
      <c r="K516" s="103"/>
      <c r="L516" s="103"/>
      <c r="M516" s="103"/>
      <c r="N516" s="103">
        <v>1</v>
      </c>
      <c r="O516" s="103">
        <v>1</v>
      </c>
      <c r="P516" s="134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</row>
    <row r="517" spans="1:30">
      <c r="A517" s="131" t="s">
        <v>116</v>
      </c>
      <c r="B517" s="131" t="s">
        <v>774</v>
      </c>
      <c r="C517" s="131" t="s">
        <v>775</v>
      </c>
      <c r="D517" s="132" t="s">
        <v>771</v>
      </c>
      <c r="E517" s="133"/>
      <c r="F517" s="103"/>
      <c r="G517" s="103"/>
      <c r="H517" s="103"/>
      <c r="I517" s="103"/>
      <c r="J517" s="103"/>
      <c r="K517" s="103"/>
      <c r="L517" s="103"/>
      <c r="M517" s="103"/>
      <c r="N517" s="103">
        <v>1</v>
      </c>
      <c r="O517" s="103"/>
      <c r="P517" s="134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</row>
    <row r="518" spans="1:30">
      <c r="A518" s="131" t="s">
        <v>116</v>
      </c>
      <c r="B518" s="131" t="s">
        <v>774</v>
      </c>
      <c r="C518" s="131" t="s">
        <v>775</v>
      </c>
      <c r="D518" s="132" t="s">
        <v>801</v>
      </c>
      <c r="E518" s="13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34">
        <v>1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</row>
    <row r="519" spans="1:30">
      <c r="A519" s="131" t="s">
        <v>116</v>
      </c>
      <c r="B519" s="131" t="s">
        <v>774</v>
      </c>
      <c r="C519" s="131" t="s">
        <v>775</v>
      </c>
      <c r="D519" s="132" t="s">
        <v>790</v>
      </c>
      <c r="E519" s="133"/>
      <c r="F519" s="103"/>
      <c r="G519" s="103"/>
      <c r="H519" s="103"/>
      <c r="I519" s="103"/>
      <c r="J519" s="103"/>
      <c r="K519" s="103"/>
      <c r="L519" s="103">
        <v>2</v>
      </c>
      <c r="M519" s="103"/>
      <c r="N519" s="103"/>
      <c r="O519" s="103"/>
      <c r="P519" s="134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</row>
    <row r="520" spans="1:30">
      <c r="A520" s="131" t="s">
        <v>116</v>
      </c>
      <c r="B520" s="131" t="s">
        <v>774</v>
      </c>
      <c r="C520" s="131" t="s">
        <v>775</v>
      </c>
      <c r="D520" s="132" t="s">
        <v>772</v>
      </c>
      <c r="E520" s="133"/>
      <c r="F520" s="103">
        <v>1</v>
      </c>
      <c r="G520" s="103"/>
      <c r="H520" s="103"/>
      <c r="I520" s="103">
        <v>1</v>
      </c>
      <c r="J520" s="103">
        <v>2</v>
      </c>
      <c r="K520" s="103"/>
      <c r="L520" s="103">
        <v>2</v>
      </c>
      <c r="M520" s="103"/>
      <c r="N520" s="103">
        <v>1</v>
      </c>
      <c r="O520" s="103">
        <v>4</v>
      </c>
      <c r="P520" s="134">
        <v>5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</row>
    <row r="521" spans="1:30">
      <c r="A521" s="131" t="s">
        <v>116</v>
      </c>
      <c r="B521" s="131" t="s">
        <v>774</v>
      </c>
      <c r="C521" s="131" t="s">
        <v>775</v>
      </c>
      <c r="D521" s="132" t="s">
        <v>802</v>
      </c>
      <c r="E521" s="13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34">
        <v>1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</row>
    <row r="522" spans="1:30">
      <c r="A522" s="131" t="s">
        <v>116</v>
      </c>
      <c r="B522" s="131" t="s">
        <v>774</v>
      </c>
      <c r="C522" s="131" t="s">
        <v>775</v>
      </c>
      <c r="D522" s="132" t="s">
        <v>798</v>
      </c>
      <c r="E522" s="133"/>
      <c r="F522" s="103"/>
      <c r="G522" s="103"/>
      <c r="H522" s="103"/>
      <c r="I522" s="103"/>
      <c r="J522" s="103"/>
      <c r="K522" s="103"/>
      <c r="L522" s="103">
        <v>1</v>
      </c>
      <c r="M522" s="103"/>
      <c r="N522" s="103"/>
      <c r="O522" s="103"/>
      <c r="P522" s="134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</row>
    <row r="523" spans="1:30">
      <c r="A523" s="131" t="s">
        <v>116</v>
      </c>
      <c r="B523" s="131" t="s">
        <v>774</v>
      </c>
      <c r="C523" s="131" t="s">
        <v>775</v>
      </c>
      <c r="D523" s="132" t="s">
        <v>773</v>
      </c>
      <c r="E523" s="133"/>
      <c r="F523" s="103"/>
      <c r="G523" s="103"/>
      <c r="H523" s="103"/>
      <c r="I523" s="103"/>
      <c r="J523" s="103"/>
      <c r="K523" s="103"/>
      <c r="L523" s="103"/>
      <c r="M523" s="103">
        <v>10</v>
      </c>
      <c r="N523" s="103"/>
      <c r="O523" s="103"/>
      <c r="P523" s="134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</row>
    <row r="524" spans="1:30">
      <c r="A524" s="131" t="s">
        <v>116</v>
      </c>
      <c r="B524" s="140" t="s">
        <v>745</v>
      </c>
      <c r="C524" s="140" t="s">
        <v>746</v>
      </c>
      <c r="D524" s="140" t="s">
        <v>747</v>
      </c>
      <c r="E524" s="128"/>
      <c r="F524" s="129">
        <v>1</v>
      </c>
      <c r="G524" s="129"/>
      <c r="H524" s="129"/>
      <c r="I524" s="129"/>
      <c r="J524" s="129"/>
      <c r="K524" s="129"/>
      <c r="L524" s="129"/>
      <c r="M524" s="129"/>
      <c r="N524" s="129"/>
      <c r="O524" s="129"/>
      <c r="P524" s="130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</row>
    <row r="525" spans="1:30">
      <c r="A525" s="131" t="s">
        <v>116</v>
      </c>
      <c r="B525" s="131" t="s">
        <v>745</v>
      </c>
      <c r="C525" s="131" t="s">
        <v>746</v>
      </c>
      <c r="D525" s="132" t="s">
        <v>748</v>
      </c>
      <c r="E525" s="133"/>
      <c r="F525" s="103"/>
      <c r="G525" s="103">
        <v>1</v>
      </c>
      <c r="H525" s="103"/>
      <c r="I525" s="103"/>
      <c r="J525" s="103"/>
      <c r="K525" s="103"/>
      <c r="L525" s="103"/>
      <c r="M525" s="103"/>
      <c r="N525" s="103"/>
      <c r="O525" s="103"/>
      <c r="P525" s="134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</row>
    <row r="526" spans="1:30">
      <c r="A526" s="131" t="s">
        <v>116</v>
      </c>
      <c r="B526" s="131" t="s">
        <v>745</v>
      </c>
      <c r="C526" s="131" t="s">
        <v>746</v>
      </c>
      <c r="D526" s="132" t="s">
        <v>749</v>
      </c>
      <c r="E526" s="133"/>
      <c r="F526" s="103">
        <v>1</v>
      </c>
      <c r="G526" s="103"/>
      <c r="H526" s="103"/>
      <c r="I526" s="103"/>
      <c r="J526" s="103"/>
      <c r="K526" s="103"/>
      <c r="L526" s="103"/>
      <c r="M526" s="103"/>
      <c r="N526" s="103"/>
      <c r="O526" s="103"/>
      <c r="P526" s="134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</row>
    <row r="527" spans="1:30">
      <c r="A527" s="131" t="s">
        <v>116</v>
      </c>
      <c r="B527" s="131" t="s">
        <v>745</v>
      </c>
      <c r="C527" s="131" t="s">
        <v>746</v>
      </c>
      <c r="D527" s="132" t="s">
        <v>751</v>
      </c>
      <c r="E527" s="133"/>
      <c r="F527" s="103"/>
      <c r="G527" s="103">
        <v>1</v>
      </c>
      <c r="H527" s="103"/>
      <c r="I527" s="103"/>
      <c r="J527" s="103"/>
      <c r="K527" s="103"/>
      <c r="L527" s="103"/>
      <c r="M527" s="103"/>
      <c r="N527" s="103"/>
      <c r="O527" s="103"/>
      <c r="P527" s="134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</row>
    <row r="528" spans="1:30">
      <c r="A528" s="131" t="s">
        <v>116</v>
      </c>
      <c r="B528" s="131" t="s">
        <v>745</v>
      </c>
      <c r="C528" s="131" t="s">
        <v>746</v>
      </c>
      <c r="D528" s="132" t="s">
        <v>750</v>
      </c>
      <c r="E528" s="133"/>
      <c r="F528" s="103"/>
      <c r="G528" s="103">
        <v>1</v>
      </c>
      <c r="H528" s="103"/>
      <c r="I528" s="103"/>
      <c r="J528" s="103"/>
      <c r="K528" s="103"/>
      <c r="L528" s="103"/>
      <c r="M528" s="103"/>
      <c r="N528" s="103"/>
      <c r="O528" s="103"/>
      <c r="P528" s="134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</row>
    <row r="529" spans="1:30">
      <c r="A529" s="131" t="s">
        <v>116</v>
      </c>
      <c r="B529" s="131" t="s">
        <v>745</v>
      </c>
      <c r="C529" s="131" t="s">
        <v>746</v>
      </c>
      <c r="D529" s="132" t="s">
        <v>752</v>
      </c>
      <c r="E529" s="133"/>
      <c r="F529" s="103"/>
      <c r="G529" s="103"/>
      <c r="H529" s="103">
        <v>26</v>
      </c>
      <c r="I529" s="103"/>
      <c r="J529" s="103"/>
      <c r="K529" s="103"/>
      <c r="L529" s="103"/>
      <c r="M529" s="103"/>
      <c r="N529" s="103"/>
      <c r="O529" s="103"/>
      <c r="P529" s="134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</row>
    <row r="530" spans="1:30">
      <c r="A530" s="131" t="s">
        <v>116</v>
      </c>
      <c r="B530" s="131" t="s">
        <v>745</v>
      </c>
      <c r="C530" s="131" t="s">
        <v>746</v>
      </c>
      <c r="D530" s="132" t="s">
        <v>753</v>
      </c>
      <c r="E530" s="133">
        <v>2</v>
      </c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34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</row>
    <row r="531" spans="1:30">
      <c r="A531" s="131" t="s">
        <v>116</v>
      </c>
      <c r="B531" s="131" t="s">
        <v>745</v>
      </c>
      <c r="C531" s="131" t="s">
        <v>746</v>
      </c>
      <c r="D531" s="132" t="s">
        <v>886</v>
      </c>
      <c r="E531" s="13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>
        <v>1</v>
      </c>
      <c r="P531" s="134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</row>
    <row r="532" spans="1:30">
      <c r="A532" s="131" t="s">
        <v>116</v>
      </c>
      <c r="B532" s="131" t="s">
        <v>745</v>
      </c>
      <c r="C532" s="131" t="s">
        <v>746</v>
      </c>
      <c r="D532" s="132" t="s">
        <v>754</v>
      </c>
      <c r="E532" s="133"/>
      <c r="F532" s="103"/>
      <c r="G532" s="103"/>
      <c r="H532" s="103"/>
      <c r="I532" s="103"/>
      <c r="J532" s="103"/>
      <c r="K532" s="103"/>
      <c r="L532" s="103">
        <v>1</v>
      </c>
      <c r="M532" s="103"/>
      <c r="N532" s="103"/>
      <c r="O532" s="103"/>
      <c r="P532" s="134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</row>
    <row r="533" spans="1:30">
      <c r="A533" s="131" t="s">
        <v>116</v>
      </c>
      <c r="B533" s="131" t="s">
        <v>745</v>
      </c>
      <c r="C533" s="131" t="s">
        <v>746</v>
      </c>
      <c r="D533" s="132" t="s">
        <v>755</v>
      </c>
      <c r="E533" s="133"/>
      <c r="F533" s="103"/>
      <c r="G533" s="103"/>
      <c r="H533" s="103"/>
      <c r="I533" s="103"/>
      <c r="J533" s="103"/>
      <c r="K533" s="103"/>
      <c r="L533" s="103">
        <v>1</v>
      </c>
      <c r="M533" s="103"/>
      <c r="N533" s="103"/>
      <c r="O533" s="103"/>
      <c r="P533" s="134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</row>
    <row r="534" spans="1:30">
      <c r="A534" s="131" t="s">
        <v>116</v>
      </c>
      <c r="B534" s="131" t="s">
        <v>745</v>
      </c>
      <c r="C534" s="131" t="s">
        <v>746</v>
      </c>
      <c r="D534" s="132" t="s">
        <v>756</v>
      </c>
      <c r="E534" s="133">
        <v>2</v>
      </c>
      <c r="F534" s="103">
        <v>1</v>
      </c>
      <c r="G534" s="103"/>
      <c r="H534" s="103"/>
      <c r="I534" s="103"/>
      <c r="J534" s="103"/>
      <c r="K534" s="103"/>
      <c r="L534" s="103"/>
      <c r="M534" s="103"/>
      <c r="N534" s="103"/>
      <c r="O534" s="103"/>
      <c r="P534" s="1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</row>
    <row r="535" spans="1:30">
      <c r="A535" s="131" t="s">
        <v>116</v>
      </c>
      <c r="B535" s="131" t="s">
        <v>745</v>
      </c>
      <c r="C535" s="131" t="s">
        <v>746</v>
      </c>
      <c r="D535" s="132" t="s">
        <v>757</v>
      </c>
      <c r="E535" s="133">
        <v>1</v>
      </c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34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</row>
    <row r="536" spans="1:30">
      <c r="A536" s="131" t="s">
        <v>116</v>
      </c>
      <c r="B536" s="131" t="s">
        <v>745</v>
      </c>
      <c r="C536" s="131" t="s">
        <v>746</v>
      </c>
      <c r="D536" s="132" t="s">
        <v>758</v>
      </c>
      <c r="E536" s="133">
        <v>9</v>
      </c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34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</row>
    <row r="537" spans="1:30">
      <c r="A537" s="131" t="s">
        <v>116</v>
      </c>
      <c r="B537" s="131" t="s">
        <v>745</v>
      </c>
      <c r="C537" s="131" t="s">
        <v>746</v>
      </c>
      <c r="D537" s="132" t="s">
        <v>759</v>
      </c>
      <c r="E537" s="133">
        <v>1</v>
      </c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34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</row>
    <row r="538" spans="1:30">
      <c r="A538" s="131" t="s">
        <v>116</v>
      </c>
      <c r="B538" s="131" t="s">
        <v>745</v>
      </c>
      <c r="C538" s="131" t="s">
        <v>746</v>
      </c>
      <c r="D538" s="132" t="s">
        <v>760</v>
      </c>
      <c r="E538" s="133">
        <v>12</v>
      </c>
      <c r="F538" s="103">
        <v>1</v>
      </c>
      <c r="G538" s="103">
        <v>2</v>
      </c>
      <c r="H538" s="103">
        <v>1</v>
      </c>
      <c r="I538" s="103"/>
      <c r="J538" s="103"/>
      <c r="K538" s="103"/>
      <c r="L538" s="103"/>
      <c r="M538" s="103"/>
      <c r="N538" s="103"/>
      <c r="O538" s="103"/>
      <c r="P538" s="134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</row>
    <row r="539" spans="1:30">
      <c r="A539" s="131" t="s">
        <v>116</v>
      </c>
      <c r="B539" s="131" t="s">
        <v>745</v>
      </c>
      <c r="C539" s="131" t="s">
        <v>746</v>
      </c>
      <c r="D539" s="132" t="s">
        <v>761</v>
      </c>
      <c r="E539" s="133"/>
      <c r="F539" s="103"/>
      <c r="G539" s="103"/>
      <c r="H539" s="103">
        <v>15</v>
      </c>
      <c r="I539" s="103">
        <v>14</v>
      </c>
      <c r="J539" s="103">
        <v>13</v>
      </c>
      <c r="K539" s="103">
        <v>2</v>
      </c>
      <c r="L539" s="103"/>
      <c r="M539" s="103">
        <v>10</v>
      </c>
      <c r="N539" s="103"/>
      <c r="O539" s="103"/>
      <c r="P539" s="134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</row>
    <row r="540" spans="1:30">
      <c r="A540" s="131" t="s">
        <v>116</v>
      </c>
      <c r="B540" s="131" t="s">
        <v>745</v>
      </c>
      <c r="C540" s="131" t="s">
        <v>746</v>
      </c>
      <c r="D540" s="132" t="s">
        <v>762</v>
      </c>
      <c r="E540" s="133">
        <v>1</v>
      </c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34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</row>
    <row r="541" spans="1:30">
      <c r="A541" s="131" t="s">
        <v>116</v>
      </c>
      <c r="B541" s="131" t="s">
        <v>745</v>
      </c>
      <c r="C541" s="131" t="s">
        <v>746</v>
      </c>
      <c r="D541" s="132" t="s">
        <v>763</v>
      </c>
      <c r="E541" s="133">
        <v>6</v>
      </c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34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</row>
    <row r="542" spans="1:30">
      <c r="A542" s="131" t="s">
        <v>116</v>
      </c>
      <c r="B542" s="131" t="s">
        <v>745</v>
      </c>
      <c r="C542" s="131" t="s">
        <v>746</v>
      </c>
      <c r="D542" s="132" t="s">
        <v>764</v>
      </c>
      <c r="E542" s="133">
        <v>31</v>
      </c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34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</row>
    <row r="543" spans="1:30">
      <c r="A543" s="131" t="s">
        <v>116</v>
      </c>
      <c r="B543" s="131" t="s">
        <v>745</v>
      </c>
      <c r="C543" s="131" t="s">
        <v>746</v>
      </c>
      <c r="D543" s="132" t="s">
        <v>786</v>
      </c>
      <c r="E543" s="133"/>
      <c r="F543" s="103"/>
      <c r="G543" s="103"/>
      <c r="H543" s="103"/>
      <c r="I543" s="103"/>
      <c r="J543" s="103"/>
      <c r="K543" s="103">
        <v>1</v>
      </c>
      <c r="L543" s="103">
        <v>6</v>
      </c>
      <c r="M543" s="103">
        <v>4</v>
      </c>
      <c r="N543" s="103">
        <v>2</v>
      </c>
      <c r="O543" s="103">
        <v>3</v>
      </c>
      <c r="P543" s="134">
        <v>15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</row>
    <row r="544" spans="1:30">
      <c r="A544" s="131" t="s">
        <v>116</v>
      </c>
      <c r="B544" s="131" t="s">
        <v>745</v>
      </c>
      <c r="C544" s="131" t="s">
        <v>746</v>
      </c>
      <c r="D544" s="132" t="s">
        <v>765</v>
      </c>
      <c r="E544" s="133">
        <v>7</v>
      </c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34">
        <v>3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</row>
    <row r="545" spans="1:30">
      <c r="A545" s="131" t="s">
        <v>116</v>
      </c>
      <c r="B545" s="131" t="s">
        <v>745</v>
      </c>
      <c r="C545" s="131" t="s">
        <v>746</v>
      </c>
      <c r="D545" s="132" t="s">
        <v>871</v>
      </c>
      <c r="E545" s="133"/>
      <c r="F545" s="103"/>
      <c r="G545" s="103"/>
      <c r="H545" s="103"/>
      <c r="I545" s="103"/>
      <c r="J545" s="103"/>
      <c r="K545" s="103"/>
      <c r="L545" s="103"/>
      <c r="M545" s="103"/>
      <c r="N545" s="103">
        <v>1</v>
      </c>
      <c r="O545" s="103">
        <v>1</v>
      </c>
      <c r="P545" s="134">
        <v>1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</row>
    <row r="546" spans="1:30">
      <c r="A546" s="131" t="s">
        <v>116</v>
      </c>
      <c r="B546" s="131" t="s">
        <v>745</v>
      </c>
      <c r="C546" s="131" t="s">
        <v>746</v>
      </c>
      <c r="D546" s="132" t="s">
        <v>766</v>
      </c>
      <c r="E546" s="133"/>
      <c r="F546" s="103"/>
      <c r="G546" s="103">
        <v>1</v>
      </c>
      <c r="H546" s="103"/>
      <c r="I546" s="103"/>
      <c r="J546" s="103"/>
      <c r="K546" s="103"/>
      <c r="L546" s="103">
        <v>1</v>
      </c>
      <c r="M546" s="103"/>
      <c r="N546" s="103">
        <v>1</v>
      </c>
      <c r="O546" s="103">
        <v>2</v>
      </c>
      <c r="P546" s="134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</row>
    <row r="547" spans="1:30">
      <c r="A547" s="131" t="s">
        <v>116</v>
      </c>
      <c r="B547" s="131" t="s">
        <v>745</v>
      </c>
      <c r="C547" s="131" t="s">
        <v>746</v>
      </c>
      <c r="D547" s="132" t="s">
        <v>811</v>
      </c>
      <c r="E547" s="133"/>
      <c r="F547" s="103"/>
      <c r="G547" s="103"/>
      <c r="H547" s="103"/>
      <c r="I547" s="103"/>
      <c r="J547" s="103"/>
      <c r="K547" s="103"/>
      <c r="L547" s="103"/>
      <c r="M547" s="103"/>
      <c r="N547" s="103">
        <v>1</v>
      </c>
      <c r="O547" s="103">
        <v>1</v>
      </c>
      <c r="P547" s="134">
        <v>9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</row>
    <row r="548" spans="1:30">
      <c r="A548" s="131" t="s">
        <v>116</v>
      </c>
      <c r="B548" s="131" t="s">
        <v>745</v>
      </c>
      <c r="C548" s="131" t="s">
        <v>746</v>
      </c>
      <c r="D548" s="132" t="s">
        <v>812</v>
      </c>
      <c r="E548" s="13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34">
        <v>1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</row>
    <row r="549" spans="1:30">
      <c r="A549" s="131" t="s">
        <v>116</v>
      </c>
      <c r="B549" s="131" t="s">
        <v>745</v>
      </c>
      <c r="C549" s="131" t="s">
        <v>746</v>
      </c>
      <c r="D549" s="132" t="s">
        <v>767</v>
      </c>
      <c r="E549" s="133"/>
      <c r="F549" s="103"/>
      <c r="G549" s="103">
        <v>5</v>
      </c>
      <c r="H549" s="103"/>
      <c r="I549" s="103"/>
      <c r="J549" s="103"/>
      <c r="K549" s="103"/>
      <c r="L549" s="103"/>
      <c r="M549" s="103"/>
      <c r="N549" s="103">
        <v>1</v>
      </c>
      <c r="O549" s="103"/>
      <c r="P549" s="134">
        <v>6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</row>
    <row r="550" spans="1:30">
      <c r="A550" s="131" t="s">
        <v>116</v>
      </c>
      <c r="B550" s="131" t="s">
        <v>745</v>
      </c>
      <c r="C550" s="131" t="s">
        <v>746</v>
      </c>
      <c r="D550" s="132" t="s">
        <v>768</v>
      </c>
      <c r="E550" s="133">
        <v>19</v>
      </c>
      <c r="F550" s="103">
        <v>79</v>
      </c>
      <c r="G550" s="103">
        <v>32</v>
      </c>
      <c r="H550" s="103">
        <v>38</v>
      </c>
      <c r="I550" s="103">
        <v>38</v>
      </c>
      <c r="J550" s="103">
        <v>20</v>
      </c>
      <c r="K550" s="103">
        <v>67</v>
      </c>
      <c r="L550" s="103">
        <v>49</v>
      </c>
      <c r="M550" s="103">
        <v>43</v>
      </c>
      <c r="N550" s="103">
        <v>62</v>
      </c>
      <c r="O550" s="103">
        <v>26</v>
      </c>
      <c r="P550" s="134">
        <v>139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</row>
    <row r="551" spans="1:30">
      <c r="A551" s="131" t="s">
        <v>116</v>
      </c>
      <c r="B551" s="131" t="s">
        <v>745</v>
      </c>
      <c r="C551" s="131" t="s">
        <v>746</v>
      </c>
      <c r="D551" s="132" t="s">
        <v>789</v>
      </c>
      <c r="E551" s="13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34">
        <v>1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</row>
    <row r="552" spans="1:30">
      <c r="A552" s="131" t="s">
        <v>116</v>
      </c>
      <c r="B552" s="131" t="s">
        <v>745</v>
      </c>
      <c r="C552" s="131" t="s">
        <v>746</v>
      </c>
      <c r="D552" s="132" t="s">
        <v>887</v>
      </c>
      <c r="E552" s="13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34">
        <v>1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</row>
    <row r="553" spans="1:30">
      <c r="A553" s="131" t="s">
        <v>116</v>
      </c>
      <c r="B553" s="131" t="s">
        <v>745</v>
      </c>
      <c r="C553" s="131" t="s">
        <v>746</v>
      </c>
      <c r="D553" s="132" t="s">
        <v>883</v>
      </c>
      <c r="E553" s="13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34">
        <v>1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</row>
    <row r="554" spans="1:30">
      <c r="A554" s="131" t="s">
        <v>116</v>
      </c>
      <c r="B554" s="131" t="s">
        <v>745</v>
      </c>
      <c r="C554" s="131" t="s">
        <v>746</v>
      </c>
      <c r="D554" s="132" t="s">
        <v>769</v>
      </c>
      <c r="E554" s="133">
        <v>15</v>
      </c>
      <c r="F554" s="103">
        <v>11</v>
      </c>
      <c r="G554" s="103">
        <v>12</v>
      </c>
      <c r="H554" s="103">
        <v>17</v>
      </c>
      <c r="I554" s="103"/>
      <c r="J554" s="103">
        <v>9</v>
      </c>
      <c r="K554" s="103">
        <v>11</v>
      </c>
      <c r="L554" s="103"/>
      <c r="M554" s="103">
        <v>8</v>
      </c>
      <c r="N554" s="103">
        <v>1</v>
      </c>
      <c r="O554" s="103">
        <v>3</v>
      </c>
      <c r="P554" s="134">
        <v>7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</row>
    <row r="555" spans="1:30">
      <c r="A555" s="131" t="s">
        <v>116</v>
      </c>
      <c r="B555" s="131" t="s">
        <v>745</v>
      </c>
      <c r="C555" s="131" t="s">
        <v>746</v>
      </c>
      <c r="D555" s="132" t="s">
        <v>888</v>
      </c>
      <c r="E555" s="133"/>
      <c r="F555" s="103"/>
      <c r="G555" s="103"/>
      <c r="H555" s="103"/>
      <c r="I555" s="103"/>
      <c r="J555" s="103"/>
      <c r="K555" s="103"/>
      <c r="L555" s="103"/>
      <c r="M555" s="103"/>
      <c r="N555" s="103">
        <v>1</v>
      </c>
      <c r="O555" s="103"/>
      <c r="P555" s="134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</row>
    <row r="556" spans="1:30">
      <c r="A556" s="131" t="s">
        <v>116</v>
      </c>
      <c r="B556" s="131" t="s">
        <v>745</v>
      </c>
      <c r="C556" s="131" t="s">
        <v>746</v>
      </c>
      <c r="D556" s="132" t="s">
        <v>792</v>
      </c>
      <c r="E556" s="133"/>
      <c r="F556" s="103"/>
      <c r="G556" s="103"/>
      <c r="H556" s="103"/>
      <c r="I556" s="103"/>
      <c r="J556" s="103"/>
      <c r="K556" s="103"/>
      <c r="L556" s="103"/>
      <c r="M556" s="103"/>
      <c r="N556" s="103">
        <v>1</v>
      </c>
      <c r="O556" s="103"/>
      <c r="P556" s="134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</row>
    <row r="557" spans="1:30">
      <c r="A557" s="131" t="s">
        <v>116</v>
      </c>
      <c r="B557" s="131" t="s">
        <v>745</v>
      </c>
      <c r="C557" s="131" t="s">
        <v>746</v>
      </c>
      <c r="D557" s="132" t="s">
        <v>800</v>
      </c>
      <c r="E557" s="133"/>
      <c r="F557" s="103"/>
      <c r="G557" s="103"/>
      <c r="H557" s="103"/>
      <c r="I557" s="103"/>
      <c r="J557" s="103"/>
      <c r="K557" s="103"/>
      <c r="L557" s="103"/>
      <c r="M557" s="103">
        <v>1</v>
      </c>
      <c r="N557" s="103"/>
      <c r="O557" s="103"/>
      <c r="P557" s="134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</row>
    <row r="558" spans="1:30">
      <c r="A558" s="131" t="s">
        <v>116</v>
      </c>
      <c r="B558" s="131" t="s">
        <v>745</v>
      </c>
      <c r="C558" s="131" t="s">
        <v>746</v>
      </c>
      <c r="D558" s="132" t="s">
        <v>805</v>
      </c>
      <c r="E558" s="133"/>
      <c r="F558" s="103"/>
      <c r="G558" s="103"/>
      <c r="H558" s="103"/>
      <c r="I558" s="103"/>
      <c r="J558" s="103"/>
      <c r="K558" s="103"/>
      <c r="L558" s="103"/>
      <c r="M558" s="103"/>
      <c r="N558" s="103">
        <v>1</v>
      </c>
      <c r="O558" s="103"/>
      <c r="P558" s="134">
        <v>2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</row>
    <row r="559" spans="1:30">
      <c r="A559" s="131" t="s">
        <v>116</v>
      </c>
      <c r="B559" s="131" t="s">
        <v>745</v>
      </c>
      <c r="C559" s="131" t="s">
        <v>746</v>
      </c>
      <c r="D559" s="132" t="s">
        <v>791</v>
      </c>
      <c r="E559" s="133"/>
      <c r="F559" s="103">
        <v>1</v>
      </c>
      <c r="G559" s="103"/>
      <c r="H559" s="103"/>
      <c r="I559" s="103"/>
      <c r="J559" s="103"/>
      <c r="K559" s="103"/>
      <c r="L559" s="103"/>
      <c r="M559" s="103"/>
      <c r="N559" s="103"/>
      <c r="O559" s="103"/>
      <c r="P559" s="134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</row>
    <row r="560" spans="1:30">
      <c r="A560" s="131" t="s">
        <v>116</v>
      </c>
      <c r="B560" s="131" t="s">
        <v>745</v>
      </c>
      <c r="C560" s="131" t="s">
        <v>746</v>
      </c>
      <c r="D560" s="132" t="s">
        <v>770</v>
      </c>
      <c r="E560" s="133"/>
      <c r="F560" s="103">
        <v>1</v>
      </c>
      <c r="G560" s="103">
        <v>209</v>
      </c>
      <c r="H560" s="103">
        <v>195</v>
      </c>
      <c r="I560" s="103">
        <v>210</v>
      </c>
      <c r="J560" s="103">
        <v>162</v>
      </c>
      <c r="K560" s="103">
        <v>548</v>
      </c>
      <c r="L560" s="103">
        <v>602</v>
      </c>
      <c r="M560" s="103">
        <v>380</v>
      </c>
      <c r="N560" s="103">
        <v>615</v>
      </c>
      <c r="O560" s="103">
        <v>422</v>
      </c>
      <c r="P560" s="134">
        <v>894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</row>
    <row r="561" spans="1:30">
      <c r="A561" s="131" t="s">
        <v>116</v>
      </c>
      <c r="B561" s="131" t="s">
        <v>745</v>
      </c>
      <c r="C561" s="131" t="s">
        <v>746</v>
      </c>
      <c r="D561" s="132" t="s">
        <v>793</v>
      </c>
      <c r="E561" s="133"/>
      <c r="F561" s="103"/>
      <c r="G561" s="103"/>
      <c r="H561" s="103"/>
      <c r="I561" s="103"/>
      <c r="J561" s="103">
        <v>1</v>
      </c>
      <c r="K561" s="103"/>
      <c r="L561" s="103">
        <v>1</v>
      </c>
      <c r="M561" s="103">
        <v>1</v>
      </c>
      <c r="N561" s="103">
        <v>1</v>
      </c>
      <c r="O561" s="103">
        <v>1</v>
      </c>
      <c r="P561" s="134">
        <v>3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</row>
    <row r="562" spans="1:30">
      <c r="A562" s="131" t="s">
        <v>116</v>
      </c>
      <c r="B562" s="131" t="s">
        <v>745</v>
      </c>
      <c r="C562" s="131" t="s">
        <v>746</v>
      </c>
      <c r="D562" s="132" t="s">
        <v>794</v>
      </c>
      <c r="E562" s="133"/>
      <c r="F562" s="103"/>
      <c r="G562" s="103"/>
      <c r="H562" s="103"/>
      <c r="I562" s="103"/>
      <c r="J562" s="103"/>
      <c r="K562" s="103">
        <v>1</v>
      </c>
      <c r="L562" s="103"/>
      <c r="M562" s="103"/>
      <c r="N562" s="103">
        <v>1</v>
      </c>
      <c r="O562" s="103">
        <v>1</v>
      </c>
      <c r="P562" s="134">
        <v>2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</row>
    <row r="563" spans="1:30">
      <c r="A563" s="131" t="s">
        <v>116</v>
      </c>
      <c r="B563" s="131" t="s">
        <v>745</v>
      </c>
      <c r="C563" s="131" t="s">
        <v>746</v>
      </c>
      <c r="D563" s="132" t="s">
        <v>804</v>
      </c>
      <c r="E563" s="133"/>
      <c r="F563" s="103"/>
      <c r="G563" s="103"/>
      <c r="H563" s="103"/>
      <c r="I563" s="103"/>
      <c r="J563" s="103"/>
      <c r="K563" s="103">
        <v>1</v>
      </c>
      <c r="L563" s="103"/>
      <c r="M563" s="103"/>
      <c r="N563" s="103"/>
      <c r="O563" s="103"/>
      <c r="P563" s="134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</row>
    <row r="564" spans="1:30">
      <c r="A564" s="131" t="s">
        <v>116</v>
      </c>
      <c r="B564" s="131" t="s">
        <v>745</v>
      </c>
      <c r="C564" s="131" t="s">
        <v>746</v>
      </c>
      <c r="D564" s="132" t="s">
        <v>795</v>
      </c>
      <c r="E564" s="133"/>
      <c r="F564" s="103"/>
      <c r="G564" s="103"/>
      <c r="H564" s="103"/>
      <c r="I564" s="103">
        <v>1</v>
      </c>
      <c r="J564" s="103"/>
      <c r="K564" s="103">
        <v>1</v>
      </c>
      <c r="L564" s="103"/>
      <c r="M564" s="103"/>
      <c r="N564" s="103"/>
      <c r="O564" s="103"/>
      <c r="P564" s="13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</row>
    <row r="565" spans="1:30">
      <c r="A565" s="131" t="s">
        <v>116</v>
      </c>
      <c r="B565" s="131" t="s">
        <v>745</v>
      </c>
      <c r="C565" s="131" t="s">
        <v>746</v>
      </c>
      <c r="D565" s="132" t="s">
        <v>771</v>
      </c>
      <c r="E565" s="133"/>
      <c r="F565" s="103"/>
      <c r="G565" s="103">
        <v>2</v>
      </c>
      <c r="H565" s="103"/>
      <c r="I565" s="103"/>
      <c r="J565" s="103">
        <v>3</v>
      </c>
      <c r="K565" s="103"/>
      <c r="L565" s="103">
        <v>3</v>
      </c>
      <c r="M565" s="103"/>
      <c r="N565" s="103"/>
      <c r="O565" s="103"/>
      <c r="P565" s="134">
        <v>67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</row>
    <row r="566" spans="1:30">
      <c r="A566" s="131" t="s">
        <v>116</v>
      </c>
      <c r="B566" s="131" t="s">
        <v>745</v>
      </c>
      <c r="C566" s="131" t="s">
        <v>746</v>
      </c>
      <c r="D566" s="132" t="s">
        <v>806</v>
      </c>
      <c r="E566" s="133"/>
      <c r="F566" s="103"/>
      <c r="G566" s="103"/>
      <c r="H566" s="103">
        <v>1</v>
      </c>
      <c r="I566" s="103"/>
      <c r="J566" s="103">
        <v>2</v>
      </c>
      <c r="K566" s="103">
        <v>2</v>
      </c>
      <c r="L566" s="103"/>
      <c r="M566" s="103"/>
      <c r="N566" s="103">
        <v>1</v>
      </c>
      <c r="O566" s="103"/>
      <c r="P566" s="134">
        <v>1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</row>
    <row r="567" spans="1:30">
      <c r="A567" s="131" t="s">
        <v>116</v>
      </c>
      <c r="B567" s="131" t="s">
        <v>745</v>
      </c>
      <c r="C567" s="131" t="s">
        <v>746</v>
      </c>
      <c r="D567" s="132" t="s">
        <v>796</v>
      </c>
      <c r="E567" s="133"/>
      <c r="F567" s="103"/>
      <c r="G567" s="103">
        <v>3</v>
      </c>
      <c r="H567" s="103"/>
      <c r="I567" s="103"/>
      <c r="J567" s="103"/>
      <c r="K567" s="103"/>
      <c r="L567" s="103">
        <v>1</v>
      </c>
      <c r="M567" s="103"/>
      <c r="N567" s="103">
        <v>1</v>
      </c>
      <c r="O567" s="103">
        <v>2</v>
      </c>
      <c r="P567" s="134">
        <v>2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</row>
    <row r="568" spans="1:30">
      <c r="A568" s="131" t="s">
        <v>116</v>
      </c>
      <c r="B568" s="131" t="s">
        <v>745</v>
      </c>
      <c r="C568" s="131" t="s">
        <v>746</v>
      </c>
      <c r="D568" s="132" t="s">
        <v>801</v>
      </c>
      <c r="E568" s="133"/>
      <c r="F568" s="103"/>
      <c r="G568" s="103"/>
      <c r="H568" s="103">
        <v>1</v>
      </c>
      <c r="I568" s="103">
        <v>1</v>
      </c>
      <c r="J568" s="103"/>
      <c r="K568" s="103">
        <v>2</v>
      </c>
      <c r="L568" s="103">
        <v>1</v>
      </c>
      <c r="M568" s="103">
        <v>1</v>
      </c>
      <c r="N568" s="103"/>
      <c r="O568" s="103"/>
      <c r="P568" s="134">
        <v>1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</row>
    <row r="569" spans="1:30">
      <c r="A569" s="131" t="s">
        <v>116</v>
      </c>
      <c r="B569" s="131" t="s">
        <v>745</v>
      </c>
      <c r="C569" s="131" t="s">
        <v>746</v>
      </c>
      <c r="D569" s="132" t="s">
        <v>790</v>
      </c>
      <c r="E569" s="133"/>
      <c r="F569" s="103"/>
      <c r="G569" s="103"/>
      <c r="H569" s="103"/>
      <c r="I569" s="103"/>
      <c r="J569" s="103">
        <v>2</v>
      </c>
      <c r="K569" s="103">
        <v>1</v>
      </c>
      <c r="L569" s="103"/>
      <c r="M569" s="103"/>
      <c r="N569" s="103">
        <v>2</v>
      </c>
      <c r="O569" s="103"/>
      <c r="P569" s="134">
        <v>1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</row>
    <row r="570" spans="1:30">
      <c r="A570" s="131" t="s">
        <v>116</v>
      </c>
      <c r="B570" s="131" t="s">
        <v>745</v>
      </c>
      <c r="C570" s="131" t="s">
        <v>746</v>
      </c>
      <c r="D570" s="132" t="s">
        <v>772</v>
      </c>
      <c r="E570" s="133">
        <v>222</v>
      </c>
      <c r="F570" s="103">
        <v>96</v>
      </c>
      <c r="G570" s="103">
        <v>89</v>
      </c>
      <c r="H570" s="103">
        <v>229</v>
      </c>
      <c r="I570" s="103">
        <v>285</v>
      </c>
      <c r="J570" s="103">
        <v>227</v>
      </c>
      <c r="K570" s="103">
        <v>260</v>
      </c>
      <c r="L570" s="103">
        <v>227</v>
      </c>
      <c r="M570" s="103">
        <v>58</v>
      </c>
      <c r="N570" s="103">
        <v>40</v>
      </c>
      <c r="O570" s="103">
        <v>136</v>
      </c>
      <c r="P570" s="134">
        <v>98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</row>
    <row r="571" spans="1:30">
      <c r="A571" s="131" t="s">
        <v>116</v>
      </c>
      <c r="B571" s="131" t="s">
        <v>745</v>
      </c>
      <c r="C571" s="131" t="s">
        <v>746</v>
      </c>
      <c r="D571" s="132" t="s">
        <v>889</v>
      </c>
      <c r="E571" s="133"/>
      <c r="F571" s="103">
        <v>1</v>
      </c>
      <c r="G571" s="103"/>
      <c r="H571" s="103">
        <v>3</v>
      </c>
      <c r="I571" s="103">
        <v>1</v>
      </c>
      <c r="J571" s="103"/>
      <c r="K571" s="103">
        <v>2</v>
      </c>
      <c r="L571" s="103"/>
      <c r="M571" s="103"/>
      <c r="N571" s="103">
        <v>1</v>
      </c>
      <c r="O571" s="103"/>
      <c r="P571" s="134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</row>
    <row r="572" spans="1:30">
      <c r="A572" s="131" t="s">
        <v>116</v>
      </c>
      <c r="B572" s="131" t="s">
        <v>745</v>
      </c>
      <c r="C572" s="131" t="s">
        <v>746</v>
      </c>
      <c r="D572" s="132" t="s">
        <v>802</v>
      </c>
      <c r="E572" s="133"/>
      <c r="F572" s="103"/>
      <c r="G572" s="103"/>
      <c r="H572" s="103"/>
      <c r="I572" s="103">
        <v>1</v>
      </c>
      <c r="J572" s="103"/>
      <c r="K572" s="103"/>
      <c r="L572" s="103">
        <v>1</v>
      </c>
      <c r="M572" s="103"/>
      <c r="N572" s="103"/>
      <c r="O572" s="103">
        <v>1</v>
      </c>
      <c r="P572" s="134">
        <v>2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</row>
    <row r="573" spans="1:30">
      <c r="A573" s="131" t="s">
        <v>116</v>
      </c>
      <c r="B573" s="131" t="s">
        <v>745</v>
      </c>
      <c r="C573" s="131" t="s">
        <v>746</v>
      </c>
      <c r="D573" s="132" t="s">
        <v>813</v>
      </c>
      <c r="E573" s="133"/>
      <c r="F573" s="103"/>
      <c r="G573" s="103"/>
      <c r="H573" s="103"/>
      <c r="I573" s="103"/>
      <c r="J573" s="103"/>
      <c r="K573" s="103">
        <v>1</v>
      </c>
      <c r="L573" s="103"/>
      <c r="M573" s="103"/>
      <c r="N573" s="103"/>
      <c r="O573" s="103"/>
      <c r="P573" s="134">
        <v>2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</row>
    <row r="574" spans="1:30">
      <c r="A574" s="131" t="s">
        <v>116</v>
      </c>
      <c r="B574" s="131" t="s">
        <v>745</v>
      </c>
      <c r="C574" s="131" t="s">
        <v>746</v>
      </c>
      <c r="D574" s="132" t="s">
        <v>890</v>
      </c>
      <c r="E574" s="133"/>
      <c r="F574" s="103"/>
      <c r="G574" s="103">
        <v>1</v>
      </c>
      <c r="H574" s="103"/>
      <c r="I574" s="103"/>
      <c r="J574" s="103"/>
      <c r="K574" s="103"/>
      <c r="L574" s="103"/>
      <c r="M574" s="103"/>
      <c r="N574" s="103"/>
      <c r="O574" s="103"/>
      <c r="P574" s="13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</row>
    <row r="575" spans="1:30">
      <c r="A575" s="131" t="s">
        <v>116</v>
      </c>
      <c r="B575" s="131" t="s">
        <v>745</v>
      </c>
      <c r="C575" s="131" t="s">
        <v>746</v>
      </c>
      <c r="D575" s="132" t="s">
        <v>797</v>
      </c>
      <c r="E575" s="133"/>
      <c r="F575" s="103"/>
      <c r="G575" s="103"/>
      <c r="H575" s="103"/>
      <c r="I575" s="103"/>
      <c r="J575" s="103"/>
      <c r="K575" s="103"/>
      <c r="L575" s="103"/>
      <c r="M575" s="103">
        <v>2</v>
      </c>
      <c r="N575" s="103">
        <v>5</v>
      </c>
      <c r="O575" s="103"/>
      <c r="P575" s="134">
        <v>8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</row>
    <row r="576" spans="1:30">
      <c r="A576" s="131" t="s">
        <v>116</v>
      </c>
      <c r="B576" s="131" t="s">
        <v>745</v>
      </c>
      <c r="C576" s="131" t="s">
        <v>746</v>
      </c>
      <c r="D576" s="132" t="s">
        <v>799</v>
      </c>
      <c r="E576" s="133"/>
      <c r="F576" s="103"/>
      <c r="G576" s="103">
        <v>1</v>
      </c>
      <c r="H576" s="103"/>
      <c r="I576" s="103"/>
      <c r="J576" s="103"/>
      <c r="K576" s="103"/>
      <c r="L576" s="103"/>
      <c r="M576" s="103">
        <v>1</v>
      </c>
      <c r="N576" s="103"/>
      <c r="O576" s="103"/>
      <c r="P576" s="134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</row>
    <row r="577" spans="1:30">
      <c r="A577" s="131" t="s">
        <v>116</v>
      </c>
      <c r="B577" s="131" t="s">
        <v>745</v>
      </c>
      <c r="C577" s="131" t="s">
        <v>746</v>
      </c>
      <c r="D577" s="132" t="s">
        <v>814</v>
      </c>
      <c r="E577" s="13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34">
        <v>2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</row>
    <row r="578" spans="1:30">
      <c r="A578" s="131" t="s">
        <v>116</v>
      </c>
      <c r="B578" s="131" t="s">
        <v>745</v>
      </c>
      <c r="C578" s="131" t="s">
        <v>746</v>
      </c>
      <c r="D578" s="132" t="s">
        <v>815</v>
      </c>
      <c r="E578" s="133"/>
      <c r="F578" s="103"/>
      <c r="G578" s="103"/>
      <c r="H578" s="103"/>
      <c r="I578" s="103">
        <v>1</v>
      </c>
      <c r="J578" s="103"/>
      <c r="K578" s="103"/>
      <c r="L578" s="103">
        <v>1</v>
      </c>
      <c r="M578" s="103"/>
      <c r="N578" s="103">
        <v>1</v>
      </c>
      <c r="O578" s="103">
        <v>1</v>
      </c>
      <c r="P578" s="134">
        <v>2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</row>
    <row r="579" spans="1:30">
      <c r="A579" s="131" t="s">
        <v>116</v>
      </c>
      <c r="B579" s="131" t="s">
        <v>745</v>
      </c>
      <c r="C579" s="131" t="s">
        <v>746</v>
      </c>
      <c r="D579" s="132" t="s">
        <v>798</v>
      </c>
      <c r="E579" s="133"/>
      <c r="F579" s="103"/>
      <c r="G579" s="103"/>
      <c r="H579" s="103">
        <v>3</v>
      </c>
      <c r="I579" s="103">
        <v>1</v>
      </c>
      <c r="J579" s="103"/>
      <c r="K579" s="103">
        <v>2</v>
      </c>
      <c r="L579" s="103"/>
      <c r="M579" s="103"/>
      <c r="N579" s="103">
        <v>2</v>
      </c>
      <c r="O579" s="103"/>
      <c r="P579" s="134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</row>
    <row r="580" spans="1:30">
      <c r="A580" s="131" t="s">
        <v>116</v>
      </c>
      <c r="B580" s="131" t="s">
        <v>745</v>
      </c>
      <c r="C580" s="131" t="s">
        <v>746</v>
      </c>
      <c r="D580" s="132" t="s">
        <v>773</v>
      </c>
      <c r="E580" s="133">
        <v>27</v>
      </c>
      <c r="F580" s="103">
        <v>40</v>
      </c>
      <c r="G580" s="103">
        <v>38</v>
      </c>
      <c r="H580" s="103">
        <v>18</v>
      </c>
      <c r="I580" s="103">
        <v>1</v>
      </c>
      <c r="J580" s="103">
        <v>2</v>
      </c>
      <c r="K580" s="103">
        <v>16</v>
      </c>
      <c r="L580" s="103">
        <v>16</v>
      </c>
      <c r="M580" s="103">
        <v>4</v>
      </c>
      <c r="N580" s="103">
        <v>4</v>
      </c>
      <c r="O580" s="103">
        <v>4</v>
      </c>
      <c r="P580" s="134">
        <v>5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</row>
    <row r="581" spans="1:30">
      <c r="A581" s="131" t="s">
        <v>116</v>
      </c>
      <c r="B581" s="131" t="s">
        <v>745</v>
      </c>
      <c r="C581" s="131" t="s">
        <v>746</v>
      </c>
      <c r="D581" s="132" t="s">
        <v>891</v>
      </c>
      <c r="E581" s="133"/>
      <c r="F581" s="103"/>
      <c r="G581" s="103"/>
      <c r="H581" s="103"/>
      <c r="I581" s="103"/>
      <c r="J581" s="103">
        <v>2</v>
      </c>
      <c r="K581" s="103">
        <v>1</v>
      </c>
      <c r="L581" s="103"/>
      <c r="M581" s="103"/>
      <c r="N581" s="103">
        <v>2</v>
      </c>
      <c r="O581" s="103"/>
      <c r="P581" s="134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</row>
    <row r="582" spans="1:30">
      <c r="A582" s="131" t="s">
        <v>116</v>
      </c>
      <c r="B582" s="131" t="s">
        <v>745</v>
      </c>
      <c r="C582" s="131" t="s">
        <v>746</v>
      </c>
      <c r="D582" s="132" t="s">
        <v>892</v>
      </c>
      <c r="E582" s="133"/>
      <c r="F582" s="103"/>
      <c r="G582" s="103"/>
      <c r="H582" s="103">
        <v>1</v>
      </c>
      <c r="I582" s="103">
        <v>1</v>
      </c>
      <c r="J582" s="103"/>
      <c r="K582" s="103">
        <v>2</v>
      </c>
      <c r="L582" s="103">
        <v>1</v>
      </c>
      <c r="M582" s="103">
        <v>1</v>
      </c>
      <c r="N582" s="103"/>
      <c r="O582" s="103"/>
      <c r="P582" s="134">
        <v>3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</row>
    <row r="583" spans="1:30">
      <c r="A583" s="131" t="s">
        <v>116</v>
      </c>
      <c r="B583" s="131" t="s">
        <v>745</v>
      </c>
      <c r="C583" s="131" t="s">
        <v>746</v>
      </c>
      <c r="D583" s="132" t="s">
        <v>816</v>
      </c>
      <c r="E583" s="133"/>
      <c r="F583" s="103"/>
      <c r="G583" s="103">
        <v>3</v>
      </c>
      <c r="H583" s="103"/>
      <c r="I583" s="103"/>
      <c r="J583" s="103"/>
      <c r="K583" s="103"/>
      <c r="L583" s="103">
        <v>1</v>
      </c>
      <c r="M583" s="103"/>
      <c r="N583" s="103">
        <v>1</v>
      </c>
      <c r="O583" s="103">
        <v>2</v>
      </c>
      <c r="P583" s="134">
        <v>3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</row>
    <row r="584" spans="1:30">
      <c r="A584" s="131" t="s">
        <v>116</v>
      </c>
      <c r="B584" s="131" t="s">
        <v>745</v>
      </c>
      <c r="C584" s="131" t="s">
        <v>746</v>
      </c>
      <c r="D584" s="132" t="s">
        <v>893</v>
      </c>
      <c r="E584" s="133"/>
      <c r="F584" s="103"/>
      <c r="G584" s="103"/>
      <c r="H584" s="103">
        <v>1</v>
      </c>
      <c r="I584" s="103"/>
      <c r="J584" s="103">
        <v>2</v>
      </c>
      <c r="K584" s="103">
        <v>2</v>
      </c>
      <c r="L584" s="103"/>
      <c r="M584" s="103"/>
      <c r="N584" s="103">
        <v>1</v>
      </c>
      <c r="O584" s="103"/>
      <c r="P584" s="134">
        <v>1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</row>
    <row r="585" spans="1:30">
      <c r="A585" s="131" t="s">
        <v>116</v>
      </c>
      <c r="B585" s="131" t="s">
        <v>745</v>
      </c>
      <c r="C585" s="131" t="s">
        <v>746</v>
      </c>
      <c r="D585" s="132" t="s">
        <v>894</v>
      </c>
      <c r="E585" s="133"/>
      <c r="F585" s="103"/>
      <c r="G585" s="103">
        <v>2</v>
      </c>
      <c r="H585" s="103"/>
      <c r="I585" s="103"/>
      <c r="J585" s="103">
        <v>3</v>
      </c>
      <c r="K585" s="103"/>
      <c r="L585" s="103">
        <v>1</v>
      </c>
      <c r="M585" s="103"/>
      <c r="N585" s="103"/>
      <c r="O585" s="103"/>
      <c r="P585" s="134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</row>
    <row r="586" spans="1:30">
      <c r="A586" s="131" t="s">
        <v>116</v>
      </c>
      <c r="B586" s="131" t="s">
        <v>745</v>
      </c>
      <c r="C586" s="131" t="s">
        <v>746</v>
      </c>
      <c r="D586" s="132" t="s">
        <v>895</v>
      </c>
      <c r="E586" s="133"/>
      <c r="F586" s="103"/>
      <c r="G586" s="103"/>
      <c r="H586" s="103"/>
      <c r="I586" s="103">
        <v>1</v>
      </c>
      <c r="J586" s="103"/>
      <c r="K586" s="103">
        <v>1</v>
      </c>
      <c r="L586" s="103"/>
      <c r="M586" s="103"/>
      <c r="N586" s="103"/>
      <c r="O586" s="103"/>
      <c r="P586" s="134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</row>
    <row r="587" spans="1:30">
      <c r="A587" s="131" t="s">
        <v>116</v>
      </c>
      <c r="B587" s="131" t="s">
        <v>745</v>
      </c>
      <c r="C587" s="131" t="s">
        <v>746</v>
      </c>
      <c r="D587" s="132" t="s">
        <v>896</v>
      </c>
      <c r="E587" s="133"/>
      <c r="F587" s="103"/>
      <c r="G587" s="103"/>
      <c r="H587" s="103"/>
      <c r="I587" s="103"/>
      <c r="J587" s="103"/>
      <c r="K587" s="103">
        <v>1</v>
      </c>
      <c r="L587" s="103"/>
      <c r="M587" s="103"/>
      <c r="N587" s="103"/>
      <c r="O587" s="103"/>
      <c r="P587" s="134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</row>
    <row r="588" spans="1:30">
      <c r="A588" s="131" t="s">
        <v>116</v>
      </c>
      <c r="B588" s="131" t="s">
        <v>745</v>
      </c>
      <c r="C588" s="131" t="s">
        <v>746</v>
      </c>
      <c r="D588" s="132" t="s">
        <v>897</v>
      </c>
      <c r="E588" s="133"/>
      <c r="F588" s="103"/>
      <c r="G588" s="103"/>
      <c r="H588" s="103"/>
      <c r="I588" s="103"/>
      <c r="J588" s="103"/>
      <c r="K588" s="103">
        <v>1</v>
      </c>
      <c r="L588" s="103"/>
      <c r="M588" s="103"/>
      <c r="N588" s="103">
        <v>1</v>
      </c>
      <c r="O588" s="103">
        <v>1</v>
      </c>
      <c r="P588" s="134">
        <v>3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</row>
    <row r="589" spans="1:30">
      <c r="A589" s="131" t="s">
        <v>116</v>
      </c>
      <c r="B589" s="131" t="s">
        <v>745</v>
      </c>
      <c r="C589" s="131" t="s">
        <v>746</v>
      </c>
      <c r="D589" s="132" t="s">
        <v>898</v>
      </c>
      <c r="E589" s="133"/>
      <c r="F589" s="103"/>
      <c r="G589" s="103"/>
      <c r="H589" s="103"/>
      <c r="I589" s="103"/>
      <c r="J589" s="103">
        <v>1</v>
      </c>
      <c r="K589" s="103"/>
      <c r="L589" s="103"/>
      <c r="M589" s="103">
        <v>1</v>
      </c>
      <c r="N589" s="103">
        <v>1</v>
      </c>
      <c r="O589" s="103">
        <v>1</v>
      </c>
      <c r="P589" s="134">
        <v>2</v>
      </c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</row>
    <row r="590" spans="1:30">
      <c r="A590" s="131" t="s">
        <v>116</v>
      </c>
      <c r="B590" s="140" t="s">
        <v>817</v>
      </c>
      <c r="C590" s="140" t="s">
        <v>818</v>
      </c>
      <c r="D590" s="140" t="s">
        <v>768</v>
      </c>
      <c r="E590" s="128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30">
        <v>13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</row>
    <row r="591" spans="1:30">
      <c r="A591" s="131" t="s">
        <v>116</v>
      </c>
      <c r="B591" s="131" t="s">
        <v>817</v>
      </c>
      <c r="C591" s="131" t="s">
        <v>818</v>
      </c>
      <c r="D591" s="132" t="s">
        <v>819</v>
      </c>
      <c r="E591" s="13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34">
        <v>1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</row>
    <row r="592" spans="1:30">
      <c r="A592" s="131" t="s">
        <v>116</v>
      </c>
      <c r="B592" s="131" t="s">
        <v>817</v>
      </c>
      <c r="C592" s="131" t="s">
        <v>818</v>
      </c>
      <c r="D592" s="132" t="s">
        <v>820</v>
      </c>
      <c r="E592" s="13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34">
        <v>1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</row>
    <row r="593" spans="1:30">
      <c r="A593" s="131" t="s">
        <v>116</v>
      </c>
      <c r="B593" s="131" t="s">
        <v>817</v>
      </c>
      <c r="C593" s="131" t="s">
        <v>818</v>
      </c>
      <c r="D593" s="132" t="s">
        <v>888</v>
      </c>
      <c r="E593" s="13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34">
        <v>1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</row>
    <row r="594" spans="1:30">
      <c r="A594" s="131" t="s">
        <v>116</v>
      </c>
      <c r="B594" s="131" t="s">
        <v>817</v>
      </c>
      <c r="C594" s="131" t="s">
        <v>818</v>
      </c>
      <c r="D594" s="132" t="s">
        <v>821</v>
      </c>
      <c r="E594" s="13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34">
        <v>1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</row>
    <row r="595" spans="1:30">
      <c r="A595" s="131" t="s">
        <v>116</v>
      </c>
      <c r="B595" s="131" t="s">
        <v>817</v>
      </c>
      <c r="C595" s="131" t="s">
        <v>818</v>
      </c>
      <c r="D595" s="132" t="s">
        <v>791</v>
      </c>
      <c r="E595" s="13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34">
        <v>1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</row>
    <row r="596" spans="1:30">
      <c r="A596" s="131" t="s">
        <v>116</v>
      </c>
      <c r="B596" s="131" t="s">
        <v>817</v>
      </c>
      <c r="C596" s="131" t="s">
        <v>818</v>
      </c>
      <c r="D596" s="132" t="s">
        <v>793</v>
      </c>
      <c r="E596" s="13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34">
        <v>2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</row>
    <row r="597" spans="1:30">
      <c r="A597" s="131" t="s">
        <v>116</v>
      </c>
      <c r="B597" s="131" t="s">
        <v>817</v>
      </c>
      <c r="C597" s="131" t="s">
        <v>818</v>
      </c>
      <c r="D597" s="132" t="s">
        <v>771</v>
      </c>
      <c r="E597" s="13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34">
        <v>1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</row>
    <row r="598" spans="1:30">
      <c r="A598" s="131" t="s">
        <v>116</v>
      </c>
      <c r="B598" s="131" t="s">
        <v>817</v>
      </c>
      <c r="C598" s="131" t="s">
        <v>818</v>
      </c>
      <c r="D598" s="132" t="s">
        <v>796</v>
      </c>
      <c r="E598" s="13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34">
        <v>2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</row>
    <row r="599" spans="1:30">
      <c r="A599" s="131" t="s">
        <v>116</v>
      </c>
      <c r="B599" s="131" t="s">
        <v>817</v>
      </c>
      <c r="C599" s="131" t="s">
        <v>818</v>
      </c>
      <c r="D599" s="132" t="s">
        <v>801</v>
      </c>
      <c r="E599" s="13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34">
        <v>1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</row>
    <row r="600" spans="1:30">
      <c r="A600" s="131" t="s">
        <v>116</v>
      </c>
      <c r="B600" s="131" t="s">
        <v>817</v>
      </c>
      <c r="C600" s="131" t="s">
        <v>818</v>
      </c>
      <c r="D600" s="132" t="s">
        <v>790</v>
      </c>
      <c r="E600" s="13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34">
        <v>3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</row>
    <row r="601" spans="1:30">
      <c r="A601" s="131" t="s">
        <v>116</v>
      </c>
      <c r="B601" s="131" t="s">
        <v>817</v>
      </c>
      <c r="C601" s="131" t="s">
        <v>818</v>
      </c>
      <c r="D601" s="132" t="s">
        <v>799</v>
      </c>
      <c r="E601" s="13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34">
        <v>1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</row>
    <row r="602" spans="1:30">
      <c r="A602" s="131" t="s">
        <v>116</v>
      </c>
      <c r="B602" s="131" t="s">
        <v>817</v>
      </c>
      <c r="C602" s="131" t="s">
        <v>818</v>
      </c>
      <c r="D602" s="132" t="s">
        <v>893</v>
      </c>
      <c r="E602" s="13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34">
        <v>1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</row>
    <row r="603" spans="1:30">
      <c r="A603" s="140" t="s">
        <v>113</v>
      </c>
      <c r="B603" s="140" t="s">
        <v>1050</v>
      </c>
      <c r="C603" s="140" t="s">
        <v>1051</v>
      </c>
      <c r="D603" s="140" t="s">
        <v>1052</v>
      </c>
      <c r="E603" s="128">
        <v>0</v>
      </c>
      <c r="F603" s="129">
        <v>3</v>
      </c>
      <c r="G603" s="129">
        <v>1</v>
      </c>
      <c r="H603" s="129">
        <v>3</v>
      </c>
      <c r="I603" s="129">
        <v>3</v>
      </c>
      <c r="J603" s="129">
        <v>1</v>
      </c>
      <c r="K603" s="129">
        <v>1</v>
      </c>
      <c r="L603" s="129">
        <v>3</v>
      </c>
      <c r="M603" s="129">
        <v>1</v>
      </c>
      <c r="N603" s="129">
        <v>2</v>
      </c>
      <c r="O603" s="129">
        <v>1</v>
      </c>
      <c r="P603" s="130">
        <v>2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</row>
    <row r="604" spans="1:30">
      <c r="A604" s="131" t="s">
        <v>113</v>
      </c>
      <c r="B604" s="131" t="s">
        <v>1050</v>
      </c>
      <c r="C604" s="131" t="s">
        <v>1051</v>
      </c>
      <c r="D604" s="132" t="s">
        <v>287</v>
      </c>
      <c r="E604" s="133">
        <v>2</v>
      </c>
      <c r="F604" s="103">
        <v>1</v>
      </c>
      <c r="G604" s="103">
        <v>2</v>
      </c>
      <c r="H604" s="103">
        <v>6</v>
      </c>
      <c r="I604" s="103">
        <v>5</v>
      </c>
      <c r="J604" s="103">
        <v>3</v>
      </c>
      <c r="K604" s="103">
        <v>2</v>
      </c>
      <c r="L604" s="103">
        <v>4</v>
      </c>
      <c r="M604" s="103">
        <v>2</v>
      </c>
      <c r="N604" s="103"/>
      <c r="O604" s="103">
        <v>3</v>
      </c>
      <c r="P604" s="134">
        <v>2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</row>
    <row r="605" spans="1:30">
      <c r="A605" s="131" t="s">
        <v>113</v>
      </c>
      <c r="B605" s="140" t="s">
        <v>1053</v>
      </c>
      <c r="C605" s="140" t="s">
        <v>1054</v>
      </c>
      <c r="D605" s="140" t="s">
        <v>1052</v>
      </c>
      <c r="E605" s="128">
        <v>8</v>
      </c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30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</row>
    <row r="606" spans="1:30">
      <c r="A606" s="131" t="s">
        <v>113</v>
      </c>
      <c r="B606" s="140" t="s">
        <v>1265</v>
      </c>
      <c r="C606" s="140" t="s">
        <v>1266</v>
      </c>
      <c r="D606" s="140" t="s">
        <v>372</v>
      </c>
      <c r="E606" s="128"/>
      <c r="F606" s="129"/>
      <c r="G606" s="129"/>
      <c r="H606" s="129"/>
      <c r="I606" s="129"/>
      <c r="J606" s="129"/>
      <c r="K606" s="129"/>
      <c r="L606" s="129">
        <v>4</v>
      </c>
      <c r="M606" s="129"/>
      <c r="N606" s="129"/>
      <c r="O606" s="129"/>
      <c r="P606" s="130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</row>
    <row r="607" spans="1:30">
      <c r="A607" s="131" t="s">
        <v>113</v>
      </c>
      <c r="B607" s="140" t="s">
        <v>1267</v>
      </c>
      <c r="C607" s="140" t="s">
        <v>1268</v>
      </c>
      <c r="D607" s="140" t="s">
        <v>372</v>
      </c>
      <c r="E607" s="128"/>
      <c r="F607" s="129"/>
      <c r="G607" s="129"/>
      <c r="H607" s="129"/>
      <c r="I607" s="129"/>
      <c r="J607" s="129"/>
      <c r="K607" s="129"/>
      <c r="L607" s="129">
        <v>2</v>
      </c>
      <c r="M607" s="129"/>
      <c r="N607" s="129"/>
      <c r="O607" s="129"/>
      <c r="P607" s="130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</row>
    <row r="608" spans="1:30">
      <c r="A608" s="131" t="s">
        <v>113</v>
      </c>
      <c r="B608" s="140" t="s">
        <v>1269</v>
      </c>
      <c r="C608" s="140" t="s">
        <v>1270</v>
      </c>
      <c r="D608" s="140" t="s">
        <v>1271</v>
      </c>
      <c r="E608" s="128">
        <v>3</v>
      </c>
      <c r="F608" s="129">
        <v>5</v>
      </c>
      <c r="G608" s="129">
        <v>1</v>
      </c>
      <c r="H608" s="129">
        <v>3</v>
      </c>
      <c r="I608" s="129">
        <v>2</v>
      </c>
      <c r="J608" s="129">
        <v>2</v>
      </c>
      <c r="K608" s="129">
        <v>6</v>
      </c>
      <c r="L608" s="129">
        <v>4</v>
      </c>
      <c r="M608" s="129">
        <v>2</v>
      </c>
      <c r="N608" s="129">
        <v>2</v>
      </c>
      <c r="O608" s="129">
        <v>4</v>
      </c>
      <c r="P608" s="130">
        <v>3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</row>
    <row r="609" spans="1:30">
      <c r="A609" s="131" t="s">
        <v>113</v>
      </c>
      <c r="B609" s="140" t="s">
        <v>1272</v>
      </c>
      <c r="C609" s="140" t="s">
        <v>1273</v>
      </c>
      <c r="D609" s="140" t="s">
        <v>1274</v>
      </c>
      <c r="E609" s="128">
        <v>2</v>
      </c>
      <c r="F609" s="129">
        <v>1</v>
      </c>
      <c r="G609" s="129"/>
      <c r="H609" s="129"/>
      <c r="I609" s="129"/>
      <c r="J609" s="129"/>
      <c r="K609" s="129"/>
      <c r="L609" s="129">
        <v>2</v>
      </c>
      <c r="M609" s="129">
        <v>1</v>
      </c>
      <c r="N609" s="129"/>
      <c r="O609" s="129"/>
      <c r="P609" s="130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</row>
    <row r="610" spans="1:30">
      <c r="A610" s="131" t="s">
        <v>113</v>
      </c>
      <c r="B610" s="140" t="s">
        <v>1275</v>
      </c>
      <c r="C610" s="140" t="s">
        <v>1276</v>
      </c>
      <c r="D610" s="140" t="s">
        <v>1277</v>
      </c>
      <c r="E610" s="128"/>
      <c r="F610" s="129">
        <v>1</v>
      </c>
      <c r="G610" s="129"/>
      <c r="H610" s="129"/>
      <c r="I610" s="129"/>
      <c r="J610" s="129"/>
      <c r="K610" s="129"/>
      <c r="L610" s="129"/>
      <c r="M610" s="129"/>
      <c r="N610" s="129"/>
      <c r="O610" s="129"/>
      <c r="P610" s="13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</row>
    <row r="611" spans="1:30">
      <c r="A611" s="131" t="s">
        <v>113</v>
      </c>
      <c r="B611" s="140" t="s">
        <v>899</v>
      </c>
      <c r="C611" s="140" t="s">
        <v>900</v>
      </c>
      <c r="D611" s="140" t="s">
        <v>491</v>
      </c>
      <c r="E611" s="128"/>
      <c r="F611" s="129"/>
      <c r="G611" s="129">
        <v>2</v>
      </c>
      <c r="H611" s="129"/>
      <c r="I611" s="129"/>
      <c r="J611" s="129"/>
      <c r="K611" s="129"/>
      <c r="L611" s="129"/>
      <c r="M611" s="129"/>
      <c r="N611" s="129"/>
      <c r="O611" s="129"/>
      <c r="P611" s="130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</row>
    <row r="612" spans="1:30">
      <c r="A612" s="131" t="s">
        <v>113</v>
      </c>
      <c r="B612" s="131" t="s">
        <v>899</v>
      </c>
      <c r="C612" s="131" t="s">
        <v>900</v>
      </c>
      <c r="D612" s="132" t="s">
        <v>200</v>
      </c>
      <c r="E612" s="133"/>
      <c r="F612" s="103"/>
      <c r="G612" s="103">
        <v>8</v>
      </c>
      <c r="H612" s="103">
        <v>2</v>
      </c>
      <c r="I612" s="103">
        <v>2</v>
      </c>
      <c r="J612" s="103"/>
      <c r="K612" s="103"/>
      <c r="L612" s="103"/>
      <c r="M612" s="103"/>
      <c r="N612" s="103"/>
      <c r="O612" s="103"/>
      <c r="P612" s="134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</row>
    <row r="613" spans="1:30">
      <c r="A613" s="131" t="s">
        <v>113</v>
      </c>
      <c r="B613" s="131" t="s">
        <v>899</v>
      </c>
      <c r="C613" s="131" t="s">
        <v>900</v>
      </c>
      <c r="D613" s="132" t="s">
        <v>469</v>
      </c>
      <c r="E613" s="133">
        <v>2</v>
      </c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34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</row>
    <row r="614" spans="1:30">
      <c r="A614" s="131" t="s">
        <v>113</v>
      </c>
      <c r="B614" s="140" t="s">
        <v>1278</v>
      </c>
      <c r="C614" s="140" t="s">
        <v>1279</v>
      </c>
      <c r="D614" s="140" t="s">
        <v>491</v>
      </c>
      <c r="E614" s="128"/>
      <c r="F614" s="129"/>
      <c r="G614" s="129">
        <v>1</v>
      </c>
      <c r="H614" s="129"/>
      <c r="I614" s="129"/>
      <c r="J614" s="129"/>
      <c r="K614" s="129"/>
      <c r="L614" s="129"/>
      <c r="M614" s="129"/>
      <c r="N614" s="129"/>
      <c r="O614" s="129"/>
      <c r="P614" s="130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</row>
    <row r="615" spans="1:30">
      <c r="A615" s="131" t="s">
        <v>113</v>
      </c>
      <c r="B615" s="131" t="s">
        <v>1278</v>
      </c>
      <c r="C615" s="131" t="s">
        <v>1279</v>
      </c>
      <c r="D615" s="132" t="s">
        <v>200</v>
      </c>
      <c r="E615" s="133"/>
      <c r="F615" s="103"/>
      <c r="G615" s="103">
        <v>2</v>
      </c>
      <c r="H615" s="103"/>
      <c r="I615" s="103"/>
      <c r="J615" s="103"/>
      <c r="K615" s="103"/>
      <c r="L615" s="103"/>
      <c r="M615" s="103"/>
      <c r="N615" s="103"/>
      <c r="O615" s="103"/>
      <c r="P615" s="134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</row>
    <row r="616" spans="1:30">
      <c r="A616" s="131" t="s">
        <v>113</v>
      </c>
      <c r="B616" s="140" t="s">
        <v>1280</v>
      </c>
      <c r="C616" s="140" t="s">
        <v>1281</v>
      </c>
      <c r="D616" s="140" t="s">
        <v>491</v>
      </c>
      <c r="E616" s="128"/>
      <c r="F616" s="129"/>
      <c r="G616" s="129">
        <v>1</v>
      </c>
      <c r="H616" s="129"/>
      <c r="I616" s="129"/>
      <c r="J616" s="129"/>
      <c r="K616" s="129"/>
      <c r="L616" s="129"/>
      <c r="M616" s="129"/>
      <c r="N616" s="129"/>
      <c r="O616" s="129"/>
      <c r="P616" s="130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</row>
    <row r="617" spans="1:30">
      <c r="A617" s="131" t="s">
        <v>113</v>
      </c>
      <c r="B617" s="140" t="s">
        <v>1282</v>
      </c>
      <c r="C617" s="140" t="s">
        <v>1283</v>
      </c>
      <c r="D617" s="140" t="s">
        <v>200</v>
      </c>
      <c r="E617" s="128"/>
      <c r="F617" s="129"/>
      <c r="G617" s="129">
        <v>6</v>
      </c>
      <c r="H617" s="129">
        <v>2</v>
      </c>
      <c r="I617" s="129"/>
      <c r="J617" s="129"/>
      <c r="K617" s="129"/>
      <c r="L617" s="129"/>
      <c r="M617" s="129"/>
      <c r="N617" s="129"/>
      <c r="O617" s="129"/>
      <c r="P617" s="130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</row>
    <row r="618" spans="1:30">
      <c r="A618" s="131" t="s">
        <v>113</v>
      </c>
      <c r="B618" s="131" t="s">
        <v>1282</v>
      </c>
      <c r="C618" s="131" t="s">
        <v>1283</v>
      </c>
      <c r="D618" s="132" t="s">
        <v>469</v>
      </c>
      <c r="E618" s="133">
        <v>2</v>
      </c>
      <c r="F618" s="103">
        <v>3</v>
      </c>
      <c r="G618" s="103"/>
      <c r="H618" s="103"/>
      <c r="I618" s="103"/>
      <c r="J618" s="103"/>
      <c r="K618" s="103"/>
      <c r="L618" s="103"/>
      <c r="M618" s="103"/>
      <c r="N618" s="103"/>
      <c r="O618" s="103"/>
      <c r="P618" s="134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</row>
    <row r="619" spans="1:30">
      <c r="A619" s="131" t="s">
        <v>113</v>
      </c>
      <c r="B619" s="140" t="s">
        <v>1284</v>
      </c>
      <c r="C619" s="140" t="s">
        <v>1285</v>
      </c>
      <c r="D619" s="140" t="s">
        <v>491</v>
      </c>
      <c r="E619" s="128"/>
      <c r="F619" s="129"/>
      <c r="G619" s="129">
        <v>1</v>
      </c>
      <c r="H619" s="129"/>
      <c r="I619" s="129"/>
      <c r="J619" s="129"/>
      <c r="K619" s="129"/>
      <c r="L619" s="129"/>
      <c r="M619" s="129"/>
      <c r="N619" s="129"/>
      <c r="O619" s="129"/>
      <c r="P619" s="130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</row>
    <row r="620" spans="1:30">
      <c r="A620" s="131" t="s">
        <v>113</v>
      </c>
      <c r="B620" s="131" t="s">
        <v>1284</v>
      </c>
      <c r="C620" s="131" t="s">
        <v>1285</v>
      </c>
      <c r="D620" s="132" t="s">
        <v>200</v>
      </c>
      <c r="E620" s="133"/>
      <c r="F620" s="103"/>
      <c r="G620" s="103">
        <v>9</v>
      </c>
      <c r="H620" s="103">
        <v>2</v>
      </c>
      <c r="I620" s="103">
        <v>1</v>
      </c>
      <c r="J620" s="103"/>
      <c r="K620" s="103"/>
      <c r="L620" s="103"/>
      <c r="M620" s="103"/>
      <c r="N620" s="103"/>
      <c r="O620" s="103"/>
      <c r="P620" s="134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</row>
    <row r="621" spans="1:30">
      <c r="A621" s="131" t="s">
        <v>113</v>
      </c>
      <c r="B621" s="131" t="s">
        <v>1284</v>
      </c>
      <c r="C621" s="131" t="s">
        <v>1285</v>
      </c>
      <c r="D621" s="132" t="s">
        <v>469</v>
      </c>
      <c r="E621" s="133">
        <v>1</v>
      </c>
      <c r="F621" s="103">
        <v>3</v>
      </c>
      <c r="G621" s="103"/>
      <c r="H621" s="103"/>
      <c r="I621" s="103"/>
      <c r="J621" s="103"/>
      <c r="K621" s="103"/>
      <c r="L621" s="103"/>
      <c r="M621" s="103"/>
      <c r="N621" s="103"/>
      <c r="O621" s="103"/>
      <c r="P621" s="134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</row>
    <row r="622" spans="1:30">
      <c r="A622" s="131" t="s">
        <v>113</v>
      </c>
      <c r="B622" s="140" t="s">
        <v>901</v>
      </c>
      <c r="C622" s="140" t="s">
        <v>902</v>
      </c>
      <c r="D622" s="140" t="s">
        <v>491</v>
      </c>
      <c r="E622" s="128"/>
      <c r="F622" s="129"/>
      <c r="G622" s="129">
        <v>1</v>
      </c>
      <c r="H622" s="129"/>
      <c r="I622" s="129"/>
      <c r="J622" s="129"/>
      <c r="K622" s="129"/>
      <c r="L622" s="129"/>
      <c r="M622" s="129"/>
      <c r="N622" s="129"/>
      <c r="O622" s="129"/>
      <c r="P622" s="130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</row>
    <row r="623" spans="1:30">
      <c r="A623" s="131" t="s">
        <v>113</v>
      </c>
      <c r="B623" s="131" t="s">
        <v>901</v>
      </c>
      <c r="C623" s="131" t="s">
        <v>902</v>
      </c>
      <c r="D623" s="132" t="s">
        <v>200</v>
      </c>
      <c r="E623" s="133"/>
      <c r="F623" s="103"/>
      <c r="G623" s="103">
        <v>3</v>
      </c>
      <c r="H623" s="103">
        <v>3</v>
      </c>
      <c r="I623" s="103">
        <v>5</v>
      </c>
      <c r="J623" s="103">
        <v>2</v>
      </c>
      <c r="K623" s="103">
        <v>7</v>
      </c>
      <c r="L623" s="103">
        <v>4</v>
      </c>
      <c r="M623" s="103">
        <v>1</v>
      </c>
      <c r="N623" s="103"/>
      <c r="O623" s="103"/>
      <c r="P623" s="134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</row>
    <row r="624" spans="1:30">
      <c r="A624" s="131" t="s">
        <v>113</v>
      </c>
      <c r="B624" s="131" t="s">
        <v>901</v>
      </c>
      <c r="C624" s="131" t="s">
        <v>902</v>
      </c>
      <c r="D624" s="132" t="s">
        <v>469</v>
      </c>
      <c r="E624" s="133"/>
      <c r="F624" s="103">
        <v>1</v>
      </c>
      <c r="G624" s="103"/>
      <c r="H624" s="103"/>
      <c r="I624" s="103"/>
      <c r="J624" s="103"/>
      <c r="K624" s="103"/>
      <c r="L624" s="103"/>
      <c r="M624" s="103"/>
      <c r="N624" s="103"/>
      <c r="O624" s="103"/>
      <c r="P624" s="13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</row>
    <row r="625" spans="1:30">
      <c r="A625" s="131" t="s">
        <v>113</v>
      </c>
      <c r="B625" s="140" t="s">
        <v>1286</v>
      </c>
      <c r="C625" s="140" t="s">
        <v>1287</v>
      </c>
      <c r="D625" s="140" t="s">
        <v>200</v>
      </c>
      <c r="E625" s="128"/>
      <c r="F625" s="129"/>
      <c r="G625" s="129">
        <v>7</v>
      </c>
      <c r="H625" s="129">
        <v>4</v>
      </c>
      <c r="I625" s="129">
        <v>1</v>
      </c>
      <c r="J625" s="129"/>
      <c r="K625" s="129"/>
      <c r="L625" s="129">
        <v>1</v>
      </c>
      <c r="M625" s="129"/>
      <c r="N625" s="129">
        <v>1</v>
      </c>
      <c r="O625" s="129"/>
      <c r="P625" s="130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</row>
    <row r="626" spans="1:30">
      <c r="A626" s="131" t="s">
        <v>113</v>
      </c>
      <c r="B626" s="131" t="s">
        <v>1286</v>
      </c>
      <c r="C626" s="131" t="s">
        <v>1287</v>
      </c>
      <c r="D626" s="132" t="s">
        <v>469</v>
      </c>
      <c r="E626" s="133"/>
      <c r="F626" s="103">
        <v>1</v>
      </c>
      <c r="G626" s="103"/>
      <c r="H626" s="103"/>
      <c r="I626" s="103"/>
      <c r="J626" s="103"/>
      <c r="K626" s="103"/>
      <c r="L626" s="103"/>
      <c r="M626" s="103"/>
      <c r="N626" s="103"/>
      <c r="O626" s="103"/>
      <c r="P626" s="134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</row>
    <row r="627" spans="1:30">
      <c r="A627" s="131" t="s">
        <v>113</v>
      </c>
      <c r="B627" s="140" t="s">
        <v>1288</v>
      </c>
      <c r="C627" s="140" t="s">
        <v>1289</v>
      </c>
      <c r="D627" s="140" t="s">
        <v>200</v>
      </c>
      <c r="E627" s="128"/>
      <c r="F627" s="129"/>
      <c r="G627" s="129">
        <v>7</v>
      </c>
      <c r="H627" s="129">
        <v>1</v>
      </c>
      <c r="I627" s="129"/>
      <c r="J627" s="129"/>
      <c r="K627" s="129"/>
      <c r="L627" s="129"/>
      <c r="M627" s="129"/>
      <c r="N627" s="129"/>
      <c r="O627" s="129"/>
      <c r="P627" s="130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</row>
    <row r="628" spans="1:30">
      <c r="A628" s="131" t="s">
        <v>113</v>
      </c>
      <c r="B628" s="140" t="s">
        <v>1290</v>
      </c>
      <c r="C628" s="140" t="s">
        <v>1291</v>
      </c>
      <c r="D628" s="140" t="s">
        <v>491</v>
      </c>
      <c r="E628" s="128"/>
      <c r="F628" s="129"/>
      <c r="G628" s="129">
        <v>2</v>
      </c>
      <c r="H628" s="129"/>
      <c r="I628" s="129"/>
      <c r="J628" s="129"/>
      <c r="K628" s="129"/>
      <c r="L628" s="129"/>
      <c r="M628" s="129"/>
      <c r="N628" s="129"/>
      <c r="O628" s="129"/>
      <c r="P628" s="130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</row>
    <row r="629" spans="1:30">
      <c r="A629" s="131" t="s">
        <v>113</v>
      </c>
      <c r="B629" s="131" t="s">
        <v>1290</v>
      </c>
      <c r="C629" s="131" t="s">
        <v>1291</v>
      </c>
      <c r="D629" s="132" t="s">
        <v>200</v>
      </c>
      <c r="E629" s="133"/>
      <c r="F629" s="103"/>
      <c r="G629" s="103">
        <v>6</v>
      </c>
      <c r="H629" s="103">
        <v>3</v>
      </c>
      <c r="I629" s="103"/>
      <c r="J629" s="103"/>
      <c r="K629" s="103"/>
      <c r="L629" s="103"/>
      <c r="M629" s="103"/>
      <c r="N629" s="103"/>
      <c r="O629" s="103"/>
      <c r="P629" s="134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</row>
    <row r="630" spans="1:30">
      <c r="A630" s="131" t="s">
        <v>113</v>
      </c>
      <c r="B630" s="140" t="s">
        <v>1292</v>
      </c>
      <c r="C630" s="140" t="s">
        <v>1293</v>
      </c>
      <c r="D630" s="140" t="s">
        <v>200</v>
      </c>
      <c r="E630" s="128"/>
      <c r="F630" s="129"/>
      <c r="G630" s="129">
        <v>5</v>
      </c>
      <c r="H630" s="129">
        <v>8</v>
      </c>
      <c r="I630" s="129"/>
      <c r="J630" s="129"/>
      <c r="K630" s="129"/>
      <c r="L630" s="129">
        <v>1</v>
      </c>
      <c r="M630" s="129"/>
      <c r="N630" s="129"/>
      <c r="O630" s="129"/>
      <c r="P630" s="1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</row>
    <row r="631" spans="1:30">
      <c r="A631" s="131" t="s">
        <v>113</v>
      </c>
      <c r="B631" s="131" t="s">
        <v>1292</v>
      </c>
      <c r="C631" s="131" t="s">
        <v>1293</v>
      </c>
      <c r="D631" s="132" t="s">
        <v>469</v>
      </c>
      <c r="E631" s="133"/>
      <c r="F631" s="103">
        <v>1</v>
      </c>
      <c r="G631" s="103"/>
      <c r="H631" s="103"/>
      <c r="I631" s="103"/>
      <c r="J631" s="103"/>
      <c r="K631" s="103"/>
      <c r="L631" s="103"/>
      <c r="M631" s="103"/>
      <c r="N631" s="103"/>
      <c r="O631" s="103"/>
      <c r="P631" s="134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</row>
    <row r="632" spans="1:30">
      <c r="A632" s="131" t="s">
        <v>113</v>
      </c>
      <c r="B632" s="140" t="s">
        <v>1055</v>
      </c>
      <c r="C632" s="140" t="s">
        <v>1056</v>
      </c>
      <c r="D632" s="140" t="s">
        <v>1057</v>
      </c>
      <c r="E632" s="128">
        <v>0</v>
      </c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30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</row>
    <row r="633" spans="1:30">
      <c r="A633" s="131" t="s">
        <v>113</v>
      </c>
      <c r="B633" s="140" t="s">
        <v>1058</v>
      </c>
      <c r="C633" s="140" t="s">
        <v>1059</v>
      </c>
      <c r="D633" s="140" t="s">
        <v>1060</v>
      </c>
      <c r="E633" s="128">
        <v>2</v>
      </c>
      <c r="F633" s="129">
        <v>1</v>
      </c>
      <c r="G633" s="129">
        <v>1</v>
      </c>
      <c r="H633" s="129">
        <v>0</v>
      </c>
      <c r="I633" s="129">
        <v>1</v>
      </c>
      <c r="J633" s="129">
        <v>1</v>
      </c>
      <c r="K633" s="129">
        <v>1</v>
      </c>
      <c r="L633" s="129">
        <v>1</v>
      </c>
      <c r="M633" s="129">
        <v>0</v>
      </c>
      <c r="N633" s="129">
        <v>0</v>
      </c>
      <c r="O633" s="129">
        <v>0</v>
      </c>
      <c r="P633" s="130">
        <v>0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</row>
    <row r="634" spans="1:30">
      <c r="A634" s="131" t="s">
        <v>113</v>
      </c>
      <c r="B634" s="140" t="s">
        <v>1061</v>
      </c>
      <c r="C634" s="140" t="s">
        <v>1062</v>
      </c>
      <c r="D634" s="140" t="s">
        <v>1063</v>
      </c>
      <c r="E634" s="128"/>
      <c r="F634" s="129"/>
      <c r="G634" s="129"/>
      <c r="H634" s="129"/>
      <c r="I634" s="129"/>
      <c r="J634" s="129"/>
      <c r="K634" s="129"/>
      <c r="L634" s="129"/>
      <c r="M634" s="129">
        <v>300</v>
      </c>
      <c r="N634" s="129"/>
      <c r="O634" s="129"/>
      <c r="P634" s="130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</row>
    <row r="635" spans="1:30">
      <c r="A635" s="131" t="s">
        <v>113</v>
      </c>
      <c r="B635" s="140" t="s">
        <v>1064</v>
      </c>
      <c r="C635" s="140" t="s">
        <v>1065</v>
      </c>
      <c r="D635" s="140" t="s">
        <v>678</v>
      </c>
      <c r="E635" s="128">
        <v>2</v>
      </c>
      <c r="F635" s="129">
        <v>2</v>
      </c>
      <c r="G635" s="129">
        <v>1</v>
      </c>
      <c r="H635" s="129">
        <v>2</v>
      </c>
      <c r="I635" s="129">
        <v>4</v>
      </c>
      <c r="J635" s="129">
        <v>1</v>
      </c>
      <c r="K635" s="129">
        <v>1</v>
      </c>
      <c r="L635" s="129">
        <v>3</v>
      </c>
      <c r="M635" s="129">
        <v>0</v>
      </c>
      <c r="N635" s="129">
        <v>1</v>
      </c>
      <c r="O635" s="129">
        <v>1</v>
      </c>
      <c r="P635" s="130">
        <v>4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</row>
    <row r="636" spans="1:30">
      <c r="A636" s="131" t="s">
        <v>113</v>
      </c>
      <c r="B636" s="131" t="s">
        <v>1064</v>
      </c>
      <c r="C636" s="131" t="s">
        <v>1065</v>
      </c>
      <c r="D636" s="132" t="s">
        <v>367</v>
      </c>
      <c r="E636" s="133">
        <v>2</v>
      </c>
      <c r="F636" s="103">
        <v>6</v>
      </c>
      <c r="G636" s="103">
        <v>3</v>
      </c>
      <c r="H636" s="103">
        <v>3</v>
      </c>
      <c r="I636" s="103">
        <v>6</v>
      </c>
      <c r="J636" s="103">
        <v>1</v>
      </c>
      <c r="K636" s="103">
        <v>3</v>
      </c>
      <c r="L636" s="103">
        <v>1</v>
      </c>
      <c r="M636" s="103">
        <v>6</v>
      </c>
      <c r="N636" s="103">
        <v>4</v>
      </c>
      <c r="O636" s="103">
        <v>2</v>
      </c>
      <c r="P636" s="134">
        <v>1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</row>
    <row r="637" spans="1:30">
      <c r="A637" s="131" t="s">
        <v>113</v>
      </c>
      <c r="B637" s="140" t="s">
        <v>1294</v>
      </c>
      <c r="C637" s="140" t="s">
        <v>1295</v>
      </c>
      <c r="D637" s="140" t="s">
        <v>1296</v>
      </c>
      <c r="E637" s="128">
        <v>3</v>
      </c>
      <c r="F637" s="129">
        <v>9</v>
      </c>
      <c r="G637" s="129">
        <v>3</v>
      </c>
      <c r="H637" s="129">
        <v>2</v>
      </c>
      <c r="I637" s="129">
        <v>3</v>
      </c>
      <c r="J637" s="129">
        <v>7</v>
      </c>
      <c r="K637" s="129">
        <v>6</v>
      </c>
      <c r="L637" s="129">
        <v>3</v>
      </c>
      <c r="M637" s="129">
        <v>1</v>
      </c>
      <c r="N637" s="129">
        <v>2</v>
      </c>
      <c r="O637" s="129">
        <v>1</v>
      </c>
      <c r="P637" s="130">
        <v>5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</row>
    <row r="638" spans="1:30">
      <c r="A638" s="131" t="s">
        <v>113</v>
      </c>
      <c r="B638" s="140" t="s">
        <v>903</v>
      </c>
      <c r="C638" s="140" t="s">
        <v>904</v>
      </c>
      <c r="D638" s="140" t="s">
        <v>1066</v>
      </c>
      <c r="E638" s="128">
        <v>5</v>
      </c>
      <c r="F638" s="129">
        <v>8</v>
      </c>
      <c r="G638" s="129">
        <v>5</v>
      </c>
      <c r="H638" s="129">
        <v>6</v>
      </c>
      <c r="I638" s="129">
        <v>0</v>
      </c>
      <c r="J638" s="129">
        <v>1</v>
      </c>
      <c r="K638" s="129">
        <v>2</v>
      </c>
      <c r="L638" s="129">
        <v>1</v>
      </c>
      <c r="M638" s="129">
        <v>4</v>
      </c>
      <c r="N638" s="129">
        <v>5</v>
      </c>
      <c r="O638" s="129">
        <v>3</v>
      </c>
      <c r="P638" s="130">
        <v>3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</row>
    <row r="639" spans="1:30">
      <c r="A639" s="131" t="s">
        <v>113</v>
      </c>
      <c r="B639" s="131" t="s">
        <v>903</v>
      </c>
      <c r="C639" s="131" t="s">
        <v>904</v>
      </c>
      <c r="D639" s="132" t="s">
        <v>905</v>
      </c>
      <c r="E639" s="133">
        <v>4</v>
      </c>
      <c r="F639" s="103">
        <v>4</v>
      </c>
      <c r="G639" s="103">
        <v>2</v>
      </c>
      <c r="H639" s="103">
        <v>7</v>
      </c>
      <c r="I639" s="103">
        <v>7</v>
      </c>
      <c r="J639" s="103">
        <v>5</v>
      </c>
      <c r="K639" s="103">
        <v>3</v>
      </c>
      <c r="L639" s="103">
        <v>6</v>
      </c>
      <c r="M639" s="103">
        <v>7</v>
      </c>
      <c r="N639" s="103">
        <v>5</v>
      </c>
      <c r="O639" s="103">
        <v>4</v>
      </c>
      <c r="P639" s="134">
        <v>4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</row>
    <row r="640" spans="1:30">
      <c r="A640" s="131" t="s">
        <v>113</v>
      </c>
      <c r="B640" s="140" t="s">
        <v>1067</v>
      </c>
      <c r="C640" s="140" t="s">
        <v>1068</v>
      </c>
      <c r="D640" s="140" t="s">
        <v>711</v>
      </c>
      <c r="E640" s="128">
        <v>0</v>
      </c>
      <c r="F640" s="129">
        <v>0</v>
      </c>
      <c r="G640" s="129">
        <v>1</v>
      </c>
      <c r="H640" s="129">
        <v>0</v>
      </c>
      <c r="I640" s="129">
        <v>0</v>
      </c>
      <c r="J640" s="129">
        <v>0</v>
      </c>
      <c r="K640" s="129">
        <v>0</v>
      </c>
      <c r="L640" s="129">
        <v>0</v>
      </c>
      <c r="M640" s="129">
        <v>0</v>
      </c>
      <c r="N640" s="129">
        <v>0</v>
      </c>
      <c r="O640" s="129">
        <v>0</v>
      </c>
      <c r="P640" s="130">
        <v>0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</row>
    <row r="641" spans="1:30">
      <c r="A641" s="131" t="s">
        <v>113</v>
      </c>
      <c r="B641" s="140" t="s">
        <v>1069</v>
      </c>
      <c r="C641" s="140" t="s">
        <v>1070</v>
      </c>
      <c r="D641" s="140" t="s">
        <v>711</v>
      </c>
      <c r="E641" s="128">
        <v>0</v>
      </c>
      <c r="F641" s="129">
        <v>0</v>
      </c>
      <c r="G641" s="129">
        <v>1</v>
      </c>
      <c r="H641" s="129">
        <v>0</v>
      </c>
      <c r="I641" s="129">
        <v>0</v>
      </c>
      <c r="J641" s="129">
        <v>0</v>
      </c>
      <c r="K641" s="129">
        <v>0</v>
      </c>
      <c r="L641" s="129">
        <v>0</v>
      </c>
      <c r="M641" s="129">
        <v>0</v>
      </c>
      <c r="N641" s="129">
        <v>0</v>
      </c>
      <c r="O641" s="129">
        <v>1</v>
      </c>
      <c r="P641" s="130">
        <v>0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</row>
    <row r="642" spans="1:30">
      <c r="A642" s="131" t="s">
        <v>113</v>
      </c>
      <c r="B642" s="140" t="s">
        <v>1071</v>
      </c>
      <c r="C642" s="140" t="s">
        <v>1072</v>
      </c>
      <c r="D642" s="140" t="s">
        <v>1073</v>
      </c>
      <c r="E642" s="128"/>
      <c r="F642" s="129"/>
      <c r="G642" s="129"/>
      <c r="H642" s="129"/>
      <c r="I642" s="129">
        <v>1</v>
      </c>
      <c r="J642" s="129"/>
      <c r="K642" s="129"/>
      <c r="L642" s="129"/>
      <c r="M642" s="129"/>
      <c r="N642" s="129"/>
      <c r="O642" s="129"/>
      <c r="P642" s="130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</row>
    <row r="643" spans="1:30">
      <c r="A643" s="131" t="s">
        <v>113</v>
      </c>
      <c r="B643" s="140" t="s">
        <v>906</v>
      </c>
      <c r="C643" s="140" t="s">
        <v>907</v>
      </c>
      <c r="D643" s="140" t="s">
        <v>1022</v>
      </c>
      <c r="E643" s="128"/>
      <c r="F643" s="129"/>
      <c r="G643" s="129"/>
      <c r="H643" s="129"/>
      <c r="I643" s="129"/>
      <c r="J643" s="129"/>
      <c r="K643" s="129">
        <v>6</v>
      </c>
      <c r="L643" s="129">
        <v>13</v>
      </c>
      <c r="M643" s="129">
        <v>6</v>
      </c>
      <c r="N643" s="129"/>
      <c r="O643" s="129"/>
      <c r="P643" s="130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</row>
    <row r="644" spans="1:30">
      <c r="A644" s="131" t="s">
        <v>113</v>
      </c>
      <c r="B644" s="131" t="s">
        <v>906</v>
      </c>
      <c r="C644" s="131" t="s">
        <v>907</v>
      </c>
      <c r="D644" s="132" t="s">
        <v>1074</v>
      </c>
      <c r="E644" s="133">
        <v>3</v>
      </c>
      <c r="F644" s="103">
        <v>2</v>
      </c>
      <c r="G644" s="103">
        <v>7</v>
      </c>
      <c r="H644" s="103">
        <v>2</v>
      </c>
      <c r="I644" s="103">
        <v>3</v>
      </c>
      <c r="J644" s="103">
        <v>6</v>
      </c>
      <c r="K644" s="103">
        <v>1</v>
      </c>
      <c r="L644" s="103"/>
      <c r="M644" s="103"/>
      <c r="N644" s="103"/>
      <c r="O644" s="103"/>
      <c r="P644" s="13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</row>
    <row r="645" spans="1:30">
      <c r="A645" s="131" t="s">
        <v>113</v>
      </c>
      <c r="B645" s="131" t="s">
        <v>906</v>
      </c>
      <c r="C645" s="131" t="s">
        <v>907</v>
      </c>
      <c r="D645" s="132" t="s">
        <v>1248</v>
      </c>
      <c r="E645" s="133">
        <v>1</v>
      </c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34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</row>
    <row r="646" spans="1:30">
      <c r="A646" s="131" t="s">
        <v>113</v>
      </c>
      <c r="B646" s="131" t="s">
        <v>906</v>
      </c>
      <c r="C646" s="131" t="s">
        <v>907</v>
      </c>
      <c r="D646" s="132" t="s">
        <v>448</v>
      </c>
      <c r="E646" s="133">
        <v>2</v>
      </c>
      <c r="F646" s="103"/>
      <c r="G646" s="103">
        <v>4</v>
      </c>
      <c r="H646" s="103">
        <v>1</v>
      </c>
      <c r="I646" s="103"/>
      <c r="J646" s="103">
        <v>1</v>
      </c>
      <c r="K646" s="103"/>
      <c r="L646" s="103"/>
      <c r="M646" s="103"/>
      <c r="N646" s="103"/>
      <c r="O646" s="103"/>
      <c r="P646" s="134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</row>
    <row r="647" spans="1:30">
      <c r="A647" s="131" t="s">
        <v>113</v>
      </c>
      <c r="B647" s="140" t="s">
        <v>1297</v>
      </c>
      <c r="C647" s="140" t="s">
        <v>1298</v>
      </c>
      <c r="D647" s="140" t="s">
        <v>349</v>
      </c>
      <c r="E647" s="128"/>
      <c r="F647" s="129"/>
      <c r="G647" s="129"/>
      <c r="H647" s="129"/>
      <c r="I647" s="129"/>
      <c r="J647" s="129"/>
      <c r="K647" s="129"/>
      <c r="L647" s="129"/>
      <c r="M647" s="129">
        <v>4</v>
      </c>
      <c r="N647" s="129">
        <v>2</v>
      </c>
      <c r="O647" s="129"/>
      <c r="P647" s="130">
        <v>7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</row>
    <row r="648" spans="1:30">
      <c r="A648" s="131" t="s">
        <v>113</v>
      </c>
      <c r="B648" s="140" t="s">
        <v>1256</v>
      </c>
      <c r="C648" s="140" t="s">
        <v>1257</v>
      </c>
      <c r="D648" s="140" t="s">
        <v>349</v>
      </c>
      <c r="E648" s="128"/>
      <c r="F648" s="129"/>
      <c r="G648" s="129"/>
      <c r="H648" s="129"/>
      <c r="I648" s="129"/>
      <c r="J648" s="129"/>
      <c r="K648" s="129"/>
      <c r="L648" s="129"/>
      <c r="M648" s="129">
        <v>6</v>
      </c>
      <c r="N648" s="129">
        <v>2</v>
      </c>
      <c r="O648" s="129"/>
      <c r="P648" s="130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</row>
    <row r="649" spans="1:30">
      <c r="A649" s="131" t="s">
        <v>113</v>
      </c>
      <c r="B649" s="131" t="s">
        <v>1256</v>
      </c>
      <c r="C649" s="131" t="s">
        <v>1257</v>
      </c>
      <c r="D649" s="132" t="s">
        <v>727</v>
      </c>
      <c r="E649" s="133">
        <v>1</v>
      </c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34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</row>
    <row r="650" spans="1:30">
      <c r="A650" s="131" t="s">
        <v>113</v>
      </c>
      <c r="B650" s="131" t="s">
        <v>1256</v>
      </c>
      <c r="C650" s="131" t="s">
        <v>1257</v>
      </c>
      <c r="D650" s="132" t="s">
        <v>200</v>
      </c>
      <c r="E650" s="133">
        <v>1</v>
      </c>
      <c r="F650" s="103">
        <v>1</v>
      </c>
      <c r="G650" s="103">
        <v>1</v>
      </c>
      <c r="H650" s="103"/>
      <c r="I650" s="103">
        <v>1</v>
      </c>
      <c r="J650" s="103">
        <v>1</v>
      </c>
      <c r="K650" s="103">
        <v>8</v>
      </c>
      <c r="L650" s="103">
        <v>5</v>
      </c>
      <c r="M650" s="103">
        <v>4</v>
      </c>
      <c r="N650" s="103">
        <v>1</v>
      </c>
      <c r="O650" s="103"/>
      <c r="P650" s="134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</row>
    <row r="651" spans="1:30">
      <c r="A651" s="131" t="s">
        <v>113</v>
      </c>
      <c r="B651" s="140" t="s">
        <v>1258</v>
      </c>
      <c r="C651" s="140" t="s">
        <v>1259</v>
      </c>
      <c r="D651" s="140" t="s">
        <v>349</v>
      </c>
      <c r="E651" s="128"/>
      <c r="F651" s="129"/>
      <c r="G651" s="129"/>
      <c r="H651" s="129"/>
      <c r="I651" s="129"/>
      <c r="J651" s="129"/>
      <c r="K651" s="129"/>
      <c r="L651" s="129"/>
      <c r="M651" s="129">
        <v>3</v>
      </c>
      <c r="N651" s="129">
        <v>1</v>
      </c>
      <c r="O651" s="129"/>
      <c r="P651" s="130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</row>
    <row r="652" spans="1:30">
      <c r="A652" s="131" t="s">
        <v>113</v>
      </c>
      <c r="B652" s="131" t="s">
        <v>1258</v>
      </c>
      <c r="C652" s="131" t="s">
        <v>1259</v>
      </c>
      <c r="D652" s="132" t="s">
        <v>727</v>
      </c>
      <c r="E652" s="133">
        <v>1</v>
      </c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34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</row>
    <row r="653" spans="1:30">
      <c r="A653" s="131" t="s">
        <v>113</v>
      </c>
      <c r="B653" s="131" t="s">
        <v>1258</v>
      </c>
      <c r="C653" s="131" t="s">
        <v>1259</v>
      </c>
      <c r="D653" s="132" t="s">
        <v>200</v>
      </c>
      <c r="E653" s="133">
        <v>1</v>
      </c>
      <c r="F653" s="103"/>
      <c r="G653" s="103"/>
      <c r="H653" s="103">
        <v>1</v>
      </c>
      <c r="I653" s="103">
        <v>1</v>
      </c>
      <c r="J653" s="103"/>
      <c r="K653" s="103">
        <v>2</v>
      </c>
      <c r="L653" s="103"/>
      <c r="M653" s="103">
        <v>1</v>
      </c>
      <c r="N653" s="103"/>
      <c r="O653" s="103"/>
      <c r="P653" s="134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</row>
    <row r="654" spans="1:30">
      <c r="A654" s="131" t="s">
        <v>113</v>
      </c>
      <c r="B654" s="140" t="s">
        <v>908</v>
      </c>
      <c r="C654" s="140" t="s">
        <v>909</v>
      </c>
      <c r="D654" s="140" t="s">
        <v>1075</v>
      </c>
      <c r="E654" s="128">
        <v>0</v>
      </c>
      <c r="F654" s="129">
        <v>1</v>
      </c>
      <c r="G654" s="129">
        <v>1</v>
      </c>
      <c r="H654" s="129">
        <v>0</v>
      </c>
      <c r="I654" s="129">
        <v>1</v>
      </c>
      <c r="J654" s="129">
        <v>1</v>
      </c>
      <c r="K654" s="129">
        <v>4</v>
      </c>
      <c r="L654" s="129">
        <v>2</v>
      </c>
      <c r="M654" s="129">
        <v>0</v>
      </c>
      <c r="N654" s="129">
        <v>0</v>
      </c>
      <c r="O654" s="129">
        <v>0</v>
      </c>
      <c r="P654" s="130">
        <v>0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</row>
    <row r="655" spans="1:30">
      <c r="A655" s="131" t="s">
        <v>113</v>
      </c>
      <c r="B655" s="131" t="s">
        <v>908</v>
      </c>
      <c r="C655" s="131" t="s">
        <v>909</v>
      </c>
      <c r="D655" s="132" t="s">
        <v>439</v>
      </c>
      <c r="E655" s="133">
        <v>1</v>
      </c>
      <c r="F655" s="103">
        <v>4</v>
      </c>
      <c r="G655" s="103"/>
      <c r="H655" s="103"/>
      <c r="I655" s="103">
        <v>1</v>
      </c>
      <c r="J655" s="103">
        <v>2</v>
      </c>
      <c r="K655" s="103">
        <v>1</v>
      </c>
      <c r="L655" s="103">
        <v>4</v>
      </c>
      <c r="M655" s="103">
        <v>3</v>
      </c>
      <c r="N655" s="103">
        <v>3</v>
      </c>
      <c r="O655" s="103">
        <v>3</v>
      </c>
      <c r="P655" s="134">
        <v>2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</row>
    <row r="656" spans="1:30">
      <c r="A656" s="131" t="s">
        <v>113</v>
      </c>
      <c r="B656" s="140" t="s">
        <v>1076</v>
      </c>
      <c r="C656" s="140" t="s">
        <v>1077</v>
      </c>
      <c r="D656" s="140" t="s">
        <v>1078</v>
      </c>
      <c r="E656" s="128">
        <v>4</v>
      </c>
      <c r="F656" s="129">
        <v>3</v>
      </c>
      <c r="G656" s="129">
        <v>0</v>
      </c>
      <c r="H656" s="129">
        <v>0</v>
      </c>
      <c r="I656" s="129">
        <v>0</v>
      </c>
      <c r="J656" s="129">
        <v>0</v>
      </c>
      <c r="K656" s="129"/>
      <c r="L656" s="129"/>
      <c r="M656" s="129"/>
      <c r="N656" s="129"/>
      <c r="O656" s="129"/>
      <c r="P656" s="130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</row>
    <row r="657" spans="1:30">
      <c r="A657" s="131" t="s">
        <v>113</v>
      </c>
      <c r="B657" s="140" t="s">
        <v>1079</v>
      </c>
      <c r="C657" s="140" t="s">
        <v>1080</v>
      </c>
      <c r="D657" s="140" t="s">
        <v>1081</v>
      </c>
      <c r="E657" s="128">
        <v>1</v>
      </c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30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</row>
    <row r="658" spans="1:30">
      <c r="A658" s="131" t="s">
        <v>113</v>
      </c>
      <c r="B658" s="131" t="s">
        <v>1079</v>
      </c>
      <c r="C658" s="131" t="s">
        <v>1080</v>
      </c>
      <c r="D658" s="132" t="s">
        <v>1082</v>
      </c>
      <c r="E658" s="133"/>
      <c r="F658" s="103">
        <v>1</v>
      </c>
      <c r="G658" s="103"/>
      <c r="H658" s="103"/>
      <c r="I658" s="103"/>
      <c r="J658" s="103"/>
      <c r="K658" s="103"/>
      <c r="L658" s="103"/>
      <c r="M658" s="103"/>
      <c r="N658" s="103"/>
      <c r="O658" s="103"/>
      <c r="P658" s="134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</row>
    <row r="659" spans="1:30">
      <c r="A659" s="131" t="s">
        <v>113</v>
      </c>
      <c r="B659" s="131" t="s">
        <v>1079</v>
      </c>
      <c r="C659" s="131" t="s">
        <v>1080</v>
      </c>
      <c r="D659" s="132" t="s">
        <v>590</v>
      </c>
      <c r="E659" s="133">
        <v>2</v>
      </c>
      <c r="F659" s="103">
        <v>2</v>
      </c>
      <c r="G659" s="103"/>
      <c r="H659" s="103"/>
      <c r="I659" s="103"/>
      <c r="J659" s="103"/>
      <c r="K659" s="103"/>
      <c r="L659" s="103"/>
      <c r="M659" s="103"/>
      <c r="N659" s="103"/>
      <c r="O659" s="103"/>
      <c r="P659" s="134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</row>
    <row r="660" spans="1:30">
      <c r="A660" s="131" t="s">
        <v>113</v>
      </c>
      <c r="B660" s="140" t="s">
        <v>910</v>
      </c>
      <c r="C660" s="140" t="s">
        <v>911</v>
      </c>
      <c r="D660" s="140" t="s">
        <v>1083</v>
      </c>
      <c r="E660" s="128">
        <v>5</v>
      </c>
      <c r="F660" s="129">
        <v>2</v>
      </c>
      <c r="G660" s="129">
        <v>2</v>
      </c>
      <c r="H660" s="129">
        <v>3</v>
      </c>
      <c r="I660" s="129">
        <v>0</v>
      </c>
      <c r="J660" s="129">
        <v>1</v>
      </c>
      <c r="K660" s="129">
        <v>1</v>
      </c>
      <c r="L660" s="129">
        <v>1</v>
      </c>
      <c r="M660" s="129">
        <v>3</v>
      </c>
      <c r="N660" s="129">
        <v>1</v>
      </c>
      <c r="O660" s="129">
        <v>0</v>
      </c>
      <c r="P660" s="130">
        <v>3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</row>
    <row r="661" spans="1:30">
      <c r="A661" s="131" t="s">
        <v>113</v>
      </c>
      <c r="B661" s="131" t="s">
        <v>910</v>
      </c>
      <c r="C661" s="131" t="s">
        <v>911</v>
      </c>
      <c r="D661" s="132" t="s">
        <v>1249</v>
      </c>
      <c r="E661" s="133">
        <v>1</v>
      </c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34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</row>
    <row r="662" spans="1:30">
      <c r="A662" s="131" t="s">
        <v>113</v>
      </c>
      <c r="B662" s="131" t="s">
        <v>910</v>
      </c>
      <c r="C662" s="131" t="s">
        <v>911</v>
      </c>
      <c r="D662" s="132" t="s">
        <v>182</v>
      </c>
      <c r="E662" s="133">
        <v>13</v>
      </c>
      <c r="F662" s="103">
        <v>48</v>
      </c>
      <c r="G662" s="103">
        <v>35</v>
      </c>
      <c r="H662" s="103">
        <v>49</v>
      </c>
      <c r="I662" s="103">
        <v>57</v>
      </c>
      <c r="J662" s="103">
        <v>49</v>
      </c>
      <c r="K662" s="103">
        <v>24</v>
      </c>
      <c r="L662" s="103">
        <v>26</v>
      </c>
      <c r="M662" s="103">
        <v>26</v>
      </c>
      <c r="N662" s="103">
        <v>45</v>
      </c>
      <c r="O662" s="103">
        <v>72</v>
      </c>
      <c r="P662" s="134">
        <v>117</v>
      </c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</row>
    <row r="663" spans="1:30">
      <c r="A663" s="131" t="s">
        <v>113</v>
      </c>
      <c r="B663" s="140" t="s">
        <v>1010</v>
      </c>
      <c r="C663" s="140" t="s">
        <v>1011</v>
      </c>
      <c r="D663" s="140" t="s">
        <v>251</v>
      </c>
      <c r="E663" s="128">
        <v>20</v>
      </c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30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</row>
    <row r="664" spans="1:30">
      <c r="A664" s="131" t="s">
        <v>113</v>
      </c>
      <c r="B664" s="140" t="s">
        <v>1084</v>
      </c>
      <c r="C664" s="140" t="s">
        <v>1085</v>
      </c>
      <c r="D664" s="140" t="s">
        <v>666</v>
      </c>
      <c r="E664" s="128">
        <v>19</v>
      </c>
      <c r="F664" s="129">
        <v>26</v>
      </c>
      <c r="G664" s="129">
        <v>24</v>
      </c>
      <c r="H664" s="129">
        <v>24</v>
      </c>
      <c r="I664" s="129">
        <v>10</v>
      </c>
      <c r="J664" s="129">
        <v>8</v>
      </c>
      <c r="K664" s="129"/>
      <c r="L664" s="129"/>
      <c r="M664" s="129"/>
      <c r="N664" s="129"/>
      <c r="O664" s="129"/>
      <c r="P664" s="130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</row>
    <row r="665" spans="1:30">
      <c r="A665" s="131" t="s">
        <v>113</v>
      </c>
      <c r="B665" s="140" t="s">
        <v>1086</v>
      </c>
      <c r="C665" s="140" t="s">
        <v>1087</v>
      </c>
      <c r="D665" s="140" t="s">
        <v>666</v>
      </c>
      <c r="E665" s="128">
        <v>11</v>
      </c>
      <c r="F665" s="129">
        <v>31</v>
      </c>
      <c r="G665" s="129">
        <v>25</v>
      </c>
      <c r="H665" s="129">
        <v>21</v>
      </c>
      <c r="I665" s="129">
        <v>9</v>
      </c>
      <c r="J665" s="129">
        <v>7</v>
      </c>
      <c r="K665" s="129">
        <v>1</v>
      </c>
      <c r="L665" s="129"/>
      <c r="M665" s="129"/>
      <c r="N665" s="129"/>
      <c r="O665" s="129"/>
      <c r="P665" s="130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</row>
    <row r="666" spans="1:30">
      <c r="A666" s="131" t="s">
        <v>113</v>
      </c>
      <c r="B666" s="140" t="s">
        <v>1088</v>
      </c>
      <c r="C666" s="140" t="s">
        <v>1089</v>
      </c>
      <c r="D666" s="140" t="s">
        <v>666</v>
      </c>
      <c r="E666" s="128">
        <v>10</v>
      </c>
      <c r="F666" s="129">
        <v>8</v>
      </c>
      <c r="G666" s="129">
        <v>6</v>
      </c>
      <c r="H666" s="129">
        <v>1</v>
      </c>
      <c r="I666" s="129">
        <v>0</v>
      </c>
      <c r="J666" s="129">
        <v>0</v>
      </c>
      <c r="K666" s="129"/>
      <c r="L666" s="129"/>
      <c r="M666" s="129"/>
      <c r="N666" s="129"/>
      <c r="O666" s="129"/>
      <c r="P666" s="130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</row>
    <row r="667" spans="1:30">
      <c r="A667" s="131" t="s">
        <v>113</v>
      </c>
      <c r="B667" s="140" t="s">
        <v>1260</v>
      </c>
      <c r="C667" s="140" t="s">
        <v>1261</v>
      </c>
      <c r="D667" s="140" t="s">
        <v>914</v>
      </c>
      <c r="E667" s="128">
        <v>18</v>
      </c>
      <c r="F667" s="129">
        <v>6</v>
      </c>
      <c r="G667" s="129">
        <v>14</v>
      </c>
      <c r="H667" s="129">
        <v>4</v>
      </c>
      <c r="I667" s="129">
        <v>2</v>
      </c>
      <c r="J667" s="129">
        <v>24</v>
      </c>
      <c r="K667" s="129">
        <v>16</v>
      </c>
      <c r="L667" s="129">
        <v>5</v>
      </c>
      <c r="M667" s="129">
        <v>21</v>
      </c>
      <c r="N667" s="129">
        <v>7</v>
      </c>
      <c r="O667" s="129">
        <v>7</v>
      </c>
      <c r="P667" s="130">
        <v>8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</row>
    <row r="668" spans="1:30">
      <c r="A668" s="131" t="s">
        <v>113</v>
      </c>
      <c r="B668" s="140" t="s">
        <v>912</v>
      </c>
      <c r="C668" s="140" t="s">
        <v>913</v>
      </c>
      <c r="D668" s="140" t="s">
        <v>914</v>
      </c>
      <c r="E668" s="128">
        <v>10</v>
      </c>
      <c r="F668" s="129">
        <v>9</v>
      </c>
      <c r="G668" s="129">
        <v>11</v>
      </c>
      <c r="H668" s="129">
        <v>1</v>
      </c>
      <c r="I668" s="129">
        <v>4</v>
      </c>
      <c r="J668" s="129">
        <v>6</v>
      </c>
      <c r="K668" s="129">
        <v>16</v>
      </c>
      <c r="L668" s="129">
        <v>9</v>
      </c>
      <c r="M668" s="129">
        <v>10</v>
      </c>
      <c r="N668" s="129">
        <v>15</v>
      </c>
      <c r="O668" s="129">
        <v>4</v>
      </c>
      <c r="P668" s="130">
        <v>7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</row>
    <row r="669" spans="1:30">
      <c r="A669" s="131" t="s">
        <v>113</v>
      </c>
      <c r="B669" s="140" t="s">
        <v>1299</v>
      </c>
      <c r="C669" s="140" t="s">
        <v>1300</v>
      </c>
      <c r="D669" s="140" t="s">
        <v>1100</v>
      </c>
      <c r="E669" s="128">
        <v>8</v>
      </c>
      <c r="F669" s="129">
        <v>5</v>
      </c>
      <c r="G669" s="129">
        <v>5</v>
      </c>
      <c r="H669" s="129">
        <v>6</v>
      </c>
      <c r="I669" s="129">
        <v>7</v>
      </c>
      <c r="J669" s="129">
        <v>6</v>
      </c>
      <c r="K669" s="129">
        <v>13</v>
      </c>
      <c r="L669" s="129">
        <v>12</v>
      </c>
      <c r="M669" s="129">
        <v>7</v>
      </c>
      <c r="N669" s="129">
        <v>9</v>
      </c>
      <c r="O669" s="129">
        <v>9</v>
      </c>
      <c r="P669" s="130">
        <v>1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</row>
    <row r="670" spans="1:30">
      <c r="A670" s="131" t="s">
        <v>113</v>
      </c>
      <c r="B670" s="140" t="s">
        <v>1301</v>
      </c>
      <c r="C670" s="140" t="s">
        <v>1302</v>
      </c>
      <c r="D670" s="140" t="s">
        <v>1303</v>
      </c>
      <c r="E670" s="128">
        <v>3</v>
      </c>
      <c r="F670" s="129">
        <v>3</v>
      </c>
      <c r="G670" s="129"/>
      <c r="H670" s="129">
        <v>3</v>
      </c>
      <c r="I670" s="129">
        <v>2</v>
      </c>
      <c r="J670" s="129">
        <v>3</v>
      </c>
      <c r="K670" s="129">
        <v>3</v>
      </c>
      <c r="L670" s="129">
        <v>2</v>
      </c>
      <c r="M670" s="129">
        <v>2</v>
      </c>
      <c r="N670" s="129"/>
      <c r="O670" s="129">
        <v>2</v>
      </c>
      <c r="P670" s="130">
        <v>2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</row>
    <row r="671" spans="1:30">
      <c r="A671" s="131" t="s">
        <v>113</v>
      </c>
      <c r="B671" s="140" t="s">
        <v>1304</v>
      </c>
      <c r="C671" s="140" t="s">
        <v>1305</v>
      </c>
      <c r="D671" s="140" t="s">
        <v>1303</v>
      </c>
      <c r="E671" s="128">
        <v>1</v>
      </c>
      <c r="F671" s="129"/>
      <c r="G671" s="129"/>
      <c r="H671" s="129"/>
      <c r="I671" s="129">
        <v>1</v>
      </c>
      <c r="J671" s="129"/>
      <c r="K671" s="129"/>
      <c r="L671" s="129"/>
      <c r="M671" s="129">
        <v>1</v>
      </c>
      <c r="N671" s="129"/>
      <c r="O671" s="129"/>
      <c r="P671" s="130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</row>
    <row r="672" spans="1:30">
      <c r="A672" s="131" t="s">
        <v>113</v>
      </c>
      <c r="B672" s="140" t="s">
        <v>1306</v>
      </c>
      <c r="C672" s="140" t="s">
        <v>1307</v>
      </c>
      <c r="D672" s="140" t="s">
        <v>940</v>
      </c>
      <c r="E672" s="128">
        <v>1</v>
      </c>
      <c r="F672" s="129"/>
      <c r="G672" s="129">
        <v>3</v>
      </c>
      <c r="H672" s="129">
        <v>3</v>
      </c>
      <c r="I672" s="129">
        <v>1</v>
      </c>
      <c r="J672" s="129">
        <v>1</v>
      </c>
      <c r="K672" s="129">
        <v>2</v>
      </c>
      <c r="L672" s="129">
        <v>4</v>
      </c>
      <c r="M672" s="129">
        <v>3</v>
      </c>
      <c r="N672" s="129"/>
      <c r="O672" s="129"/>
      <c r="P672" s="130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</row>
    <row r="673" spans="1:30">
      <c r="A673" s="131" t="s">
        <v>113</v>
      </c>
      <c r="B673" s="140" t="s">
        <v>1308</v>
      </c>
      <c r="C673" s="140" t="s">
        <v>1309</v>
      </c>
      <c r="D673" s="140" t="s">
        <v>940</v>
      </c>
      <c r="E673" s="128">
        <v>1</v>
      </c>
      <c r="F673" s="129"/>
      <c r="G673" s="129"/>
      <c r="H673" s="129">
        <v>1</v>
      </c>
      <c r="I673" s="129">
        <v>1</v>
      </c>
      <c r="J673" s="129">
        <v>2</v>
      </c>
      <c r="K673" s="129">
        <v>2</v>
      </c>
      <c r="L673" s="129">
        <v>5</v>
      </c>
      <c r="M673" s="129">
        <v>2</v>
      </c>
      <c r="N673" s="129">
        <v>1</v>
      </c>
      <c r="O673" s="129"/>
      <c r="P673" s="130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</row>
    <row r="674" spans="1:30">
      <c r="A674" s="131" t="s">
        <v>113</v>
      </c>
      <c r="B674" s="140" t="s">
        <v>1310</v>
      </c>
      <c r="C674" s="140" t="s">
        <v>1311</v>
      </c>
      <c r="D674" s="140" t="s">
        <v>940</v>
      </c>
      <c r="E674" s="128"/>
      <c r="F674" s="129"/>
      <c r="G674" s="129"/>
      <c r="H674" s="129">
        <v>1</v>
      </c>
      <c r="I674" s="129"/>
      <c r="J674" s="129"/>
      <c r="K674" s="129"/>
      <c r="L674" s="129">
        <v>3</v>
      </c>
      <c r="M674" s="129"/>
      <c r="N674" s="129"/>
      <c r="O674" s="129"/>
      <c r="P674" s="130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</row>
    <row r="675" spans="1:30">
      <c r="A675" s="131" t="s">
        <v>113</v>
      </c>
      <c r="B675" s="140" t="s">
        <v>1090</v>
      </c>
      <c r="C675" s="140" t="s">
        <v>1091</v>
      </c>
      <c r="D675" s="140" t="s">
        <v>1092</v>
      </c>
      <c r="E675" s="128">
        <v>0</v>
      </c>
      <c r="F675" s="129">
        <v>0</v>
      </c>
      <c r="G675" s="129">
        <v>0</v>
      </c>
      <c r="H675" s="129">
        <v>0</v>
      </c>
      <c r="I675" s="129">
        <v>0</v>
      </c>
      <c r="J675" s="129">
        <v>0</v>
      </c>
      <c r="K675" s="129">
        <v>0</v>
      </c>
      <c r="L675" s="129">
        <v>0</v>
      </c>
      <c r="M675" s="129">
        <v>0</v>
      </c>
      <c r="N675" s="129">
        <v>0</v>
      </c>
      <c r="O675" s="129"/>
      <c r="P675" s="130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</row>
    <row r="676" spans="1:30">
      <c r="A676" s="131" t="s">
        <v>113</v>
      </c>
      <c r="B676" s="131" t="s">
        <v>1090</v>
      </c>
      <c r="C676" s="131" t="s">
        <v>1091</v>
      </c>
      <c r="D676" s="132" t="s">
        <v>1312</v>
      </c>
      <c r="E676" s="133">
        <v>1</v>
      </c>
      <c r="F676" s="103">
        <v>1</v>
      </c>
      <c r="G676" s="103">
        <v>2</v>
      </c>
      <c r="H676" s="103">
        <v>2</v>
      </c>
      <c r="I676" s="103">
        <v>2</v>
      </c>
      <c r="J676" s="103">
        <v>1</v>
      </c>
      <c r="K676" s="103">
        <v>11</v>
      </c>
      <c r="L676" s="103">
        <v>4</v>
      </c>
      <c r="M676" s="103">
        <v>6</v>
      </c>
      <c r="N676" s="103"/>
      <c r="O676" s="103"/>
      <c r="P676" s="134">
        <v>1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</row>
    <row r="677" spans="1:30">
      <c r="A677" s="131" t="s">
        <v>113</v>
      </c>
      <c r="B677" s="140" t="s">
        <v>1012</v>
      </c>
      <c r="C677" s="140" t="s">
        <v>1013</v>
      </c>
      <c r="D677" s="140" t="s">
        <v>1093</v>
      </c>
      <c r="E677" s="128"/>
      <c r="F677" s="129"/>
      <c r="G677" s="129"/>
      <c r="H677" s="129"/>
      <c r="I677" s="129">
        <v>3</v>
      </c>
      <c r="J677" s="129">
        <v>1</v>
      </c>
      <c r="K677" s="129"/>
      <c r="L677" s="129"/>
      <c r="M677" s="129"/>
      <c r="N677" s="129"/>
      <c r="O677" s="129"/>
      <c r="P677" s="130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</row>
    <row r="678" spans="1:30">
      <c r="A678" s="131" t="s">
        <v>113</v>
      </c>
      <c r="B678" s="131" t="s">
        <v>1012</v>
      </c>
      <c r="C678" s="131" t="s">
        <v>1013</v>
      </c>
      <c r="D678" s="132" t="s">
        <v>1094</v>
      </c>
      <c r="E678" s="133">
        <v>2</v>
      </c>
      <c r="F678" s="103">
        <v>2</v>
      </c>
      <c r="G678" s="103">
        <v>4</v>
      </c>
      <c r="H678" s="103">
        <v>1</v>
      </c>
      <c r="I678" s="103"/>
      <c r="J678" s="103"/>
      <c r="K678" s="103">
        <v>3</v>
      </c>
      <c r="L678" s="103">
        <v>2</v>
      </c>
      <c r="M678" s="103">
        <v>0</v>
      </c>
      <c r="N678" s="103">
        <v>1</v>
      </c>
      <c r="O678" s="103">
        <v>1</v>
      </c>
      <c r="P678" s="134">
        <v>0</v>
      </c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</row>
    <row r="679" spans="1:30">
      <c r="A679" s="131" t="s">
        <v>113</v>
      </c>
      <c r="B679" s="131" t="s">
        <v>1012</v>
      </c>
      <c r="C679" s="131" t="s">
        <v>1013</v>
      </c>
      <c r="D679" s="132" t="s">
        <v>590</v>
      </c>
      <c r="E679" s="133">
        <v>14</v>
      </c>
      <c r="F679" s="103">
        <v>7</v>
      </c>
      <c r="G679" s="103">
        <v>27</v>
      </c>
      <c r="H679" s="103">
        <v>35</v>
      </c>
      <c r="I679" s="103">
        <v>67</v>
      </c>
      <c r="J679" s="103">
        <v>31</v>
      </c>
      <c r="K679" s="103">
        <v>8</v>
      </c>
      <c r="L679" s="103">
        <v>18</v>
      </c>
      <c r="M679" s="103">
        <v>1</v>
      </c>
      <c r="N679" s="103">
        <v>3</v>
      </c>
      <c r="O679" s="103">
        <v>1</v>
      </c>
      <c r="P679" s="134">
        <v>7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</row>
    <row r="680" spans="1:30">
      <c r="A680" s="131" t="s">
        <v>113</v>
      </c>
      <c r="B680" s="140" t="s">
        <v>915</v>
      </c>
      <c r="C680" s="140" t="s">
        <v>916</v>
      </c>
      <c r="D680" s="140" t="s">
        <v>1224</v>
      </c>
      <c r="E680" s="128"/>
      <c r="F680" s="129"/>
      <c r="G680" s="129"/>
      <c r="H680" s="129"/>
      <c r="I680" s="129"/>
      <c r="J680" s="129">
        <v>32</v>
      </c>
      <c r="K680" s="129"/>
      <c r="L680" s="129"/>
      <c r="M680" s="129"/>
      <c r="N680" s="129"/>
      <c r="O680" s="129"/>
      <c r="P680" s="13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</row>
    <row r="681" spans="1:30">
      <c r="A681" s="131" t="s">
        <v>113</v>
      </c>
      <c r="B681" s="131" t="s">
        <v>915</v>
      </c>
      <c r="C681" s="131" t="s">
        <v>916</v>
      </c>
      <c r="D681" s="132" t="s">
        <v>396</v>
      </c>
      <c r="E681" s="133"/>
      <c r="F681" s="103"/>
      <c r="G681" s="103"/>
      <c r="H681" s="103"/>
      <c r="I681" s="103">
        <v>150</v>
      </c>
      <c r="J681" s="103"/>
      <c r="K681" s="103">
        <v>100</v>
      </c>
      <c r="L681" s="103"/>
      <c r="M681" s="103"/>
      <c r="N681" s="103"/>
      <c r="O681" s="103"/>
      <c r="P681" s="134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</row>
    <row r="682" spans="1:30">
      <c r="A682" s="131" t="s">
        <v>113</v>
      </c>
      <c r="B682" s="131" t="s">
        <v>915</v>
      </c>
      <c r="C682" s="131" t="s">
        <v>916</v>
      </c>
      <c r="D682" s="132" t="s">
        <v>1095</v>
      </c>
      <c r="E682" s="133"/>
      <c r="F682" s="103"/>
      <c r="G682" s="103"/>
      <c r="H682" s="103">
        <v>3</v>
      </c>
      <c r="I682" s="103">
        <v>6</v>
      </c>
      <c r="J682" s="103">
        <v>3</v>
      </c>
      <c r="K682" s="103">
        <v>0</v>
      </c>
      <c r="L682" s="103">
        <v>0</v>
      </c>
      <c r="M682" s="103">
        <v>0</v>
      </c>
      <c r="N682" s="103">
        <v>0</v>
      </c>
      <c r="O682" s="103">
        <v>0</v>
      </c>
      <c r="P682" s="134">
        <v>0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</row>
    <row r="683" spans="1:30">
      <c r="A683" s="131" t="s">
        <v>113</v>
      </c>
      <c r="B683" s="131" t="s">
        <v>915</v>
      </c>
      <c r="C683" s="131" t="s">
        <v>916</v>
      </c>
      <c r="D683" s="132" t="s">
        <v>469</v>
      </c>
      <c r="E683" s="133"/>
      <c r="F683" s="103"/>
      <c r="G683" s="103">
        <v>9</v>
      </c>
      <c r="H683" s="103">
        <v>24</v>
      </c>
      <c r="I683" s="103">
        <v>11</v>
      </c>
      <c r="J683" s="103">
        <v>21</v>
      </c>
      <c r="K683" s="103">
        <v>21</v>
      </c>
      <c r="L683" s="103">
        <v>13</v>
      </c>
      <c r="M683" s="103">
        <v>15</v>
      </c>
      <c r="N683" s="103">
        <v>7</v>
      </c>
      <c r="O683" s="103">
        <v>9</v>
      </c>
      <c r="P683" s="134">
        <v>7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</row>
    <row r="684" spans="1:30">
      <c r="A684" s="131" t="s">
        <v>113</v>
      </c>
      <c r="B684" s="131" t="s">
        <v>915</v>
      </c>
      <c r="C684" s="131" t="s">
        <v>916</v>
      </c>
      <c r="D684" s="132" t="s">
        <v>1094</v>
      </c>
      <c r="E684" s="133">
        <v>5</v>
      </c>
      <c r="F684" s="103">
        <v>2</v>
      </c>
      <c r="G684" s="103">
        <v>2</v>
      </c>
      <c r="H684" s="103"/>
      <c r="I684" s="103"/>
      <c r="J684" s="103"/>
      <c r="K684" s="103"/>
      <c r="L684" s="103"/>
      <c r="M684" s="103"/>
      <c r="N684" s="103"/>
      <c r="O684" s="103"/>
      <c r="P684" s="13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</row>
    <row r="685" spans="1:30">
      <c r="A685" s="131" t="s">
        <v>113</v>
      </c>
      <c r="B685" s="131" t="s">
        <v>915</v>
      </c>
      <c r="C685" s="131" t="s">
        <v>916</v>
      </c>
      <c r="D685" s="132" t="s">
        <v>590</v>
      </c>
      <c r="E685" s="133">
        <v>9</v>
      </c>
      <c r="F685" s="103">
        <v>8</v>
      </c>
      <c r="G685" s="103"/>
      <c r="H685" s="103"/>
      <c r="I685" s="103"/>
      <c r="J685" s="103"/>
      <c r="K685" s="103"/>
      <c r="L685" s="103"/>
      <c r="M685" s="103"/>
      <c r="N685" s="103"/>
      <c r="O685" s="103"/>
      <c r="P685" s="134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</row>
    <row r="686" spans="1:30">
      <c r="A686" s="131" t="s">
        <v>113</v>
      </c>
      <c r="B686" s="140" t="s">
        <v>1096</v>
      </c>
      <c r="C686" s="140" t="s">
        <v>1097</v>
      </c>
      <c r="D686" s="140" t="s">
        <v>1095</v>
      </c>
      <c r="E686" s="128"/>
      <c r="F686" s="129"/>
      <c r="G686" s="129"/>
      <c r="H686" s="129">
        <v>3</v>
      </c>
      <c r="I686" s="129">
        <v>3</v>
      </c>
      <c r="J686" s="129">
        <v>0</v>
      </c>
      <c r="K686" s="129">
        <v>0</v>
      </c>
      <c r="L686" s="129">
        <v>0</v>
      </c>
      <c r="M686" s="129">
        <v>0</v>
      </c>
      <c r="N686" s="129">
        <v>0</v>
      </c>
      <c r="O686" s="129">
        <v>0</v>
      </c>
      <c r="P686" s="130">
        <v>0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</row>
    <row r="687" spans="1:30">
      <c r="A687" s="131" t="s">
        <v>113</v>
      </c>
      <c r="B687" s="131" t="s">
        <v>1096</v>
      </c>
      <c r="C687" s="131" t="s">
        <v>1097</v>
      </c>
      <c r="D687" s="132" t="s">
        <v>469</v>
      </c>
      <c r="E687" s="133"/>
      <c r="F687" s="103"/>
      <c r="G687" s="103">
        <v>2</v>
      </c>
      <c r="H687" s="103">
        <v>8</v>
      </c>
      <c r="I687" s="103">
        <v>4</v>
      </c>
      <c r="J687" s="103">
        <v>5</v>
      </c>
      <c r="K687" s="103">
        <v>1</v>
      </c>
      <c r="L687" s="103">
        <v>3</v>
      </c>
      <c r="M687" s="103"/>
      <c r="N687" s="103"/>
      <c r="O687" s="103">
        <v>1</v>
      </c>
      <c r="P687" s="134">
        <v>3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</row>
    <row r="688" spans="1:30">
      <c r="A688" s="131" t="s">
        <v>113</v>
      </c>
      <c r="B688" s="131" t="s">
        <v>1096</v>
      </c>
      <c r="C688" s="131" t="s">
        <v>1097</v>
      </c>
      <c r="D688" s="132" t="s">
        <v>1094</v>
      </c>
      <c r="E688" s="133">
        <v>1</v>
      </c>
      <c r="F688" s="103">
        <v>3</v>
      </c>
      <c r="G688" s="103">
        <v>3</v>
      </c>
      <c r="H688" s="103"/>
      <c r="I688" s="103"/>
      <c r="J688" s="103"/>
      <c r="K688" s="103"/>
      <c r="L688" s="103"/>
      <c r="M688" s="103"/>
      <c r="N688" s="103"/>
      <c r="O688" s="103"/>
      <c r="P688" s="134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</row>
    <row r="689" spans="1:30">
      <c r="A689" s="131" t="s">
        <v>113</v>
      </c>
      <c r="B689" s="131" t="s">
        <v>1096</v>
      </c>
      <c r="C689" s="131" t="s">
        <v>1097</v>
      </c>
      <c r="D689" s="132" t="s">
        <v>590</v>
      </c>
      <c r="E689" s="133">
        <v>3</v>
      </c>
      <c r="F689" s="103">
        <v>1</v>
      </c>
      <c r="G689" s="103"/>
      <c r="H689" s="103"/>
      <c r="I689" s="103"/>
      <c r="J689" s="103"/>
      <c r="K689" s="103"/>
      <c r="L689" s="103"/>
      <c r="M689" s="103"/>
      <c r="N689" s="103"/>
      <c r="O689" s="103"/>
      <c r="P689" s="134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</row>
    <row r="690" spans="1:30">
      <c r="A690" s="131" t="s">
        <v>113</v>
      </c>
      <c r="B690" s="140" t="s">
        <v>1098</v>
      </c>
      <c r="C690" s="140" t="s">
        <v>1099</v>
      </c>
      <c r="D690" s="140" t="s">
        <v>1100</v>
      </c>
      <c r="E690" s="128">
        <v>13</v>
      </c>
      <c r="F690" s="129">
        <v>16</v>
      </c>
      <c r="G690" s="129">
        <v>26</v>
      </c>
      <c r="H690" s="129">
        <v>28</v>
      </c>
      <c r="I690" s="129">
        <v>29</v>
      </c>
      <c r="J690" s="129">
        <v>1</v>
      </c>
      <c r="K690" s="129">
        <v>20</v>
      </c>
      <c r="L690" s="129">
        <v>39</v>
      </c>
      <c r="M690" s="129">
        <v>18</v>
      </c>
      <c r="N690" s="129">
        <v>15</v>
      </c>
      <c r="O690" s="129">
        <v>21</v>
      </c>
      <c r="P690" s="130">
        <v>16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</row>
    <row r="691" spans="1:30">
      <c r="A691" s="131" t="s">
        <v>113</v>
      </c>
      <c r="B691" s="131" t="s">
        <v>1098</v>
      </c>
      <c r="C691" s="131" t="s">
        <v>1099</v>
      </c>
      <c r="D691" s="132" t="s">
        <v>1313</v>
      </c>
      <c r="E691" s="133">
        <v>1</v>
      </c>
      <c r="F691" s="103">
        <v>8</v>
      </c>
      <c r="G691" s="103">
        <v>5</v>
      </c>
      <c r="H691" s="103">
        <v>2</v>
      </c>
      <c r="I691" s="103">
        <v>4</v>
      </c>
      <c r="J691" s="103">
        <v>1</v>
      </c>
      <c r="K691" s="103">
        <v>6</v>
      </c>
      <c r="L691" s="103">
        <v>4</v>
      </c>
      <c r="M691" s="103">
        <v>5</v>
      </c>
      <c r="N691" s="103">
        <v>2</v>
      </c>
      <c r="O691" s="103">
        <v>4</v>
      </c>
      <c r="P691" s="134">
        <v>5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</row>
    <row r="692" spans="1:30">
      <c r="A692" s="131" t="s">
        <v>113</v>
      </c>
      <c r="B692" s="140" t="s">
        <v>1101</v>
      </c>
      <c r="C692" s="140" t="s">
        <v>1102</v>
      </c>
      <c r="D692" s="140" t="s">
        <v>1100</v>
      </c>
      <c r="E692" s="128">
        <v>21</v>
      </c>
      <c r="F692" s="129">
        <v>23</v>
      </c>
      <c r="G692" s="129">
        <v>24</v>
      </c>
      <c r="H692" s="129">
        <v>12</v>
      </c>
      <c r="I692" s="129">
        <v>17</v>
      </c>
      <c r="J692" s="129">
        <v>27</v>
      </c>
      <c r="K692" s="129">
        <v>27</v>
      </c>
      <c r="L692" s="129">
        <v>18</v>
      </c>
      <c r="M692" s="129">
        <v>15</v>
      </c>
      <c r="N692" s="129">
        <v>18</v>
      </c>
      <c r="O692" s="129">
        <v>17</v>
      </c>
      <c r="P692" s="130">
        <v>24</v>
      </c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</row>
    <row r="693" spans="1:30">
      <c r="A693" s="131" t="s">
        <v>113</v>
      </c>
      <c r="B693" s="131" t="s">
        <v>1101</v>
      </c>
      <c r="C693" s="131" t="s">
        <v>1102</v>
      </c>
      <c r="D693" s="132" t="s">
        <v>1313</v>
      </c>
      <c r="E693" s="133">
        <v>5</v>
      </c>
      <c r="F693" s="103">
        <v>7</v>
      </c>
      <c r="G693" s="103">
        <v>3</v>
      </c>
      <c r="H693" s="103">
        <v>6</v>
      </c>
      <c r="I693" s="103">
        <v>3</v>
      </c>
      <c r="J693" s="103">
        <v>2</v>
      </c>
      <c r="K693" s="103">
        <v>10</v>
      </c>
      <c r="L693" s="103">
        <v>5</v>
      </c>
      <c r="M693" s="103">
        <v>7</v>
      </c>
      <c r="N693" s="103">
        <v>2</v>
      </c>
      <c r="O693" s="103">
        <v>2</v>
      </c>
      <c r="P693" s="134">
        <v>9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</row>
    <row r="694" spans="1:30">
      <c r="A694" s="131" t="s">
        <v>113</v>
      </c>
      <c r="B694" s="140" t="s">
        <v>1103</v>
      </c>
      <c r="C694" s="140" t="s">
        <v>1104</v>
      </c>
      <c r="D694" s="140" t="s">
        <v>364</v>
      </c>
      <c r="E694" s="128"/>
      <c r="F694" s="129">
        <v>4</v>
      </c>
      <c r="G694" s="129">
        <v>7</v>
      </c>
      <c r="H694" s="129">
        <v>2</v>
      </c>
      <c r="I694" s="129">
        <v>13</v>
      </c>
      <c r="J694" s="129">
        <v>5</v>
      </c>
      <c r="K694" s="129">
        <v>10</v>
      </c>
      <c r="L694" s="129">
        <v>4</v>
      </c>
      <c r="M694" s="129">
        <v>8</v>
      </c>
      <c r="N694" s="129">
        <v>6</v>
      </c>
      <c r="O694" s="129">
        <v>1</v>
      </c>
      <c r="P694" s="130">
        <v>9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</row>
    <row r="695" spans="1:30">
      <c r="A695" s="131" t="s">
        <v>113</v>
      </c>
      <c r="B695" s="131" t="s">
        <v>1103</v>
      </c>
      <c r="C695" s="131" t="s">
        <v>1104</v>
      </c>
      <c r="D695" s="132" t="s">
        <v>1100</v>
      </c>
      <c r="E695" s="133">
        <v>8</v>
      </c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34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</row>
    <row r="696" spans="1:30">
      <c r="A696" s="131" t="s">
        <v>113</v>
      </c>
      <c r="B696" s="131" t="s">
        <v>1103</v>
      </c>
      <c r="C696" s="131" t="s">
        <v>1104</v>
      </c>
      <c r="D696" s="132" t="s">
        <v>417</v>
      </c>
      <c r="E696" s="133">
        <v>2</v>
      </c>
      <c r="F696" s="103">
        <v>2</v>
      </c>
      <c r="G696" s="103">
        <v>5</v>
      </c>
      <c r="H696" s="103">
        <v>10</v>
      </c>
      <c r="I696" s="103">
        <v>12</v>
      </c>
      <c r="J696" s="103">
        <v>1</v>
      </c>
      <c r="K696" s="103">
        <v>8</v>
      </c>
      <c r="L696" s="103">
        <v>2</v>
      </c>
      <c r="M696" s="103">
        <v>3</v>
      </c>
      <c r="N696" s="103">
        <v>1</v>
      </c>
      <c r="O696" s="103">
        <v>3</v>
      </c>
      <c r="P696" s="134">
        <v>4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</row>
    <row r="697" spans="1:30">
      <c r="A697" s="131" t="s">
        <v>113</v>
      </c>
      <c r="B697" s="140" t="s">
        <v>1314</v>
      </c>
      <c r="C697" s="140" t="s">
        <v>1315</v>
      </c>
      <c r="D697" s="140" t="s">
        <v>1316</v>
      </c>
      <c r="E697" s="128">
        <v>3</v>
      </c>
      <c r="F697" s="129">
        <v>2</v>
      </c>
      <c r="G697" s="129">
        <v>3</v>
      </c>
      <c r="H697" s="129">
        <v>2</v>
      </c>
      <c r="I697" s="129">
        <v>1</v>
      </c>
      <c r="J697" s="129"/>
      <c r="K697" s="129">
        <v>2</v>
      </c>
      <c r="L697" s="129">
        <v>2</v>
      </c>
      <c r="M697" s="129">
        <v>2</v>
      </c>
      <c r="N697" s="129"/>
      <c r="O697" s="129"/>
      <c r="P697" s="130">
        <v>3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</row>
    <row r="698" spans="1:30">
      <c r="A698" s="131" t="s">
        <v>113</v>
      </c>
      <c r="B698" s="140" t="s">
        <v>1317</v>
      </c>
      <c r="C698" s="140" t="s">
        <v>1318</v>
      </c>
      <c r="D698" s="140" t="s">
        <v>1319</v>
      </c>
      <c r="E698" s="128"/>
      <c r="F698" s="129"/>
      <c r="G698" s="129"/>
      <c r="H698" s="129"/>
      <c r="I698" s="129">
        <v>1</v>
      </c>
      <c r="J698" s="129"/>
      <c r="K698" s="129"/>
      <c r="L698" s="129"/>
      <c r="M698" s="129"/>
      <c r="N698" s="129"/>
      <c r="O698" s="129"/>
      <c r="P698" s="130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</row>
    <row r="699" spans="1:30">
      <c r="A699" s="131" t="s">
        <v>113</v>
      </c>
      <c r="B699" s="140" t="s">
        <v>1014</v>
      </c>
      <c r="C699" s="140" t="s">
        <v>1015</v>
      </c>
      <c r="D699" s="140" t="s">
        <v>372</v>
      </c>
      <c r="E699" s="128">
        <v>1</v>
      </c>
      <c r="F699" s="129">
        <v>5</v>
      </c>
      <c r="G699" s="129">
        <v>2</v>
      </c>
      <c r="H699" s="129">
        <v>1</v>
      </c>
      <c r="I699" s="129"/>
      <c r="J699" s="129">
        <v>3</v>
      </c>
      <c r="K699" s="129">
        <v>10</v>
      </c>
      <c r="L699" s="129">
        <v>1</v>
      </c>
      <c r="M699" s="129"/>
      <c r="N699" s="129">
        <v>1</v>
      </c>
      <c r="O699" s="129">
        <v>1</v>
      </c>
      <c r="P699" s="130">
        <v>1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</row>
    <row r="700" spans="1:30">
      <c r="A700" s="131" t="s">
        <v>113</v>
      </c>
      <c r="B700" s="140" t="s">
        <v>1016</v>
      </c>
      <c r="C700" s="140" t="s">
        <v>1017</v>
      </c>
      <c r="D700" s="140" t="s">
        <v>1105</v>
      </c>
      <c r="E700" s="128">
        <v>5</v>
      </c>
      <c r="F700" s="129">
        <v>8</v>
      </c>
      <c r="G700" s="129">
        <v>8</v>
      </c>
      <c r="H700" s="129">
        <v>10</v>
      </c>
      <c r="I700" s="129">
        <v>7</v>
      </c>
      <c r="J700" s="129">
        <v>4</v>
      </c>
      <c r="K700" s="129">
        <v>3</v>
      </c>
      <c r="L700" s="129">
        <v>5</v>
      </c>
      <c r="M700" s="129">
        <v>5</v>
      </c>
      <c r="N700" s="129">
        <v>3</v>
      </c>
      <c r="O700" s="129">
        <v>2</v>
      </c>
      <c r="P700" s="130">
        <v>3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</row>
    <row r="701" spans="1:30">
      <c r="A701" s="131" t="s">
        <v>113</v>
      </c>
      <c r="B701" s="131" t="s">
        <v>1016</v>
      </c>
      <c r="C701" s="131" t="s">
        <v>1017</v>
      </c>
      <c r="D701" s="132" t="s">
        <v>372</v>
      </c>
      <c r="E701" s="133"/>
      <c r="F701" s="103">
        <v>3</v>
      </c>
      <c r="G701" s="103">
        <v>4</v>
      </c>
      <c r="H701" s="103">
        <v>4</v>
      </c>
      <c r="I701" s="103">
        <v>2</v>
      </c>
      <c r="J701" s="103">
        <v>2</v>
      </c>
      <c r="K701" s="103">
        <v>32</v>
      </c>
      <c r="L701" s="103">
        <v>3</v>
      </c>
      <c r="M701" s="103">
        <v>2</v>
      </c>
      <c r="N701" s="103">
        <v>1</v>
      </c>
      <c r="O701" s="103"/>
      <c r="P701" s="134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</row>
    <row r="702" spans="1:30">
      <c r="A702" s="131" t="s">
        <v>113</v>
      </c>
      <c r="B702" s="140" t="s">
        <v>1106</v>
      </c>
      <c r="C702" s="140" t="s">
        <v>1107</v>
      </c>
      <c r="D702" s="140" t="s">
        <v>1095</v>
      </c>
      <c r="E702" s="128">
        <v>5</v>
      </c>
      <c r="F702" s="129">
        <v>7</v>
      </c>
      <c r="G702" s="129">
        <v>4</v>
      </c>
      <c r="H702" s="129">
        <v>6</v>
      </c>
      <c r="I702" s="129">
        <v>8</v>
      </c>
      <c r="J702" s="129">
        <v>5</v>
      </c>
      <c r="K702" s="129">
        <v>5</v>
      </c>
      <c r="L702" s="129">
        <v>5</v>
      </c>
      <c r="M702" s="129">
        <v>1</v>
      </c>
      <c r="N702" s="129"/>
      <c r="O702" s="129"/>
      <c r="P702" s="130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</row>
    <row r="703" spans="1:30">
      <c r="A703" s="131" t="s">
        <v>113</v>
      </c>
      <c r="B703" s="131" t="s">
        <v>1106</v>
      </c>
      <c r="C703" s="131" t="s">
        <v>1107</v>
      </c>
      <c r="D703" s="132" t="s">
        <v>469</v>
      </c>
      <c r="E703" s="133">
        <v>4</v>
      </c>
      <c r="F703" s="103">
        <v>2</v>
      </c>
      <c r="G703" s="103"/>
      <c r="H703" s="103">
        <v>1</v>
      </c>
      <c r="I703" s="103">
        <v>1</v>
      </c>
      <c r="J703" s="103"/>
      <c r="K703" s="103"/>
      <c r="L703" s="103">
        <v>1</v>
      </c>
      <c r="M703" s="103">
        <v>2</v>
      </c>
      <c r="N703" s="103">
        <v>1</v>
      </c>
      <c r="O703" s="103">
        <v>2</v>
      </c>
      <c r="P703" s="134">
        <v>1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</row>
    <row r="704" spans="1:30">
      <c r="A704" s="131" t="s">
        <v>113</v>
      </c>
      <c r="B704" s="140" t="s">
        <v>1018</v>
      </c>
      <c r="C704" s="140" t="s">
        <v>1019</v>
      </c>
      <c r="D704" s="140" t="s">
        <v>1095</v>
      </c>
      <c r="E704" s="128">
        <v>4</v>
      </c>
      <c r="F704" s="129">
        <v>8</v>
      </c>
      <c r="G704" s="129">
        <v>4</v>
      </c>
      <c r="H704" s="129">
        <v>3</v>
      </c>
      <c r="I704" s="129">
        <v>8</v>
      </c>
      <c r="J704" s="129">
        <v>3</v>
      </c>
      <c r="K704" s="129">
        <v>3</v>
      </c>
      <c r="L704" s="129">
        <v>1</v>
      </c>
      <c r="M704" s="129">
        <v>3</v>
      </c>
      <c r="N704" s="129">
        <v>4</v>
      </c>
      <c r="O704" s="129">
        <v>4</v>
      </c>
      <c r="P704" s="130">
        <v>4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</row>
    <row r="705" spans="1:30">
      <c r="A705" s="131" t="s">
        <v>113</v>
      </c>
      <c r="B705" s="131" t="s">
        <v>1018</v>
      </c>
      <c r="C705" s="131" t="s">
        <v>1019</v>
      </c>
      <c r="D705" s="132" t="s">
        <v>469</v>
      </c>
      <c r="E705" s="133">
        <v>1</v>
      </c>
      <c r="F705" s="103">
        <v>22</v>
      </c>
      <c r="G705" s="103">
        <v>1</v>
      </c>
      <c r="H705" s="103">
        <v>1</v>
      </c>
      <c r="I705" s="103">
        <v>2</v>
      </c>
      <c r="J705" s="103"/>
      <c r="K705" s="103">
        <v>4</v>
      </c>
      <c r="L705" s="103"/>
      <c r="M705" s="103">
        <v>1</v>
      </c>
      <c r="N705" s="103"/>
      <c r="O705" s="103"/>
      <c r="P705" s="134">
        <v>1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</row>
    <row r="706" spans="1:30">
      <c r="A706" s="131" t="s">
        <v>113</v>
      </c>
      <c r="B706" s="140" t="s">
        <v>1020</v>
      </c>
      <c r="C706" s="140" t="s">
        <v>1021</v>
      </c>
      <c r="D706" s="140" t="s">
        <v>1108</v>
      </c>
      <c r="E706" s="128">
        <v>8</v>
      </c>
      <c r="F706" s="129">
        <v>15</v>
      </c>
      <c r="G706" s="129">
        <v>17</v>
      </c>
      <c r="H706" s="129">
        <v>15</v>
      </c>
      <c r="I706" s="129">
        <v>6</v>
      </c>
      <c r="J706" s="129">
        <v>7</v>
      </c>
      <c r="K706" s="129">
        <v>3</v>
      </c>
      <c r="L706" s="129">
        <v>6</v>
      </c>
      <c r="M706" s="129">
        <v>8</v>
      </c>
      <c r="N706" s="129">
        <v>8</v>
      </c>
      <c r="O706" s="129">
        <v>2</v>
      </c>
      <c r="P706" s="130">
        <v>7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</row>
    <row r="707" spans="1:30">
      <c r="A707" s="131" t="s">
        <v>113</v>
      </c>
      <c r="B707" s="131" t="s">
        <v>1020</v>
      </c>
      <c r="C707" s="131" t="s">
        <v>1021</v>
      </c>
      <c r="D707" s="132" t="s">
        <v>1022</v>
      </c>
      <c r="E707" s="133">
        <v>5</v>
      </c>
      <c r="F707" s="103">
        <v>63</v>
      </c>
      <c r="G707" s="103">
        <v>29</v>
      </c>
      <c r="H707" s="103">
        <v>56</v>
      </c>
      <c r="I707" s="103">
        <v>91</v>
      </c>
      <c r="J707" s="103">
        <v>37</v>
      </c>
      <c r="K707" s="103">
        <v>13</v>
      </c>
      <c r="L707" s="103">
        <v>19</v>
      </c>
      <c r="M707" s="103">
        <v>8</v>
      </c>
      <c r="N707" s="103">
        <v>79</v>
      </c>
      <c r="O707" s="103">
        <v>92</v>
      </c>
      <c r="P707" s="134">
        <v>123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</row>
    <row r="708" spans="1:30">
      <c r="A708" s="131" t="s">
        <v>113</v>
      </c>
      <c r="B708" s="140" t="s">
        <v>1023</v>
      </c>
      <c r="C708" s="140" t="s">
        <v>1024</v>
      </c>
      <c r="D708" s="140" t="s">
        <v>1108</v>
      </c>
      <c r="E708" s="128">
        <v>5</v>
      </c>
      <c r="F708" s="129">
        <v>1</v>
      </c>
      <c r="G708" s="129">
        <v>4</v>
      </c>
      <c r="H708" s="129">
        <v>10</v>
      </c>
      <c r="I708" s="129">
        <v>2</v>
      </c>
      <c r="J708" s="129">
        <v>4</v>
      </c>
      <c r="K708" s="129">
        <v>5</v>
      </c>
      <c r="L708" s="129">
        <v>1</v>
      </c>
      <c r="M708" s="129">
        <v>5</v>
      </c>
      <c r="N708" s="129">
        <v>3</v>
      </c>
      <c r="O708" s="129">
        <v>2</v>
      </c>
      <c r="P708" s="130">
        <v>9</v>
      </c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</row>
    <row r="709" spans="1:30">
      <c r="A709" s="131" t="s">
        <v>113</v>
      </c>
      <c r="B709" s="131" t="s">
        <v>1023</v>
      </c>
      <c r="C709" s="131" t="s">
        <v>1024</v>
      </c>
      <c r="D709" s="132" t="s">
        <v>1022</v>
      </c>
      <c r="E709" s="133">
        <v>2</v>
      </c>
      <c r="F709" s="103">
        <v>48</v>
      </c>
      <c r="G709" s="103">
        <v>26</v>
      </c>
      <c r="H709" s="103">
        <v>58</v>
      </c>
      <c r="I709" s="103">
        <v>84</v>
      </c>
      <c r="J709" s="103">
        <v>32</v>
      </c>
      <c r="K709" s="103">
        <v>4</v>
      </c>
      <c r="L709" s="103">
        <v>16</v>
      </c>
      <c r="M709" s="103">
        <v>5</v>
      </c>
      <c r="N709" s="103">
        <v>74</v>
      </c>
      <c r="O709" s="103">
        <v>70</v>
      </c>
      <c r="P709" s="134">
        <v>75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</row>
    <row r="710" spans="1:30">
      <c r="A710" s="131" t="s">
        <v>113</v>
      </c>
      <c r="B710" s="140" t="s">
        <v>1109</v>
      </c>
      <c r="C710" s="140" t="s">
        <v>1110</v>
      </c>
      <c r="D710" s="140" t="s">
        <v>666</v>
      </c>
      <c r="E710" s="128">
        <v>8</v>
      </c>
      <c r="F710" s="129">
        <v>29</v>
      </c>
      <c r="G710" s="129">
        <v>26</v>
      </c>
      <c r="H710" s="129">
        <v>24</v>
      </c>
      <c r="I710" s="129">
        <v>51</v>
      </c>
      <c r="J710" s="129">
        <v>17</v>
      </c>
      <c r="K710" s="129">
        <v>31</v>
      </c>
      <c r="L710" s="129">
        <v>35</v>
      </c>
      <c r="M710" s="129">
        <v>14</v>
      </c>
      <c r="N710" s="129">
        <v>15</v>
      </c>
      <c r="O710" s="129">
        <v>18</v>
      </c>
      <c r="P710" s="130">
        <v>15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</row>
    <row r="711" spans="1:30">
      <c r="A711" s="131" t="s">
        <v>113</v>
      </c>
      <c r="B711" s="140" t="s">
        <v>1111</v>
      </c>
      <c r="C711" s="140" t="s">
        <v>1112</v>
      </c>
      <c r="D711" s="140" t="s">
        <v>666</v>
      </c>
      <c r="E711" s="128">
        <v>13</v>
      </c>
      <c r="F711" s="129">
        <v>23</v>
      </c>
      <c r="G711" s="129">
        <v>28</v>
      </c>
      <c r="H711" s="129">
        <v>23</v>
      </c>
      <c r="I711" s="129">
        <v>44</v>
      </c>
      <c r="J711" s="129">
        <v>48</v>
      </c>
      <c r="K711" s="129">
        <v>4</v>
      </c>
      <c r="L711" s="129">
        <v>16</v>
      </c>
      <c r="M711" s="129">
        <v>16</v>
      </c>
      <c r="N711" s="129">
        <v>12</v>
      </c>
      <c r="O711" s="129">
        <v>16</v>
      </c>
      <c r="P711" s="130">
        <v>16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</row>
    <row r="712" spans="1:30">
      <c r="A712" s="131" t="s">
        <v>113</v>
      </c>
      <c r="B712" s="140" t="s">
        <v>1113</v>
      </c>
      <c r="C712" s="140" t="s">
        <v>1114</v>
      </c>
      <c r="D712" s="140" t="s">
        <v>666</v>
      </c>
      <c r="E712" s="128">
        <v>5</v>
      </c>
      <c r="F712" s="129">
        <v>12</v>
      </c>
      <c r="G712" s="129">
        <v>0</v>
      </c>
      <c r="H712" s="129">
        <v>0</v>
      </c>
      <c r="I712" s="129">
        <v>0</v>
      </c>
      <c r="J712" s="129">
        <v>33</v>
      </c>
      <c r="K712" s="129">
        <v>16</v>
      </c>
      <c r="L712" s="129">
        <v>19</v>
      </c>
      <c r="M712" s="129">
        <v>13</v>
      </c>
      <c r="N712" s="129">
        <v>11</v>
      </c>
      <c r="O712" s="129">
        <v>13</v>
      </c>
      <c r="P712" s="130">
        <v>19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</row>
    <row r="713" spans="1:30">
      <c r="A713" s="131" t="s">
        <v>113</v>
      </c>
      <c r="B713" s="140" t="s">
        <v>1115</v>
      </c>
      <c r="C713" s="140" t="s">
        <v>1116</v>
      </c>
      <c r="D713" s="140" t="s">
        <v>1117</v>
      </c>
      <c r="E713" s="128"/>
      <c r="F713" s="129">
        <v>0</v>
      </c>
      <c r="G713" s="129">
        <v>0</v>
      </c>
      <c r="H713" s="129">
        <v>0</v>
      </c>
      <c r="I713" s="129">
        <v>0</v>
      </c>
      <c r="J713" s="129">
        <v>0</v>
      </c>
      <c r="K713" s="129"/>
      <c r="L713" s="129"/>
      <c r="M713" s="129">
        <v>11</v>
      </c>
      <c r="N713" s="129">
        <v>20</v>
      </c>
      <c r="O713" s="129">
        <v>0</v>
      </c>
      <c r="P713" s="130">
        <v>0</v>
      </c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</row>
    <row r="714" spans="1:30">
      <c r="A714" s="131" t="s">
        <v>113</v>
      </c>
      <c r="B714" s="131" t="s">
        <v>1115</v>
      </c>
      <c r="C714" s="131" t="s">
        <v>1116</v>
      </c>
      <c r="D714" s="132" t="s">
        <v>200</v>
      </c>
      <c r="E714" s="133"/>
      <c r="F714" s="103"/>
      <c r="G714" s="103"/>
      <c r="H714" s="103"/>
      <c r="I714" s="103"/>
      <c r="J714" s="103"/>
      <c r="K714" s="103"/>
      <c r="L714" s="103">
        <v>19</v>
      </c>
      <c r="M714" s="103">
        <v>9</v>
      </c>
      <c r="N714" s="103">
        <v>1</v>
      </c>
      <c r="O714" s="103">
        <v>1</v>
      </c>
      <c r="P714" s="13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</row>
    <row r="715" spans="1:30">
      <c r="A715" s="131" t="s">
        <v>113</v>
      </c>
      <c r="B715" s="131" t="s">
        <v>1115</v>
      </c>
      <c r="C715" s="131" t="s">
        <v>1116</v>
      </c>
      <c r="D715" s="132" t="s">
        <v>1075</v>
      </c>
      <c r="E715" s="133">
        <v>2</v>
      </c>
      <c r="F715" s="103"/>
      <c r="G715" s="103"/>
      <c r="H715" s="103"/>
      <c r="I715" s="103"/>
      <c r="J715" s="103"/>
      <c r="K715" s="103">
        <v>1</v>
      </c>
      <c r="L715" s="103">
        <v>1</v>
      </c>
      <c r="M715" s="103"/>
      <c r="N715" s="103"/>
      <c r="O715" s="103"/>
      <c r="P715" s="134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</row>
    <row r="716" spans="1:30">
      <c r="A716" s="131" t="s">
        <v>113</v>
      </c>
      <c r="B716" s="131" t="s">
        <v>1115</v>
      </c>
      <c r="C716" s="131" t="s">
        <v>1116</v>
      </c>
      <c r="D716" s="132" t="s">
        <v>439</v>
      </c>
      <c r="E716" s="133">
        <v>1</v>
      </c>
      <c r="F716" s="103"/>
      <c r="G716" s="103"/>
      <c r="H716" s="103"/>
      <c r="I716" s="103"/>
      <c r="J716" s="103"/>
      <c r="K716" s="103">
        <v>3</v>
      </c>
      <c r="L716" s="103"/>
      <c r="M716" s="103"/>
      <c r="N716" s="103"/>
      <c r="O716" s="103"/>
      <c r="P716" s="134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</row>
    <row r="717" spans="1:30">
      <c r="A717" s="131" t="s">
        <v>113</v>
      </c>
      <c r="B717" s="140" t="s">
        <v>1320</v>
      </c>
      <c r="C717" s="140" t="s">
        <v>1321</v>
      </c>
      <c r="D717" s="140" t="s">
        <v>1322</v>
      </c>
      <c r="E717" s="128"/>
      <c r="F717" s="129">
        <v>1</v>
      </c>
      <c r="G717" s="129"/>
      <c r="H717" s="129"/>
      <c r="I717" s="129"/>
      <c r="J717" s="129"/>
      <c r="K717" s="129"/>
      <c r="L717" s="129"/>
      <c r="M717" s="129"/>
      <c r="N717" s="129"/>
      <c r="O717" s="129"/>
      <c r="P717" s="130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</row>
    <row r="718" spans="1:30">
      <c r="A718" s="131" t="s">
        <v>113</v>
      </c>
      <c r="B718" s="140" t="s">
        <v>1323</v>
      </c>
      <c r="C718" s="140" t="s">
        <v>1324</v>
      </c>
      <c r="D718" s="140" t="s">
        <v>1322</v>
      </c>
      <c r="E718" s="128">
        <v>1</v>
      </c>
      <c r="F718" s="129">
        <v>1</v>
      </c>
      <c r="G718" s="129"/>
      <c r="H718" s="129">
        <v>6</v>
      </c>
      <c r="I718" s="129">
        <v>2</v>
      </c>
      <c r="J718" s="129">
        <v>1</v>
      </c>
      <c r="K718" s="129">
        <v>3</v>
      </c>
      <c r="L718" s="129">
        <v>2</v>
      </c>
      <c r="M718" s="129"/>
      <c r="N718" s="129">
        <v>1</v>
      </c>
      <c r="O718" s="129"/>
      <c r="P718" s="130">
        <v>6</v>
      </c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</row>
    <row r="719" spans="1:30">
      <c r="A719" s="131" t="s">
        <v>113</v>
      </c>
      <c r="B719" s="140" t="s">
        <v>1325</v>
      </c>
      <c r="C719" s="140" t="s">
        <v>1326</v>
      </c>
      <c r="D719" s="140" t="s">
        <v>946</v>
      </c>
      <c r="E719" s="128"/>
      <c r="F719" s="129"/>
      <c r="G719" s="129"/>
      <c r="H719" s="129">
        <v>2</v>
      </c>
      <c r="I719" s="129">
        <v>6</v>
      </c>
      <c r="J719" s="129">
        <v>3</v>
      </c>
      <c r="K719" s="129">
        <v>3</v>
      </c>
      <c r="L719" s="129">
        <v>10</v>
      </c>
      <c r="M719" s="129">
        <v>8</v>
      </c>
      <c r="N719" s="129">
        <v>8</v>
      </c>
      <c r="O719" s="129">
        <v>4</v>
      </c>
      <c r="P719" s="130">
        <v>3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</row>
    <row r="720" spans="1:30">
      <c r="A720" s="131" t="s">
        <v>113</v>
      </c>
      <c r="B720" s="140" t="s">
        <v>1327</v>
      </c>
      <c r="C720" s="140" t="s">
        <v>1328</v>
      </c>
      <c r="D720" s="140" t="s">
        <v>1329</v>
      </c>
      <c r="E720" s="128">
        <v>1</v>
      </c>
      <c r="F720" s="129">
        <v>7</v>
      </c>
      <c r="G720" s="129">
        <v>1</v>
      </c>
      <c r="H720" s="129">
        <v>2</v>
      </c>
      <c r="I720" s="129">
        <v>9</v>
      </c>
      <c r="J720" s="129">
        <v>6</v>
      </c>
      <c r="K720" s="129">
        <v>7</v>
      </c>
      <c r="L720" s="129">
        <v>4</v>
      </c>
      <c r="M720" s="129">
        <v>2</v>
      </c>
      <c r="N720" s="129"/>
      <c r="O720" s="129"/>
      <c r="P720" s="130">
        <v>1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</row>
    <row r="721" spans="1:30">
      <c r="A721" s="131" t="s">
        <v>113</v>
      </c>
      <c r="B721" s="140" t="s">
        <v>1330</v>
      </c>
      <c r="C721" s="140" t="s">
        <v>1331</v>
      </c>
      <c r="D721" s="140" t="s">
        <v>1329</v>
      </c>
      <c r="E721" s="128"/>
      <c r="F721" s="129">
        <v>1</v>
      </c>
      <c r="G721" s="129"/>
      <c r="H721" s="129"/>
      <c r="I721" s="129">
        <v>2</v>
      </c>
      <c r="J721" s="129"/>
      <c r="K721" s="129"/>
      <c r="L721" s="129"/>
      <c r="M721" s="129"/>
      <c r="N721" s="129"/>
      <c r="O721" s="129"/>
      <c r="P721" s="130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</row>
    <row r="722" spans="1:30">
      <c r="A722" s="131" t="s">
        <v>113</v>
      </c>
      <c r="B722" s="140" t="s">
        <v>1332</v>
      </c>
      <c r="C722" s="140" t="s">
        <v>1333</v>
      </c>
      <c r="D722" s="140" t="s">
        <v>1329</v>
      </c>
      <c r="E722" s="128">
        <v>1</v>
      </c>
      <c r="F722" s="129">
        <v>2</v>
      </c>
      <c r="G722" s="129"/>
      <c r="H722" s="129"/>
      <c r="I722" s="129"/>
      <c r="J722" s="129"/>
      <c r="K722" s="129"/>
      <c r="L722" s="129"/>
      <c r="M722" s="129"/>
      <c r="N722" s="129"/>
      <c r="O722" s="129"/>
      <c r="P722" s="130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</row>
    <row r="723" spans="1:30">
      <c r="A723" s="131" t="s">
        <v>113</v>
      </c>
      <c r="B723" s="140" t="s">
        <v>1334</v>
      </c>
      <c r="C723" s="140" t="s">
        <v>1335</v>
      </c>
      <c r="D723" s="140" t="s">
        <v>1336</v>
      </c>
      <c r="E723" s="128">
        <v>3</v>
      </c>
      <c r="F723" s="129">
        <v>1</v>
      </c>
      <c r="G723" s="129">
        <v>3</v>
      </c>
      <c r="H723" s="129">
        <v>2</v>
      </c>
      <c r="I723" s="129">
        <v>3</v>
      </c>
      <c r="J723" s="129">
        <v>2</v>
      </c>
      <c r="K723" s="129">
        <v>9</v>
      </c>
      <c r="L723" s="129">
        <v>14</v>
      </c>
      <c r="M723" s="129">
        <v>8</v>
      </c>
      <c r="N723" s="129">
        <v>1</v>
      </c>
      <c r="O723" s="129">
        <v>2</v>
      </c>
      <c r="P723" s="130">
        <v>3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</row>
    <row r="724" spans="1:30">
      <c r="A724" s="131" t="s">
        <v>113</v>
      </c>
      <c r="B724" s="140" t="s">
        <v>917</v>
      </c>
      <c r="C724" s="140" t="s">
        <v>918</v>
      </c>
      <c r="D724" s="140" t="s">
        <v>1083</v>
      </c>
      <c r="E724" s="128">
        <v>8</v>
      </c>
      <c r="F724" s="129">
        <v>7</v>
      </c>
      <c r="G724" s="129">
        <v>8</v>
      </c>
      <c r="H724" s="129">
        <v>5</v>
      </c>
      <c r="I724" s="129">
        <v>0</v>
      </c>
      <c r="J724" s="129">
        <v>6</v>
      </c>
      <c r="K724" s="129">
        <v>8</v>
      </c>
      <c r="L724" s="129">
        <v>10</v>
      </c>
      <c r="M724" s="129">
        <v>2</v>
      </c>
      <c r="N724" s="129"/>
      <c r="O724" s="129"/>
      <c r="P724" s="130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</row>
    <row r="725" spans="1:30">
      <c r="A725" s="131" t="s">
        <v>113</v>
      </c>
      <c r="B725" s="131" t="s">
        <v>917</v>
      </c>
      <c r="C725" s="131" t="s">
        <v>918</v>
      </c>
      <c r="D725" s="132" t="s">
        <v>1249</v>
      </c>
      <c r="E725" s="133">
        <v>1</v>
      </c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34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</row>
    <row r="726" spans="1:30">
      <c r="A726" s="131" t="s">
        <v>113</v>
      </c>
      <c r="B726" s="131" t="s">
        <v>917</v>
      </c>
      <c r="C726" s="131" t="s">
        <v>918</v>
      </c>
      <c r="D726" s="132" t="s">
        <v>182</v>
      </c>
      <c r="E726" s="133">
        <v>30</v>
      </c>
      <c r="F726" s="103">
        <v>14</v>
      </c>
      <c r="G726" s="103">
        <v>6</v>
      </c>
      <c r="H726" s="103">
        <v>20</v>
      </c>
      <c r="I726" s="103">
        <v>31</v>
      </c>
      <c r="J726" s="103">
        <v>23</v>
      </c>
      <c r="K726" s="103">
        <v>34</v>
      </c>
      <c r="L726" s="103">
        <v>9</v>
      </c>
      <c r="M726" s="103">
        <v>5</v>
      </c>
      <c r="N726" s="103"/>
      <c r="O726" s="103"/>
      <c r="P726" s="134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</row>
    <row r="727" spans="1:30">
      <c r="A727" s="131" t="s">
        <v>113</v>
      </c>
      <c r="B727" s="140" t="s">
        <v>1337</v>
      </c>
      <c r="C727" s="140" t="s">
        <v>1338</v>
      </c>
      <c r="D727" s="140" t="s">
        <v>1339</v>
      </c>
      <c r="E727" s="128"/>
      <c r="F727" s="129"/>
      <c r="G727" s="129"/>
      <c r="H727" s="129">
        <v>1</v>
      </c>
      <c r="I727" s="129"/>
      <c r="J727" s="129"/>
      <c r="K727" s="129"/>
      <c r="L727" s="129">
        <v>2</v>
      </c>
      <c r="M727" s="129">
        <v>1</v>
      </c>
      <c r="N727" s="129"/>
      <c r="O727" s="129">
        <v>2</v>
      </c>
      <c r="P727" s="130">
        <v>7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</row>
    <row r="728" spans="1:30">
      <c r="A728" s="131" t="s">
        <v>113</v>
      </c>
      <c r="B728" s="140" t="s">
        <v>1340</v>
      </c>
      <c r="C728" s="140" t="s">
        <v>1341</v>
      </c>
      <c r="D728" s="140" t="s">
        <v>1339</v>
      </c>
      <c r="E728" s="128">
        <v>3</v>
      </c>
      <c r="F728" s="129">
        <v>1</v>
      </c>
      <c r="G728" s="129">
        <v>7</v>
      </c>
      <c r="H728" s="129">
        <v>2</v>
      </c>
      <c r="I728" s="129">
        <v>5</v>
      </c>
      <c r="J728" s="129">
        <v>3</v>
      </c>
      <c r="K728" s="129">
        <v>3</v>
      </c>
      <c r="L728" s="129">
        <v>5</v>
      </c>
      <c r="M728" s="129">
        <v>4</v>
      </c>
      <c r="N728" s="129">
        <v>3</v>
      </c>
      <c r="O728" s="129">
        <v>1</v>
      </c>
      <c r="P728" s="130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</row>
    <row r="729" spans="1:30">
      <c r="A729" s="131" t="s">
        <v>113</v>
      </c>
      <c r="B729" s="140" t="s">
        <v>1342</v>
      </c>
      <c r="C729" s="140" t="s">
        <v>1343</v>
      </c>
      <c r="D729" s="140" t="s">
        <v>1344</v>
      </c>
      <c r="E729" s="128"/>
      <c r="F729" s="129"/>
      <c r="G729" s="129">
        <v>1</v>
      </c>
      <c r="H729" s="129">
        <v>3</v>
      </c>
      <c r="I729" s="129">
        <v>2</v>
      </c>
      <c r="J729" s="129">
        <v>5</v>
      </c>
      <c r="K729" s="129">
        <v>3</v>
      </c>
      <c r="L729" s="129">
        <v>4</v>
      </c>
      <c r="M729" s="129">
        <v>4</v>
      </c>
      <c r="N729" s="129">
        <v>1</v>
      </c>
      <c r="O729" s="129">
        <v>1</v>
      </c>
      <c r="P729" s="130">
        <v>4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</row>
    <row r="730" spans="1:30">
      <c r="A730" s="131" t="s">
        <v>113</v>
      </c>
      <c r="B730" s="140" t="s">
        <v>919</v>
      </c>
      <c r="C730" s="140" t="s">
        <v>920</v>
      </c>
      <c r="D730" s="140" t="s">
        <v>1117</v>
      </c>
      <c r="E730" s="128">
        <v>0</v>
      </c>
      <c r="F730" s="129">
        <v>0</v>
      </c>
      <c r="G730" s="129">
        <v>0</v>
      </c>
      <c r="H730" s="129">
        <v>0</v>
      </c>
      <c r="I730" s="129">
        <v>0</v>
      </c>
      <c r="J730" s="129">
        <v>0</v>
      </c>
      <c r="K730" s="129">
        <v>0</v>
      </c>
      <c r="L730" s="129">
        <v>0</v>
      </c>
      <c r="M730" s="129">
        <v>0</v>
      </c>
      <c r="N730" s="129">
        <v>0</v>
      </c>
      <c r="O730" s="129"/>
      <c r="P730" s="1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</row>
    <row r="731" spans="1:30">
      <c r="A731" s="131" t="s">
        <v>113</v>
      </c>
      <c r="B731" s="131" t="s">
        <v>919</v>
      </c>
      <c r="C731" s="131" t="s">
        <v>920</v>
      </c>
      <c r="D731" s="132" t="s">
        <v>455</v>
      </c>
      <c r="E731" s="133"/>
      <c r="F731" s="103"/>
      <c r="G731" s="103">
        <v>3</v>
      </c>
      <c r="H731" s="103">
        <v>11</v>
      </c>
      <c r="I731" s="103">
        <v>4</v>
      </c>
      <c r="J731" s="103"/>
      <c r="K731" s="103"/>
      <c r="L731" s="103">
        <v>1</v>
      </c>
      <c r="M731" s="103">
        <v>9</v>
      </c>
      <c r="N731" s="103"/>
      <c r="O731" s="103"/>
      <c r="P731" s="134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</row>
    <row r="732" spans="1:30">
      <c r="A732" s="131" t="s">
        <v>113</v>
      </c>
      <c r="B732" s="131" t="s">
        <v>919</v>
      </c>
      <c r="C732" s="131" t="s">
        <v>920</v>
      </c>
      <c r="D732" s="132" t="s">
        <v>200</v>
      </c>
      <c r="E732" s="133">
        <v>11</v>
      </c>
      <c r="F732" s="103">
        <v>107</v>
      </c>
      <c r="G732" s="103">
        <v>2</v>
      </c>
      <c r="H732" s="103">
        <v>3</v>
      </c>
      <c r="I732" s="103">
        <v>7</v>
      </c>
      <c r="J732" s="103">
        <v>4</v>
      </c>
      <c r="K732" s="103">
        <v>5</v>
      </c>
      <c r="L732" s="103">
        <v>5</v>
      </c>
      <c r="M732" s="103">
        <v>5</v>
      </c>
      <c r="N732" s="103">
        <v>5</v>
      </c>
      <c r="O732" s="103">
        <v>7</v>
      </c>
      <c r="P732" s="134">
        <v>7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</row>
    <row r="733" spans="1:30">
      <c r="A733" s="131" t="s">
        <v>113</v>
      </c>
      <c r="B733" s="140" t="s">
        <v>1118</v>
      </c>
      <c r="C733" s="140" t="s">
        <v>1119</v>
      </c>
      <c r="D733" s="140" t="s">
        <v>1225</v>
      </c>
      <c r="E733" s="128"/>
      <c r="F733" s="129"/>
      <c r="G733" s="129"/>
      <c r="H733" s="129"/>
      <c r="I733" s="129"/>
      <c r="J733" s="129">
        <v>192</v>
      </c>
      <c r="K733" s="129"/>
      <c r="L733" s="129"/>
      <c r="M733" s="129"/>
      <c r="N733" s="129"/>
      <c r="O733" s="129"/>
      <c r="P733" s="130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</row>
    <row r="734" spans="1:30">
      <c r="A734" s="131" t="s">
        <v>113</v>
      </c>
      <c r="B734" s="131" t="s">
        <v>1118</v>
      </c>
      <c r="C734" s="131" t="s">
        <v>1119</v>
      </c>
      <c r="D734" s="132" t="s">
        <v>1120</v>
      </c>
      <c r="E734" s="133"/>
      <c r="F734" s="103"/>
      <c r="G734" s="103"/>
      <c r="H734" s="103">
        <v>35</v>
      </c>
      <c r="I734" s="103">
        <v>2</v>
      </c>
      <c r="J734" s="103">
        <v>28</v>
      </c>
      <c r="K734" s="103">
        <v>29</v>
      </c>
      <c r="L734" s="103">
        <v>7</v>
      </c>
      <c r="M734" s="103">
        <v>21</v>
      </c>
      <c r="N734" s="103">
        <v>30</v>
      </c>
      <c r="O734" s="103">
        <v>16</v>
      </c>
      <c r="P734" s="134">
        <v>18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</row>
    <row r="735" spans="1:30">
      <c r="A735" s="131" t="s">
        <v>113</v>
      </c>
      <c r="B735" s="131" t="s">
        <v>1118</v>
      </c>
      <c r="C735" s="131" t="s">
        <v>1119</v>
      </c>
      <c r="D735" s="132" t="s">
        <v>349</v>
      </c>
      <c r="E735" s="133"/>
      <c r="F735" s="103"/>
      <c r="G735" s="103">
        <v>9</v>
      </c>
      <c r="H735" s="103">
        <v>2</v>
      </c>
      <c r="I735" s="103">
        <v>21</v>
      </c>
      <c r="J735" s="103">
        <v>18</v>
      </c>
      <c r="K735" s="103">
        <v>34</v>
      </c>
      <c r="L735" s="103">
        <v>55</v>
      </c>
      <c r="M735" s="103">
        <v>29</v>
      </c>
      <c r="N735" s="103">
        <v>11</v>
      </c>
      <c r="O735" s="103">
        <v>29</v>
      </c>
      <c r="P735" s="134">
        <v>23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</row>
    <row r="736" spans="1:30">
      <c r="A736" s="131" t="s">
        <v>113</v>
      </c>
      <c r="B736" s="131" t="s">
        <v>1118</v>
      </c>
      <c r="C736" s="131" t="s">
        <v>1119</v>
      </c>
      <c r="D736" s="132" t="s">
        <v>1117</v>
      </c>
      <c r="E736" s="133">
        <v>10</v>
      </c>
      <c r="F736" s="103">
        <v>11</v>
      </c>
      <c r="G736" s="103">
        <v>16</v>
      </c>
      <c r="H736" s="103"/>
      <c r="I736" s="103"/>
      <c r="J736" s="103"/>
      <c r="K736" s="103"/>
      <c r="L736" s="103"/>
      <c r="M736" s="103"/>
      <c r="N736" s="103"/>
      <c r="O736" s="103"/>
      <c r="P736" s="134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</row>
    <row r="737" spans="1:30">
      <c r="A737" s="131" t="s">
        <v>113</v>
      </c>
      <c r="B737" s="131" t="s">
        <v>1118</v>
      </c>
      <c r="C737" s="131" t="s">
        <v>1119</v>
      </c>
      <c r="D737" s="132" t="s">
        <v>455</v>
      </c>
      <c r="E737" s="133">
        <v>3</v>
      </c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34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</row>
    <row r="738" spans="1:30">
      <c r="A738" s="131" t="s">
        <v>113</v>
      </c>
      <c r="B738" s="131" t="s">
        <v>1118</v>
      </c>
      <c r="C738" s="131" t="s">
        <v>1119</v>
      </c>
      <c r="D738" s="132" t="s">
        <v>200</v>
      </c>
      <c r="E738" s="133">
        <v>5</v>
      </c>
      <c r="F738" s="103">
        <v>9</v>
      </c>
      <c r="G738" s="103">
        <v>1</v>
      </c>
      <c r="H738" s="103"/>
      <c r="I738" s="103"/>
      <c r="J738" s="103"/>
      <c r="K738" s="103"/>
      <c r="L738" s="103"/>
      <c r="M738" s="103"/>
      <c r="N738" s="103"/>
      <c r="O738" s="103"/>
      <c r="P738" s="134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</row>
    <row r="739" spans="1:30">
      <c r="A739" s="131" t="s">
        <v>113</v>
      </c>
      <c r="B739" s="140" t="s">
        <v>1121</v>
      </c>
      <c r="C739" s="140" t="s">
        <v>1122</v>
      </c>
      <c r="D739" s="140" t="s">
        <v>1117</v>
      </c>
      <c r="E739" s="128">
        <v>0</v>
      </c>
      <c r="F739" s="129">
        <v>4</v>
      </c>
      <c r="G739" s="129">
        <v>4</v>
      </c>
      <c r="H739" s="129">
        <v>2</v>
      </c>
      <c r="I739" s="129">
        <v>1</v>
      </c>
      <c r="J739" s="129">
        <v>0</v>
      </c>
      <c r="K739" s="129">
        <v>0</v>
      </c>
      <c r="L739" s="129">
        <v>0</v>
      </c>
      <c r="M739" s="129">
        <v>0</v>
      </c>
      <c r="N739" s="129">
        <v>0</v>
      </c>
      <c r="O739" s="129"/>
      <c r="P739" s="130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</row>
    <row r="740" spans="1:30">
      <c r="A740" s="131" t="s">
        <v>113</v>
      </c>
      <c r="B740" s="140" t="s">
        <v>1123</v>
      </c>
      <c r="C740" s="140" t="s">
        <v>1124</v>
      </c>
      <c r="D740" s="140" t="s">
        <v>1117</v>
      </c>
      <c r="E740" s="128">
        <v>2</v>
      </c>
      <c r="F740" s="129">
        <v>3</v>
      </c>
      <c r="G740" s="129">
        <v>5</v>
      </c>
      <c r="H740" s="129">
        <v>1</v>
      </c>
      <c r="I740" s="129">
        <v>4</v>
      </c>
      <c r="J740" s="129">
        <v>1</v>
      </c>
      <c r="K740" s="129">
        <v>0</v>
      </c>
      <c r="L740" s="129">
        <v>0</v>
      </c>
      <c r="M740" s="129">
        <v>0</v>
      </c>
      <c r="N740" s="129">
        <v>0</v>
      </c>
      <c r="O740" s="129"/>
      <c r="P740" s="13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</row>
    <row r="741" spans="1:30">
      <c r="A741" s="131" t="s">
        <v>113</v>
      </c>
      <c r="B741" s="140" t="s">
        <v>1125</v>
      </c>
      <c r="C741" s="140" t="s">
        <v>1126</v>
      </c>
      <c r="D741" s="140" t="s">
        <v>1127</v>
      </c>
      <c r="E741" s="128">
        <v>23</v>
      </c>
      <c r="F741" s="129">
        <v>31</v>
      </c>
      <c r="G741" s="129">
        <v>30</v>
      </c>
      <c r="H741" s="129">
        <v>37</v>
      </c>
      <c r="I741" s="129">
        <v>27</v>
      </c>
      <c r="J741" s="129">
        <v>34</v>
      </c>
      <c r="K741" s="129">
        <v>25</v>
      </c>
      <c r="L741" s="129">
        <v>23</v>
      </c>
      <c r="M741" s="129">
        <v>19</v>
      </c>
      <c r="N741" s="129">
        <v>24</v>
      </c>
      <c r="O741" s="129">
        <v>28</v>
      </c>
      <c r="P741" s="130">
        <v>30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</row>
    <row r="742" spans="1:30">
      <c r="A742" s="131" t="s">
        <v>113</v>
      </c>
      <c r="B742" s="131" t="s">
        <v>1125</v>
      </c>
      <c r="C742" s="131" t="s">
        <v>1126</v>
      </c>
      <c r="D742" s="132" t="s">
        <v>320</v>
      </c>
      <c r="E742" s="133">
        <v>9</v>
      </c>
      <c r="F742" s="103">
        <v>13</v>
      </c>
      <c r="G742" s="103">
        <v>6</v>
      </c>
      <c r="H742" s="103">
        <v>4</v>
      </c>
      <c r="I742" s="103">
        <v>11</v>
      </c>
      <c r="J742" s="103">
        <v>8</v>
      </c>
      <c r="K742" s="103">
        <v>7</v>
      </c>
      <c r="L742" s="103">
        <v>14</v>
      </c>
      <c r="M742" s="103">
        <v>13</v>
      </c>
      <c r="N742" s="103">
        <v>2</v>
      </c>
      <c r="O742" s="103"/>
      <c r="P742" s="134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</row>
    <row r="743" spans="1:30">
      <c r="A743" s="131" t="s">
        <v>113</v>
      </c>
      <c r="B743" s="140" t="s">
        <v>921</v>
      </c>
      <c r="C743" s="140" t="s">
        <v>922</v>
      </c>
      <c r="D743" s="140" t="s">
        <v>1226</v>
      </c>
      <c r="E743" s="128"/>
      <c r="F743" s="129"/>
      <c r="G743" s="129"/>
      <c r="H743" s="129"/>
      <c r="I743" s="129"/>
      <c r="J743" s="129">
        <v>54</v>
      </c>
      <c r="K743" s="129"/>
      <c r="L743" s="129"/>
      <c r="M743" s="129"/>
      <c r="N743" s="129">
        <v>24</v>
      </c>
      <c r="O743" s="129"/>
      <c r="P743" s="130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</row>
    <row r="744" spans="1:30">
      <c r="A744" s="131" t="s">
        <v>113</v>
      </c>
      <c r="B744" s="131" t="s">
        <v>921</v>
      </c>
      <c r="C744" s="131" t="s">
        <v>922</v>
      </c>
      <c r="D744" s="132" t="s">
        <v>1073</v>
      </c>
      <c r="E744" s="133"/>
      <c r="F744" s="103"/>
      <c r="G744" s="103"/>
      <c r="H744" s="103">
        <v>6</v>
      </c>
      <c r="I744" s="103">
        <v>4</v>
      </c>
      <c r="J744" s="103">
        <v>1</v>
      </c>
      <c r="K744" s="103">
        <v>5</v>
      </c>
      <c r="L744" s="103">
        <v>2</v>
      </c>
      <c r="M744" s="103">
        <v>3</v>
      </c>
      <c r="N744" s="103">
        <v>6</v>
      </c>
      <c r="O744" s="103">
        <v>2</v>
      </c>
      <c r="P744" s="134">
        <v>2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</row>
    <row r="745" spans="1:30">
      <c r="A745" s="131" t="s">
        <v>113</v>
      </c>
      <c r="B745" s="131" t="s">
        <v>921</v>
      </c>
      <c r="C745" s="131" t="s">
        <v>922</v>
      </c>
      <c r="D745" s="132" t="s">
        <v>1128</v>
      </c>
      <c r="E745" s="133">
        <v>2</v>
      </c>
      <c r="F745" s="103">
        <v>4</v>
      </c>
      <c r="G745" s="103">
        <v>4</v>
      </c>
      <c r="H745" s="103"/>
      <c r="I745" s="103"/>
      <c r="J745" s="103"/>
      <c r="K745" s="103"/>
      <c r="L745" s="103"/>
      <c r="M745" s="103"/>
      <c r="N745" s="103"/>
      <c r="O745" s="103"/>
      <c r="P745" s="134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</row>
    <row r="746" spans="1:30">
      <c r="A746" s="131" t="s">
        <v>113</v>
      </c>
      <c r="B746" s="131" t="s">
        <v>921</v>
      </c>
      <c r="C746" s="131" t="s">
        <v>922</v>
      </c>
      <c r="D746" s="132" t="s">
        <v>416</v>
      </c>
      <c r="E746" s="133"/>
      <c r="F746" s="103"/>
      <c r="G746" s="103">
        <v>2</v>
      </c>
      <c r="H746" s="103">
        <v>6</v>
      </c>
      <c r="I746" s="103">
        <v>6</v>
      </c>
      <c r="J746" s="103">
        <v>7</v>
      </c>
      <c r="K746" s="103">
        <v>8</v>
      </c>
      <c r="L746" s="103">
        <v>6</v>
      </c>
      <c r="M746" s="103">
        <v>9</v>
      </c>
      <c r="N746" s="103">
        <v>4</v>
      </c>
      <c r="O746" s="103">
        <v>5</v>
      </c>
      <c r="P746" s="134">
        <v>9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</row>
    <row r="747" spans="1:30">
      <c r="A747" s="131" t="s">
        <v>113</v>
      </c>
      <c r="B747" s="131" t="s">
        <v>921</v>
      </c>
      <c r="C747" s="131" t="s">
        <v>922</v>
      </c>
      <c r="D747" s="132" t="s">
        <v>402</v>
      </c>
      <c r="E747" s="133">
        <v>4</v>
      </c>
      <c r="F747" s="103">
        <v>2</v>
      </c>
      <c r="G747" s="103">
        <v>1</v>
      </c>
      <c r="H747" s="103"/>
      <c r="I747" s="103"/>
      <c r="J747" s="103"/>
      <c r="K747" s="103"/>
      <c r="L747" s="103"/>
      <c r="M747" s="103"/>
      <c r="N747" s="103"/>
      <c r="O747" s="103"/>
      <c r="P747" s="134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</row>
    <row r="748" spans="1:30">
      <c r="A748" s="131" t="s">
        <v>113</v>
      </c>
      <c r="B748" s="140" t="s">
        <v>923</v>
      </c>
      <c r="C748" s="140" t="s">
        <v>924</v>
      </c>
      <c r="D748" s="140" t="s">
        <v>1128</v>
      </c>
      <c r="E748" s="128">
        <v>7</v>
      </c>
      <c r="F748" s="129">
        <v>8</v>
      </c>
      <c r="G748" s="129">
        <v>16</v>
      </c>
      <c r="H748" s="129">
        <v>15</v>
      </c>
      <c r="I748" s="129">
        <v>11</v>
      </c>
      <c r="J748" s="129">
        <v>5</v>
      </c>
      <c r="K748" s="129">
        <v>13</v>
      </c>
      <c r="L748" s="129">
        <v>6</v>
      </c>
      <c r="M748" s="129">
        <v>4</v>
      </c>
      <c r="N748" s="129">
        <v>7</v>
      </c>
      <c r="O748" s="129">
        <v>4</v>
      </c>
      <c r="P748" s="130">
        <v>10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</row>
    <row r="749" spans="1:30">
      <c r="A749" s="131" t="s">
        <v>113</v>
      </c>
      <c r="B749" s="131" t="s">
        <v>923</v>
      </c>
      <c r="C749" s="131" t="s">
        <v>924</v>
      </c>
      <c r="D749" s="132" t="s">
        <v>402</v>
      </c>
      <c r="E749" s="133">
        <v>6</v>
      </c>
      <c r="F749" s="103"/>
      <c r="G749" s="103">
        <v>3</v>
      </c>
      <c r="H749" s="103">
        <v>2</v>
      </c>
      <c r="I749" s="103">
        <v>3</v>
      </c>
      <c r="J749" s="103">
        <v>4</v>
      </c>
      <c r="K749" s="103">
        <v>6</v>
      </c>
      <c r="L749" s="103">
        <v>10</v>
      </c>
      <c r="M749" s="103">
        <v>6</v>
      </c>
      <c r="N749" s="103">
        <v>2</v>
      </c>
      <c r="O749" s="103">
        <v>1</v>
      </c>
      <c r="P749" s="134">
        <v>5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</row>
    <row r="750" spans="1:30">
      <c r="A750" s="131" t="s">
        <v>113</v>
      </c>
      <c r="B750" s="140" t="s">
        <v>1129</v>
      </c>
      <c r="C750" s="140" t="s">
        <v>1130</v>
      </c>
      <c r="D750" s="140" t="s">
        <v>1227</v>
      </c>
      <c r="E750" s="128"/>
      <c r="F750" s="129"/>
      <c r="G750" s="129"/>
      <c r="H750" s="129"/>
      <c r="I750" s="129"/>
      <c r="J750" s="129">
        <v>36</v>
      </c>
      <c r="K750" s="129">
        <v>36</v>
      </c>
      <c r="L750" s="129"/>
      <c r="M750" s="129">
        <v>48</v>
      </c>
      <c r="N750" s="129">
        <v>24</v>
      </c>
      <c r="O750" s="129"/>
      <c r="P750" s="13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</row>
    <row r="751" spans="1:30">
      <c r="A751" s="131" t="s">
        <v>113</v>
      </c>
      <c r="B751" s="131" t="s">
        <v>1129</v>
      </c>
      <c r="C751" s="131" t="s">
        <v>1130</v>
      </c>
      <c r="D751" s="132" t="s">
        <v>1073</v>
      </c>
      <c r="E751" s="133"/>
      <c r="F751" s="103"/>
      <c r="G751" s="103"/>
      <c r="H751" s="103">
        <v>6</v>
      </c>
      <c r="I751" s="103">
        <v>8</v>
      </c>
      <c r="J751" s="103">
        <v>6</v>
      </c>
      <c r="K751" s="103">
        <v>5</v>
      </c>
      <c r="L751" s="103">
        <v>8</v>
      </c>
      <c r="M751" s="103">
        <v>4</v>
      </c>
      <c r="N751" s="103">
        <v>7</v>
      </c>
      <c r="O751" s="103">
        <v>6</v>
      </c>
      <c r="P751" s="134">
        <v>13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</row>
    <row r="752" spans="1:30">
      <c r="A752" s="131" t="s">
        <v>113</v>
      </c>
      <c r="B752" s="131" t="s">
        <v>1129</v>
      </c>
      <c r="C752" s="131" t="s">
        <v>1130</v>
      </c>
      <c r="D752" s="132" t="s">
        <v>1128</v>
      </c>
      <c r="E752" s="133">
        <v>4</v>
      </c>
      <c r="F752" s="103">
        <v>4</v>
      </c>
      <c r="G752" s="103">
        <v>10</v>
      </c>
      <c r="H752" s="103"/>
      <c r="I752" s="103"/>
      <c r="J752" s="103"/>
      <c r="K752" s="103"/>
      <c r="L752" s="103"/>
      <c r="M752" s="103"/>
      <c r="N752" s="103"/>
      <c r="O752" s="103"/>
      <c r="P752" s="134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</row>
    <row r="753" spans="1:30">
      <c r="A753" s="131" t="s">
        <v>113</v>
      </c>
      <c r="B753" s="131" t="s">
        <v>1129</v>
      </c>
      <c r="C753" s="131" t="s">
        <v>1130</v>
      </c>
      <c r="D753" s="132" t="s">
        <v>416</v>
      </c>
      <c r="E753" s="133"/>
      <c r="F753" s="103"/>
      <c r="G753" s="103">
        <v>1</v>
      </c>
      <c r="H753" s="103">
        <v>3</v>
      </c>
      <c r="I753" s="103">
        <v>2</v>
      </c>
      <c r="J753" s="103">
        <v>1</v>
      </c>
      <c r="K753" s="103">
        <v>5</v>
      </c>
      <c r="L753" s="103">
        <v>1</v>
      </c>
      <c r="M753" s="103">
        <v>3</v>
      </c>
      <c r="N753" s="103">
        <v>1</v>
      </c>
      <c r="O753" s="103">
        <v>4</v>
      </c>
      <c r="P753" s="134">
        <v>1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</row>
    <row r="754" spans="1:30">
      <c r="A754" s="131" t="s">
        <v>113</v>
      </c>
      <c r="B754" s="131" t="s">
        <v>1129</v>
      </c>
      <c r="C754" s="131" t="s">
        <v>1130</v>
      </c>
      <c r="D754" s="132" t="s">
        <v>402</v>
      </c>
      <c r="E754" s="133">
        <v>2</v>
      </c>
      <c r="F754" s="103">
        <v>1</v>
      </c>
      <c r="G754" s="103"/>
      <c r="H754" s="103"/>
      <c r="I754" s="103"/>
      <c r="J754" s="103"/>
      <c r="K754" s="103"/>
      <c r="L754" s="103"/>
      <c r="M754" s="103"/>
      <c r="N754" s="103"/>
      <c r="O754" s="103"/>
      <c r="P754" s="13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</row>
    <row r="755" spans="1:30">
      <c r="A755" s="131" t="s">
        <v>113</v>
      </c>
      <c r="B755" s="140" t="s">
        <v>925</v>
      </c>
      <c r="C755" s="140" t="s">
        <v>926</v>
      </c>
      <c r="D755" s="140" t="s">
        <v>1228</v>
      </c>
      <c r="E755" s="128"/>
      <c r="F755" s="129"/>
      <c r="G755" s="129"/>
      <c r="H755" s="129"/>
      <c r="I755" s="129"/>
      <c r="J755" s="129">
        <v>24</v>
      </c>
      <c r="K755" s="129"/>
      <c r="L755" s="129"/>
      <c r="M755" s="129"/>
      <c r="N755" s="129"/>
      <c r="O755" s="129"/>
      <c r="P755" s="130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</row>
    <row r="756" spans="1:30">
      <c r="A756" s="131" t="s">
        <v>113</v>
      </c>
      <c r="B756" s="131" t="s">
        <v>925</v>
      </c>
      <c r="C756" s="131" t="s">
        <v>926</v>
      </c>
      <c r="D756" s="132" t="s">
        <v>1229</v>
      </c>
      <c r="E756" s="133"/>
      <c r="F756" s="103"/>
      <c r="G756" s="103"/>
      <c r="H756" s="103"/>
      <c r="I756" s="103"/>
      <c r="J756" s="103"/>
      <c r="K756" s="103">
        <v>36</v>
      </c>
      <c r="L756" s="103"/>
      <c r="M756" s="103">
        <v>24</v>
      </c>
      <c r="N756" s="103">
        <v>36</v>
      </c>
      <c r="O756" s="103"/>
      <c r="P756" s="134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</row>
    <row r="757" spans="1:30">
      <c r="A757" s="131" t="s">
        <v>113</v>
      </c>
      <c r="B757" s="131" t="s">
        <v>925</v>
      </c>
      <c r="C757" s="131" t="s">
        <v>926</v>
      </c>
      <c r="D757" s="132" t="s">
        <v>368</v>
      </c>
      <c r="E757" s="133"/>
      <c r="F757" s="103"/>
      <c r="G757" s="103"/>
      <c r="H757" s="103">
        <v>1</v>
      </c>
      <c r="I757" s="103">
        <v>6</v>
      </c>
      <c r="J757" s="103">
        <v>1</v>
      </c>
      <c r="K757" s="103">
        <v>2</v>
      </c>
      <c r="L757" s="103">
        <v>6</v>
      </c>
      <c r="M757" s="103">
        <v>2</v>
      </c>
      <c r="N757" s="103">
        <v>2</v>
      </c>
      <c r="O757" s="103">
        <v>2</v>
      </c>
      <c r="P757" s="134">
        <v>3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</row>
    <row r="758" spans="1:30">
      <c r="A758" s="131" t="s">
        <v>113</v>
      </c>
      <c r="B758" s="131" t="s">
        <v>925</v>
      </c>
      <c r="C758" s="131" t="s">
        <v>926</v>
      </c>
      <c r="D758" s="132" t="s">
        <v>927</v>
      </c>
      <c r="E758" s="133"/>
      <c r="F758" s="103"/>
      <c r="G758" s="103">
        <v>11</v>
      </c>
      <c r="H758" s="103">
        <v>18</v>
      </c>
      <c r="I758" s="103">
        <v>30</v>
      </c>
      <c r="J758" s="103">
        <v>7</v>
      </c>
      <c r="K758" s="103">
        <v>5</v>
      </c>
      <c r="L758" s="103">
        <v>5</v>
      </c>
      <c r="M758" s="103">
        <v>7</v>
      </c>
      <c r="N758" s="103">
        <v>23</v>
      </c>
      <c r="O758" s="103">
        <v>18</v>
      </c>
      <c r="P758" s="134">
        <v>38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</row>
    <row r="759" spans="1:30">
      <c r="A759" s="131" t="s">
        <v>113</v>
      </c>
      <c r="B759" s="131" t="s">
        <v>925</v>
      </c>
      <c r="C759" s="131" t="s">
        <v>926</v>
      </c>
      <c r="D759" s="132" t="s">
        <v>1131</v>
      </c>
      <c r="E759" s="133">
        <v>1</v>
      </c>
      <c r="F759" s="103">
        <v>0</v>
      </c>
      <c r="G759" s="103">
        <v>2</v>
      </c>
      <c r="H759" s="103"/>
      <c r="I759" s="103"/>
      <c r="J759" s="103"/>
      <c r="K759" s="103"/>
      <c r="L759" s="103"/>
      <c r="M759" s="103"/>
      <c r="N759" s="103"/>
      <c r="O759" s="103"/>
      <c r="P759" s="134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</row>
    <row r="760" spans="1:30">
      <c r="A760" s="131" t="s">
        <v>113</v>
      </c>
      <c r="B760" s="140" t="s">
        <v>928</v>
      </c>
      <c r="C760" s="140" t="s">
        <v>929</v>
      </c>
      <c r="D760" s="140" t="s">
        <v>1094</v>
      </c>
      <c r="E760" s="128">
        <v>5</v>
      </c>
      <c r="F760" s="129">
        <v>9</v>
      </c>
      <c r="G760" s="129">
        <v>6</v>
      </c>
      <c r="H760" s="129">
        <v>6</v>
      </c>
      <c r="I760" s="129">
        <v>6</v>
      </c>
      <c r="J760" s="129">
        <v>6</v>
      </c>
      <c r="K760" s="129">
        <v>11</v>
      </c>
      <c r="L760" s="129">
        <v>8</v>
      </c>
      <c r="M760" s="129">
        <v>6</v>
      </c>
      <c r="N760" s="129">
        <v>11</v>
      </c>
      <c r="O760" s="129">
        <v>6</v>
      </c>
      <c r="P760" s="130">
        <v>14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</row>
    <row r="761" spans="1:30">
      <c r="A761" s="131" t="s">
        <v>113</v>
      </c>
      <c r="B761" s="131" t="s">
        <v>928</v>
      </c>
      <c r="C761" s="131" t="s">
        <v>929</v>
      </c>
      <c r="D761" s="132" t="s">
        <v>590</v>
      </c>
      <c r="E761" s="133">
        <v>16</v>
      </c>
      <c r="F761" s="103">
        <v>69</v>
      </c>
      <c r="G761" s="103">
        <v>32</v>
      </c>
      <c r="H761" s="103">
        <v>58</v>
      </c>
      <c r="I761" s="103">
        <v>92</v>
      </c>
      <c r="J761" s="103">
        <v>34</v>
      </c>
      <c r="K761" s="103">
        <v>37</v>
      </c>
      <c r="L761" s="103">
        <v>21</v>
      </c>
      <c r="M761" s="103">
        <v>30</v>
      </c>
      <c r="N761" s="103"/>
      <c r="O761" s="103"/>
      <c r="P761" s="134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</row>
    <row r="762" spans="1:30">
      <c r="A762" s="131" t="s">
        <v>113</v>
      </c>
      <c r="B762" s="140" t="s">
        <v>1132</v>
      </c>
      <c r="C762" s="140" t="s">
        <v>1133</v>
      </c>
      <c r="D762" s="140" t="s">
        <v>417</v>
      </c>
      <c r="E762" s="128">
        <v>6</v>
      </c>
      <c r="F762" s="129">
        <v>17</v>
      </c>
      <c r="G762" s="129">
        <v>8</v>
      </c>
      <c r="H762" s="129">
        <v>8</v>
      </c>
      <c r="I762" s="129">
        <v>16</v>
      </c>
      <c r="J762" s="129">
        <v>6</v>
      </c>
      <c r="K762" s="129">
        <v>4</v>
      </c>
      <c r="L762" s="129">
        <v>6</v>
      </c>
      <c r="M762" s="129">
        <v>4</v>
      </c>
      <c r="N762" s="129">
        <v>14</v>
      </c>
      <c r="O762" s="129">
        <v>8</v>
      </c>
      <c r="P762" s="130">
        <v>7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</row>
    <row r="763" spans="1:30">
      <c r="A763" s="131" t="s">
        <v>113</v>
      </c>
      <c r="B763" s="140" t="s">
        <v>1134</v>
      </c>
      <c r="C763" s="140" t="s">
        <v>1135</v>
      </c>
      <c r="D763" s="140" t="s">
        <v>1127</v>
      </c>
      <c r="E763" s="128">
        <v>6</v>
      </c>
      <c r="F763" s="129">
        <v>7</v>
      </c>
      <c r="G763" s="129">
        <v>14</v>
      </c>
      <c r="H763" s="129">
        <v>7</v>
      </c>
      <c r="I763" s="129">
        <v>15</v>
      </c>
      <c r="J763" s="129">
        <v>7</v>
      </c>
      <c r="K763" s="129">
        <v>1</v>
      </c>
      <c r="L763" s="129"/>
      <c r="M763" s="129"/>
      <c r="N763" s="129"/>
      <c r="O763" s="129"/>
      <c r="P763" s="130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</row>
    <row r="764" spans="1:30">
      <c r="A764" s="131" t="s">
        <v>113</v>
      </c>
      <c r="B764" s="131" t="s">
        <v>1134</v>
      </c>
      <c r="C764" s="131" t="s">
        <v>1135</v>
      </c>
      <c r="D764" s="132" t="s">
        <v>329</v>
      </c>
      <c r="E764" s="133">
        <v>8</v>
      </c>
      <c r="F764" s="103">
        <v>18</v>
      </c>
      <c r="G764" s="103">
        <v>26</v>
      </c>
      <c r="H764" s="103">
        <v>17</v>
      </c>
      <c r="I764" s="103">
        <v>13</v>
      </c>
      <c r="J764" s="103">
        <v>5</v>
      </c>
      <c r="K764" s="103"/>
      <c r="L764" s="103"/>
      <c r="M764" s="103"/>
      <c r="N764" s="103"/>
      <c r="O764" s="103"/>
      <c r="P764" s="13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</row>
    <row r="765" spans="1:30">
      <c r="A765" s="131" t="s">
        <v>113</v>
      </c>
      <c r="B765" s="140" t="s">
        <v>1136</v>
      </c>
      <c r="C765" s="140" t="s">
        <v>1137</v>
      </c>
      <c r="D765" s="140" t="s">
        <v>390</v>
      </c>
      <c r="E765" s="128"/>
      <c r="F765" s="129">
        <v>3</v>
      </c>
      <c r="G765" s="129">
        <v>9</v>
      </c>
      <c r="H765" s="129">
        <v>3</v>
      </c>
      <c r="I765" s="129">
        <v>2</v>
      </c>
      <c r="J765" s="129">
        <v>1</v>
      </c>
      <c r="K765" s="129">
        <v>3</v>
      </c>
      <c r="L765" s="129">
        <v>1</v>
      </c>
      <c r="M765" s="129">
        <v>3</v>
      </c>
      <c r="N765" s="129">
        <v>1</v>
      </c>
      <c r="O765" s="129">
        <v>3</v>
      </c>
      <c r="P765" s="130">
        <v>0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</row>
    <row r="766" spans="1:30">
      <c r="A766" s="131" t="s">
        <v>113</v>
      </c>
      <c r="B766" s="131" t="s">
        <v>1136</v>
      </c>
      <c r="C766" s="131" t="s">
        <v>1137</v>
      </c>
      <c r="D766" s="132" t="s">
        <v>991</v>
      </c>
      <c r="E766" s="133">
        <v>4</v>
      </c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34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</row>
    <row r="767" spans="1:30">
      <c r="A767" s="131" t="s">
        <v>113</v>
      </c>
      <c r="B767" s="131" t="s">
        <v>1136</v>
      </c>
      <c r="C767" s="131" t="s">
        <v>1137</v>
      </c>
      <c r="D767" s="132" t="s">
        <v>179</v>
      </c>
      <c r="E767" s="133">
        <v>1</v>
      </c>
      <c r="F767" s="103">
        <v>4</v>
      </c>
      <c r="G767" s="103">
        <v>2</v>
      </c>
      <c r="H767" s="103">
        <v>2</v>
      </c>
      <c r="I767" s="103">
        <v>5</v>
      </c>
      <c r="J767" s="103">
        <v>4</v>
      </c>
      <c r="K767" s="103">
        <v>3</v>
      </c>
      <c r="L767" s="103">
        <v>4</v>
      </c>
      <c r="M767" s="103">
        <v>2</v>
      </c>
      <c r="N767" s="103">
        <v>3</v>
      </c>
      <c r="O767" s="103">
        <v>2</v>
      </c>
      <c r="P767" s="134">
        <v>1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</row>
    <row r="768" spans="1:30">
      <c r="A768" s="131" t="s">
        <v>113</v>
      </c>
      <c r="B768" s="140" t="s">
        <v>1138</v>
      </c>
      <c r="C768" s="140" t="s">
        <v>1139</v>
      </c>
      <c r="D768" s="140" t="s">
        <v>1220</v>
      </c>
      <c r="E768" s="128">
        <v>50</v>
      </c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30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</row>
    <row r="769" spans="1:30">
      <c r="A769" s="131" t="s">
        <v>113</v>
      </c>
      <c r="B769" s="131" t="s">
        <v>1138</v>
      </c>
      <c r="C769" s="131" t="s">
        <v>1139</v>
      </c>
      <c r="D769" s="132" t="s">
        <v>666</v>
      </c>
      <c r="E769" s="133"/>
      <c r="F769" s="103"/>
      <c r="G769" s="103"/>
      <c r="H769" s="103"/>
      <c r="I769" s="103">
        <v>150</v>
      </c>
      <c r="J769" s="103"/>
      <c r="K769" s="103">
        <v>100</v>
      </c>
      <c r="L769" s="103"/>
      <c r="M769" s="103"/>
      <c r="N769" s="103"/>
      <c r="O769" s="103"/>
      <c r="P769" s="134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</row>
    <row r="770" spans="1:30">
      <c r="A770" s="131" t="s">
        <v>113</v>
      </c>
      <c r="B770" s="131" t="s">
        <v>1138</v>
      </c>
      <c r="C770" s="131" t="s">
        <v>1139</v>
      </c>
      <c r="D770" s="132" t="s">
        <v>1100</v>
      </c>
      <c r="E770" s="133">
        <v>8</v>
      </c>
      <c r="F770" s="103">
        <v>18</v>
      </c>
      <c r="G770" s="103">
        <v>2</v>
      </c>
      <c r="H770" s="103">
        <v>4</v>
      </c>
      <c r="I770" s="103">
        <v>13</v>
      </c>
      <c r="J770" s="103">
        <v>26</v>
      </c>
      <c r="K770" s="103">
        <v>5</v>
      </c>
      <c r="L770" s="103">
        <v>0</v>
      </c>
      <c r="M770" s="103">
        <v>0</v>
      </c>
      <c r="N770" s="103">
        <v>0</v>
      </c>
      <c r="O770" s="103">
        <v>0</v>
      </c>
      <c r="P770" s="134">
        <v>0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</row>
    <row r="771" spans="1:30">
      <c r="A771" s="131" t="s">
        <v>113</v>
      </c>
      <c r="B771" s="131" t="s">
        <v>1138</v>
      </c>
      <c r="C771" s="131" t="s">
        <v>1139</v>
      </c>
      <c r="D771" s="132" t="s">
        <v>1313</v>
      </c>
      <c r="E771" s="133">
        <v>10</v>
      </c>
      <c r="F771" s="103">
        <v>6</v>
      </c>
      <c r="G771" s="103">
        <v>10</v>
      </c>
      <c r="H771" s="103">
        <v>17</v>
      </c>
      <c r="I771" s="103">
        <v>20</v>
      </c>
      <c r="J771" s="103">
        <v>8</v>
      </c>
      <c r="K771" s="103">
        <v>9</v>
      </c>
      <c r="L771" s="103">
        <v>4</v>
      </c>
      <c r="M771" s="103">
        <v>4</v>
      </c>
      <c r="N771" s="103">
        <v>5</v>
      </c>
      <c r="O771" s="103">
        <v>4</v>
      </c>
      <c r="P771" s="134">
        <v>11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</row>
    <row r="772" spans="1:30">
      <c r="A772" s="131" t="s">
        <v>113</v>
      </c>
      <c r="B772" s="131" t="s">
        <v>1138</v>
      </c>
      <c r="C772" s="131" t="s">
        <v>1139</v>
      </c>
      <c r="D772" s="132" t="s">
        <v>185</v>
      </c>
      <c r="E772" s="133"/>
      <c r="F772" s="103"/>
      <c r="G772" s="103"/>
      <c r="H772" s="103"/>
      <c r="I772" s="103">
        <v>1</v>
      </c>
      <c r="J772" s="103">
        <v>1</v>
      </c>
      <c r="K772" s="103"/>
      <c r="L772" s="103"/>
      <c r="M772" s="103"/>
      <c r="N772" s="103"/>
      <c r="O772" s="103"/>
      <c r="P772" s="134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</row>
    <row r="773" spans="1:30">
      <c r="A773" s="131" t="s">
        <v>113</v>
      </c>
      <c r="B773" s="140" t="s">
        <v>930</v>
      </c>
      <c r="C773" s="140" t="s">
        <v>931</v>
      </c>
      <c r="D773" s="140" t="s">
        <v>1105</v>
      </c>
      <c r="E773" s="128">
        <v>20</v>
      </c>
      <c r="F773" s="129">
        <v>26</v>
      </c>
      <c r="G773" s="129">
        <v>21</v>
      </c>
      <c r="H773" s="129">
        <v>25</v>
      </c>
      <c r="I773" s="129">
        <v>20</v>
      </c>
      <c r="J773" s="129">
        <v>19</v>
      </c>
      <c r="K773" s="129">
        <v>20</v>
      </c>
      <c r="L773" s="129">
        <v>19</v>
      </c>
      <c r="M773" s="129">
        <v>20</v>
      </c>
      <c r="N773" s="129">
        <v>17</v>
      </c>
      <c r="O773" s="129">
        <v>8</v>
      </c>
      <c r="P773" s="130">
        <v>16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</row>
    <row r="774" spans="1:30">
      <c r="A774" s="131" t="s">
        <v>113</v>
      </c>
      <c r="B774" s="131" t="s">
        <v>930</v>
      </c>
      <c r="C774" s="131" t="s">
        <v>931</v>
      </c>
      <c r="D774" s="132" t="s">
        <v>372</v>
      </c>
      <c r="E774" s="133">
        <v>11</v>
      </c>
      <c r="F774" s="103">
        <v>27</v>
      </c>
      <c r="G774" s="103">
        <v>20</v>
      </c>
      <c r="H774" s="103">
        <v>20</v>
      </c>
      <c r="I774" s="103">
        <v>8</v>
      </c>
      <c r="J774" s="103">
        <v>11</v>
      </c>
      <c r="K774" s="103">
        <v>21</v>
      </c>
      <c r="L774" s="103">
        <v>14</v>
      </c>
      <c r="M774" s="103">
        <v>22</v>
      </c>
      <c r="N774" s="103">
        <v>5</v>
      </c>
      <c r="O774" s="103"/>
      <c r="P774" s="13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</row>
    <row r="775" spans="1:30">
      <c r="A775" s="131" t="s">
        <v>113</v>
      </c>
      <c r="B775" s="140" t="s">
        <v>932</v>
      </c>
      <c r="C775" s="140" t="s">
        <v>933</v>
      </c>
      <c r="D775" s="140" t="s">
        <v>1094</v>
      </c>
      <c r="E775" s="128">
        <v>4</v>
      </c>
      <c r="F775" s="129">
        <v>1</v>
      </c>
      <c r="G775" s="129">
        <v>4</v>
      </c>
      <c r="H775" s="129">
        <v>11</v>
      </c>
      <c r="I775" s="129">
        <v>7</v>
      </c>
      <c r="J775" s="129">
        <v>9</v>
      </c>
      <c r="K775" s="129">
        <v>8</v>
      </c>
      <c r="L775" s="129">
        <v>7</v>
      </c>
      <c r="M775" s="129">
        <v>1</v>
      </c>
      <c r="N775" s="129">
        <v>7</v>
      </c>
      <c r="O775" s="129">
        <v>2</v>
      </c>
      <c r="P775" s="130">
        <v>5</v>
      </c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</row>
    <row r="776" spans="1:30">
      <c r="A776" s="131" t="s">
        <v>113</v>
      </c>
      <c r="B776" s="131" t="s">
        <v>932</v>
      </c>
      <c r="C776" s="131" t="s">
        <v>933</v>
      </c>
      <c r="D776" s="132" t="s">
        <v>590</v>
      </c>
      <c r="E776" s="133">
        <v>28</v>
      </c>
      <c r="F776" s="103">
        <v>65</v>
      </c>
      <c r="G776" s="103">
        <v>13</v>
      </c>
      <c r="H776" s="103">
        <v>47</v>
      </c>
      <c r="I776" s="103">
        <v>61</v>
      </c>
      <c r="J776" s="103">
        <v>42</v>
      </c>
      <c r="K776" s="103">
        <v>7</v>
      </c>
      <c r="L776" s="103">
        <v>10</v>
      </c>
      <c r="M776" s="103">
        <v>11</v>
      </c>
      <c r="N776" s="103">
        <v>9</v>
      </c>
      <c r="O776" s="103">
        <v>7</v>
      </c>
      <c r="P776" s="134">
        <v>9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</row>
    <row r="777" spans="1:30">
      <c r="A777" s="131" t="s">
        <v>113</v>
      </c>
      <c r="B777" s="140" t="s">
        <v>1025</v>
      </c>
      <c r="C777" s="140" t="s">
        <v>1026</v>
      </c>
      <c r="D777" s="140" t="s">
        <v>1108</v>
      </c>
      <c r="E777" s="128">
        <v>9</v>
      </c>
      <c r="F777" s="129">
        <v>12</v>
      </c>
      <c r="G777" s="129">
        <v>13</v>
      </c>
      <c r="H777" s="129">
        <v>17</v>
      </c>
      <c r="I777" s="129">
        <v>8</v>
      </c>
      <c r="J777" s="129">
        <v>13</v>
      </c>
      <c r="K777" s="129">
        <v>0</v>
      </c>
      <c r="L777" s="129">
        <v>0</v>
      </c>
      <c r="M777" s="129">
        <v>0</v>
      </c>
      <c r="N777" s="129"/>
      <c r="O777" s="129"/>
      <c r="P777" s="130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</row>
    <row r="778" spans="1:30">
      <c r="A778" s="131" t="s">
        <v>113</v>
      </c>
      <c r="B778" s="131" t="s">
        <v>1025</v>
      </c>
      <c r="C778" s="131" t="s">
        <v>1026</v>
      </c>
      <c r="D778" s="132" t="s">
        <v>1022</v>
      </c>
      <c r="E778" s="133">
        <v>8</v>
      </c>
      <c r="F778" s="103">
        <v>67</v>
      </c>
      <c r="G778" s="103">
        <v>34</v>
      </c>
      <c r="H778" s="103">
        <v>46</v>
      </c>
      <c r="I778" s="103">
        <v>82</v>
      </c>
      <c r="J778" s="103">
        <v>6</v>
      </c>
      <c r="K778" s="103">
        <v>5</v>
      </c>
      <c r="L778" s="103">
        <v>7</v>
      </c>
      <c r="M778" s="103">
        <v>7</v>
      </c>
      <c r="N778" s="103">
        <v>1</v>
      </c>
      <c r="O778" s="103"/>
      <c r="P778" s="134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</row>
    <row r="779" spans="1:30">
      <c r="A779" s="131" t="s">
        <v>113</v>
      </c>
      <c r="B779" s="140" t="s">
        <v>1027</v>
      </c>
      <c r="C779" s="140" t="s">
        <v>1028</v>
      </c>
      <c r="D779" s="140" t="s">
        <v>1094</v>
      </c>
      <c r="E779" s="128">
        <v>1</v>
      </c>
      <c r="F779" s="129">
        <v>2</v>
      </c>
      <c r="G779" s="129">
        <v>2</v>
      </c>
      <c r="H779" s="129">
        <v>2</v>
      </c>
      <c r="I779" s="129">
        <v>2</v>
      </c>
      <c r="J779" s="129">
        <v>1</v>
      </c>
      <c r="K779" s="129">
        <v>1</v>
      </c>
      <c r="L779" s="129">
        <v>0</v>
      </c>
      <c r="M779" s="129">
        <v>1</v>
      </c>
      <c r="N779" s="129">
        <v>0</v>
      </c>
      <c r="O779" s="129">
        <v>1</v>
      </c>
      <c r="P779" s="130">
        <v>3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</row>
    <row r="780" spans="1:30">
      <c r="A780" s="131" t="s">
        <v>113</v>
      </c>
      <c r="B780" s="131" t="s">
        <v>1027</v>
      </c>
      <c r="C780" s="131" t="s">
        <v>1028</v>
      </c>
      <c r="D780" s="132" t="s">
        <v>590</v>
      </c>
      <c r="E780" s="133">
        <v>12</v>
      </c>
      <c r="F780" s="103">
        <v>47</v>
      </c>
      <c r="G780" s="103">
        <v>10</v>
      </c>
      <c r="H780" s="103">
        <v>20</v>
      </c>
      <c r="I780" s="103">
        <v>29</v>
      </c>
      <c r="J780" s="103">
        <v>16</v>
      </c>
      <c r="K780" s="103">
        <v>7</v>
      </c>
      <c r="L780" s="103">
        <v>12</v>
      </c>
      <c r="M780" s="103">
        <v>1</v>
      </c>
      <c r="N780" s="103">
        <v>10</v>
      </c>
      <c r="O780" s="103">
        <v>21</v>
      </c>
      <c r="P780" s="134">
        <v>41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</row>
    <row r="781" spans="1:30">
      <c r="A781" s="131" t="s">
        <v>113</v>
      </c>
      <c r="B781" s="140" t="s">
        <v>1345</v>
      </c>
      <c r="C781" s="140" t="s">
        <v>1346</v>
      </c>
      <c r="D781" s="140" t="s">
        <v>507</v>
      </c>
      <c r="E781" s="128">
        <v>2</v>
      </c>
      <c r="F781" s="129">
        <v>5</v>
      </c>
      <c r="G781" s="129">
        <v>5</v>
      </c>
      <c r="H781" s="129">
        <v>5</v>
      </c>
      <c r="I781" s="129">
        <v>5</v>
      </c>
      <c r="J781" s="129">
        <v>1</v>
      </c>
      <c r="K781" s="129">
        <v>4</v>
      </c>
      <c r="L781" s="129">
        <v>1</v>
      </c>
      <c r="M781" s="129">
        <v>1</v>
      </c>
      <c r="N781" s="129">
        <v>2</v>
      </c>
      <c r="O781" s="129">
        <v>2</v>
      </c>
      <c r="P781" s="130">
        <v>1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</row>
    <row r="782" spans="1:30">
      <c r="A782" s="131" t="s">
        <v>113</v>
      </c>
      <c r="B782" s="140" t="s">
        <v>1347</v>
      </c>
      <c r="C782" s="140" t="s">
        <v>1348</v>
      </c>
      <c r="D782" s="140" t="s">
        <v>1349</v>
      </c>
      <c r="E782" s="128">
        <v>1</v>
      </c>
      <c r="F782" s="129"/>
      <c r="G782" s="129"/>
      <c r="H782" s="129"/>
      <c r="I782" s="129"/>
      <c r="J782" s="129"/>
      <c r="K782" s="129"/>
      <c r="L782" s="129"/>
      <c r="M782" s="129">
        <v>2</v>
      </c>
      <c r="N782" s="129"/>
      <c r="O782" s="129">
        <v>1</v>
      </c>
      <c r="P782" s="130">
        <v>6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</row>
    <row r="783" spans="1:30">
      <c r="A783" s="131" t="s">
        <v>113</v>
      </c>
      <c r="B783" s="140" t="s">
        <v>1350</v>
      </c>
      <c r="C783" s="140" t="s">
        <v>1351</v>
      </c>
      <c r="D783" s="140" t="s">
        <v>581</v>
      </c>
      <c r="E783" s="128">
        <v>11</v>
      </c>
      <c r="F783" s="129">
        <v>3</v>
      </c>
      <c r="G783" s="129">
        <v>4</v>
      </c>
      <c r="H783" s="129">
        <v>3</v>
      </c>
      <c r="I783" s="129">
        <v>9</v>
      </c>
      <c r="J783" s="129">
        <v>4</v>
      </c>
      <c r="K783" s="129">
        <v>9</v>
      </c>
      <c r="L783" s="129">
        <v>4</v>
      </c>
      <c r="M783" s="129">
        <v>6</v>
      </c>
      <c r="N783" s="129">
        <v>3</v>
      </c>
      <c r="O783" s="129">
        <v>7</v>
      </c>
      <c r="P783" s="130">
        <v>7</v>
      </c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</row>
    <row r="784" spans="1:30">
      <c r="A784" s="131" t="s">
        <v>113</v>
      </c>
      <c r="B784" s="140" t="s">
        <v>1029</v>
      </c>
      <c r="C784" s="140" t="s">
        <v>1030</v>
      </c>
      <c r="D784" s="140" t="s">
        <v>491</v>
      </c>
      <c r="E784" s="128"/>
      <c r="F784" s="129"/>
      <c r="G784" s="129">
        <v>202</v>
      </c>
      <c r="H784" s="129">
        <v>357</v>
      </c>
      <c r="I784" s="129">
        <v>396</v>
      </c>
      <c r="J784" s="129">
        <v>168</v>
      </c>
      <c r="K784" s="129"/>
      <c r="L784" s="129"/>
      <c r="M784" s="129"/>
      <c r="N784" s="129"/>
      <c r="O784" s="129"/>
      <c r="P784" s="130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</row>
    <row r="785" spans="1:30">
      <c r="A785" s="131" t="s">
        <v>113</v>
      </c>
      <c r="B785" s="131" t="s">
        <v>1029</v>
      </c>
      <c r="C785" s="131" t="s">
        <v>1030</v>
      </c>
      <c r="D785" s="132" t="s">
        <v>1352</v>
      </c>
      <c r="E785" s="133"/>
      <c r="F785" s="103"/>
      <c r="G785" s="103">
        <v>4</v>
      </c>
      <c r="H785" s="103">
        <v>10</v>
      </c>
      <c r="I785" s="103">
        <v>5</v>
      </c>
      <c r="J785" s="103"/>
      <c r="K785" s="103"/>
      <c r="L785" s="103"/>
      <c r="M785" s="103"/>
      <c r="N785" s="103"/>
      <c r="O785" s="103"/>
      <c r="P785" s="134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</row>
    <row r="786" spans="1:30">
      <c r="A786" s="131" t="s">
        <v>113</v>
      </c>
      <c r="B786" s="131" t="s">
        <v>1029</v>
      </c>
      <c r="C786" s="131" t="s">
        <v>1030</v>
      </c>
      <c r="D786" s="132" t="s">
        <v>1264</v>
      </c>
      <c r="E786" s="13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34">
        <v>5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</row>
    <row r="787" spans="1:30">
      <c r="A787" s="131" t="s">
        <v>113</v>
      </c>
      <c r="B787" s="131" t="s">
        <v>1029</v>
      </c>
      <c r="C787" s="131" t="s">
        <v>1030</v>
      </c>
      <c r="D787" s="132" t="s">
        <v>1120</v>
      </c>
      <c r="E787" s="133">
        <v>9</v>
      </c>
      <c r="F787" s="103">
        <v>3</v>
      </c>
      <c r="G787" s="103">
        <v>14</v>
      </c>
      <c r="H787" s="103">
        <v>16</v>
      </c>
      <c r="I787" s="103">
        <v>11</v>
      </c>
      <c r="J787" s="103">
        <v>0</v>
      </c>
      <c r="K787" s="103">
        <v>5</v>
      </c>
      <c r="L787" s="103"/>
      <c r="M787" s="103">
        <v>2</v>
      </c>
      <c r="N787" s="103">
        <v>9</v>
      </c>
      <c r="O787" s="103">
        <v>4</v>
      </c>
      <c r="P787" s="134">
        <v>6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</row>
    <row r="788" spans="1:30">
      <c r="A788" s="131" t="s">
        <v>113</v>
      </c>
      <c r="B788" s="131" t="s">
        <v>1029</v>
      </c>
      <c r="C788" s="131" t="s">
        <v>1030</v>
      </c>
      <c r="D788" s="132" t="s">
        <v>1140</v>
      </c>
      <c r="E788" s="133"/>
      <c r="F788" s="103"/>
      <c r="G788" s="103"/>
      <c r="H788" s="103"/>
      <c r="I788" s="103"/>
      <c r="J788" s="103"/>
      <c r="K788" s="103"/>
      <c r="L788" s="103">
        <v>7</v>
      </c>
      <c r="M788" s="103"/>
      <c r="N788" s="103"/>
      <c r="O788" s="103"/>
      <c r="P788" s="134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</row>
    <row r="789" spans="1:30">
      <c r="A789" s="131" t="s">
        <v>113</v>
      </c>
      <c r="B789" s="131" t="s">
        <v>1029</v>
      </c>
      <c r="C789" s="131" t="s">
        <v>1030</v>
      </c>
      <c r="D789" s="132" t="s">
        <v>349</v>
      </c>
      <c r="E789" s="133">
        <v>3</v>
      </c>
      <c r="F789" s="103">
        <v>5</v>
      </c>
      <c r="G789" s="103">
        <v>1</v>
      </c>
      <c r="H789" s="103"/>
      <c r="I789" s="103">
        <v>6</v>
      </c>
      <c r="J789" s="103">
        <v>1</v>
      </c>
      <c r="K789" s="103">
        <v>4</v>
      </c>
      <c r="L789" s="103">
        <v>1</v>
      </c>
      <c r="M789" s="103">
        <v>3</v>
      </c>
      <c r="N789" s="103"/>
      <c r="O789" s="103">
        <v>4</v>
      </c>
      <c r="P789" s="134">
        <v>5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</row>
    <row r="790" spans="1:30">
      <c r="A790" s="131" t="s">
        <v>113</v>
      </c>
      <c r="B790" s="140" t="s">
        <v>1353</v>
      </c>
      <c r="C790" s="140" t="s">
        <v>1354</v>
      </c>
      <c r="D790" s="140" t="s">
        <v>191</v>
      </c>
      <c r="E790" s="128">
        <v>1</v>
      </c>
      <c r="F790" s="129"/>
      <c r="G790" s="129"/>
      <c r="H790" s="129"/>
      <c r="I790" s="129"/>
      <c r="J790" s="129"/>
      <c r="K790" s="129">
        <v>1</v>
      </c>
      <c r="L790" s="129"/>
      <c r="M790" s="129"/>
      <c r="N790" s="129"/>
      <c r="O790" s="129"/>
      <c r="P790" s="13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</row>
    <row r="791" spans="1:30">
      <c r="A791" s="131" t="s">
        <v>113</v>
      </c>
      <c r="B791" s="131" t="s">
        <v>1353</v>
      </c>
      <c r="C791" s="131" t="s">
        <v>1354</v>
      </c>
      <c r="D791" s="132" t="s">
        <v>1355</v>
      </c>
      <c r="E791" s="133"/>
      <c r="F791" s="103"/>
      <c r="G791" s="103">
        <v>1</v>
      </c>
      <c r="H791" s="103">
        <v>1</v>
      </c>
      <c r="I791" s="103"/>
      <c r="J791" s="103"/>
      <c r="K791" s="103"/>
      <c r="L791" s="103"/>
      <c r="M791" s="103"/>
      <c r="N791" s="103"/>
      <c r="O791" s="103"/>
      <c r="P791" s="134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</row>
    <row r="792" spans="1:30">
      <c r="A792" s="131" t="s">
        <v>113</v>
      </c>
      <c r="B792" s="140" t="s">
        <v>1356</v>
      </c>
      <c r="C792" s="140" t="s">
        <v>1357</v>
      </c>
      <c r="D792" s="140" t="s">
        <v>1249</v>
      </c>
      <c r="E792" s="128">
        <v>1</v>
      </c>
      <c r="F792" s="129"/>
      <c r="G792" s="129"/>
      <c r="H792" s="129"/>
      <c r="I792" s="129">
        <v>1</v>
      </c>
      <c r="J792" s="129"/>
      <c r="K792" s="129"/>
      <c r="L792" s="129"/>
      <c r="M792" s="129"/>
      <c r="N792" s="129"/>
      <c r="O792" s="129"/>
      <c r="P792" s="130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</row>
    <row r="793" spans="1:30">
      <c r="A793" s="131" t="s">
        <v>113</v>
      </c>
      <c r="B793" s="131" t="s">
        <v>1356</v>
      </c>
      <c r="C793" s="131" t="s">
        <v>1357</v>
      </c>
      <c r="D793" s="132" t="s">
        <v>1358</v>
      </c>
      <c r="E793" s="133"/>
      <c r="F793" s="103"/>
      <c r="G793" s="103"/>
      <c r="H793" s="103"/>
      <c r="I793" s="103"/>
      <c r="J793" s="103">
        <v>1</v>
      </c>
      <c r="K793" s="103"/>
      <c r="L793" s="103"/>
      <c r="M793" s="103"/>
      <c r="N793" s="103"/>
      <c r="O793" s="103"/>
      <c r="P793" s="134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</row>
    <row r="794" spans="1:30">
      <c r="A794" s="131" t="s">
        <v>113</v>
      </c>
      <c r="B794" s="140" t="s">
        <v>1359</v>
      </c>
      <c r="C794" s="140" t="s">
        <v>1360</v>
      </c>
      <c r="D794" s="140" t="s">
        <v>417</v>
      </c>
      <c r="E794" s="128">
        <v>1</v>
      </c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30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</row>
    <row r="795" spans="1:30">
      <c r="A795" s="131" t="s">
        <v>113</v>
      </c>
      <c r="B795" s="140" t="s">
        <v>934</v>
      </c>
      <c r="C795" s="140" t="s">
        <v>935</v>
      </c>
      <c r="D795" s="140" t="s">
        <v>509</v>
      </c>
      <c r="E795" s="128">
        <v>5</v>
      </c>
      <c r="F795" s="129">
        <v>9</v>
      </c>
      <c r="G795" s="129">
        <v>6</v>
      </c>
      <c r="H795" s="129">
        <v>6</v>
      </c>
      <c r="I795" s="129">
        <v>9</v>
      </c>
      <c r="J795" s="129">
        <v>2</v>
      </c>
      <c r="K795" s="129">
        <v>7</v>
      </c>
      <c r="L795" s="129">
        <v>11</v>
      </c>
      <c r="M795" s="129">
        <v>7</v>
      </c>
      <c r="N795" s="129">
        <v>9</v>
      </c>
      <c r="O795" s="129">
        <v>10</v>
      </c>
      <c r="P795" s="130">
        <v>5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</row>
    <row r="796" spans="1:30">
      <c r="A796" s="131" t="s">
        <v>113</v>
      </c>
      <c r="B796" s="140" t="s">
        <v>1141</v>
      </c>
      <c r="C796" s="140" t="s">
        <v>1142</v>
      </c>
      <c r="D796" s="140" t="s">
        <v>1143</v>
      </c>
      <c r="E796" s="128">
        <v>0</v>
      </c>
      <c r="F796" s="129">
        <v>12</v>
      </c>
      <c r="G796" s="129">
        <v>3</v>
      </c>
      <c r="H796" s="129">
        <v>5</v>
      </c>
      <c r="I796" s="129">
        <v>0</v>
      </c>
      <c r="J796" s="129">
        <v>0</v>
      </c>
      <c r="K796" s="129">
        <v>0</v>
      </c>
      <c r="L796" s="129">
        <v>0</v>
      </c>
      <c r="M796" s="129">
        <v>9</v>
      </c>
      <c r="N796" s="129">
        <v>6</v>
      </c>
      <c r="O796" s="129"/>
      <c r="P796" s="130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</row>
    <row r="797" spans="1:30">
      <c r="A797" s="131" t="s">
        <v>113</v>
      </c>
      <c r="B797" s="131" t="s">
        <v>1141</v>
      </c>
      <c r="C797" s="131" t="s">
        <v>1142</v>
      </c>
      <c r="D797" s="132" t="s">
        <v>940</v>
      </c>
      <c r="E797" s="133">
        <v>3</v>
      </c>
      <c r="F797" s="103">
        <v>2</v>
      </c>
      <c r="G797" s="103">
        <v>3</v>
      </c>
      <c r="H797" s="103">
        <v>4</v>
      </c>
      <c r="I797" s="103">
        <v>4</v>
      </c>
      <c r="J797" s="103">
        <v>2</v>
      </c>
      <c r="K797" s="103">
        <v>3</v>
      </c>
      <c r="L797" s="103">
        <v>5</v>
      </c>
      <c r="M797" s="103">
        <v>12</v>
      </c>
      <c r="N797" s="103">
        <v>3</v>
      </c>
      <c r="O797" s="103">
        <v>9</v>
      </c>
      <c r="P797" s="134">
        <v>7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</row>
    <row r="798" spans="1:30">
      <c r="A798" s="131" t="s">
        <v>113</v>
      </c>
      <c r="B798" s="140" t="s">
        <v>1144</v>
      </c>
      <c r="C798" s="140" t="s">
        <v>1145</v>
      </c>
      <c r="D798" s="140" t="s">
        <v>1143</v>
      </c>
      <c r="E798" s="128">
        <v>0</v>
      </c>
      <c r="F798" s="129">
        <v>9</v>
      </c>
      <c r="G798" s="129">
        <v>1</v>
      </c>
      <c r="H798" s="129">
        <v>5</v>
      </c>
      <c r="I798" s="129">
        <v>5</v>
      </c>
      <c r="J798" s="129">
        <v>0</v>
      </c>
      <c r="K798" s="129">
        <v>0</v>
      </c>
      <c r="L798" s="129">
        <v>0</v>
      </c>
      <c r="M798" s="129">
        <v>0</v>
      </c>
      <c r="N798" s="129">
        <v>0</v>
      </c>
      <c r="O798" s="129"/>
      <c r="P798" s="130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</row>
    <row r="799" spans="1:30">
      <c r="A799" s="131" t="s">
        <v>113</v>
      </c>
      <c r="B799" s="131" t="s">
        <v>1144</v>
      </c>
      <c r="C799" s="131" t="s">
        <v>1145</v>
      </c>
      <c r="D799" s="132" t="s">
        <v>940</v>
      </c>
      <c r="E799" s="133"/>
      <c r="F799" s="103">
        <v>4</v>
      </c>
      <c r="G799" s="103">
        <v>5</v>
      </c>
      <c r="H799" s="103">
        <v>4</v>
      </c>
      <c r="I799" s="103">
        <v>4</v>
      </c>
      <c r="J799" s="103">
        <v>5</v>
      </c>
      <c r="K799" s="103">
        <v>2</v>
      </c>
      <c r="L799" s="103"/>
      <c r="M799" s="103"/>
      <c r="N799" s="103">
        <v>1</v>
      </c>
      <c r="O799" s="103">
        <v>1</v>
      </c>
      <c r="P799" s="134">
        <v>1</v>
      </c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</row>
    <row r="800" spans="1:30">
      <c r="A800" s="131" t="s">
        <v>113</v>
      </c>
      <c r="B800" s="140" t="s">
        <v>1146</v>
      </c>
      <c r="C800" s="140" t="s">
        <v>1147</v>
      </c>
      <c r="D800" s="140" t="s">
        <v>1143</v>
      </c>
      <c r="E800" s="128">
        <v>0</v>
      </c>
      <c r="F800" s="129">
        <v>4</v>
      </c>
      <c r="G800" s="129">
        <v>6</v>
      </c>
      <c r="H800" s="129">
        <v>5</v>
      </c>
      <c r="I800" s="129">
        <v>3</v>
      </c>
      <c r="J800" s="129">
        <v>0</v>
      </c>
      <c r="K800" s="129">
        <v>2</v>
      </c>
      <c r="L800" s="129">
        <v>0</v>
      </c>
      <c r="M800" s="129">
        <v>0</v>
      </c>
      <c r="N800" s="129">
        <v>0</v>
      </c>
      <c r="O800" s="129"/>
      <c r="P800" s="13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</row>
    <row r="801" spans="1:30">
      <c r="A801" s="131" t="s">
        <v>113</v>
      </c>
      <c r="B801" s="131" t="s">
        <v>1146</v>
      </c>
      <c r="C801" s="131" t="s">
        <v>1147</v>
      </c>
      <c r="D801" s="132" t="s">
        <v>940</v>
      </c>
      <c r="E801" s="133">
        <v>2</v>
      </c>
      <c r="F801" s="103">
        <v>3</v>
      </c>
      <c r="G801" s="103">
        <v>2</v>
      </c>
      <c r="H801" s="103">
        <v>2</v>
      </c>
      <c r="I801" s="103">
        <v>2</v>
      </c>
      <c r="J801" s="103">
        <v>4</v>
      </c>
      <c r="K801" s="103">
        <v>2</v>
      </c>
      <c r="L801" s="103">
        <v>5</v>
      </c>
      <c r="M801" s="103">
        <v>3</v>
      </c>
      <c r="N801" s="103">
        <v>1</v>
      </c>
      <c r="O801" s="103"/>
      <c r="P801" s="134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</row>
    <row r="802" spans="1:30">
      <c r="A802" s="131" t="s">
        <v>113</v>
      </c>
      <c r="B802" s="140" t="s">
        <v>1361</v>
      </c>
      <c r="C802" s="140" t="s">
        <v>1362</v>
      </c>
      <c r="D802" s="140" t="s">
        <v>1336</v>
      </c>
      <c r="E802" s="128"/>
      <c r="F802" s="129"/>
      <c r="G802" s="129"/>
      <c r="H802" s="129"/>
      <c r="I802" s="129"/>
      <c r="J802" s="129"/>
      <c r="K802" s="129"/>
      <c r="L802" s="129"/>
      <c r="M802" s="129"/>
      <c r="N802" s="129">
        <v>2</v>
      </c>
      <c r="O802" s="129">
        <v>3</v>
      </c>
      <c r="P802" s="130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</row>
    <row r="803" spans="1:30">
      <c r="A803" s="131" t="s">
        <v>113</v>
      </c>
      <c r="B803" s="140" t="s">
        <v>1363</v>
      </c>
      <c r="C803" s="140" t="s">
        <v>1364</v>
      </c>
      <c r="D803" s="140" t="s">
        <v>1336</v>
      </c>
      <c r="E803" s="128"/>
      <c r="F803" s="129"/>
      <c r="G803" s="129"/>
      <c r="H803" s="129">
        <v>1</v>
      </c>
      <c r="I803" s="129">
        <v>1</v>
      </c>
      <c r="J803" s="129"/>
      <c r="K803" s="129"/>
      <c r="L803" s="129">
        <v>1</v>
      </c>
      <c r="M803" s="129">
        <v>3</v>
      </c>
      <c r="N803" s="129"/>
      <c r="O803" s="129"/>
      <c r="P803" s="130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</row>
    <row r="804" spans="1:30">
      <c r="A804" s="131" t="s">
        <v>113</v>
      </c>
      <c r="B804" s="140" t="s">
        <v>936</v>
      </c>
      <c r="C804" s="140" t="s">
        <v>937</v>
      </c>
      <c r="D804" s="140" t="s">
        <v>515</v>
      </c>
      <c r="E804" s="128">
        <v>2</v>
      </c>
      <c r="F804" s="129">
        <v>1</v>
      </c>
      <c r="G804" s="129"/>
      <c r="H804" s="129">
        <v>1</v>
      </c>
      <c r="I804" s="129">
        <v>1</v>
      </c>
      <c r="J804" s="129">
        <v>1</v>
      </c>
      <c r="K804" s="129"/>
      <c r="L804" s="129">
        <v>1</v>
      </c>
      <c r="M804" s="129"/>
      <c r="N804" s="129">
        <v>1</v>
      </c>
      <c r="O804" s="129">
        <v>1</v>
      </c>
      <c r="P804" s="130">
        <v>2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</row>
    <row r="805" spans="1:30">
      <c r="A805" s="131" t="s">
        <v>113</v>
      </c>
      <c r="B805" s="140" t="s">
        <v>1365</v>
      </c>
      <c r="C805" s="140" t="s">
        <v>1366</v>
      </c>
      <c r="D805" s="140" t="s">
        <v>515</v>
      </c>
      <c r="E805" s="128">
        <v>2</v>
      </c>
      <c r="F805" s="129">
        <v>2</v>
      </c>
      <c r="G805" s="129"/>
      <c r="H805" s="129"/>
      <c r="I805" s="129"/>
      <c r="J805" s="129"/>
      <c r="K805" s="129"/>
      <c r="L805" s="129"/>
      <c r="M805" s="129"/>
      <c r="N805" s="129"/>
      <c r="O805" s="129"/>
      <c r="P805" s="130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</row>
    <row r="806" spans="1:30">
      <c r="A806" s="131" t="s">
        <v>113</v>
      </c>
      <c r="B806" s="140" t="s">
        <v>938</v>
      </c>
      <c r="C806" s="140" t="s">
        <v>939</v>
      </c>
      <c r="D806" s="140" t="s">
        <v>1143</v>
      </c>
      <c r="E806" s="128">
        <v>0</v>
      </c>
      <c r="F806" s="129">
        <v>4</v>
      </c>
      <c r="G806" s="129">
        <v>11</v>
      </c>
      <c r="H806" s="129">
        <v>5</v>
      </c>
      <c r="I806" s="129">
        <v>11</v>
      </c>
      <c r="J806" s="129">
        <v>7</v>
      </c>
      <c r="K806" s="129">
        <v>2</v>
      </c>
      <c r="L806" s="129">
        <v>0</v>
      </c>
      <c r="M806" s="129">
        <v>0</v>
      </c>
      <c r="N806" s="129">
        <v>0</v>
      </c>
      <c r="O806" s="129"/>
      <c r="P806" s="130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</row>
    <row r="807" spans="1:30">
      <c r="A807" s="131" t="s">
        <v>113</v>
      </c>
      <c r="B807" s="131" t="s">
        <v>938</v>
      </c>
      <c r="C807" s="131" t="s">
        <v>939</v>
      </c>
      <c r="D807" s="132" t="s">
        <v>940</v>
      </c>
      <c r="E807" s="133">
        <v>9</v>
      </c>
      <c r="F807" s="103">
        <v>8</v>
      </c>
      <c r="G807" s="103">
        <v>8</v>
      </c>
      <c r="H807" s="103">
        <v>4</v>
      </c>
      <c r="I807" s="103">
        <v>15</v>
      </c>
      <c r="J807" s="103">
        <v>9</v>
      </c>
      <c r="K807" s="103">
        <v>10</v>
      </c>
      <c r="L807" s="103">
        <v>10</v>
      </c>
      <c r="M807" s="103">
        <v>1</v>
      </c>
      <c r="N807" s="103">
        <v>2</v>
      </c>
      <c r="O807" s="103"/>
      <c r="P807" s="134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</row>
    <row r="808" spans="1:30">
      <c r="A808" s="131" t="s">
        <v>113</v>
      </c>
      <c r="B808" s="140" t="s">
        <v>1367</v>
      </c>
      <c r="C808" s="140" t="s">
        <v>1368</v>
      </c>
      <c r="D808" s="140" t="s">
        <v>325</v>
      </c>
      <c r="E808" s="128">
        <v>1</v>
      </c>
      <c r="F808" s="129">
        <v>1</v>
      </c>
      <c r="G808" s="129">
        <v>1</v>
      </c>
      <c r="H808" s="129"/>
      <c r="I808" s="129"/>
      <c r="J808" s="129"/>
      <c r="K808" s="129"/>
      <c r="L808" s="129"/>
      <c r="M808" s="129"/>
      <c r="N808" s="129"/>
      <c r="O808" s="129"/>
      <c r="P808" s="130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</row>
    <row r="809" spans="1:30">
      <c r="A809" s="131" t="s">
        <v>113</v>
      </c>
      <c r="B809" s="140" t="s">
        <v>1369</v>
      </c>
      <c r="C809" s="140" t="s">
        <v>1370</v>
      </c>
      <c r="D809" s="140" t="s">
        <v>325</v>
      </c>
      <c r="E809" s="128">
        <v>1</v>
      </c>
      <c r="F809" s="129">
        <v>2</v>
      </c>
      <c r="G809" s="129"/>
      <c r="H809" s="129"/>
      <c r="I809" s="129"/>
      <c r="J809" s="129"/>
      <c r="K809" s="129"/>
      <c r="L809" s="129"/>
      <c r="M809" s="129"/>
      <c r="N809" s="129"/>
      <c r="O809" s="129"/>
      <c r="P809" s="130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</row>
    <row r="810" spans="1:30">
      <c r="A810" s="131" t="s">
        <v>113</v>
      </c>
      <c r="B810" s="140" t="s">
        <v>941</v>
      </c>
      <c r="C810" s="140" t="s">
        <v>942</v>
      </c>
      <c r="D810" s="140" t="s">
        <v>943</v>
      </c>
      <c r="E810" s="128">
        <v>3</v>
      </c>
      <c r="F810" s="129">
        <v>2</v>
      </c>
      <c r="G810" s="129">
        <v>3</v>
      </c>
      <c r="H810" s="129">
        <v>2</v>
      </c>
      <c r="I810" s="129">
        <v>2</v>
      </c>
      <c r="J810" s="129">
        <v>4</v>
      </c>
      <c r="K810" s="129">
        <v>2</v>
      </c>
      <c r="L810" s="129">
        <v>2</v>
      </c>
      <c r="M810" s="129">
        <v>6</v>
      </c>
      <c r="N810" s="129">
        <v>4</v>
      </c>
      <c r="O810" s="129">
        <v>2</v>
      </c>
      <c r="P810" s="130">
        <v>4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</row>
    <row r="811" spans="1:30">
      <c r="A811" s="131" t="s">
        <v>113</v>
      </c>
      <c r="B811" s="140" t="s">
        <v>1371</v>
      </c>
      <c r="C811" s="140" t="s">
        <v>1372</v>
      </c>
      <c r="D811" s="140" t="s">
        <v>946</v>
      </c>
      <c r="E811" s="128"/>
      <c r="F811" s="129">
        <v>1</v>
      </c>
      <c r="G811" s="129"/>
      <c r="H811" s="129">
        <v>2</v>
      </c>
      <c r="I811" s="129">
        <v>1</v>
      </c>
      <c r="J811" s="129">
        <v>1</v>
      </c>
      <c r="K811" s="129">
        <v>2</v>
      </c>
      <c r="L811" s="129">
        <v>5</v>
      </c>
      <c r="M811" s="129">
        <v>3</v>
      </c>
      <c r="N811" s="129">
        <v>3</v>
      </c>
      <c r="O811" s="129">
        <v>1</v>
      </c>
      <c r="P811" s="130">
        <v>1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</row>
    <row r="812" spans="1:30">
      <c r="A812" s="131" t="s">
        <v>113</v>
      </c>
      <c r="B812" s="140" t="s">
        <v>944</v>
      </c>
      <c r="C812" s="140" t="s">
        <v>945</v>
      </c>
      <c r="D812" s="140" t="s">
        <v>946</v>
      </c>
      <c r="E812" s="128"/>
      <c r="F812" s="129">
        <v>7</v>
      </c>
      <c r="G812" s="129">
        <v>3</v>
      </c>
      <c r="H812" s="129">
        <v>6</v>
      </c>
      <c r="I812" s="129">
        <v>3</v>
      </c>
      <c r="J812" s="129">
        <v>3</v>
      </c>
      <c r="K812" s="129">
        <v>10</v>
      </c>
      <c r="L812" s="129">
        <v>6</v>
      </c>
      <c r="M812" s="129">
        <v>6</v>
      </c>
      <c r="N812" s="129">
        <v>6</v>
      </c>
      <c r="O812" s="129">
        <v>5</v>
      </c>
      <c r="P812" s="130">
        <v>14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</row>
    <row r="813" spans="1:30">
      <c r="A813" s="131" t="s">
        <v>113</v>
      </c>
      <c r="B813" s="140" t="s">
        <v>1373</v>
      </c>
      <c r="C813" s="140" t="s">
        <v>1374</v>
      </c>
      <c r="D813" s="140" t="s">
        <v>1375</v>
      </c>
      <c r="E813" s="128"/>
      <c r="F813" s="129">
        <v>1</v>
      </c>
      <c r="G813" s="129"/>
      <c r="H813" s="129"/>
      <c r="I813" s="129"/>
      <c r="J813" s="129"/>
      <c r="K813" s="129"/>
      <c r="L813" s="129"/>
      <c r="M813" s="129"/>
      <c r="N813" s="129"/>
      <c r="O813" s="129"/>
      <c r="P813" s="130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</row>
    <row r="814" spans="1:30">
      <c r="A814" s="131" t="s">
        <v>113</v>
      </c>
      <c r="B814" s="140" t="s">
        <v>1376</v>
      </c>
      <c r="C814" s="140" t="s">
        <v>353</v>
      </c>
      <c r="D814" s="140" t="s">
        <v>361</v>
      </c>
      <c r="E814" s="128"/>
      <c r="F814" s="129"/>
      <c r="G814" s="129">
        <v>7</v>
      </c>
      <c r="H814" s="129">
        <v>8</v>
      </c>
      <c r="I814" s="129">
        <v>3</v>
      </c>
      <c r="J814" s="129"/>
      <c r="K814" s="129"/>
      <c r="L814" s="129"/>
      <c r="M814" s="129"/>
      <c r="N814" s="129"/>
      <c r="O814" s="129"/>
      <c r="P814" s="130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</row>
    <row r="815" spans="1:30">
      <c r="A815" s="131" t="s">
        <v>113</v>
      </c>
      <c r="B815" s="131" t="s">
        <v>1376</v>
      </c>
      <c r="C815" s="131" t="s">
        <v>353</v>
      </c>
      <c r="D815" s="132" t="s">
        <v>417</v>
      </c>
      <c r="E815" s="133">
        <v>2</v>
      </c>
      <c r="F815" s="103">
        <v>4</v>
      </c>
      <c r="G815" s="103"/>
      <c r="H815" s="103">
        <v>4</v>
      </c>
      <c r="I815" s="103">
        <v>3</v>
      </c>
      <c r="J815" s="103">
        <v>1</v>
      </c>
      <c r="K815" s="103">
        <v>3</v>
      </c>
      <c r="L815" s="103">
        <v>2</v>
      </c>
      <c r="M815" s="103">
        <v>3</v>
      </c>
      <c r="N815" s="103">
        <v>4</v>
      </c>
      <c r="O815" s="103">
        <v>2</v>
      </c>
      <c r="P815" s="134">
        <v>2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</row>
    <row r="816" spans="1:30">
      <c r="A816" s="131" t="s">
        <v>113</v>
      </c>
      <c r="B816" s="140" t="s">
        <v>1377</v>
      </c>
      <c r="C816" s="140" t="s">
        <v>1378</v>
      </c>
      <c r="D816" s="140" t="s">
        <v>417</v>
      </c>
      <c r="E816" s="128">
        <v>10</v>
      </c>
      <c r="F816" s="129">
        <v>4</v>
      </c>
      <c r="G816" s="129">
        <v>3</v>
      </c>
      <c r="H816" s="129">
        <v>2</v>
      </c>
      <c r="I816" s="129"/>
      <c r="J816" s="129"/>
      <c r="K816" s="129"/>
      <c r="L816" s="129"/>
      <c r="M816" s="129"/>
      <c r="N816" s="129">
        <v>6</v>
      </c>
      <c r="O816" s="129">
        <v>6</v>
      </c>
      <c r="P816" s="130">
        <v>4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</row>
    <row r="817" spans="1:30">
      <c r="A817" s="131" t="s">
        <v>113</v>
      </c>
      <c r="B817" s="140" t="s">
        <v>1379</v>
      </c>
      <c r="C817" s="140" t="s">
        <v>1380</v>
      </c>
      <c r="D817" s="140" t="s">
        <v>1151</v>
      </c>
      <c r="E817" s="128"/>
      <c r="F817" s="129"/>
      <c r="G817" s="129"/>
      <c r="H817" s="129"/>
      <c r="I817" s="129"/>
      <c r="J817" s="129">
        <v>1</v>
      </c>
      <c r="K817" s="129"/>
      <c r="L817" s="129"/>
      <c r="M817" s="129"/>
      <c r="N817" s="129"/>
      <c r="O817" s="129"/>
      <c r="P817" s="130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</row>
    <row r="818" spans="1:30">
      <c r="A818" s="131" t="s">
        <v>113</v>
      </c>
      <c r="B818" s="131" t="s">
        <v>1379</v>
      </c>
      <c r="C818" s="131" t="s">
        <v>1380</v>
      </c>
      <c r="D818" s="132" t="s">
        <v>439</v>
      </c>
      <c r="E818" s="133"/>
      <c r="F818" s="103">
        <v>5</v>
      </c>
      <c r="G818" s="103">
        <v>3</v>
      </c>
      <c r="H818" s="103"/>
      <c r="I818" s="103">
        <v>2</v>
      </c>
      <c r="J818" s="103">
        <v>2</v>
      </c>
      <c r="K818" s="103">
        <v>4</v>
      </c>
      <c r="L818" s="103">
        <v>5</v>
      </c>
      <c r="M818" s="103">
        <v>4</v>
      </c>
      <c r="N818" s="103">
        <v>1</v>
      </c>
      <c r="O818" s="103"/>
      <c r="P818" s="134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</row>
    <row r="819" spans="1:30">
      <c r="A819" s="131" t="s">
        <v>113</v>
      </c>
      <c r="B819" s="140" t="s">
        <v>1381</v>
      </c>
      <c r="C819" s="140" t="s">
        <v>1382</v>
      </c>
      <c r="D819" s="140" t="s">
        <v>1383</v>
      </c>
      <c r="E819" s="128"/>
      <c r="F819" s="129"/>
      <c r="G819" s="129"/>
      <c r="H819" s="129"/>
      <c r="I819" s="129"/>
      <c r="J819" s="129">
        <v>4</v>
      </c>
      <c r="K819" s="129"/>
      <c r="L819" s="129"/>
      <c r="M819" s="129"/>
      <c r="N819" s="129"/>
      <c r="O819" s="129"/>
      <c r="P819" s="130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</row>
    <row r="820" spans="1:30">
      <c r="A820" s="131" t="s">
        <v>113</v>
      </c>
      <c r="B820" s="131" t="s">
        <v>1381</v>
      </c>
      <c r="C820" s="131" t="s">
        <v>1382</v>
      </c>
      <c r="D820" s="132" t="s">
        <v>349</v>
      </c>
      <c r="E820" s="133"/>
      <c r="F820" s="103"/>
      <c r="G820" s="103"/>
      <c r="H820" s="103"/>
      <c r="I820" s="103"/>
      <c r="J820" s="103"/>
      <c r="K820" s="103"/>
      <c r="L820" s="103">
        <v>6</v>
      </c>
      <c r="M820" s="103">
        <v>9</v>
      </c>
      <c r="N820" s="103">
        <v>3</v>
      </c>
      <c r="O820" s="103"/>
      <c r="P820" s="134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</row>
    <row r="821" spans="1:30">
      <c r="A821" s="131" t="s">
        <v>113</v>
      </c>
      <c r="B821" s="131" t="s">
        <v>1381</v>
      </c>
      <c r="C821" s="131" t="s">
        <v>1382</v>
      </c>
      <c r="D821" s="132" t="s">
        <v>1322</v>
      </c>
      <c r="E821" s="13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34">
        <v>5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</row>
    <row r="822" spans="1:30">
      <c r="A822" s="131" t="s">
        <v>113</v>
      </c>
      <c r="B822" s="131" t="s">
        <v>1381</v>
      </c>
      <c r="C822" s="131" t="s">
        <v>1382</v>
      </c>
      <c r="D822" s="132" t="s">
        <v>200</v>
      </c>
      <c r="E822" s="133">
        <v>16</v>
      </c>
      <c r="F822" s="103">
        <v>6</v>
      </c>
      <c r="G822" s="103">
        <v>41</v>
      </c>
      <c r="H822" s="103">
        <v>20</v>
      </c>
      <c r="I822" s="103">
        <v>5</v>
      </c>
      <c r="J822" s="103">
        <v>9</v>
      </c>
      <c r="K822" s="103">
        <v>23</v>
      </c>
      <c r="L822" s="103">
        <v>7</v>
      </c>
      <c r="M822" s="103">
        <v>3</v>
      </c>
      <c r="N822" s="103">
        <v>7</v>
      </c>
      <c r="O822" s="103">
        <v>10</v>
      </c>
      <c r="P822" s="134">
        <v>11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</row>
    <row r="823" spans="1:30">
      <c r="A823" s="131" t="s">
        <v>113</v>
      </c>
      <c r="B823" s="140" t="s">
        <v>1148</v>
      </c>
      <c r="C823" s="140" t="s">
        <v>1149</v>
      </c>
      <c r="D823" s="140" t="s">
        <v>325</v>
      </c>
      <c r="E823" s="128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30">
        <v>1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</row>
    <row r="824" spans="1:30">
      <c r="A824" s="131" t="s">
        <v>113</v>
      </c>
      <c r="B824" s="131" t="s">
        <v>1148</v>
      </c>
      <c r="C824" s="131" t="s">
        <v>1149</v>
      </c>
      <c r="D824" s="132" t="s">
        <v>1384</v>
      </c>
      <c r="E824" s="133"/>
      <c r="F824" s="103"/>
      <c r="G824" s="103"/>
      <c r="H824" s="103"/>
      <c r="I824" s="103"/>
      <c r="J824" s="103">
        <v>2</v>
      </c>
      <c r="K824" s="103"/>
      <c r="L824" s="103"/>
      <c r="M824" s="103"/>
      <c r="N824" s="103"/>
      <c r="O824" s="103"/>
      <c r="P824" s="13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</row>
    <row r="825" spans="1:30">
      <c r="A825" s="131" t="s">
        <v>113</v>
      </c>
      <c r="B825" s="131" t="s">
        <v>1148</v>
      </c>
      <c r="C825" s="131" t="s">
        <v>1149</v>
      </c>
      <c r="D825" s="132" t="s">
        <v>1105</v>
      </c>
      <c r="E825" s="133"/>
      <c r="F825" s="103"/>
      <c r="G825" s="103"/>
      <c r="H825" s="103"/>
      <c r="I825" s="103"/>
      <c r="J825" s="103"/>
      <c r="K825" s="103"/>
      <c r="L825" s="103"/>
      <c r="M825" s="103"/>
      <c r="N825" s="103">
        <v>0</v>
      </c>
      <c r="O825" s="103">
        <v>1</v>
      </c>
      <c r="P825" s="134">
        <v>3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</row>
    <row r="826" spans="1:30">
      <c r="A826" s="131" t="s">
        <v>113</v>
      </c>
      <c r="B826" s="131" t="s">
        <v>1148</v>
      </c>
      <c r="C826" s="131" t="s">
        <v>1149</v>
      </c>
      <c r="D826" s="132" t="s">
        <v>372</v>
      </c>
      <c r="E826" s="133">
        <v>7</v>
      </c>
      <c r="F826" s="103">
        <v>9</v>
      </c>
      <c r="G826" s="103">
        <v>9</v>
      </c>
      <c r="H826" s="103">
        <v>5</v>
      </c>
      <c r="I826" s="103">
        <v>2</v>
      </c>
      <c r="J826" s="103">
        <v>1</v>
      </c>
      <c r="K826" s="103">
        <v>3</v>
      </c>
      <c r="L826" s="103">
        <v>4</v>
      </c>
      <c r="M826" s="103">
        <v>1</v>
      </c>
      <c r="N826" s="103"/>
      <c r="O826" s="103">
        <v>1</v>
      </c>
      <c r="P826" s="134">
        <v>4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</row>
    <row r="827" spans="1:30">
      <c r="A827" s="131" t="s">
        <v>113</v>
      </c>
      <c r="B827" s="140" t="s">
        <v>1385</v>
      </c>
      <c r="C827" s="140" t="s">
        <v>1386</v>
      </c>
      <c r="D827" s="140" t="s">
        <v>1387</v>
      </c>
      <c r="E827" s="128">
        <v>9</v>
      </c>
      <c r="F827" s="129">
        <v>4</v>
      </c>
      <c r="G827" s="129">
        <v>2</v>
      </c>
      <c r="H827" s="129">
        <v>3</v>
      </c>
      <c r="I827" s="129">
        <v>3</v>
      </c>
      <c r="J827" s="129">
        <v>3</v>
      </c>
      <c r="K827" s="129">
        <v>6</v>
      </c>
      <c r="L827" s="129">
        <v>5</v>
      </c>
      <c r="M827" s="129">
        <v>2</v>
      </c>
      <c r="N827" s="129">
        <v>4</v>
      </c>
      <c r="O827" s="129"/>
      <c r="P827" s="130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</row>
    <row r="828" spans="1:30">
      <c r="A828" s="131" t="s">
        <v>113</v>
      </c>
      <c r="B828" s="140" t="s">
        <v>947</v>
      </c>
      <c r="C828" s="140" t="s">
        <v>948</v>
      </c>
      <c r="D828" s="140" t="s">
        <v>1230</v>
      </c>
      <c r="E828" s="128"/>
      <c r="F828" s="129"/>
      <c r="G828" s="129"/>
      <c r="H828" s="129"/>
      <c r="I828" s="129"/>
      <c r="J828" s="129"/>
      <c r="K828" s="129">
        <v>36</v>
      </c>
      <c r="L828" s="129"/>
      <c r="M828" s="129">
        <v>48</v>
      </c>
      <c r="N828" s="129">
        <v>30</v>
      </c>
      <c r="O828" s="129"/>
      <c r="P828" s="130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</row>
    <row r="829" spans="1:30">
      <c r="A829" s="131" t="s">
        <v>113</v>
      </c>
      <c r="B829" s="131" t="s">
        <v>947</v>
      </c>
      <c r="C829" s="131" t="s">
        <v>948</v>
      </c>
      <c r="D829" s="132" t="s">
        <v>1150</v>
      </c>
      <c r="E829" s="133">
        <v>7</v>
      </c>
      <c r="F829" s="103">
        <v>8</v>
      </c>
      <c r="G829" s="103">
        <v>11</v>
      </c>
      <c r="H829" s="103">
        <v>13</v>
      </c>
      <c r="I829" s="103">
        <v>8</v>
      </c>
      <c r="J829" s="103">
        <v>9</v>
      </c>
      <c r="K829" s="103">
        <v>11</v>
      </c>
      <c r="L829" s="103">
        <v>10</v>
      </c>
      <c r="M829" s="103">
        <v>10</v>
      </c>
      <c r="N829" s="103">
        <v>12</v>
      </c>
      <c r="O829" s="103">
        <v>2</v>
      </c>
      <c r="P829" s="134">
        <v>10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</row>
    <row r="830" spans="1:30">
      <c r="A830" s="131" t="s">
        <v>113</v>
      </c>
      <c r="B830" s="131" t="s">
        <v>947</v>
      </c>
      <c r="C830" s="131" t="s">
        <v>948</v>
      </c>
      <c r="D830" s="132" t="s">
        <v>590</v>
      </c>
      <c r="E830" s="133">
        <v>1</v>
      </c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34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</row>
    <row r="831" spans="1:30">
      <c r="A831" s="131" t="s">
        <v>113</v>
      </c>
      <c r="B831" s="131" t="s">
        <v>947</v>
      </c>
      <c r="C831" s="131" t="s">
        <v>948</v>
      </c>
      <c r="D831" s="132" t="s">
        <v>191</v>
      </c>
      <c r="E831" s="133">
        <v>69</v>
      </c>
      <c r="F831" s="103">
        <v>189</v>
      </c>
      <c r="G831" s="103">
        <v>72</v>
      </c>
      <c r="H831" s="103">
        <v>53</v>
      </c>
      <c r="I831" s="103">
        <v>43</v>
      </c>
      <c r="J831" s="103">
        <v>42</v>
      </c>
      <c r="K831" s="103">
        <v>52</v>
      </c>
      <c r="L831" s="103">
        <v>139</v>
      </c>
      <c r="M831" s="103">
        <v>120</v>
      </c>
      <c r="N831" s="103">
        <v>68</v>
      </c>
      <c r="O831" s="103">
        <v>32</v>
      </c>
      <c r="P831" s="134">
        <v>50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</row>
    <row r="832" spans="1:30">
      <c r="A832" s="131" t="s">
        <v>113</v>
      </c>
      <c r="B832" s="140" t="s">
        <v>949</v>
      </c>
      <c r="C832" s="140" t="s">
        <v>950</v>
      </c>
      <c r="D832" s="140" t="s">
        <v>951</v>
      </c>
      <c r="E832" s="128">
        <v>69</v>
      </c>
      <c r="F832" s="129">
        <v>404</v>
      </c>
      <c r="G832" s="129">
        <v>109</v>
      </c>
      <c r="H832" s="129">
        <v>51</v>
      </c>
      <c r="I832" s="129">
        <v>50</v>
      </c>
      <c r="J832" s="129">
        <v>37</v>
      </c>
      <c r="K832" s="129">
        <v>64</v>
      </c>
      <c r="L832" s="129">
        <v>13</v>
      </c>
      <c r="M832" s="129"/>
      <c r="N832" s="129"/>
      <c r="O832" s="129"/>
      <c r="P832" s="130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</row>
    <row r="833" spans="1:30">
      <c r="A833" s="131" t="s">
        <v>113</v>
      </c>
      <c r="B833" s="140" t="s">
        <v>952</v>
      </c>
      <c r="C833" s="140" t="s">
        <v>953</v>
      </c>
      <c r="D833" s="140" t="s">
        <v>200</v>
      </c>
      <c r="E833" s="128">
        <v>68</v>
      </c>
      <c r="F833" s="129">
        <v>211</v>
      </c>
      <c r="G833" s="129">
        <v>75</v>
      </c>
      <c r="H833" s="129">
        <v>52</v>
      </c>
      <c r="I833" s="129">
        <v>92</v>
      </c>
      <c r="J833" s="129">
        <v>74</v>
      </c>
      <c r="K833" s="129">
        <v>18</v>
      </c>
      <c r="L833" s="129"/>
      <c r="M833" s="129">
        <v>1</v>
      </c>
      <c r="N833" s="129"/>
      <c r="O833" s="129">
        <v>1</v>
      </c>
      <c r="P833" s="130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</row>
    <row r="834" spans="1:30">
      <c r="A834" s="131" t="s">
        <v>113</v>
      </c>
      <c r="B834" s="131" t="s">
        <v>952</v>
      </c>
      <c r="C834" s="131" t="s">
        <v>953</v>
      </c>
      <c r="D834" s="132" t="s">
        <v>372</v>
      </c>
      <c r="E834" s="133">
        <v>182</v>
      </c>
      <c r="F834" s="103">
        <v>185</v>
      </c>
      <c r="G834" s="103">
        <v>198</v>
      </c>
      <c r="H834" s="103">
        <v>222</v>
      </c>
      <c r="I834" s="103">
        <v>219</v>
      </c>
      <c r="J834" s="103">
        <v>250</v>
      </c>
      <c r="K834" s="103">
        <v>109</v>
      </c>
      <c r="L834" s="103">
        <v>11</v>
      </c>
      <c r="M834" s="103"/>
      <c r="N834" s="103">
        <v>47</v>
      </c>
      <c r="O834" s="103">
        <v>53</v>
      </c>
      <c r="P834" s="134">
        <v>120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</row>
    <row r="835" spans="1:30">
      <c r="A835" s="131" t="s">
        <v>113</v>
      </c>
      <c r="B835" s="131" t="s">
        <v>952</v>
      </c>
      <c r="C835" s="131" t="s">
        <v>953</v>
      </c>
      <c r="D835" s="132" t="s">
        <v>439</v>
      </c>
      <c r="E835" s="133"/>
      <c r="F835" s="103"/>
      <c r="G835" s="103">
        <v>7</v>
      </c>
      <c r="H835" s="103"/>
      <c r="I835" s="103"/>
      <c r="J835" s="103"/>
      <c r="K835" s="103"/>
      <c r="L835" s="103"/>
      <c r="M835" s="103"/>
      <c r="N835" s="103"/>
      <c r="O835" s="103"/>
      <c r="P835" s="134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</row>
    <row r="836" spans="1:30">
      <c r="A836" s="131" t="s">
        <v>113</v>
      </c>
      <c r="B836" s="131" t="s">
        <v>952</v>
      </c>
      <c r="C836" s="131" t="s">
        <v>953</v>
      </c>
      <c r="D836" s="132" t="s">
        <v>237</v>
      </c>
      <c r="E836" s="133"/>
      <c r="F836" s="103"/>
      <c r="G836" s="103"/>
      <c r="H836" s="103"/>
      <c r="I836" s="103">
        <v>2</v>
      </c>
      <c r="J836" s="103"/>
      <c r="K836" s="103"/>
      <c r="L836" s="103"/>
      <c r="M836" s="103"/>
      <c r="N836" s="103"/>
      <c r="O836" s="103"/>
      <c r="P836" s="134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</row>
    <row r="837" spans="1:30">
      <c r="A837" s="131" t="s">
        <v>113</v>
      </c>
      <c r="B837" s="140" t="s">
        <v>1031</v>
      </c>
      <c r="C837" s="140" t="s">
        <v>1032</v>
      </c>
      <c r="D837" s="140" t="s">
        <v>1231</v>
      </c>
      <c r="E837" s="128"/>
      <c r="F837" s="129"/>
      <c r="G837" s="129"/>
      <c r="H837" s="129"/>
      <c r="I837" s="129"/>
      <c r="J837" s="129">
        <v>96</v>
      </c>
      <c r="K837" s="129">
        <v>96</v>
      </c>
      <c r="L837" s="129"/>
      <c r="M837" s="129">
        <v>48</v>
      </c>
      <c r="N837" s="129">
        <v>96</v>
      </c>
      <c r="O837" s="129"/>
      <c r="P837" s="130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</row>
    <row r="838" spans="1:30">
      <c r="A838" s="131" t="s">
        <v>113</v>
      </c>
      <c r="B838" s="131" t="s">
        <v>1031</v>
      </c>
      <c r="C838" s="131" t="s">
        <v>1032</v>
      </c>
      <c r="D838" s="132" t="s">
        <v>1236</v>
      </c>
      <c r="E838" s="133"/>
      <c r="F838" s="103"/>
      <c r="G838" s="103"/>
      <c r="H838" s="103">
        <v>48</v>
      </c>
      <c r="I838" s="103"/>
      <c r="J838" s="103"/>
      <c r="K838" s="103"/>
      <c r="L838" s="103"/>
      <c r="M838" s="103"/>
      <c r="N838" s="103"/>
      <c r="O838" s="103"/>
      <c r="P838" s="134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</row>
    <row r="839" spans="1:30">
      <c r="A839" s="131" t="s">
        <v>113</v>
      </c>
      <c r="B839" s="131" t="s">
        <v>1031</v>
      </c>
      <c r="C839" s="131" t="s">
        <v>1032</v>
      </c>
      <c r="D839" s="132" t="s">
        <v>1105</v>
      </c>
      <c r="E839" s="133"/>
      <c r="F839" s="103"/>
      <c r="G839" s="103"/>
      <c r="H839" s="103">
        <v>23</v>
      </c>
      <c r="I839" s="103">
        <v>23</v>
      </c>
      <c r="J839" s="103">
        <v>21</v>
      </c>
      <c r="K839" s="103">
        <v>22</v>
      </c>
      <c r="L839" s="103">
        <v>24</v>
      </c>
      <c r="M839" s="103">
        <v>27</v>
      </c>
      <c r="N839" s="103">
        <v>21</v>
      </c>
      <c r="O839" s="103">
        <v>15</v>
      </c>
      <c r="P839" s="134">
        <v>27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</row>
    <row r="840" spans="1:30">
      <c r="A840" s="131" t="s">
        <v>113</v>
      </c>
      <c r="B840" s="131" t="s">
        <v>1031</v>
      </c>
      <c r="C840" s="131" t="s">
        <v>1032</v>
      </c>
      <c r="D840" s="132" t="s">
        <v>1151</v>
      </c>
      <c r="E840" s="133">
        <v>17</v>
      </c>
      <c r="F840" s="103">
        <v>17</v>
      </c>
      <c r="G840" s="103">
        <v>13</v>
      </c>
      <c r="H840" s="103"/>
      <c r="I840" s="103"/>
      <c r="J840" s="103"/>
      <c r="K840" s="103"/>
      <c r="L840" s="103"/>
      <c r="M840" s="103"/>
      <c r="N840" s="103"/>
      <c r="O840" s="103"/>
      <c r="P840" s="134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</row>
    <row r="841" spans="1:30">
      <c r="A841" s="131" t="s">
        <v>113</v>
      </c>
      <c r="B841" s="131" t="s">
        <v>1031</v>
      </c>
      <c r="C841" s="131" t="s">
        <v>1032</v>
      </c>
      <c r="D841" s="132" t="s">
        <v>372</v>
      </c>
      <c r="E841" s="133"/>
      <c r="F841" s="103"/>
      <c r="G841" s="103">
        <v>26</v>
      </c>
      <c r="H841" s="103">
        <v>71</v>
      </c>
      <c r="I841" s="103">
        <v>109</v>
      </c>
      <c r="J841" s="103">
        <v>100</v>
      </c>
      <c r="K841" s="103">
        <v>56</v>
      </c>
      <c r="L841" s="103">
        <v>43</v>
      </c>
      <c r="M841" s="103">
        <v>6</v>
      </c>
      <c r="N841" s="103">
        <v>4</v>
      </c>
      <c r="O841" s="103">
        <v>9</v>
      </c>
      <c r="P841" s="134">
        <v>3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</row>
    <row r="842" spans="1:30">
      <c r="A842" s="131" t="s">
        <v>113</v>
      </c>
      <c r="B842" s="131" t="s">
        <v>1031</v>
      </c>
      <c r="C842" s="131" t="s">
        <v>1032</v>
      </c>
      <c r="D842" s="132" t="s">
        <v>1250</v>
      </c>
      <c r="E842" s="133">
        <v>1</v>
      </c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34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</row>
    <row r="843" spans="1:30">
      <c r="A843" s="131" t="s">
        <v>113</v>
      </c>
      <c r="B843" s="131" t="s">
        <v>1031</v>
      </c>
      <c r="C843" s="131" t="s">
        <v>1032</v>
      </c>
      <c r="D843" s="132" t="s">
        <v>396</v>
      </c>
      <c r="E843" s="133">
        <v>57</v>
      </c>
      <c r="F843" s="103">
        <v>78</v>
      </c>
      <c r="G843" s="103">
        <v>1</v>
      </c>
      <c r="H843" s="103"/>
      <c r="I843" s="103"/>
      <c r="J843" s="103"/>
      <c r="K843" s="103"/>
      <c r="L843" s="103"/>
      <c r="M843" s="103"/>
      <c r="N843" s="103"/>
      <c r="O843" s="103"/>
      <c r="P843" s="134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</row>
    <row r="844" spans="1:30">
      <c r="A844" s="131" t="s">
        <v>113</v>
      </c>
      <c r="B844" s="140" t="s">
        <v>954</v>
      </c>
      <c r="C844" s="140" t="s">
        <v>955</v>
      </c>
      <c r="D844" s="140" t="s">
        <v>1231</v>
      </c>
      <c r="E844" s="128"/>
      <c r="F844" s="129"/>
      <c r="G844" s="129"/>
      <c r="H844" s="129"/>
      <c r="I844" s="129"/>
      <c r="J844" s="129">
        <v>96</v>
      </c>
      <c r="K844" s="129">
        <v>48</v>
      </c>
      <c r="L844" s="129"/>
      <c r="M844" s="129">
        <v>48</v>
      </c>
      <c r="N844" s="129">
        <v>48</v>
      </c>
      <c r="O844" s="129"/>
      <c r="P844" s="130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</row>
    <row r="845" spans="1:30">
      <c r="A845" s="131" t="s">
        <v>113</v>
      </c>
      <c r="B845" s="131" t="s">
        <v>954</v>
      </c>
      <c r="C845" s="131" t="s">
        <v>955</v>
      </c>
      <c r="D845" s="132" t="s">
        <v>1105</v>
      </c>
      <c r="E845" s="133"/>
      <c r="F845" s="103"/>
      <c r="G845" s="103"/>
      <c r="H845" s="103">
        <v>22</v>
      </c>
      <c r="I845" s="103">
        <v>24</v>
      </c>
      <c r="J845" s="103">
        <v>12</v>
      </c>
      <c r="K845" s="103">
        <v>18</v>
      </c>
      <c r="L845" s="103">
        <v>19</v>
      </c>
      <c r="M845" s="103">
        <v>22</v>
      </c>
      <c r="N845" s="103">
        <v>26</v>
      </c>
      <c r="O845" s="103">
        <v>13</v>
      </c>
      <c r="P845" s="134">
        <v>28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</row>
    <row r="846" spans="1:30">
      <c r="A846" s="131" t="s">
        <v>113</v>
      </c>
      <c r="B846" s="131" t="s">
        <v>954</v>
      </c>
      <c r="C846" s="131" t="s">
        <v>955</v>
      </c>
      <c r="D846" s="132" t="s">
        <v>1151</v>
      </c>
      <c r="E846" s="133">
        <v>11</v>
      </c>
      <c r="F846" s="103">
        <v>21</v>
      </c>
      <c r="G846" s="103">
        <v>19</v>
      </c>
      <c r="H846" s="103"/>
      <c r="I846" s="103"/>
      <c r="J846" s="103"/>
      <c r="K846" s="103"/>
      <c r="L846" s="103"/>
      <c r="M846" s="103"/>
      <c r="N846" s="103"/>
      <c r="O846" s="103"/>
      <c r="P846" s="134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</row>
    <row r="847" spans="1:30">
      <c r="A847" s="131" t="s">
        <v>113</v>
      </c>
      <c r="B847" s="131" t="s">
        <v>954</v>
      </c>
      <c r="C847" s="131" t="s">
        <v>955</v>
      </c>
      <c r="D847" s="132" t="s">
        <v>372</v>
      </c>
      <c r="E847" s="133"/>
      <c r="F847" s="103"/>
      <c r="G847" s="103">
        <v>48</v>
      </c>
      <c r="H847" s="103">
        <v>100</v>
      </c>
      <c r="I847" s="103">
        <v>129</v>
      </c>
      <c r="J847" s="103">
        <v>105</v>
      </c>
      <c r="K847" s="103">
        <v>59</v>
      </c>
      <c r="L847" s="103">
        <v>45</v>
      </c>
      <c r="M847" s="103">
        <v>7</v>
      </c>
      <c r="N847" s="103">
        <v>3</v>
      </c>
      <c r="O847" s="103">
        <v>10</v>
      </c>
      <c r="P847" s="134">
        <v>7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</row>
    <row r="848" spans="1:30">
      <c r="A848" s="131" t="s">
        <v>113</v>
      </c>
      <c r="B848" s="131" t="s">
        <v>954</v>
      </c>
      <c r="C848" s="131" t="s">
        <v>955</v>
      </c>
      <c r="D848" s="132" t="s">
        <v>396</v>
      </c>
      <c r="E848" s="133">
        <v>50</v>
      </c>
      <c r="F848" s="103">
        <v>89</v>
      </c>
      <c r="G848" s="103">
        <v>1</v>
      </c>
      <c r="H848" s="103"/>
      <c r="I848" s="103"/>
      <c r="J848" s="103"/>
      <c r="K848" s="103"/>
      <c r="L848" s="103"/>
      <c r="M848" s="103"/>
      <c r="N848" s="103"/>
      <c r="O848" s="103"/>
      <c r="P848" s="134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</row>
    <row r="849" spans="1:30">
      <c r="A849" s="131" t="s">
        <v>113</v>
      </c>
      <c r="B849" s="140" t="s">
        <v>1033</v>
      </c>
      <c r="C849" s="140" t="s">
        <v>1034</v>
      </c>
      <c r="D849" s="140" t="s">
        <v>1231</v>
      </c>
      <c r="E849" s="128"/>
      <c r="F849" s="129"/>
      <c r="G849" s="129"/>
      <c r="H849" s="129"/>
      <c r="I849" s="129"/>
      <c r="J849" s="129">
        <v>48</v>
      </c>
      <c r="K849" s="129"/>
      <c r="L849" s="129"/>
      <c r="M849" s="129">
        <v>48</v>
      </c>
      <c r="N849" s="129"/>
      <c r="O849" s="129"/>
      <c r="P849" s="130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</row>
    <row r="850" spans="1:30">
      <c r="A850" s="131" t="s">
        <v>113</v>
      </c>
      <c r="B850" s="131" t="s">
        <v>1033</v>
      </c>
      <c r="C850" s="131" t="s">
        <v>1034</v>
      </c>
      <c r="D850" s="132" t="s">
        <v>1105</v>
      </c>
      <c r="E850" s="133"/>
      <c r="F850" s="103"/>
      <c r="G850" s="103"/>
      <c r="H850" s="103">
        <v>11</v>
      </c>
      <c r="I850" s="103">
        <v>27</v>
      </c>
      <c r="J850" s="103">
        <v>12</v>
      </c>
      <c r="K850" s="103">
        <v>10</v>
      </c>
      <c r="L850" s="103">
        <v>14</v>
      </c>
      <c r="M850" s="103">
        <v>10</v>
      </c>
      <c r="N850" s="103">
        <v>14</v>
      </c>
      <c r="O850" s="103">
        <v>3</v>
      </c>
      <c r="P850" s="134">
        <v>8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</row>
    <row r="851" spans="1:30">
      <c r="A851" s="131" t="s">
        <v>113</v>
      </c>
      <c r="B851" s="131" t="s">
        <v>1033</v>
      </c>
      <c r="C851" s="131" t="s">
        <v>1034</v>
      </c>
      <c r="D851" s="132" t="s">
        <v>1151</v>
      </c>
      <c r="E851" s="133">
        <v>9</v>
      </c>
      <c r="F851" s="103">
        <v>13</v>
      </c>
      <c r="G851" s="103">
        <v>10</v>
      </c>
      <c r="H851" s="103"/>
      <c r="I851" s="103"/>
      <c r="J851" s="103"/>
      <c r="K851" s="103"/>
      <c r="L851" s="103"/>
      <c r="M851" s="103"/>
      <c r="N851" s="103"/>
      <c r="O851" s="103"/>
      <c r="P851" s="134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</row>
    <row r="852" spans="1:30">
      <c r="A852" s="131" t="s">
        <v>113</v>
      </c>
      <c r="B852" s="131" t="s">
        <v>1033</v>
      </c>
      <c r="C852" s="131" t="s">
        <v>1034</v>
      </c>
      <c r="D852" s="132" t="s">
        <v>372</v>
      </c>
      <c r="E852" s="133"/>
      <c r="F852" s="103"/>
      <c r="G852" s="103">
        <v>48</v>
      </c>
      <c r="H852" s="103">
        <v>91</v>
      </c>
      <c r="I852" s="103">
        <v>110</v>
      </c>
      <c r="J852" s="103">
        <v>75</v>
      </c>
      <c r="K852" s="103">
        <v>59</v>
      </c>
      <c r="L852" s="103">
        <v>36</v>
      </c>
      <c r="M852" s="103">
        <v>2</v>
      </c>
      <c r="N852" s="103">
        <v>1</v>
      </c>
      <c r="O852" s="103">
        <v>1</v>
      </c>
      <c r="P852" s="134">
        <v>3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</row>
    <row r="853" spans="1:30">
      <c r="A853" s="131" t="s">
        <v>113</v>
      </c>
      <c r="B853" s="131" t="s">
        <v>1033</v>
      </c>
      <c r="C853" s="131" t="s">
        <v>1034</v>
      </c>
      <c r="D853" s="132" t="s">
        <v>1251</v>
      </c>
      <c r="E853" s="133">
        <v>1</v>
      </c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34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</row>
    <row r="854" spans="1:30">
      <c r="A854" s="131" t="s">
        <v>113</v>
      </c>
      <c r="B854" s="131" t="s">
        <v>1033</v>
      </c>
      <c r="C854" s="131" t="s">
        <v>1034</v>
      </c>
      <c r="D854" s="132" t="s">
        <v>396</v>
      </c>
      <c r="E854" s="133">
        <v>43</v>
      </c>
      <c r="F854" s="103">
        <v>60</v>
      </c>
      <c r="G854" s="103"/>
      <c r="H854" s="103"/>
      <c r="I854" s="103"/>
      <c r="J854" s="103"/>
      <c r="K854" s="103"/>
      <c r="L854" s="103"/>
      <c r="M854" s="103"/>
      <c r="N854" s="103"/>
      <c r="O854" s="103"/>
      <c r="P854" s="13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</row>
    <row r="855" spans="1:30">
      <c r="A855" s="131" t="s">
        <v>113</v>
      </c>
      <c r="B855" s="140" t="s">
        <v>1152</v>
      </c>
      <c r="C855" s="140" t="s">
        <v>1153</v>
      </c>
      <c r="D855" s="140" t="s">
        <v>1154</v>
      </c>
      <c r="E855" s="128">
        <v>4</v>
      </c>
      <c r="F855" s="129">
        <v>8</v>
      </c>
      <c r="G855" s="129">
        <v>8</v>
      </c>
      <c r="H855" s="129">
        <v>9</v>
      </c>
      <c r="I855" s="129">
        <v>0</v>
      </c>
      <c r="J855" s="129">
        <v>4</v>
      </c>
      <c r="K855" s="129">
        <v>7</v>
      </c>
      <c r="L855" s="129">
        <v>12</v>
      </c>
      <c r="M855" s="129">
        <v>8</v>
      </c>
      <c r="N855" s="129">
        <v>7</v>
      </c>
      <c r="O855" s="129">
        <v>5</v>
      </c>
      <c r="P855" s="130">
        <v>8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</row>
    <row r="856" spans="1:30">
      <c r="A856" s="131" t="s">
        <v>113</v>
      </c>
      <c r="B856" s="131" t="s">
        <v>1152</v>
      </c>
      <c r="C856" s="131" t="s">
        <v>1153</v>
      </c>
      <c r="D856" s="132" t="s">
        <v>1388</v>
      </c>
      <c r="E856" s="133">
        <v>4</v>
      </c>
      <c r="F856" s="103">
        <v>1</v>
      </c>
      <c r="G856" s="103">
        <v>2</v>
      </c>
      <c r="H856" s="103">
        <v>1</v>
      </c>
      <c r="I856" s="103">
        <v>8</v>
      </c>
      <c r="J856" s="103">
        <v>4</v>
      </c>
      <c r="K856" s="103"/>
      <c r="L856" s="103">
        <v>2</v>
      </c>
      <c r="M856" s="103">
        <v>5</v>
      </c>
      <c r="N856" s="103">
        <v>2</v>
      </c>
      <c r="O856" s="103">
        <v>4</v>
      </c>
      <c r="P856" s="134">
        <v>5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</row>
    <row r="857" spans="1:30">
      <c r="A857" s="131" t="s">
        <v>113</v>
      </c>
      <c r="B857" s="140" t="s">
        <v>1155</v>
      </c>
      <c r="C857" s="140" t="s">
        <v>1156</v>
      </c>
      <c r="D857" s="140" t="s">
        <v>1232</v>
      </c>
      <c r="E857" s="128"/>
      <c r="F857" s="129"/>
      <c r="G857" s="129"/>
      <c r="H857" s="129"/>
      <c r="I857" s="129"/>
      <c r="J857" s="129">
        <v>60</v>
      </c>
      <c r="K857" s="129">
        <v>36</v>
      </c>
      <c r="L857" s="129"/>
      <c r="M857" s="129"/>
      <c r="N857" s="129">
        <v>30</v>
      </c>
      <c r="O857" s="129"/>
      <c r="P857" s="130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</row>
    <row r="858" spans="1:30">
      <c r="A858" s="131" t="s">
        <v>113</v>
      </c>
      <c r="B858" s="131" t="s">
        <v>1155</v>
      </c>
      <c r="C858" s="131" t="s">
        <v>1156</v>
      </c>
      <c r="D858" s="132" t="s">
        <v>1157</v>
      </c>
      <c r="E858" s="133"/>
      <c r="F858" s="103"/>
      <c r="G858" s="103"/>
      <c r="H858" s="103">
        <v>3</v>
      </c>
      <c r="I858" s="103">
        <v>0</v>
      </c>
      <c r="J858" s="103">
        <v>2</v>
      </c>
      <c r="K858" s="103"/>
      <c r="L858" s="103"/>
      <c r="M858" s="103"/>
      <c r="N858" s="103"/>
      <c r="O858" s="103"/>
      <c r="P858" s="134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</row>
    <row r="859" spans="1:30">
      <c r="A859" s="131" t="s">
        <v>113</v>
      </c>
      <c r="B859" s="131" t="s">
        <v>1155</v>
      </c>
      <c r="C859" s="131" t="s">
        <v>1156</v>
      </c>
      <c r="D859" s="132" t="s">
        <v>1158</v>
      </c>
      <c r="E859" s="133">
        <v>2</v>
      </c>
      <c r="F859" s="103">
        <v>6</v>
      </c>
      <c r="G859" s="103">
        <v>1</v>
      </c>
      <c r="H859" s="103"/>
      <c r="I859" s="103"/>
      <c r="J859" s="103"/>
      <c r="K859" s="103">
        <v>4</v>
      </c>
      <c r="L859" s="103">
        <v>4</v>
      </c>
      <c r="M859" s="103">
        <v>5</v>
      </c>
      <c r="N859" s="103">
        <v>3</v>
      </c>
      <c r="O859" s="103">
        <v>1</v>
      </c>
      <c r="P859" s="134">
        <v>2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</row>
    <row r="860" spans="1:30">
      <c r="A860" s="131" t="s">
        <v>113</v>
      </c>
      <c r="B860" s="131" t="s">
        <v>1155</v>
      </c>
      <c r="C860" s="131" t="s">
        <v>1156</v>
      </c>
      <c r="D860" s="132" t="s">
        <v>251</v>
      </c>
      <c r="E860" s="133">
        <v>6</v>
      </c>
      <c r="F860" s="103">
        <v>5</v>
      </c>
      <c r="G860" s="103">
        <v>3</v>
      </c>
      <c r="H860" s="103">
        <v>2</v>
      </c>
      <c r="I860" s="103">
        <v>4</v>
      </c>
      <c r="J860" s="103">
        <v>4</v>
      </c>
      <c r="K860" s="103">
        <v>7</v>
      </c>
      <c r="L860" s="103">
        <v>7</v>
      </c>
      <c r="M860" s="103">
        <v>8</v>
      </c>
      <c r="N860" s="103">
        <v>5</v>
      </c>
      <c r="O860" s="103">
        <v>5</v>
      </c>
      <c r="P860" s="134">
        <v>4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</row>
    <row r="861" spans="1:30">
      <c r="A861" s="131" t="s">
        <v>113</v>
      </c>
      <c r="B861" s="140" t="s">
        <v>956</v>
      </c>
      <c r="C861" s="140" t="s">
        <v>957</v>
      </c>
      <c r="D861" s="140" t="s">
        <v>1233</v>
      </c>
      <c r="E861" s="128"/>
      <c r="F861" s="129"/>
      <c r="G861" s="129"/>
      <c r="H861" s="129"/>
      <c r="I861" s="129"/>
      <c r="J861" s="129">
        <v>24</v>
      </c>
      <c r="K861" s="129">
        <v>64</v>
      </c>
      <c r="L861" s="129"/>
      <c r="M861" s="129">
        <v>40</v>
      </c>
      <c r="N861" s="129">
        <v>48</v>
      </c>
      <c r="O861" s="129"/>
      <c r="P861" s="130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</row>
    <row r="862" spans="1:30">
      <c r="A862" s="131" t="s">
        <v>113</v>
      </c>
      <c r="B862" s="131" t="s">
        <v>956</v>
      </c>
      <c r="C862" s="131" t="s">
        <v>957</v>
      </c>
      <c r="D862" s="132" t="s">
        <v>1159</v>
      </c>
      <c r="E862" s="133">
        <v>4</v>
      </c>
      <c r="F862" s="103">
        <v>4</v>
      </c>
      <c r="G862" s="103">
        <v>2</v>
      </c>
      <c r="H862" s="103">
        <v>3</v>
      </c>
      <c r="I862" s="103">
        <v>2</v>
      </c>
      <c r="J862" s="103">
        <v>3</v>
      </c>
      <c r="K862" s="103">
        <v>3</v>
      </c>
      <c r="L862" s="103"/>
      <c r="M862" s="103"/>
      <c r="N862" s="103">
        <v>7</v>
      </c>
      <c r="O862" s="103">
        <v>3</v>
      </c>
      <c r="P862" s="134">
        <v>2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</row>
    <row r="863" spans="1:30">
      <c r="A863" s="131" t="s">
        <v>113</v>
      </c>
      <c r="B863" s="131" t="s">
        <v>956</v>
      </c>
      <c r="C863" s="131" t="s">
        <v>957</v>
      </c>
      <c r="D863" s="132" t="s">
        <v>1160</v>
      </c>
      <c r="E863" s="133"/>
      <c r="F863" s="103"/>
      <c r="G863" s="103"/>
      <c r="H863" s="103"/>
      <c r="I863" s="103"/>
      <c r="J863" s="103"/>
      <c r="K863" s="103"/>
      <c r="L863" s="103">
        <v>3</v>
      </c>
      <c r="M863" s="103">
        <v>0</v>
      </c>
      <c r="N863" s="103"/>
      <c r="O863" s="103"/>
      <c r="P863" s="134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</row>
    <row r="864" spans="1:30">
      <c r="A864" s="131" t="s">
        <v>113</v>
      </c>
      <c r="B864" s="131" t="s">
        <v>956</v>
      </c>
      <c r="C864" s="131" t="s">
        <v>957</v>
      </c>
      <c r="D864" s="132" t="s">
        <v>1252</v>
      </c>
      <c r="E864" s="133">
        <v>1</v>
      </c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3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</row>
    <row r="865" spans="1:30">
      <c r="A865" s="131" t="s">
        <v>113</v>
      </c>
      <c r="B865" s="131" t="s">
        <v>956</v>
      </c>
      <c r="C865" s="131" t="s">
        <v>957</v>
      </c>
      <c r="D865" s="132" t="s">
        <v>951</v>
      </c>
      <c r="E865" s="133">
        <v>25</v>
      </c>
      <c r="F865" s="103">
        <v>61</v>
      </c>
      <c r="G865" s="103">
        <v>33</v>
      </c>
      <c r="H865" s="103">
        <v>38</v>
      </c>
      <c r="I865" s="103">
        <v>69</v>
      </c>
      <c r="J865" s="103">
        <v>33</v>
      </c>
      <c r="K865" s="103">
        <v>13</v>
      </c>
      <c r="L865" s="103">
        <v>15</v>
      </c>
      <c r="M865" s="103">
        <v>6</v>
      </c>
      <c r="N865" s="103">
        <v>49</v>
      </c>
      <c r="O865" s="103">
        <v>41</v>
      </c>
      <c r="P865" s="134">
        <v>82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</row>
    <row r="866" spans="1:30">
      <c r="A866" s="131" t="s">
        <v>113</v>
      </c>
      <c r="B866" s="140" t="s">
        <v>958</v>
      </c>
      <c r="C866" s="140" t="s">
        <v>959</v>
      </c>
      <c r="D866" s="140" t="s">
        <v>1094</v>
      </c>
      <c r="E866" s="128">
        <v>8</v>
      </c>
      <c r="F866" s="129">
        <v>5</v>
      </c>
      <c r="G866" s="129">
        <v>6</v>
      </c>
      <c r="H866" s="129">
        <v>6</v>
      </c>
      <c r="I866" s="129">
        <v>10</v>
      </c>
      <c r="J866" s="129">
        <v>3</v>
      </c>
      <c r="K866" s="129">
        <v>5</v>
      </c>
      <c r="L866" s="129">
        <v>5</v>
      </c>
      <c r="M866" s="129">
        <v>4</v>
      </c>
      <c r="N866" s="129">
        <v>9</v>
      </c>
      <c r="O866" s="129">
        <v>8</v>
      </c>
      <c r="P866" s="130">
        <v>10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</row>
    <row r="867" spans="1:30">
      <c r="A867" s="131" t="s">
        <v>113</v>
      </c>
      <c r="B867" s="131" t="s">
        <v>958</v>
      </c>
      <c r="C867" s="131" t="s">
        <v>959</v>
      </c>
      <c r="D867" s="132" t="s">
        <v>1253</v>
      </c>
      <c r="E867" s="133">
        <v>1</v>
      </c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34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</row>
    <row r="868" spans="1:30">
      <c r="A868" s="131" t="s">
        <v>113</v>
      </c>
      <c r="B868" s="131" t="s">
        <v>958</v>
      </c>
      <c r="C868" s="131" t="s">
        <v>959</v>
      </c>
      <c r="D868" s="132" t="s">
        <v>590</v>
      </c>
      <c r="E868" s="133">
        <v>50</v>
      </c>
      <c r="F868" s="103">
        <v>43</v>
      </c>
      <c r="G868" s="103">
        <v>50</v>
      </c>
      <c r="H868" s="103">
        <v>86</v>
      </c>
      <c r="I868" s="103">
        <v>108</v>
      </c>
      <c r="J868" s="103">
        <v>48</v>
      </c>
      <c r="K868" s="103">
        <v>23</v>
      </c>
      <c r="L868" s="103">
        <v>29</v>
      </c>
      <c r="M868" s="103">
        <v>23</v>
      </c>
      <c r="N868" s="103">
        <v>72</v>
      </c>
      <c r="O868" s="103">
        <v>120</v>
      </c>
      <c r="P868" s="134">
        <v>156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</row>
    <row r="869" spans="1:30">
      <c r="A869" s="131" t="s">
        <v>113</v>
      </c>
      <c r="B869" s="140" t="s">
        <v>1035</v>
      </c>
      <c r="C869" s="140" t="s">
        <v>1036</v>
      </c>
      <c r="D869" s="140" t="s">
        <v>1105</v>
      </c>
      <c r="E869" s="128"/>
      <c r="F869" s="129"/>
      <c r="G869" s="129"/>
      <c r="H869" s="129"/>
      <c r="I869" s="129"/>
      <c r="J869" s="129"/>
      <c r="K869" s="129"/>
      <c r="L869" s="129">
        <v>3</v>
      </c>
      <c r="M869" s="129">
        <v>2</v>
      </c>
      <c r="N869" s="129">
        <v>0</v>
      </c>
      <c r="O869" s="129">
        <v>3</v>
      </c>
      <c r="P869" s="130">
        <v>0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</row>
    <row r="870" spans="1:30">
      <c r="A870" s="131" t="s">
        <v>113</v>
      </c>
      <c r="B870" s="131" t="s">
        <v>1035</v>
      </c>
      <c r="C870" s="131" t="s">
        <v>1036</v>
      </c>
      <c r="D870" s="132" t="s">
        <v>1151</v>
      </c>
      <c r="E870" s="133">
        <v>0</v>
      </c>
      <c r="F870" s="103">
        <v>1</v>
      </c>
      <c r="G870" s="103">
        <v>0</v>
      </c>
      <c r="H870" s="103">
        <v>1</v>
      </c>
      <c r="I870" s="103">
        <v>0</v>
      </c>
      <c r="J870" s="103">
        <v>0</v>
      </c>
      <c r="K870" s="103">
        <v>3</v>
      </c>
      <c r="L870" s="103"/>
      <c r="M870" s="103"/>
      <c r="N870" s="103"/>
      <c r="O870" s="103"/>
      <c r="P870" s="134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</row>
    <row r="871" spans="1:30">
      <c r="A871" s="131" t="s">
        <v>113</v>
      </c>
      <c r="B871" s="131" t="s">
        <v>1035</v>
      </c>
      <c r="C871" s="131" t="s">
        <v>1036</v>
      </c>
      <c r="D871" s="132" t="s">
        <v>372</v>
      </c>
      <c r="E871" s="133"/>
      <c r="F871" s="103"/>
      <c r="G871" s="103"/>
      <c r="H871" s="103"/>
      <c r="I871" s="103"/>
      <c r="J871" s="103"/>
      <c r="K871" s="103">
        <v>24</v>
      </c>
      <c r="L871" s="103">
        <v>22</v>
      </c>
      <c r="M871" s="103">
        <v>3</v>
      </c>
      <c r="N871" s="103">
        <v>53</v>
      </c>
      <c r="O871" s="103">
        <v>60</v>
      </c>
      <c r="P871" s="134">
        <v>174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</row>
    <row r="872" spans="1:30">
      <c r="A872" s="131" t="s">
        <v>113</v>
      </c>
      <c r="B872" s="131" t="s">
        <v>1035</v>
      </c>
      <c r="C872" s="131" t="s">
        <v>1036</v>
      </c>
      <c r="D872" s="132" t="s">
        <v>396</v>
      </c>
      <c r="E872" s="133">
        <v>31</v>
      </c>
      <c r="F872" s="103">
        <v>57</v>
      </c>
      <c r="G872" s="103"/>
      <c r="H872" s="103">
        <v>2</v>
      </c>
      <c r="I872" s="103">
        <v>1</v>
      </c>
      <c r="J872" s="103">
        <v>10</v>
      </c>
      <c r="K872" s="103">
        <v>1</v>
      </c>
      <c r="L872" s="103"/>
      <c r="M872" s="103"/>
      <c r="N872" s="103"/>
      <c r="O872" s="103"/>
      <c r="P872" s="134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</row>
    <row r="873" spans="1:30">
      <c r="A873" s="131" t="s">
        <v>113</v>
      </c>
      <c r="B873" s="140" t="s">
        <v>1037</v>
      </c>
      <c r="C873" s="140" t="s">
        <v>1038</v>
      </c>
      <c r="D873" s="140" t="s">
        <v>1105</v>
      </c>
      <c r="E873" s="128"/>
      <c r="F873" s="129"/>
      <c r="G873" s="129"/>
      <c r="H873" s="129"/>
      <c r="I873" s="129"/>
      <c r="J873" s="129"/>
      <c r="K873" s="129"/>
      <c r="L873" s="129">
        <v>2</v>
      </c>
      <c r="M873" s="129">
        <v>6</v>
      </c>
      <c r="N873" s="129">
        <v>3</v>
      </c>
      <c r="O873" s="129">
        <v>3</v>
      </c>
      <c r="P873" s="130">
        <v>2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</row>
    <row r="874" spans="1:30">
      <c r="A874" s="131" t="s">
        <v>113</v>
      </c>
      <c r="B874" s="131" t="s">
        <v>1037</v>
      </c>
      <c r="C874" s="131" t="s">
        <v>1038</v>
      </c>
      <c r="D874" s="132" t="s">
        <v>1151</v>
      </c>
      <c r="E874" s="133">
        <v>1</v>
      </c>
      <c r="F874" s="103">
        <v>2</v>
      </c>
      <c r="G874" s="103">
        <v>3</v>
      </c>
      <c r="H874" s="103">
        <v>3</v>
      </c>
      <c r="I874" s="103">
        <v>1</v>
      </c>
      <c r="J874" s="103">
        <v>1</v>
      </c>
      <c r="K874" s="103">
        <v>1</v>
      </c>
      <c r="L874" s="103"/>
      <c r="M874" s="103"/>
      <c r="N874" s="103"/>
      <c r="O874" s="103"/>
      <c r="P874" s="13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</row>
    <row r="875" spans="1:30">
      <c r="A875" s="131" t="s">
        <v>113</v>
      </c>
      <c r="B875" s="131" t="s">
        <v>1037</v>
      </c>
      <c r="C875" s="131" t="s">
        <v>1038</v>
      </c>
      <c r="D875" s="132" t="s">
        <v>372</v>
      </c>
      <c r="E875" s="133"/>
      <c r="F875" s="103"/>
      <c r="G875" s="103"/>
      <c r="H875" s="103"/>
      <c r="I875" s="103"/>
      <c r="J875" s="103"/>
      <c r="K875" s="103">
        <v>53</v>
      </c>
      <c r="L875" s="103">
        <v>20</v>
      </c>
      <c r="M875" s="103"/>
      <c r="N875" s="103">
        <v>84</v>
      </c>
      <c r="O875" s="103">
        <v>97</v>
      </c>
      <c r="P875" s="134">
        <v>81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</row>
    <row r="876" spans="1:30">
      <c r="A876" s="131" t="s">
        <v>113</v>
      </c>
      <c r="B876" s="131" t="s">
        <v>1037</v>
      </c>
      <c r="C876" s="131" t="s">
        <v>1038</v>
      </c>
      <c r="D876" s="132" t="s">
        <v>396</v>
      </c>
      <c r="E876" s="133">
        <v>43</v>
      </c>
      <c r="F876" s="103">
        <v>72</v>
      </c>
      <c r="G876" s="103"/>
      <c r="H876" s="103">
        <v>2</v>
      </c>
      <c r="I876" s="103"/>
      <c r="J876" s="103">
        <v>35</v>
      </c>
      <c r="K876" s="103">
        <v>1</v>
      </c>
      <c r="L876" s="103"/>
      <c r="M876" s="103"/>
      <c r="N876" s="103"/>
      <c r="O876" s="103"/>
      <c r="P876" s="134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</row>
    <row r="877" spans="1:30">
      <c r="A877" s="131" t="s">
        <v>113</v>
      </c>
      <c r="B877" s="140" t="s">
        <v>1039</v>
      </c>
      <c r="C877" s="140" t="s">
        <v>1040</v>
      </c>
      <c r="D877" s="140" t="s">
        <v>1105</v>
      </c>
      <c r="E877" s="128"/>
      <c r="F877" s="129"/>
      <c r="G877" s="129"/>
      <c r="H877" s="129"/>
      <c r="I877" s="129"/>
      <c r="J877" s="129"/>
      <c r="K877" s="129"/>
      <c r="L877" s="129">
        <v>1</v>
      </c>
      <c r="M877" s="129">
        <v>1</v>
      </c>
      <c r="N877" s="129">
        <v>3</v>
      </c>
      <c r="O877" s="129">
        <v>3</v>
      </c>
      <c r="P877" s="130">
        <v>1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</row>
    <row r="878" spans="1:30">
      <c r="A878" s="131" t="s">
        <v>113</v>
      </c>
      <c r="B878" s="131" t="s">
        <v>1039</v>
      </c>
      <c r="C878" s="131" t="s">
        <v>1040</v>
      </c>
      <c r="D878" s="132" t="s">
        <v>1151</v>
      </c>
      <c r="E878" s="133">
        <v>1</v>
      </c>
      <c r="F878" s="103">
        <v>2</v>
      </c>
      <c r="G878" s="103">
        <v>1</v>
      </c>
      <c r="H878" s="103">
        <v>1</v>
      </c>
      <c r="I878" s="103">
        <v>0</v>
      </c>
      <c r="J878" s="103">
        <v>2</v>
      </c>
      <c r="K878" s="103">
        <v>1</v>
      </c>
      <c r="L878" s="103"/>
      <c r="M878" s="103"/>
      <c r="N878" s="103"/>
      <c r="O878" s="103"/>
      <c r="P878" s="134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</row>
    <row r="879" spans="1:30">
      <c r="A879" s="131" t="s">
        <v>113</v>
      </c>
      <c r="B879" s="131" t="s">
        <v>1039</v>
      </c>
      <c r="C879" s="131" t="s">
        <v>1040</v>
      </c>
      <c r="D879" s="132" t="s">
        <v>372</v>
      </c>
      <c r="E879" s="133"/>
      <c r="F879" s="103"/>
      <c r="G879" s="103"/>
      <c r="H879" s="103"/>
      <c r="I879" s="103"/>
      <c r="J879" s="103"/>
      <c r="K879" s="103">
        <v>27</v>
      </c>
      <c r="L879" s="103">
        <v>16</v>
      </c>
      <c r="M879" s="103">
        <v>3</v>
      </c>
      <c r="N879" s="103">
        <v>68</v>
      </c>
      <c r="O879" s="103">
        <v>83</v>
      </c>
      <c r="P879" s="134">
        <v>233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</row>
    <row r="880" spans="1:30">
      <c r="A880" s="131" t="s">
        <v>113</v>
      </c>
      <c r="B880" s="131" t="s">
        <v>1039</v>
      </c>
      <c r="C880" s="131" t="s">
        <v>1040</v>
      </c>
      <c r="D880" s="132" t="s">
        <v>396</v>
      </c>
      <c r="E880" s="133">
        <v>28</v>
      </c>
      <c r="F880" s="103">
        <v>54</v>
      </c>
      <c r="G880" s="103">
        <v>2</v>
      </c>
      <c r="H880" s="103">
        <v>1</v>
      </c>
      <c r="I880" s="103">
        <v>4</v>
      </c>
      <c r="J880" s="103">
        <v>10</v>
      </c>
      <c r="K880" s="103"/>
      <c r="L880" s="103"/>
      <c r="M880" s="103"/>
      <c r="N880" s="103"/>
      <c r="O880" s="103"/>
      <c r="P880" s="134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</row>
    <row r="881" spans="1:30">
      <c r="A881" s="131" t="s">
        <v>113</v>
      </c>
      <c r="B881" s="140" t="s">
        <v>1041</v>
      </c>
      <c r="C881" s="140" t="s">
        <v>1042</v>
      </c>
      <c r="D881" s="140" t="s">
        <v>372</v>
      </c>
      <c r="E881" s="128"/>
      <c r="F881" s="129"/>
      <c r="G881" s="129"/>
      <c r="H881" s="129"/>
      <c r="I881" s="129"/>
      <c r="J881" s="129"/>
      <c r="K881" s="129">
        <v>10</v>
      </c>
      <c r="L881" s="129">
        <v>5</v>
      </c>
      <c r="M881" s="129"/>
      <c r="N881" s="129">
        <v>19</v>
      </c>
      <c r="O881" s="129">
        <v>26</v>
      </c>
      <c r="P881" s="130">
        <v>64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</row>
    <row r="882" spans="1:30">
      <c r="A882" s="131" t="s">
        <v>113</v>
      </c>
      <c r="B882" s="131" t="s">
        <v>1041</v>
      </c>
      <c r="C882" s="131" t="s">
        <v>1042</v>
      </c>
      <c r="D882" s="132" t="s">
        <v>396</v>
      </c>
      <c r="E882" s="133">
        <v>8</v>
      </c>
      <c r="F882" s="103">
        <v>30</v>
      </c>
      <c r="G882" s="103"/>
      <c r="H882" s="103">
        <v>1</v>
      </c>
      <c r="I882" s="103"/>
      <c r="J882" s="103">
        <v>2</v>
      </c>
      <c r="K882" s="103"/>
      <c r="L882" s="103"/>
      <c r="M882" s="103"/>
      <c r="N882" s="103"/>
      <c r="O882" s="103"/>
      <c r="P882" s="134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</row>
    <row r="883" spans="1:30">
      <c r="A883" s="131" t="s">
        <v>113</v>
      </c>
      <c r="B883" s="140" t="s">
        <v>1043</v>
      </c>
      <c r="C883" s="140" t="s">
        <v>1044</v>
      </c>
      <c r="D883" s="140" t="s">
        <v>372</v>
      </c>
      <c r="E883" s="128"/>
      <c r="F883" s="129"/>
      <c r="G883" s="129"/>
      <c r="H883" s="129"/>
      <c r="I883" s="129"/>
      <c r="J883" s="129"/>
      <c r="K883" s="129">
        <v>9</v>
      </c>
      <c r="L883" s="129">
        <v>9</v>
      </c>
      <c r="M883" s="129">
        <v>2</v>
      </c>
      <c r="N883" s="129">
        <v>26</v>
      </c>
      <c r="O883" s="129">
        <v>31</v>
      </c>
      <c r="P883" s="130">
        <v>99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</row>
    <row r="884" spans="1:30">
      <c r="A884" s="131" t="s">
        <v>113</v>
      </c>
      <c r="B884" s="131" t="s">
        <v>1043</v>
      </c>
      <c r="C884" s="131" t="s">
        <v>1044</v>
      </c>
      <c r="D884" s="132" t="s">
        <v>396</v>
      </c>
      <c r="E884" s="133">
        <v>12</v>
      </c>
      <c r="F884" s="103">
        <v>30</v>
      </c>
      <c r="G884" s="103"/>
      <c r="H884" s="103">
        <v>1</v>
      </c>
      <c r="I884" s="103"/>
      <c r="J884" s="103">
        <v>3</v>
      </c>
      <c r="K884" s="103"/>
      <c r="L884" s="103"/>
      <c r="M884" s="103"/>
      <c r="N884" s="103"/>
      <c r="O884" s="103"/>
      <c r="P884" s="13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</row>
    <row r="885" spans="1:30">
      <c r="A885" s="131" t="s">
        <v>113</v>
      </c>
      <c r="B885" s="140" t="s">
        <v>1161</v>
      </c>
      <c r="C885" s="140" t="s">
        <v>1162</v>
      </c>
      <c r="D885" s="140" t="s">
        <v>1163</v>
      </c>
      <c r="E885" s="128">
        <v>0</v>
      </c>
      <c r="F885" s="129">
        <v>1</v>
      </c>
      <c r="G885" s="129"/>
      <c r="H885" s="129"/>
      <c r="I885" s="129"/>
      <c r="J885" s="129"/>
      <c r="K885" s="129"/>
      <c r="L885" s="129"/>
      <c r="M885" s="129"/>
      <c r="N885" s="129"/>
      <c r="O885" s="129"/>
      <c r="P885" s="130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</row>
    <row r="886" spans="1:30">
      <c r="A886" s="131" t="s">
        <v>113</v>
      </c>
      <c r="B886" s="131" t="s">
        <v>1161</v>
      </c>
      <c r="C886" s="131" t="s">
        <v>1162</v>
      </c>
      <c r="D886" s="132" t="s">
        <v>1389</v>
      </c>
      <c r="E886" s="133">
        <v>1</v>
      </c>
      <c r="F886" s="103"/>
      <c r="G886" s="103"/>
      <c r="H886" s="103">
        <v>1</v>
      </c>
      <c r="I886" s="103">
        <v>1</v>
      </c>
      <c r="J886" s="103"/>
      <c r="K886" s="103">
        <v>1</v>
      </c>
      <c r="L886" s="103"/>
      <c r="M886" s="103"/>
      <c r="N886" s="103">
        <v>1</v>
      </c>
      <c r="O886" s="103">
        <v>1</v>
      </c>
      <c r="P886" s="134">
        <v>1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</row>
    <row r="887" spans="1:30">
      <c r="A887" s="131" t="s">
        <v>113</v>
      </c>
      <c r="B887" s="140" t="s">
        <v>1262</v>
      </c>
      <c r="C887" s="140" t="s">
        <v>1263</v>
      </c>
      <c r="D887" s="140" t="s">
        <v>372</v>
      </c>
      <c r="E887" s="128">
        <v>41</v>
      </c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30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</row>
    <row r="888" spans="1:30">
      <c r="A888" s="131" t="s">
        <v>113</v>
      </c>
      <c r="B888" s="131" t="s">
        <v>1262</v>
      </c>
      <c r="C888" s="131" t="s">
        <v>1263</v>
      </c>
      <c r="D888" s="132" t="s">
        <v>439</v>
      </c>
      <c r="E888" s="133">
        <v>1</v>
      </c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34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</row>
    <row r="889" spans="1:30">
      <c r="A889" s="131" t="s">
        <v>113</v>
      </c>
      <c r="B889" s="140" t="s">
        <v>1164</v>
      </c>
      <c r="C889" s="140" t="s">
        <v>1165</v>
      </c>
      <c r="D889" s="140" t="s">
        <v>1105</v>
      </c>
      <c r="E889" s="128">
        <v>0</v>
      </c>
      <c r="F889" s="129">
        <v>2</v>
      </c>
      <c r="G889" s="129">
        <v>1</v>
      </c>
      <c r="H889" s="129">
        <v>0</v>
      </c>
      <c r="I889" s="129">
        <v>1</v>
      </c>
      <c r="J889" s="129">
        <v>1</v>
      </c>
      <c r="K889" s="129">
        <v>1</v>
      </c>
      <c r="L889" s="129">
        <v>2</v>
      </c>
      <c r="M889" s="129">
        <v>1</v>
      </c>
      <c r="N889" s="129">
        <v>1</v>
      </c>
      <c r="O889" s="129">
        <v>0</v>
      </c>
      <c r="P889" s="130">
        <v>0</v>
      </c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</row>
    <row r="890" spans="1:30">
      <c r="A890" s="131" t="s">
        <v>113</v>
      </c>
      <c r="B890" s="131" t="s">
        <v>1164</v>
      </c>
      <c r="C890" s="131" t="s">
        <v>1165</v>
      </c>
      <c r="D890" s="132" t="s">
        <v>372</v>
      </c>
      <c r="E890" s="133">
        <v>5</v>
      </c>
      <c r="F890" s="103">
        <v>4</v>
      </c>
      <c r="G890" s="103">
        <v>1</v>
      </c>
      <c r="H890" s="103">
        <v>1</v>
      </c>
      <c r="I890" s="103">
        <v>2</v>
      </c>
      <c r="J890" s="103">
        <v>2</v>
      </c>
      <c r="K890" s="103">
        <v>1</v>
      </c>
      <c r="L890" s="103">
        <v>2</v>
      </c>
      <c r="M890" s="103">
        <v>1</v>
      </c>
      <c r="N890" s="103">
        <v>1</v>
      </c>
      <c r="O890" s="103">
        <v>4</v>
      </c>
      <c r="P890" s="134">
        <v>4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</row>
    <row r="891" spans="1:30">
      <c r="A891" s="131" t="s">
        <v>113</v>
      </c>
      <c r="B891" s="140" t="s">
        <v>960</v>
      </c>
      <c r="C891" s="140" t="s">
        <v>961</v>
      </c>
      <c r="D891" s="140" t="s">
        <v>1095</v>
      </c>
      <c r="E891" s="128">
        <v>3</v>
      </c>
      <c r="F891" s="129">
        <v>5</v>
      </c>
      <c r="G891" s="129">
        <v>2</v>
      </c>
      <c r="H891" s="129">
        <v>2</v>
      </c>
      <c r="I891" s="129">
        <v>3</v>
      </c>
      <c r="J891" s="129">
        <v>4</v>
      </c>
      <c r="K891" s="129"/>
      <c r="L891" s="129">
        <v>3</v>
      </c>
      <c r="M891" s="129">
        <v>2</v>
      </c>
      <c r="N891" s="129">
        <v>5</v>
      </c>
      <c r="O891" s="129">
        <v>1</v>
      </c>
      <c r="P891" s="130">
        <v>6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</row>
    <row r="892" spans="1:30">
      <c r="A892" s="131" t="s">
        <v>113</v>
      </c>
      <c r="B892" s="131" t="s">
        <v>960</v>
      </c>
      <c r="C892" s="131" t="s">
        <v>961</v>
      </c>
      <c r="D892" s="132" t="s">
        <v>1166</v>
      </c>
      <c r="E892" s="133"/>
      <c r="F892" s="103"/>
      <c r="G892" s="103"/>
      <c r="H892" s="103"/>
      <c r="I892" s="103"/>
      <c r="J892" s="103"/>
      <c r="K892" s="103">
        <v>2</v>
      </c>
      <c r="L892" s="103"/>
      <c r="M892" s="103"/>
      <c r="N892" s="103"/>
      <c r="O892" s="103"/>
      <c r="P892" s="134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</row>
    <row r="893" spans="1:30">
      <c r="A893" s="131" t="s">
        <v>113</v>
      </c>
      <c r="B893" s="131" t="s">
        <v>960</v>
      </c>
      <c r="C893" s="131" t="s">
        <v>961</v>
      </c>
      <c r="D893" s="132" t="s">
        <v>1254</v>
      </c>
      <c r="E893" s="133">
        <v>1</v>
      </c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34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</row>
    <row r="894" spans="1:30">
      <c r="A894" s="131" t="s">
        <v>113</v>
      </c>
      <c r="B894" s="131" t="s">
        <v>960</v>
      </c>
      <c r="C894" s="131" t="s">
        <v>961</v>
      </c>
      <c r="D894" s="132" t="s">
        <v>496</v>
      </c>
      <c r="E894" s="133"/>
      <c r="F894" s="103"/>
      <c r="G894" s="103"/>
      <c r="H894" s="103"/>
      <c r="I894" s="103"/>
      <c r="J894" s="103"/>
      <c r="K894" s="103"/>
      <c r="L894" s="103">
        <v>1</v>
      </c>
      <c r="M894" s="103"/>
      <c r="N894" s="103"/>
      <c r="O894" s="103"/>
      <c r="P894" s="13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</row>
    <row r="895" spans="1:30">
      <c r="A895" s="131" t="s">
        <v>113</v>
      </c>
      <c r="B895" s="131" t="s">
        <v>960</v>
      </c>
      <c r="C895" s="131" t="s">
        <v>961</v>
      </c>
      <c r="D895" s="132" t="s">
        <v>469</v>
      </c>
      <c r="E895" s="133">
        <v>53</v>
      </c>
      <c r="F895" s="103">
        <v>63</v>
      </c>
      <c r="G895" s="103">
        <v>35</v>
      </c>
      <c r="H895" s="103">
        <v>47</v>
      </c>
      <c r="I895" s="103">
        <v>40</v>
      </c>
      <c r="J895" s="103">
        <v>41</v>
      </c>
      <c r="K895" s="103">
        <v>47</v>
      </c>
      <c r="L895" s="103">
        <v>46</v>
      </c>
      <c r="M895" s="103">
        <v>63</v>
      </c>
      <c r="N895" s="103">
        <v>54</v>
      </c>
      <c r="O895" s="103">
        <v>47</v>
      </c>
      <c r="P895" s="134">
        <v>60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</row>
    <row r="896" spans="1:30">
      <c r="A896" s="131" t="s">
        <v>113</v>
      </c>
      <c r="B896" s="140" t="s">
        <v>962</v>
      </c>
      <c r="C896" s="140" t="s">
        <v>963</v>
      </c>
      <c r="D896" s="140" t="s">
        <v>1060</v>
      </c>
      <c r="E896" s="128">
        <v>2</v>
      </c>
      <c r="F896" s="129">
        <v>5</v>
      </c>
      <c r="G896" s="129">
        <v>2</v>
      </c>
      <c r="H896" s="129">
        <v>2</v>
      </c>
      <c r="I896" s="129">
        <v>3</v>
      </c>
      <c r="J896" s="129">
        <v>8</v>
      </c>
      <c r="K896" s="129">
        <v>2</v>
      </c>
      <c r="L896" s="129">
        <v>2</v>
      </c>
      <c r="M896" s="129">
        <v>0</v>
      </c>
      <c r="N896" s="129">
        <v>1</v>
      </c>
      <c r="O896" s="129">
        <v>2</v>
      </c>
      <c r="P896" s="130">
        <v>6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</row>
    <row r="897" spans="1:30">
      <c r="A897" s="131" t="s">
        <v>113</v>
      </c>
      <c r="B897" s="131" t="s">
        <v>962</v>
      </c>
      <c r="C897" s="131" t="s">
        <v>963</v>
      </c>
      <c r="D897" s="132" t="s">
        <v>1255</v>
      </c>
      <c r="E897" s="133">
        <v>1</v>
      </c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34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</row>
    <row r="898" spans="1:30">
      <c r="A898" s="131" t="s">
        <v>113</v>
      </c>
      <c r="B898" s="131" t="s">
        <v>962</v>
      </c>
      <c r="C898" s="131" t="s">
        <v>963</v>
      </c>
      <c r="D898" s="132" t="s">
        <v>481</v>
      </c>
      <c r="E898" s="133">
        <v>12</v>
      </c>
      <c r="F898" s="103">
        <v>26</v>
      </c>
      <c r="G898" s="103">
        <v>11</v>
      </c>
      <c r="H898" s="103">
        <v>13</v>
      </c>
      <c r="I898" s="103">
        <v>17</v>
      </c>
      <c r="J898" s="103">
        <v>15</v>
      </c>
      <c r="K898" s="103">
        <v>33</v>
      </c>
      <c r="L898" s="103">
        <v>13</v>
      </c>
      <c r="M898" s="103">
        <v>15</v>
      </c>
      <c r="N898" s="103">
        <v>19</v>
      </c>
      <c r="O898" s="103">
        <v>12</v>
      </c>
      <c r="P898" s="134">
        <v>16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</row>
    <row r="899" spans="1:30">
      <c r="A899" s="131" t="s">
        <v>113</v>
      </c>
      <c r="B899" s="140" t="s">
        <v>1167</v>
      </c>
      <c r="C899" s="140" t="s">
        <v>1168</v>
      </c>
      <c r="D899" s="140" t="s">
        <v>1169</v>
      </c>
      <c r="E899" s="128">
        <v>4</v>
      </c>
      <c r="F899" s="129">
        <v>3</v>
      </c>
      <c r="G899" s="129">
        <v>3</v>
      </c>
      <c r="H899" s="129">
        <v>3</v>
      </c>
      <c r="I899" s="129">
        <v>1</v>
      </c>
      <c r="J899" s="129">
        <v>2</v>
      </c>
      <c r="K899" s="129">
        <v>2</v>
      </c>
      <c r="L899" s="129">
        <v>2</v>
      </c>
      <c r="M899" s="129">
        <v>3</v>
      </c>
      <c r="N899" s="129">
        <v>2</v>
      </c>
      <c r="O899" s="129">
        <v>1</v>
      </c>
      <c r="P899" s="130">
        <v>0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</row>
    <row r="900" spans="1:30">
      <c r="A900" s="131" t="s">
        <v>113</v>
      </c>
      <c r="B900" s="131" t="s">
        <v>1167</v>
      </c>
      <c r="C900" s="131" t="s">
        <v>1168</v>
      </c>
      <c r="D900" s="132" t="s">
        <v>1390</v>
      </c>
      <c r="E900" s="133"/>
      <c r="F900" s="103">
        <v>5</v>
      </c>
      <c r="G900" s="103">
        <v>3</v>
      </c>
      <c r="H900" s="103">
        <v>2</v>
      </c>
      <c r="I900" s="103">
        <v>6</v>
      </c>
      <c r="J900" s="103">
        <v>6</v>
      </c>
      <c r="K900" s="103">
        <v>4</v>
      </c>
      <c r="L900" s="103">
        <v>3</v>
      </c>
      <c r="M900" s="103">
        <v>6</v>
      </c>
      <c r="N900" s="103"/>
      <c r="O900" s="103">
        <v>1</v>
      </c>
      <c r="P900" s="134">
        <v>2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</row>
    <row r="901" spans="1:30">
      <c r="A901" s="131" t="s">
        <v>113</v>
      </c>
      <c r="B901" s="140" t="s">
        <v>1004</v>
      </c>
      <c r="C901" s="140" t="s">
        <v>1005</v>
      </c>
      <c r="D901" s="140" t="s">
        <v>1052</v>
      </c>
      <c r="E901" s="128">
        <v>27</v>
      </c>
      <c r="F901" s="129">
        <v>23</v>
      </c>
      <c r="G901" s="129">
        <v>14</v>
      </c>
      <c r="H901" s="129">
        <v>11</v>
      </c>
      <c r="I901" s="129">
        <v>16</v>
      </c>
      <c r="J901" s="129">
        <v>8</v>
      </c>
      <c r="K901" s="129">
        <v>20</v>
      </c>
      <c r="L901" s="129">
        <v>21</v>
      </c>
      <c r="M901" s="129">
        <v>24</v>
      </c>
      <c r="N901" s="129">
        <v>26</v>
      </c>
      <c r="O901" s="129">
        <v>13</v>
      </c>
      <c r="P901" s="130">
        <v>12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</row>
    <row r="902" spans="1:30">
      <c r="A902" s="131" t="s">
        <v>113</v>
      </c>
      <c r="B902" s="131" t="s">
        <v>1004</v>
      </c>
      <c r="C902" s="131" t="s">
        <v>1005</v>
      </c>
      <c r="D902" s="132" t="s">
        <v>287</v>
      </c>
      <c r="E902" s="133">
        <v>10</v>
      </c>
      <c r="F902" s="103">
        <v>11</v>
      </c>
      <c r="G902" s="103">
        <v>8</v>
      </c>
      <c r="H902" s="103">
        <v>7</v>
      </c>
      <c r="I902" s="103">
        <v>11</v>
      </c>
      <c r="J902" s="103">
        <v>6</v>
      </c>
      <c r="K902" s="103">
        <v>45</v>
      </c>
      <c r="L902" s="103">
        <v>10</v>
      </c>
      <c r="M902" s="103">
        <v>5</v>
      </c>
      <c r="N902" s="103">
        <v>5</v>
      </c>
      <c r="O902" s="103">
        <v>11</v>
      </c>
      <c r="P902" s="134">
        <v>6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</row>
    <row r="903" spans="1:30">
      <c r="A903" s="131" t="s">
        <v>113</v>
      </c>
      <c r="B903" s="140" t="s">
        <v>1170</v>
      </c>
      <c r="C903" s="140" t="s">
        <v>1171</v>
      </c>
      <c r="D903" s="140" t="s">
        <v>1060</v>
      </c>
      <c r="E903" s="128">
        <v>6</v>
      </c>
      <c r="F903" s="129">
        <v>8</v>
      </c>
      <c r="G903" s="129">
        <v>3</v>
      </c>
      <c r="H903" s="129">
        <v>5</v>
      </c>
      <c r="I903" s="129">
        <v>5</v>
      </c>
      <c r="J903" s="129">
        <v>1</v>
      </c>
      <c r="K903" s="129">
        <v>2</v>
      </c>
      <c r="L903" s="129">
        <v>0</v>
      </c>
      <c r="M903" s="129">
        <v>0</v>
      </c>
      <c r="N903" s="129">
        <v>4</v>
      </c>
      <c r="O903" s="129">
        <v>1</v>
      </c>
      <c r="P903" s="130">
        <v>1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</row>
    <row r="904" spans="1:30">
      <c r="A904" s="131" t="s">
        <v>113</v>
      </c>
      <c r="B904" s="131" t="s">
        <v>1170</v>
      </c>
      <c r="C904" s="131" t="s">
        <v>1171</v>
      </c>
      <c r="D904" s="132" t="s">
        <v>481</v>
      </c>
      <c r="E904" s="133">
        <v>3</v>
      </c>
      <c r="F904" s="103">
        <v>2</v>
      </c>
      <c r="G904" s="103">
        <v>1</v>
      </c>
      <c r="H904" s="103">
        <v>1</v>
      </c>
      <c r="I904" s="103">
        <v>2</v>
      </c>
      <c r="J904" s="103">
        <v>1</v>
      </c>
      <c r="K904" s="103"/>
      <c r="L904" s="103"/>
      <c r="M904" s="103">
        <v>1</v>
      </c>
      <c r="N904" s="103"/>
      <c r="O904" s="103">
        <v>1</v>
      </c>
      <c r="P904" s="13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</row>
    <row r="905" spans="1:30">
      <c r="A905" s="131" t="s">
        <v>113</v>
      </c>
      <c r="B905" s="140" t="s">
        <v>1172</v>
      </c>
      <c r="C905" s="140" t="s">
        <v>1173</v>
      </c>
      <c r="D905" s="140" t="s">
        <v>1083</v>
      </c>
      <c r="E905" s="128">
        <v>4</v>
      </c>
      <c r="F905" s="129">
        <v>0</v>
      </c>
      <c r="G905" s="129">
        <v>0</v>
      </c>
      <c r="H905" s="129">
        <v>7</v>
      </c>
      <c r="I905" s="129">
        <v>8</v>
      </c>
      <c r="J905" s="129">
        <v>3</v>
      </c>
      <c r="K905" s="129">
        <v>4</v>
      </c>
      <c r="L905" s="129"/>
      <c r="M905" s="129"/>
      <c r="N905" s="129"/>
      <c r="O905" s="129"/>
      <c r="P905" s="130">
        <v>5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</row>
    <row r="906" spans="1:30">
      <c r="A906" s="131" t="s">
        <v>113</v>
      </c>
      <c r="B906" s="131" t="s">
        <v>1172</v>
      </c>
      <c r="C906" s="131" t="s">
        <v>1173</v>
      </c>
      <c r="D906" s="132" t="s">
        <v>1174</v>
      </c>
      <c r="E906" s="133"/>
      <c r="F906" s="103"/>
      <c r="G906" s="103"/>
      <c r="H906" s="103"/>
      <c r="I906" s="103"/>
      <c r="J906" s="103"/>
      <c r="K906" s="103"/>
      <c r="L906" s="103">
        <v>3</v>
      </c>
      <c r="M906" s="103">
        <v>2</v>
      </c>
      <c r="N906" s="103">
        <v>4</v>
      </c>
      <c r="O906" s="103">
        <v>2</v>
      </c>
      <c r="P906" s="134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</row>
    <row r="907" spans="1:30">
      <c r="A907" s="131" t="s">
        <v>113</v>
      </c>
      <c r="B907" s="131" t="s">
        <v>1172</v>
      </c>
      <c r="C907" s="131" t="s">
        <v>1173</v>
      </c>
      <c r="D907" s="132" t="s">
        <v>182</v>
      </c>
      <c r="E907" s="133"/>
      <c r="F907" s="103">
        <v>6</v>
      </c>
      <c r="G907" s="103">
        <v>1</v>
      </c>
      <c r="H907" s="103">
        <v>7</v>
      </c>
      <c r="I907" s="103">
        <v>2</v>
      </c>
      <c r="J907" s="103">
        <v>1</v>
      </c>
      <c r="K907" s="103">
        <v>4</v>
      </c>
      <c r="L907" s="103">
        <v>3</v>
      </c>
      <c r="M907" s="103">
        <v>3</v>
      </c>
      <c r="N907" s="103">
        <v>3</v>
      </c>
      <c r="O907" s="103">
        <v>2</v>
      </c>
      <c r="P907" s="134">
        <v>1</v>
      </c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</row>
    <row r="908" spans="1:30">
      <c r="A908" s="131" t="s">
        <v>113</v>
      </c>
      <c r="B908" s="140" t="s">
        <v>964</v>
      </c>
      <c r="C908" s="140" t="s">
        <v>965</v>
      </c>
      <c r="D908" s="140" t="s">
        <v>191</v>
      </c>
      <c r="E908" s="128">
        <v>1</v>
      </c>
      <c r="F908" s="129">
        <v>4</v>
      </c>
      <c r="G908" s="129">
        <v>3</v>
      </c>
      <c r="H908" s="129">
        <v>5</v>
      </c>
      <c r="I908" s="129">
        <v>2</v>
      </c>
      <c r="J908" s="129">
        <v>2</v>
      </c>
      <c r="K908" s="129">
        <v>4</v>
      </c>
      <c r="L908" s="129">
        <v>8</v>
      </c>
      <c r="M908" s="129">
        <v>9</v>
      </c>
      <c r="N908" s="129">
        <v>1</v>
      </c>
      <c r="O908" s="129">
        <v>2</v>
      </c>
      <c r="P908" s="130">
        <v>4</v>
      </c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</row>
    <row r="909" spans="1:30">
      <c r="A909" s="131" t="s">
        <v>113</v>
      </c>
      <c r="B909" s="140" t="s">
        <v>966</v>
      </c>
      <c r="C909" s="140" t="s">
        <v>967</v>
      </c>
      <c r="D909" s="140" t="s">
        <v>191</v>
      </c>
      <c r="E909" s="128">
        <v>2</v>
      </c>
      <c r="F909" s="129">
        <v>2</v>
      </c>
      <c r="G909" s="129">
        <v>3</v>
      </c>
      <c r="H909" s="129">
        <v>2</v>
      </c>
      <c r="I909" s="129">
        <v>1</v>
      </c>
      <c r="J909" s="129"/>
      <c r="K909" s="129">
        <v>3</v>
      </c>
      <c r="L909" s="129">
        <v>2</v>
      </c>
      <c r="M909" s="129">
        <v>2</v>
      </c>
      <c r="N909" s="129">
        <v>2</v>
      </c>
      <c r="O909" s="129">
        <v>2</v>
      </c>
      <c r="P909" s="130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</row>
    <row r="910" spans="1:30">
      <c r="A910" s="131" t="s">
        <v>113</v>
      </c>
      <c r="B910" s="140" t="s">
        <v>1391</v>
      </c>
      <c r="C910" s="140" t="s">
        <v>1392</v>
      </c>
      <c r="D910" s="140" t="s">
        <v>417</v>
      </c>
      <c r="E910" s="128">
        <v>1</v>
      </c>
      <c r="F910" s="129">
        <v>3</v>
      </c>
      <c r="G910" s="129"/>
      <c r="H910" s="129"/>
      <c r="I910" s="129"/>
      <c r="J910" s="129"/>
      <c r="K910" s="129"/>
      <c r="L910" s="129"/>
      <c r="M910" s="129"/>
      <c r="N910" s="129"/>
      <c r="O910" s="129"/>
      <c r="P910" s="13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</row>
    <row r="911" spans="1:30">
      <c r="A911" s="131" t="s">
        <v>113</v>
      </c>
      <c r="B911" s="140" t="s">
        <v>1175</v>
      </c>
      <c r="C911" s="140" t="s">
        <v>1176</v>
      </c>
      <c r="D911" s="140" t="s">
        <v>1177</v>
      </c>
      <c r="E911" s="128">
        <v>0</v>
      </c>
      <c r="F911" s="129">
        <v>5</v>
      </c>
      <c r="G911" s="129">
        <v>2</v>
      </c>
      <c r="H911" s="129">
        <v>4</v>
      </c>
      <c r="I911" s="129">
        <v>4</v>
      </c>
      <c r="J911" s="129">
        <v>2</v>
      </c>
      <c r="K911" s="129">
        <v>1</v>
      </c>
      <c r="L911" s="129">
        <v>3</v>
      </c>
      <c r="M911" s="129">
        <v>7</v>
      </c>
      <c r="N911" s="129">
        <v>0</v>
      </c>
      <c r="O911" s="129">
        <v>1</v>
      </c>
      <c r="P911" s="130">
        <v>1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</row>
    <row r="912" spans="1:30">
      <c r="A912" s="131" t="s">
        <v>113</v>
      </c>
      <c r="B912" s="131" t="s">
        <v>1175</v>
      </c>
      <c r="C912" s="131" t="s">
        <v>1176</v>
      </c>
      <c r="D912" s="132" t="s">
        <v>1393</v>
      </c>
      <c r="E912" s="133">
        <v>3</v>
      </c>
      <c r="F912" s="103">
        <v>2</v>
      </c>
      <c r="G912" s="103">
        <v>6</v>
      </c>
      <c r="H912" s="103">
        <v>2</v>
      </c>
      <c r="I912" s="103">
        <v>8</v>
      </c>
      <c r="J912" s="103">
        <v>7</v>
      </c>
      <c r="K912" s="103">
        <v>7</v>
      </c>
      <c r="L912" s="103">
        <v>9</v>
      </c>
      <c r="M912" s="103"/>
      <c r="N912" s="103">
        <v>4</v>
      </c>
      <c r="O912" s="103">
        <v>5</v>
      </c>
      <c r="P912" s="134">
        <v>6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</row>
    <row r="913" spans="1:30">
      <c r="A913" s="131" t="s">
        <v>113</v>
      </c>
      <c r="B913" s="140" t="s">
        <v>1178</v>
      </c>
      <c r="C913" s="140" t="s">
        <v>1179</v>
      </c>
      <c r="D913" s="140" t="s">
        <v>1151</v>
      </c>
      <c r="E913" s="128">
        <v>5</v>
      </c>
      <c r="F913" s="129">
        <v>3</v>
      </c>
      <c r="G913" s="129">
        <v>5</v>
      </c>
      <c r="H913" s="129">
        <v>10</v>
      </c>
      <c r="I913" s="129">
        <v>8</v>
      </c>
      <c r="J913" s="129">
        <v>4</v>
      </c>
      <c r="K913" s="129">
        <v>8</v>
      </c>
      <c r="L913" s="129">
        <v>4</v>
      </c>
      <c r="M913" s="129">
        <v>8</v>
      </c>
      <c r="N913" s="129">
        <v>5</v>
      </c>
      <c r="O913" s="129">
        <v>3</v>
      </c>
      <c r="P913" s="130">
        <v>14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</row>
    <row r="914" spans="1:30">
      <c r="A914" s="131" t="s">
        <v>113</v>
      </c>
      <c r="B914" s="131" t="s">
        <v>1178</v>
      </c>
      <c r="C914" s="131" t="s">
        <v>1179</v>
      </c>
      <c r="D914" s="132" t="s">
        <v>396</v>
      </c>
      <c r="E914" s="133">
        <v>4</v>
      </c>
      <c r="F914" s="103">
        <v>1</v>
      </c>
      <c r="G914" s="103">
        <v>4</v>
      </c>
      <c r="H914" s="103">
        <v>3</v>
      </c>
      <c r="I914" s="103">
        <v>7</v>
      </c>
      <c r="J914" s="103">
        <v>1</v>
      </c>
      <c r="K914" s="103">
        <v>4</v>
      </c>
      <c r="L914" s="103">
        <v>5</v>
      </c>
      <c r="M914" s="103">
        <v>1</v>
      </c>
      <c r="N914" s="103">
        <v>2</v>
      </c>
      <c r="O914" s="103">
        <v>4</v>
      </c>
      <c r="P914" s="134">
        <v>2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</row>
    <row r="915" spans="1:30">
      <c r="A915" s="131" t="s">
        <v>113</v>
      </c>
      <c r="B915" s="140" t="s">
        <v>1180</v>
      </c>
      <c r="C915" s="140" t="s">
        <v>1181</v>
      </c>
      <c r="D915" s="140" t="s">
        <v>1182</v>
      </c>
      <c r="E915" s="128">
        <v>1</v>
      </c>
      <c r="F915" s="129">
        <v>0</v>
      </c>
      <c r="G915" s="129">
        <v>0</v>
      </c>
      <c r="H915" s="129">
        <v>0</v>
      </c>
      <c r="I915" s="129">
        <v>0</v>
      </c>
      <c r="J915" s="129">
        <v>0</v>
      </c>
      <c r="K915" s="129">
        <v>2</v>
      </c>
      <c r="L915" s="129">
        <v>0</v>
      </c>
      <c r="M915" s="129">
        <v>4</v>
      </c>
      <c r="N915" s="129">
        <v>2</v>
      </c>
      <c r="O915" s="129">
        <v>0</v>
      </c>
      <c r="P915" s="130">
        <v>0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</row>
    <row r="916" spans="1:30">
      <c r="A916" s="131" t="s">
        <v>113</v>
      </c>
      <c r="B916" s="140" t="s">
        <v>1183</v>
      </c>
      <c r="C916" s="140" t="s">
        <v>1184</v>
      </c>
      <c r="D916" s="140" t="s">
        <v>1105</v>
      </c>
      <c r="E916" s="128"/>
      <c r="F916" s="129"/>
      <c r="G916" s="129"/>
      <c r="H916" s="129"/>
      <c r="I916" s="129"/>
      <c r="J916" s="129"/>
      <c r="K916" s="129"/>
      <c r="L916" s="129">
        <v>5</v>
      </c>
      <c r="M916" s="129">
        <v>2</v>
      </c>
      <c r="N916" s="129">
        <v>11</v>
      </c>
      <c r="O916" s="129">
        <v>4</v>
      </c>
      <c r="P916" s="130">
        <v>2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</row>
    <row r="917" spans="1:30">
      <c r="A917" s="131" t="s">
        <v>113</v>
      </c>
      <c r="B917" s="140" t="s">
        <v>968</v>
      </c>
      <c r="C917" s="140" t="s">
        <v>969</v>
      </c>
      <c r="D917" s="140" t="s">
        <v>1052</v>
      </c>
      <c r="E917" s="128"/>
      <c r="F917" s="129"/>
      <c r="G917" s="129">
        <v>12</v>
      </c>
      <c r="H917" s="129">
        <v>11</v>
      </c>
      <c r="I917" s="129">
        <v>9</v>
      </c>
      <c r="J917" s="129">
        <v>14</v>
      </c>
      <c r="K917" s="129">
        <v>8</v>
      </c>
      <c r="L917" s="129">
        <v>7</v>
      </c>
      <c r="M917" s="129">
        <v>9</v>
      </c>
      <c r="N917" s="129">
        <v>8</v>
      </c>
      <c r="O917" s="129">
        <v>4</v>
      </c>
      <c r="P917" s="130">
        <v>8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</row>
    <row r="918" spans="1:30">
      <c r="A918" s="131" t="s">
        <v>113</v>
      </c>
      <c r="B918" s="131" t="s">
        <v>968</v>
      </c>
      <c r="C918" s="131" t="s">
        <v>969</v>
      </c>
      <c r="D918" s="132" t="s">
        <v>287</v>
      </c>
      <c r="E918" s="133"/>
      <c r="F918" s="103">
        <v>133</v>
      </c>
      <c r="G918" s="103">
        <v>132</v>
      </c>
      <c r="H918" s="103">
        <v>255</v>
      </c>
      <c r="I918" s="103">
        <v>411</v>
      </c>
      <c r="J918" s="103">
        <v>85</v>
      </c>
      <c r="K918" s="103">
        <v>19</v>
      </c>
      <c r="L918" s="103">
        <v>28</v>
      </c>
      <c r="M918" s="103">
        <v>17</v>
      </c>
      <c r="N918" s="103">
        <v>10</v>
      </c>
      <c r="O918" s="103">
        <v>9</v>
      </c>
      <c r="P918" s="134">
        <v>9</v>
      </c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</row>
    <row r="919" spans="1:30">
      <c r="A919" s="131" t="s">
        <v>113</v>
      </c>
      <c r="B919" s="140" t="s">
        <v>1185</v>
      </c>
      <c r="C919" s="140" t="s">
        <v>1186</v>
      </c>
      <c r="D919" s="140" t="s">
        <v>1108</v>
      </c>
      <c r="E919" s="128"/>
      <c r="F919" s="129">
        <v>8</v>
      </c>
      <c r="G919" s="129">
        <v>7</v>
      </c>
      <c r="H919" s="129">
        <v>8</v>
      </c>
      <c r="I919" s="129">
        <v>12</v>
      </c>
      <c r="J919" s="129">
        <v>10</v>
      </c>
      <c r="K919" s="129">
        <v>25</v>
      </c>
      <c r="L919" s="129"/>
      <c r="M919" s="129"/>
      <c r="N919" s="129"/>
      <c r="O919" s="129"/>
      <c r="P919" s="130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</row>
    <row r="920" spans="1:30">
      <c r="A920" s="131" t="s">
        <v>113</v>
      </c>
      <c r="B920" s="131" t="s">
        <v>1185</v>
      </c>
      <c r="C920" s="131" t="s">
        <v>1186</v>
      </c>
      <c r="D920" s="132" t="s">
        <v>1187</v>
      </c>
      <c r="E920" s="133"/>
      <c r="F920" s="103"/>
      <c r="G920" s="103"/>
      <c r="H920" s="103"/>
      <c r="I920" s="103"/>
      <c r="J920" s="103"/>
      <c r="K920" s="103"/>
      <c r="L920" s="103">
        <v>13</v>
      </c>
      <c r="M920" s="103">
        <v>15</v>
      </c>
      <c r="N920" s="103">
        <v>1</v>
      </c>
      <c r="O920" s="103"/>
      <c r="P920" s="134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</row>
    <row r="921" spans="1:30">
      <c r="A921" s="131" t="s">
        <v>113</v>
      </c>
      <c r="B921" s="140" t="s">
        <v>1188</v>
      </c>
      <c r="C921" s="140" t="s">
        <v>1189</v>
      </c>
      <c r="D921" s="140" t="s">
        <v>1108</v>
      </c>
      <c r="E921" s="128"/>
      <c r="F921" s="129">
        <v>11</v>
      </c>
      <c r="G921" s="129">
        <v>4</v>
      </c>
      <c r="H921" s="129">
        <v>3</v>
      </c>
      <c r="I921" s="129">
        <v>10</v>
      </c>
      <c r="J921" s="129">
        <v>7</v>
      </c>
      <c r="K921" s="129">
        <v>6</v>
      </c>
      <c r="L921" s="129">
        <v>5</v>
      </c>
      <c r="M921" s="129">
        <v>4</v>
      </c>
      <c r="N921" s="129">
        <v>0</v>
      </c>
      <c r="O921" s="129"/>
      <c r="P921" s="130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</row>
    <row r="922" spans="1:30">
      <c r="A922" s="131" t="s">
        <v>113</v>
      </c>
      <c r="B922" s="140" t="s">
        <v>1190</v>
      </c>
      <c r="C922" s="140" t="s">
        <v>1191</v>
      </c>
      <c r="D922" s="140" t="s">
        <v>1108</v>
      </c>
      <c r="E922" s="128"/>
      <c r="F922" s="129">
        <v>5</v>
      </c>
      <c r="G922" s="129">
        <v>9</v>
      </c>
      <c r="H922" s="129">
        <v>1</v>
      </c>
      <c r="I922" s="129">
        <v>0</v>
      </c>
      <c r="J922" s="129">
        <v>0</v>
      </c>
      <c r="K922" s="129">
        <v>0</v>
      </c>
      <c r="L922" s="129">
        <v>0</v>
      </c>
      <c r="M922" s="129">
        <v>0</v>
      </c>
      <c r="N922" s="129">
        <v>0</v>
      </c>
      <c r="O922" s="129"/>
      <c r="P922" s="130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</row>
    <row r="923" spans="1:30">
      <c r="A923" s="131" t="s">
        <v>113</v>
      </c>
      <c r="B923" s="131" t="s">
        <v>1190</v>
      </c>
      <c r="C923" s="131" t="s">
        <v>1191</v>
      </c>
      <c r="D923" s="132" t="s">
        <v>1022</v>
      </c>
      <c r="E923" s="13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34">
        <v>6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</row>
    <row r="924" spans="1:30">
      <c r="A924" s="131" t="s">
        <v>113</v>
      </c>
      <c r="B924" s="140" t="s">
        <v>1192</v>
      </c>
      <c r="C924" s="140" t="s">
        <v>1193</v>
      </c>
      <c r="D924" s="140" t="s">
        <v>1052</v>
      </c>
      <c r="E924" s="128"/>
      <c r="F924" s="129"/>
      <c r="G924" s="129">
        <v>18</v>
      </c>
      <c r="H924" s="129">
        <v>18</v>
      </c>
      <c r="I924" s="129">
        <v>22</v>
      </c>
      <c r="J924" s="129">
        <v>22</v>
      </c>
      <c r="K924" s="129">
        <v>15</v>
      </c>
      <c r="L924" s="129">
        <v>11</v>
      </c>
      <c r="M924" s="129">
        <v>14</v>
      </c>
      <c r="N924" s="129">
        <v>14</v>
      </c>
      <c r="O924" s="129">
        <v>10</v>
      </c>
      <c r="P924" s="130">
        <v>16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</row>
    <row r="925" spans="1:30">
      <c r="A925" s="131" t="s">
        <v>113</v>
      </c>
      <c r="B925" s="140" t="s">
        <v>1045</v>
      </c>
      <c r="C925" s="140" t="s">
        <v>1046</v>
      </c>
      <c r="D925" s="140" t="s">
        <v>455</v>
      </c>
      <c r="E925" s="128">
        <v>253</v>
      </c>
      <c r="F925" s="129">
        <v>131</v>
      </c>
      <c r="G925" s="129">
        <v>54</v>
      </c>
      <c r="H925" s="129">
        <v>50</v>
      </c>
      <c r="I925" s="129">
        <v>57</v>
      </c>
      <c r="J925" s="129">
        <v>124</v>
      </c>
      <c r="K925" s="129"/>
      <c r="L925" s="129"/>
      <c r="M925" s="129"/>
      <c r="N925" s="129"/>
      <c r="O925" s="129"/>
      <c r="P925" s="130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</row>
    <row r="926" spans="1:30">
      <c r="A926" s="131" t="s">
        <v>113</v>
      </c>
      <c r="B926" s="140" t="s">
        <v>1394</v>
      </c>
      <c r="C926" s="140" t="s">
        <v>1395</v>
      </c>
      <c r="D926" s="140" t="s">
        <v>590</v>
      </c>
      <c r="E926" s="128"/>
      <c r="F926" s="129">
        <v>6</v>
      </c>
      <c r="G926" s="129">
        <v>5</v>
      </c>
      <c r="H926" s="129">
        <v>8</v>
      </c>
      <c r="I926" s="129">
        <v>12</v>
      </c>
      <c r="J926" s="129">
        <v>4</v>
      </c>
      <c r="K926" s="129"/>
      <c r="L926" s="129"/>
      <c r="M926" s="129"/>
      <c r="N926" s="129"/>
      <c r="O926" s="129"/>
      <c r="P926" s="130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 spans="1:30">
      <c r="A927" s="131" t="s">
        <v>113</v>
      </c>
      <c r="B927" s="140" t="s">
        <v>970</v>
      </c>
      <c r="C927" s="140" t="s">
        <v>971</v>
      </c>
      <c r="D927" s="140" t="s">
        <v>590</v>
      </c>
      <c r="E927" s="128"/>
      <c r="F927" s="129">
        <v>12</v>
      </c>
      <c r="G927" s="129">
        <v>21</v>
      </c>
      <c r="H927" s="129">
        <v>23</v>
      </c>
      <c r="I927" s="129">
        <v>10</v>
      </c>
      <c r="J927" s="129">
        <v>4</v>
      </c>
      <c r="K927" s="129">
        <v>14</v>
      </c>
      <c r="L927" s="129">
        <v>11</v>
      </c>
      <c r="M927" s="129">
        <v>12</v>
      </c>
      <c r="N927" s="129">
        <v>9</v>
      </c>
      <c r="O927" s="129">
        <v>6</v>
      </c>
      <c r="P927" s="130">
        <v>3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 spans="1:30">
      <c r="A928" s="131" t="s">
        <v>113</v>
      </c>
      <c r="B928" s="140" t="s">
        <v>1396</v>
      </c>
      <c r="C928" s="140" t="s">
        <v>1397</v>
      </c>
      <c r="D928" s="140" t="s">
        <v>590</v>
      </c>
      <c r="E928" s="128"/>
      <c r="F928" s="129">
        <v>16</v>
      </c>
      <c r="G928" s="129">
        <v>16</v>
      </c>
      <c r="H928" s="129">
        <v>17</v>
      </c>
      <c r="I928" s="129">
        <v>14</v>
      </c>
      <c r="J928" s="129">
        <v>3</v>
      </c>
      <c r="K928" s="129">
        <v>8</v>
      </c>
      <c r="L928" s="129">
        <v>9</v>
      </c>
      <c r="M928" s="129">
        <v>4</v>
      </c>
      <c r="N928" s="129">
        <v>4</v>
      </c>
      <c r="O928" s="129">
        <v>9</v>
      </c>
      <c r="P928" s="130">
        <v>9</v>
      </c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 spans="1:30">
      <c r="A929" s="131" t="s">
        <v>113</v>
      </c>
      <c r="B929" s="140" t="s">
        <v>972</v>
      </c>
      <c r="C929" s="140" t="s">
        <v>973</v>
      </c>
      <c r="D929" s="140" t="s">
        <v>974</v>
      </c>
      <c r="E929" s="128"/>
      <c r="F929" s="129"/>
      <c r="G929" s="129">
        <v>8</v>
      </c>
      <c r="H929" s="129">
        <v>27</v>
      </c>
      <c r="I929" s="129">
        <v>21</v>
      </c>
      <c r="J929" s="129">
        <v>21</v>
      </c>
      <c r="K929" s="129">
        <v>23</v>
      </c>
      <c r="L929" s="129">
        <v>16</v>
      </c>
      <c r="M929" s="129">
        <v>11</v>
      </c>
      <c r="N929" s="129">
        <v>5</v>
      </c>
      <c r="O929" s="129"/>
      <c r="P929" s="130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</row>
    <row r="930" spans="1:30">
      <c r="A930" s="131" t="s">
        <v>113</v>
      </c>
      <c r="B930" s="131" t="s">
        <v>972</v>
      </c>
      <c r="C930" s="131" t="s">
        <v>973</v>
      </c>
      <c r="D930" s="132" t="s">
        <v>666</v>
      </c>
      <c r="E930" s="133"/>
      <c r="F930" s="103"/>
      <c r="G930" s="103"/>
      <c r="H930" s="103"/>
      <c r="I930" s="103"/>
      <c r="J930" s="103"/>
      <c r="K930" s="103">
        <v>14</v>
      </c>
      <c r="L930" s="103">
        <v>6</v>
      </c>
      <c r="M930" s="103">
        <v>0</v>
      </c>
      <c r="N930" s="103">
        <v>0</v>
      </c>
      <c r="O930" s="103"/>
      <c r="P930" s="134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</row>
    <row r="931" spans="1:30">
      <c r="A931" s="131" t="s">
        <v>113</v>
      </c>
      <c r="B931" s="140" t="s">
        <v>975</v>
      </c>
      <c r="C931" s="140" t="s">
        <v>976</v>
      </c>
      <c r="D931" s="140" t="s">
        <v>974</v>
      </c>
      <c r="E931" s="128"/>
      <c r="F931" s="129"/>
      <c r="G931" s="129">
        <v>38</v>
      </c>
      <c r="H931" s="129">
        <v>6</v>
      </c>
      <c r="I931" s="129">
        <v>74</v>
      </c>
      <c r="J931" s="129">
        <v>16</v>
      </c>
      <c r="K931" s="129">
        <v>8</v>
      </c>
      <c r="L931" s="129"/>
      <c r="M931" s="129">
        <v>18</v>
      </c>
      <c r="N931" s="129">
        <v>43</v>
      </c>
      <c r="O931" s="129">
        <v>45</v>
      </c>
      <c r="P931" s="130">
        <v>41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</row>
    <row r="932" spans="1:30">
      <c r="A932" s="131" t="s">
        <v>113</v>
      </c>
      <c r="B932" s="131" t="s">
        <v>975</v>
      </c>
      <c r="C932" s="131" t="s">
        <v>976</v>
      </c>
      <c r="D932" s="132" t="s">
        <v>666</v>
      </c>
      <c r="E932" s="133"/>
      <c r="F932" s="103"/>
      <c r="G932" s="103"/>
      <c r="H932" s="103"/>
      <c r="I932" s="103"/>
      <c r="J932" s="103"/>
      <c r="K932" s="103">
        <v>13</v>
      </c>
      <c r="L932" s="103">
        <v>7</v>
      </c>
      <c r="M932" s="103">
        <v>0</v>
      </c>
      <c r="N932" s="103">
        <v>0</v>
      </c>
      <c r="O932" s="103">
        <v>3</v>
      </c>
      <c r="P932" s="134">
        <v>10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</row>
    <row r="933" spans="1:30">
      <c r="A933" s="131" t="s">
        <v>113</v>
      </c>
      <c r="B933" s="140" t="s">
        <v>977</v>
      </c>
      <c r="C933" s="140" t="s">
        <v>978</v>
      </c>
      <c r="D933" s="140" t="s">
        <v>974</v>
      </c>
      <c r="E933" s="128"/>
      <c r="F933" s="129"/>
      <c r="G933" s="129">
        <v>20</v>
      </c>
      <c r="H933" s="129">
        <v>3</v>
      </c>
      <c r="I933" s="129">
        <v>37</v>
      </c>
      <c r="J933" s="129">
        <v>8</v>
      </c>
      <c r="K933" s="129">
        <v>1</v>
      </c>
      <c r="L933" s="129"/>
      <c r="M933" s="129">
        <v>12</v>
      </c>
      <c r="N933" s="129">
        <v>13</v>
      </c>
      <c r="O933" s="129">
        <v>14</v>
      </c>
      <c r="P933" s="130">
        <v>13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</row>
    <row r="934" spans="1:30">
      <c r="A934" s="131" t="s">
        <v>113</v>
      </c>
      <c r="B934" s="131" t="s">
        <v>977</v>
      </c>
      <c r="C934" s="131" t="s">
        <v>978</v>
      </c>
      <c r="D934" s="132" t="s">
        <v>666</v>
      </c>
      <c r="E934" s="133"/>
      <c r="F934" s="103"/>
      <c r="G934" s="103"/>
      <c r="H934" s="103"/>
      <c r="I934" s="103"/>
      <c r="J934" s="103"/>
      <c r="K934" s="103">
        <v>7</v>
      </c>
      <c r="L934" s="103">
        <v>3</v>
      </c>
      <c r="M934" s="103">
        <v>0</v>
      </c>
      <c r="N934" s="103">
        <v>0</v>
      </c>
      <c r="O934" s="103">
        <v>2</v>
      </c>
      <c r="P934" s="134">
        <v>8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</row>
    <row r="935" spans="1:30">
      <c r="A935" s="131" t="s">
        <v>113</v>
      </c>
      <c r="B935" s="140" t="s">
        <v>979</v>
      </c>
      <c r="C935" s="140" t="s">
        <v>980</v>
      </c>
      <c r="D935" s="140" t="s">
        <v>974</v>
      </c>
      <c r="E935" s="128"/>
      <c r="F935" s="129"/>
      <c r="G935" s="129">
        <v>20</v>
      </c>
      <c r="H935" s="129">
        <v>3</v>
      </c>
      <c r="I935" s="129">
        <v>37</v>
      </c>
      <c r="J935" s="129">
        <v>8</v>
      </c>
      <c r="K935" s="129">
        <v>1</v>
      </c>
      <c r="L935" s="129"/>
      <c r="M935" s="129">
        <v>9</v>
      </c>
      <c r="N935" s="129">
        <v>8</v>
      </c>
      <c r="O935" s="129">
        <v>10</v>
      </c>
      <c r="P935" s="130">
        <v>13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</row>
    <row r="936" spans="1:30">
      <c r="A936" s="131" t="s">
        <v>113</v>
      </c>
      <c r="B936" s="131" t="s">
        <v>979</v>
      </c>
      <c r="C936" s="131" t="s">
        <v>980</v>
      </c>
      <c r="D936" s="132" t="s">
        <v>666</v>
      </c>
      <c r="E936" s="133"/>
      <c r="F936" s="103"/>
      <c r="G936" s="103"/>
      <c r="H936" s="103"/>
      <c r="I936" s="103"/>
      <c r="J936" s="103"/>
      <c r="K936" s="103">
        <v>5</v>
      </c>
      <c r="L936" s="103">
        <v>5</v>
      </c>
      <c r="M936" s="103">
        <v>0</v>
      </c>
      <c r="N936" s="103">
        <v>0</v>
      </c>
      <c r="O936" s="103">
        <v>3</v>
      </c>
      <c r="P936" s="134">
        <v>9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</row>
    <row r="937" spans="1:30">
      <c r="A937" s="131" t="s">
        <v>113</v>
      </c>
      <c r="B937" s="140" t="s">
        <v>1006</v>
      </c>
      <c r="C937" s="140" t="s">
        <v>1007</v>
      </c>
      <c r="D937" s="140" t="s">
        <v>491</v>
      </c>
      <c r="E937" s="128"/>
      <c r="F937" s="129"/>
      <c r="G937" s="129"/>
      <c r="H937" s="129"/>
      <c r="I937" s="129"/>
      <c r="J937" s="129"/>
      <c r="K937" s="129"/>
      <c r="L937" s="129"/>
      <c r="M937" s="129"/>
      <c r="N937" s="129">
        <v>388</v>
      </c>
      <c r="O937" s="129">
        <v>439</v>
      </c>
      <c r="P937" s="130">
        <v>460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</row>
    <row r="938" spans="1:30">
      <c r="A938" s="131" t="s">
        <v>113</v>
      </c>
      <c r="B938" s="131" t="s">
        <v>1006</v>
      </c>
      <c r="C938" s="131" t="s">
        <v>1007</v>
      </c>
      <c r="D938" s="132" t="s">
        <v>1352</v>
      </c>
      <c r="E938" s="133"/>
      <c r="F938" s="103"/>
      <c r="G938" s="103"/>
      <c r="H938" s="103"/>
      <c r="I938" s="103"/>
      <c r="J938" s="103"/>
      <c r="K938" s="103"/>
      <c r="L938" s="103">
        <v>5</v>
      </c>
      <c r="M938" s="103">
        <v>19</v>
      </c>
      <c r="N938" s="103">
        <v>3</v>
      </c>
      <c r="O938" s="103"/>
      <c r="P938" s="134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</row>
    <row r="939" spans="1:30">
      <c r="A939" s="131" t="s">
        <v>113</v>
      </c>
      <c r="B939" s="131" t="s">
        <v>1006</v>
      </c>
      <c r="C939" s="131" t="s">
        <v>1007</v>
      </c>
      <c r="D939" s="132" t="s">
        <v>1264</v>
      </c>
      <c r="E939" s="13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34">
        <v>1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</row>
    <row r="940" spans="1:30">
      <c r="A940" s="131" t="s">
        <v>113</v>
      </c>
      <c r="B940" s="131" t="s">
        <v>1006</v>
      </c>
      <c r="C940" s="131" t="s">
        <v>1007</v>
      </c>
      <c r="D940" s="132" t="s">
        <v>349</v>
      </c>
      <c r="E940" s="133"/>
      <c r="F940" s="103"/>
      <c r="G940" s="103"/>
      <c r="H940" s="103"/>
      <c r="I940" s="103">
        <v>2</v>
      </c>
      <c r="J940" s="103">
        <v>1</v>
      </c>
      <c r="K940" s="103">
        <v>20</v>
      </c>
      <c r="L940" s="103">
        <v>22</v>
      </c>
      <c r="M940" s="103">
        <v>10</v>
      </c>
      <c r="N940" s="103">
        <v>6</v>
      </c>
      <c r="O940" s="103">
        <v>3</v>
      </c>
      <c r="P940" s="134">
        <v>2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</row>
    <row r="941" spans="1:30">
      <c r="A941" s="131" t="s">
        <v>113</v>
      </c>
      <c r="B941" s="140" t="s">
        <v>1398</v>
      </c>
      <c r="C941" s="140" t="s">
        <v>1399</v>
      </c>
      <c r="D941" s="140" t="s">
        <v>1400</v>
      </c>
      <c r="E941" s="128"/>
      <c r="F941" s="129"/>
      <c r="G941" s="129"/>
      <c r="H941" s="129"/>
      <c r="I941" s="129"/>
      <c r="J941" s="129"/>
      <c r="K941" s="129"/>
      <c r="L941" s="129"/>
      <c r="M941" s="129">
        <v>1</v>
      </c>
      <c r="N941" s="129"/>
      <c r="O941" s="129"/>
      <c r="P941" s="130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</row>
    <row r="942" spans="1:30">
      <c r="A942" s="131" t="s">
        <v>113</v>
      </c>
      <c r="B942" s="140" t="s">
        <v>981</v>
      </c>
      <c r="C942" s="140" t="s">
        <v>982</v>
      </c>
      <c r="D942" s="140" t="s">
        <v>349</v>
      </c>
      <c r="E942" s="128"/>
      <c r="F942" s="129"/>
      <c r="G942" s="129"/>
      <c r="H942" s="129"/>
      <c r="I942" s="129"/>
      <c r="J942" s="129"/>
      <c r="K942" s="129">
        <v>108</v>
      </c>
      <c r="L942" s="129">
        <v>153</v>
      </c>
      <c r="M942" s="129">
        <v>124</v>
      </c>
      <c r="N942" s="129">
        <v>193</v>
      </c>
      <c r="O942" s="129">
        <v>155</v>
      </c>
      <c r="P942" s="130">
        <v>179</v>
      </c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</row>
    <row r="943" spans="1:30">
      <c r="A943" s="131" t="s">
        <v>113</v>
      </c>
      <c r="B943" s="131" t="s">
        <v>981</v>
      </c>
      <c r="C943" s="131" t="s">
        <v>982</v>
      </c>
      <c r="D943" s="132" t="s">
        <v>200</v>
      </c>
      <c r="E943" s="133"/>
      <c r="F943" s="103"/>
      <c r="G943" s="103"/>
      <c r="H943" s="103"/>
      <c r="I943" s="103"/>
      <c r="J943" s="103"/>
      <c r="K943" s="103">
        <v>74</v>
      </c>
      <c r="L943" s="103">
        <v>47</v>
      </c>
      <c r="M943" s="103">
        <v>38</v>
      </c>
      <c r="N943" s="103">
        <v>32</v>
      </c>
      <c r="O943" s="103">
        <v>38</v>
      </c>
      <c r="P943" s="134">
        <v>45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</row>
    <row r="944" spans="1:30">
      <c r="A944" s="131" t="s">
        <v>113</v>
      </c>
      <c r="B944" s="140" t="s">
        <v>1401</v>
      </c>
      <c r="C944" s="140" t="s">
        <v>1402</v>
      </c>
      <c r="D944" s="140" t="s">
        <v>1403</v>
      </c>
      <c r="E944" s="128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30">
        <v>1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</row>
    <row r="945" spans="1:30">
      <c r="A945" s="131" t="s">
        <v>113</v>
      </c>
      <c r="B945" s="140" t="s">
        <v>983</v>
      </c>
      <c r="C945" s="140" t="s">
        <v>984</v>
      </c>
      <c r="D945" s="140" t="s">
        <v>1234</v>
      </c>
      <c r="E945" s="128"/>
      <c r="F945" s="129"/>
      <c r="G945" s="129"/>
      <c r="H945" s="129"/>
      <c r="I945" s="129"/>
      <c r="J945" s="129"/>
      <c r="K945" s="129">
        <v>18</v>
      </c>
      <c r="L945" s="129"/>
      <c r="M945" s="129"/>
      <c r="N945" s="129"/>
      <c r="O945" s="129"/>
      <c r="P945" s="130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</row>
    <row r="946" spans="1:30">
      <c r="A946" s="131" t="s">
        <v>113</v>
      </c>
      <c r="B946" s="131" t="s">
        <v>983</v>
      </c>
      <c r="C946" s="131" t="s">
        <v>984</v>
      </c>
      <c r="D946" s="132" t="s">
        <v>1060</v>
      </c>
      <c r="E946" s="133"/>
      <c r="F946" s="103"/>
      <c r="G946" s="103"/>
      <c r="H946" s="103"/>
      <c r="I946" s="103"/>
      <c r="J946" s="103"/>
      <c r="K946" s="103">
        <v>0</v>
      </c>
      <c r="L946" s="103">
        <v>0</v>
      </c>
      <c r="M946" s="103">
        <v>1</v>
      </c>
      <c r="N946" s="103">
        <v>3</v>
      </c>
      <c r="O946" s="103">
        <v>1</v>
      </c>
      <c r="P946" s="134">
        <v>0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</row>
    <row r="947" spans="1:30">
      <c r="A947" s="131" t="s">
        <v>113</v>
      </c>
      <c r="B947" s="131" t="s">
        <v>983</v>
      </c>
      <c r="C947" s="131" t="s">
        <v>984</v>
      </c>
      <c r="D947" s="132" t="s">
        <v>481</v>
      </c>
      <c r="E947" s="133"/>
      <c r="F947" s="103"/>
      <c r="G947" s="103"/>
      <c r="H947" s="103"/>
      <c r="I947" s="103">
        <v>16</v>
      </c>
      <c r="J947" s="103">
        <v>32</v>
      </c>
      <c r="K947" s="103">
        <v>77</v>
      </c>
      <c r="L947" s="103">
        <v>57</v>
      </c>
      <c r="M947" s="103">
        <v>21</v>
      </c>
      <c r="N947" s="103">
        <v>57</v>
      </c>
      <c r="O947" s="103">
        <v>52</v>
      </c>
      <c r="P947" s="134">
        <v>119</v>
      </c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</row>
    <row r="948" spans="1:30">
      <c r="A948" s="131" t="s">
        <v>113</v>
      </c>
      <c r="B948" s="140" t="s">
        <v>985</v>
      </c>
      <c r="C948" s="140" t="s">
        <v>986</v>
      </c>
      <c r="D948" s="140" t="s">
        <v>1094</v>
      </c>
      <c r="E948" s="128"/>
      <c r="F948" s="129"/>
      <c r="G948" s="129"/>
      <c r="H948" s="129"/>
      <c r="I948" s="129"/>
      <c r="J948" s="129"/>
      <c r="K948" s="129">
        <v>12</v>
      </c>
      <c r="L948" s="129">
        <v>12</v>
      </c>
      <c r="M948" s="129">
        <v>5</v>
      </c>
      <c r="N948" s="129">
        <v>19</v>
      </c>
      <c r="O948" s="129">
        <v>8</v>
      </c>
      <c r="P948" s="130">
        <v>16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</row>
    <row r="949" spans="1:30">
      <c r="A949" s="131" t="s">
        <v>113</v>
      </c>
      <c r="B949" s="131" t="s">
        <v>985</v>
      </c>
      <c r="C949" s="131" t="s">
        <v>986</v>
      </c>
      <c r="D949" s="132" t="s">
        <v>590</v>
      </c>
      <c r="E949" s="133"/>
      <c r="F949" s="103"/>
      <c r="G949" s="103"/>
      <c r="H949" s="103"/>
      <c r="I949" s="103">
        <v>24</v>
      </c>
      <c r="J949" s="103">
        <v>99</v>
      </c>
      <c r="K949" s="103">
        <v>158</v>
      </c>
      <c r="L949" s="103">
        <v>141</v>
      </c>
      <c r="M949" s="103">
        <v>50</v>
      </c>
      <c r="N949" s="103">
        <v>189</v>
      </c>
      <c r="O949" s="103">
        <v>119</v>
      </c>
      <c r="P949" s="134">
        <v>97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</row>
    <row r="950" spans="1:30">
      <c r="A950" s="131" t="s">
        <v>113</v>
      </c>
      <c r="B950" s="140" t="s">
        <v>1194</v>
      </c>
      <c r="C950" s="140" t="s">
        <v>1195</v>
      </c>
      <c r="D950" s="140" t="s">
        <v>1169</v>
      </c>
      <c r="E950" s="128"/>
      <c r="F950" s="129"/>
      <c r="G950" s="129"/>
      <c r="H950" s="129"/>
      <c r="I950" s="129"/>
      <c r="J950" s="129">
        <v>8</v>
      </c>
      <c r="K950" s="129">
        <v>0</v>
      </c>
      <c r="L950" s="129">
        <v>4</v>
      </c>
      <c r="M950" s="129">
        <v>10</v>
      </c>
      <c r="N950" s="129">
        <v>5</v>
      </c>
      <c r="O950" s="129">
        <v>3</v>
      </c>
      <c r="P950" s="130">
        <v>6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</row>
    <row r="951" spans="1:30">
      <c r="A951" s="131" t="s">
        <v>113</v>
      </c>
      <c r="B951" s="131" t="s">
        <v>1194</v>
      </c>
      <c r="C951" s="131" t="s">
        <v>1195</v>
      </c>
      <c r="D951" s="132" t="s">
        <v>1390</v>
      </c>
      <c r="E951" s="133"/>
      <c r="F951" s="103">
        <v>5</v>
      </c>
      <c r="G951" s="103">
        <v>2</v>
      </c>
      <c r="H951" s="103">
        <v>4</v>
      </c>
      <c r="I951" s="103">
        <v>5</v>
      </c>
      <c r="J951" s="103">
        <v>1</v>
      </c>
      <c r="K951" s="103">
        <v>3</v>
      </c>
      <c r="L951" s="103">
        <v>6</v>
      </c>
      <c r="M951" s="103">
        <v>8</v>
      </c>
      <c r="N951" s="103">
        <v>1</v>
      </c>
      <c r="O951" s="103">
        <v>10</v>
      </c>
      <c r="P951" s="134">
        <v>1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</row>
    <row r="952" spans="1:30">
      <c r="A952" s="131" t="s">
        <v>113</v>
      </c>
      <c r="B952" s="140" t="s">
        <v>1047</v>
      </c>
      <c r="C952" s="140" t="s">
        <v>1011</v>
      </c>
      <c r="D952" s="140" t="s">
        <v>1158</v>
      </c>
      <c r="E952" s="128"/>
      <c r="F952" s="129"/>
      <c r="G952" s="129"/>
      <c r="H952" s="129"/>
      <c r="I952" s="129"/>
      <c r="J952" s="129"/>
      <c r="K952" s="129"/>
      <c r="L952" s="129"/>
      <c r="M952" s="129"/>
      <c r="N952" s="129">
        <v>11</v>
      </c>
      <c r="O952" s="129">
        <v>5</v>
      </c>
      <c r="P952" s="130">
        <v>17</v>
      </c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</row>
    <row r="953" spans="1:30">
      <c r="A953" s="131" t="s">
        <v>113</v>
      </c>
      <c r="B953" s="131" t="s">
        <v>1047</v>
      </c>
      <c r="C953" s="131" t="s">
        <v>1011</v>
      </c>
      <c r="D953" s="132" t="s">
        <v>251</v>
      </c>
      <c r="E953" s="133"/>
      <c r="F953" s="103"/>
      <c r="G953" s="103"/>
      <c r="H953" s="103"/>
      <c r="I953" s="103"/>
      <c r="J953" s="103"/>
      <c r="K953" s="103"/>
      <c r="L953" s="103">
        <v>6</v>
      </c>
      <c r="M953" s="103">
        <v>30</v>
      </c>
      <c r="N953" s="103">
        <v>106</v>
      </c>
      <c r="O953" s="103">
        <v>120</v>
      </c>
      <c r="P953" s="134">
        <v>213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</row>
    <row r="954" spans="1:30">
      <c r="A954" s="131" t="s">
        <v>113</v>
      </c>
      <c r="B954" s="140" t="s">
        <v>1221</v>
      </c>
      <c r="C954" s="140" t="s">
        <v>1222</v>
      </c>
      <c r="D954" s="140" t="s">
        <v>703</v>
      </c>
      <c r="E954" s="128"/>
      <c r="F954" s="129"/>
      <c r="G954" s="129">
        <v>80</v>
      </c>
      <c r="H954" s="129"/>
      <c r="I954" s="129"/>
      <c r="J954" s="129"/>
      <c r="K954" s="129"/>
      <c r="L954" s="129"/>
      <c r="M954" s="129"/>
      <c r="N954" s="129"/>
      <c r="O954" s="129"/>
      <c r="P954" s="130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</row>
    <row r="955" spans="1:30">
      <c r="A955" s="131" t="s">
        <v>113</v>
      </c>
      <c r="B955" s="140" t="s">
        <v>1196</v>
      </c>
      <c r="C955" s="140" t="s">
        <v>1197</v>
      </c>
      <c r="D955" s="140" t="s">
        <v>1075</v>
      </c>
      <c r="E955" s="128"/>
      <c r="F955" s="129"/>
      <c r="G955" s="129"/>
      <c r="H955" s="129"/>
      <c r="I955" s="129"/>
      <c r="J955" s="129"/>
      <c r="K955" s="129"/>
      <c r="L955" s="129"/>
      <c r="M955" s="129"/>
      <c r="N955" s="129">
        <v>3</v>
      </c>
      <c r="O955" s="129">
        <v>8</v>
      </c>
      <c r="P955" s="130">
        <v>17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</row>
    <row r="956" spans="1:30">
      <c r="A956" s="131" t="s">
        <v>113</v>
      </c>
      <c r="B956" s="131" t="s">
        <v>1196</v>
      </c>
      <c r="C956" s="131" t="s">
        <v>1197</v>
      </c>
      <c r="D956" s="132" t="s">
        <v>439</v>
      </c>
      <c r="E956" s="133"/>
      <c r="F956" s="103"/>
      <c r="G956" s="103"/>
      <c r="H956" s="103"/>
      <c r="I956" s="103"/>
      <c r="J956" s="103"/>
      <c r="K956" s="103"/>
      <c r="L956" s="103"/>
      <c r="M956" s="103">
        <v>7</v>
      </c>
      <c r="N956" s="103">
        <v>3</v>
      </c>
      <c r="O956" s="103">
        <v>4</v>
      </c>
      <c r="P956" s="134">
        <v>4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</row>
    <row r="957" spans="1:30">
      <c r="A957" s="131" t="s">
        <v>113</v>
      </c>
      <c r="B957" s="140" t="s">
        <v>1198</v>
      </c>
      <c r="C957" s="140" t="s">
        <v>1199</v>
      </c>
      <c r="D957" s="140" t="s">
        <v>372</v>
      </c>
      <c r="E957" s="128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30">
        <v>1</v>
      </c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</row>
    <row r="958" spans="1:30">
      <c r="A958" s="131" t="s">
        <v>113</v>
      </c>
      <c r="B958" s="131" t="s">
        <v>1198</v>
      </c>
      <c r="C958" s="131" t="s">
        <v>1199</v>
      </c>
      <c r="D958" s="132" t="s">
        <v>1200</v>
      </c>
      <c r="E958" s="13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34">
        <v>3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</row>
    <row r="959" spans="1:30">
      <c r="A959" s="131" t="s">
        <v>113</v>
      </c>
      <c r="B959" s="131" t="s">
        <v>1198</v>
      </c>
      <c r="C959" s="131" t="s">
        <v>1199</v>
      </c>
      <c r="D959" s="132" t="s">
        <v>1075</v>
      </c>
      <c r="E959" s="133"/>
      <c r="F959" s="103"/>
      <c r="G959" s="103"/>
      <c r="H959" s="103"/>
      <c r="I959" s="103"/>
      <c r="J959" s="103"/>
      <c r="K959" s="103"/>
      <c r="L959" s="103"/>
      <c r="M959" s="103"/>
      <c r="N959" s="103">
        <v>1</v>
      </c>
      <c r="O959" s="103">
        <v>3</v>
      </c>
      <c r="P959" s="134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</row>
    <row r="960" spans="1:30">
      <c r="A960" s="131" t="s">
        <v>113</v>
      </c>
      <c r="B960" s="131" t="s">
        <v>1198</v>
      </c>
      <c r="C960" s="131" t="s">
        <v>1199</v>
      </c>
      <c r="D960" s="132" t="s">
        <v>439</v>
      </c>
      <c r="E960" s="133"/>
      <c r="F960" s="103"/>
      <c r="G960" s="103"/>
      <c r="H960" s="103"/>
      <c r="I960" s="103"/>
      <c r="J960" s="103"/>
      <c r="K960" s="103"/>
      <c r="L960" s="103"/>
      <c r="M960" s="103">
        <v>1</v>
      </c>
      <c r="N960" s="103">
        <v>3</v>
      </c>
      <c r="O960" s="103"/>
      <c r="P960" s="134">
        <v>6</v>
      </c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</row>
    <row r="961" spans="1:30">
      <c r="A961" s="131" t="s">
        <v>113</v>
      </c>
      <c r="B961" s="140" t="s">
        <v>1201</v>
      </c>
      <c r="C961" s="140" t="s">
        <v>1202</v>
      </c>
      <c r="D961" s="140" t="s">
        <v>1075</v>
      </c>
      <c r="E961" s="128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>
        <v>2</v>
      </c>
      <c r="P961" s="130">
        <v>7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</row>
    <row r="962" spans="1:30">
      <c r="A962" s="131" t="s">
        <v>113</v>
      </c>
      <c r="B962" s="140" t="s">
        <v>1404</v>
      </c>
      <c r="C962" s="140" t="s">
        <v>1405</v>
      </c>
      <c r="D962" s="140" t="s">
        <v>200</v>
      </c>
      <c r="E962" s="128"/>
      <c r="F962" s="129"/>
      <c r="G962" s="129"/>
      <c r="H962" s="129"/>
      <c r="I962" s="129"/>
      <c r="J962" s="129"/>
      <c r="K962" s="129"/>
      <c r="L962" s="129"/>
      <c r="M962" s="129"/>
      <c r="N962" s="129">
        <v>5</v>
      </c>
      <c r="O962" s="129">
        <v>4</v>
      </c>
      <c r="P962" s="130">
        <v>9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</row>
    <row r="963" spans="1:30">
      <c r="A963" s="131" t="s">
        <v>113</v>
      </c>
      <c r="B963" s="140" t="s">
        <v>1008</v>
      </c>
      <c r="C963" s="140" t="s">
        <v>1009</v>
      </c>
      <c r="D963" s="140" t="s">
        <v>1105</v>
      </c>
      <c r="E963" s="128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>
        <v>8</v>
      </c>
      <c r="P963" s="130">
        <v>2</v>
      </c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</row>
    <row r="964" spans="1:30">
      <c r="A964" s="131" t="s">
        <v>113</v>
      </c>
      <c r="B964" s="131" t="s">
        <v>1008</v>
      </c>
      <c r="C964" s="131" t="s">
        <v>1009</v>
      </c>
      <c r="D964" s="132" t="s">
        <v>372</v>
      </c>
      <c r="E964" s="133"/>
      <c r="F964" s="103"/>
      <c r="G964" s="103"/>
      <c r="H964" s="103"/>
      <c r="I964" s="103"/>
      <c r="J964" s="103"/>
      <c r="K964" s="103"/>
      <c r="L964" s="103"/>
      <c r="M964" s="103"/>
      <c r="N964" s="103">
        <v>3</v>
      </c>
      <c r="O964" s="103">
        <v>8</v>
      </c>
      <c r="P964" s="134">
        <v>28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</row>
    <row r="965" spans="1:30">
      <c r="A965" s="131" t="s">
        <v>113</v>
      </c>
      <c r="B965" s="140" t="s">
        <v>987</v>
      </c>
      <c r="C965" s="140" t="s">
        <v>988</v>
      </c>
      <c r="D965" s="140" t="s">
        <v>455</v>
      </c>
      <c r="E965" s="128"/>
      <c r="F965" s="129"/>
      <c r="G965" s="129">
        <v>564</v>
      </c>
      <c r="H965" s="129">
        <v>832</v>
      </c>
      <c r="I965" s="129">
        <v>1210</v>
      </c>
      <c r="J965" s="129">
        <v>429</v>
      </c>
      <c r="K965" s="129"/>
      <c r="L965" s="129"/>
      <c r="M965" s="129"/>
      <c r="N965" s="129">
        <v>76</v>
      </c>
      <c r="O965" s="129">
        <v>43</v>
      </c>
      <c r="P965" s="130">
        <v>88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</row>
    <row r="966" spans="1:30">
      <c r="A966" s="131" t="s">
        <v>113</v>
      </c>
      <c r="B966" s="140" t="s">
        <v>1048</v>
      </c>
      <c r="C966" s="140" t="s">
        <v>1049</v>
      </c>
      <c r="D966" s="140" t="s">
        <v>455</v>
      </c>
      <c r="E966" s="128"/>
      <c r="F966" s="129"/>
      <c r="G966" s="129"/>
      <c r="H966" s="129"/>
      <c r="I966" s="129"/>
      <c r="J966" s="129"/>
      <c r="K966" s="129"/>
      <c r="L966" s="129"/>
      <c r="M966" s="129"/>
      <c r="N966" s="129">
        <v>1064</v>
      </c>
      <c r="O966" s="129">
        <v>874</v>
      </c>
      <c r="P966" s="130">
        <v>1445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</row>
    <row r="967" spans="1:30">
      <c r="A967" s="131" t="s">
        <v>113</v>
      </c>
      <c r="B967" s="140" t="s">
        <v>1203</v>
      </c>
      <c r="C967" s="140" t="s">
        <v>1204</v>
      </c>
      <c r="D967" s="140" t="s">
        <v>1205</v>
      </c>
      <c r="E967" s="128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>
        <v>1</v>
      </c>
      <c r="P967" s="130">
        <v>0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</row>
    <row r="968" spans="1:30">
      <c r="A968" s="131" t="s">
        <v>113</v>
      </c>
      <c r="B968" s="131" t="s">
        <v>1203</v>
      </c>
      <c r="C968" s="131" t="s">
        <v>1204</v>
      </c>
      <c r="D968" s="132" t="s">
        <v>1206</v>
      </c>
      <c r="E968" s="133"/>
      <c r="F968" s="103"/>
      <c r="G968" s="103"/>
      <c r="H968" s="103"/>
      <c r="I968" s="103"/>
      <c r="J968" s="103"/>
      <c r="K968" s="103"/>
      <c r="L968" s="103">
        <v>2</v>
      </c>
      <c r="M968" s="103">
        <v>0</v>
      </c>
      <c r="N968" s="103">
        <v>0</v>
      </c>
      <c r="O968" s="103"/>
      <c r="P968" s="134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</row>
    <row r="969" spans="1:30">
      <c r="A969" s="131" t="s">
        <v>113</v>
      </c>
      <c r="B969" s="140" t="s">
        <v>1207</v>
      </c>
      <c r="C969" s="140" t="s">
        <v>1208</v>
      </c>
      <c r="D969" s="140" t="s">
        <v>1209</v>
      </c>
      <c r="E969" s="128"/>
      <c r="F969" s="129"/>
      <c r="G969" s="129"/>
      <c r="H969" s="129"/>
      <c r="I969" s="129"/>
      <c r="J969" s="129"/>
      <c r="K969" s="129"/>
      <c r="L969" s="129">
        <v>0</v>
      </c>
      <c r="M969" s="129">
        <v>0</v>
      </c>
      <c r="N969" s="129">
        <v>0</v>
      </c>
      <c r="O969" s="129">
        <v>0</v>
      </c>
      <c r="P969" s="130">
        <v>2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</row>
    <row r="970" spans="1:30">
      <c r="A970" s="131" t="s">
        <v>113</v>
      </c>
      <c r="B970" s="140" t="s">
        <v>1210</v>
      </c>
      <c r="C970" s="140" t="s">
        <v>1211</v>
      </c>
      <c r="D970" s="140" t="s">
        <v>1212</v>
      </c>
      <c r="E970" s="128"/>
      <c r="F970" s="129"/>
      <c r="G970" s="129"/>
      <c r="H970" s="129"/>
      <c r="I970" s="129"/>
      <c r="J970" s="129"/>
      <c r="K970" s="129"/>
      <c r="L970" s="129">
        <v>1</v>
      </c>
      <c r="M970" s="129">
        <v>2</v>
      </c>
      <c r="N970" s="129">
        <v>1</v>
      </c>
      <c r="O970" s="129">
        <v>0</v>
      </c>
      <c r="P970" s="130">
        <v>0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</row>
    <row r="971" spans="1:30">
      <c r="A971" s="131" t="s">
        <v>113</v>
      </c>
      <c r="B971" s="140" t="s">
        <v>1213</v>
      </c>
      <c r="C971" s="140" t="s">
        <v>1214</v>
      </c>
      <c r="D971" s="140" t="s">
        <v>1215</v>
      </c>
      <c r="E971" s="128"/>
      <c r="F971" s="129"/>
      <c r="G971" s="129"/>
      <c r="H971" s="129"/>
      <c r="I971" s="129"/>
      <c r="J971" s="129"/>
      <c r="K971" s="129"/>
      <c r="L971" s="129">
        <v>1</v>
      </c>
      <c r="M971" s="129">
        <v>1</v>
      </c>
      <c r="N971" s="129">
        <v>0</v>
      </c>
      <c r="O971" s="129">
        <v>0</v>
      </c>
      <c r="P971" s="130">
        <v>0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</row>
    <row r="972" spans="1:30">
      <c r="A972" s="131" t="s">
        <v>113</v>
      </c>
      <c r="B972" s="140" t="s">
        <v>1216</v>
      </c>
      <c r="C972" s="140" t="s">
        <v>1217</v>
      </c>
      <c r="D972" s="140" t="s">
        <v>1215</v>
      </c>
      <c r="E972" s="128"/>
      <c r="F972" s="129"/>
      <c r="G972" s="129"/>
      <c r="H972" s="129"/>
      <c r="I972" s="129"/>
      <c r="J972" s="129"/>
      <c r="K972" s="129"/>
      <c r="L972" s="129">
        <v>1</v>
      </c>
      <c r="M972" s="129">
        <v>0</v>
      </c>
      <c r="N972" s="129">
        <v>2</v>
      </c>
      <c r="O972" s="129">
        <v>0</v>
      </c>
      <c r="P972" s="130">
        <v>0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</row>
    <row r="973" spans="1:30">
      <c r="A973" s="131" t="s">
        <v>113</v>
      </c>
      <c r="B973" s="140" t="s">
        <v>1218</v>
      </c>
      <c r="C973" s="140" t="s">
        <v>1219</v>
      </c>
      <c r="D973" s="140" t="s">
        <v>991</v>
      </c>
      <c r="E973" s="128"/>
      <c r="F973" s="129"/>
      <c r="G973" s="129"/>
      <c r="H973" s="129"/>
      <c r="I973" s="129"/>
      <c r="J973" s="129"/>
      <c r="K973" s="129"/>
      <c r="L973" s="129"/>
      <c r="M973" s="129">
        <v>2</v>
      </c>
      <c r="N973" s="129">
        <v>2</v>
      </c>
      <c r="O973" s="129">
        <v>0</v>
      </c>
      <c r="P973" s="130">
        <v>1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</row>
    <row r="974" spans="1:30">
      <c r="A974" s="131" t="s">
        <v>113</v>
      </c>
      <c r="B974" s="131" t="s">
        <v>1218</v>
      </c>
      <c r="C974" s="131" t="s">
        <v>1219</v>
      </c>
      <c r="D974" s="132" t="s">
        <v>1215</v>
      </c>
      <c r="E974" s="133"/>
      <c r="F974" s="103"/>
      <c r="G974" s="103"/>
      <c r="H974" s="103"/>
      <c r="I974" s="103"/>
      <c r="J974" s="103"/>
      <c r="K974" s="103"/>
      <c r="L974" s="103">
        <v>1</v>
      </c>
      <c r="M974" s="103"/>
      <c r="N974" s="103"/>
      <c r="O974" s="103"/>
      <c r="P974" s="13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</row>
    <row r="975" spans="1:30">
      <c r="A975" s="131" t="s">
        <v>113</v>
      </c>
      <c r="B975" s="140" t="s">
        <v>989</v>
      </c>
      <c r="C975" s="140" t="s">
        <v>990</v>
      </c>
      <c r="D975" s="140" t="s">
        <v>372</v>
      </c>
      <c r="E975" s="128"/>
      <c r="F975" s="129"/>
      <c r="G975" s="129"/>
      <c r="H975" s="129"/>
      <c r="I975" s="129"/>
      <c r="J975" s="129"/>
      <c r="K975" s="129">
        <v>87</v>
      </c>
      <c r="L975" s="129">
        <v>66</v>
      </c>
      <c r="M975" s="129">
        <v>46</v>
      </c>
      <c r="N975" s="129">
        <v>49</v>
      </c>
      <c r="O975" s="129">
        <v>19</v>
      </c>
      <c r="P975" s="130">
        <v>32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</row>
    <row r="976" spans="1:30">
      <c r="A976" s="131" t="s">
        <v>113</v>
      </c>
      <c r="B976" s="131" t="s">
        <v>989</v>
      </c>
      <c r="C976" s="131" t="s">
        <v>990</v>
      </c>
      <c r="D976" s="132" t="s">
        <v>991</v>
      </c>
      <c r="E976" s="133"/>
      <c r="F976" s="103"/>
      <c r="G976" s="103"/>
      <c r="H976" s="103"/>
      <c r="I976" s="103"/>
      <c r="J976" s="103"/>
      <c r="K976" s="103">
        <v>28</v>
      </c>
      <c r="L976" s="103">
        <v>16</v>
      </c>
      <c r="M976" s="103">
        <v>11</v>
      </c>
      <c r="N976" s="103">
        <v>15</v>
      </c>
      <c r="O976" s="103">
        <v>7</v>
      </c>
      <c r="P976" s="134">
        <v>11</v>
      </c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</row>
    <row r="977" spans="1:30">
      <c r="A977" s="131" t="s">
        <v>113</v>
      </c>
      <c r="B977" s="140" t="s">
        <v>1237</v>
      </c>
      <c r="C977" s="140" t="s">
        <v>1238</v>
      </c>
      <c r="D977" s="140" t="s">
        <v>1239</v>
      </c>
      <c r="E977" s="128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>
        <v>109</v>
      </c>
      <c r="P977" s="130">
        <v>4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</row>
    <row r="978" spans="1:30">
      <c r="A978" s="131" t="s">
        <v>113</v>
      </c>
      <c r="B978" s="140" t="s">
        <v>1240</v>
      </c>
      <c r="C978" s="140" t="s">
        <v>1241</v>
      </c>
      <c r="D978" s="140" t="s">
        <v>1242</v>
      </c>
      <c r="E978" s="128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>
        <v>109</v>
      </c>
      <c r="P978" s="130">
        <v>4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</row>
    <row r="979" spans="1:30">
      <c r="A979" s="131" t="s">
        <v>113</v>
      </c>
      <c r="B979" s="140" t="s">
        <v>1244</v>
      </c>
      <c r="C979" s="140" t="s">
        <v>1245</v>
      </c>
      <c r="D979" s="140" t="s">
        <v>1246</v>
      </c>
      <c r="E979" s="128"/>
      <c r="F979" s="129"/>
      <c r="G979" s="129"/>
      <c r="H979" s="129"/>
      <c r="I979" s="129"/>
      <c r="J979" s="129"/>
      <c r="K979" s="129"/>
      <c r="L979" s="129"/>
      <c r="M979" s="129"/>
      <c r="N979" s="129">
        <v>1000</v>
      </c>
      <c r="O979" s="129"/>
      <c r="P979" s="130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</row>
    <row r="980" spans="1:30">
      <c r="A980" s="131" t="s">
        <v>113</v>
      </c>
      <c r="B980" s="140" t="s">
        <v>992</v>
      </c>
      <c r="C980" s="140" t="s">
        <v>993</v>
      </c>
      <c r="D980" s="140" t="s">
        <v>994</v>
      </c>
      <c r="E980" s="128"/>
      <c r="F980" s="129"/>
      <c r="G980" s="129"/>
      <c r="H980" s="129"/>
      <c r="I980" s="129"/>
      <c r="J980" s="129">
        <v>1</v>
      </c>
      <c r="K980" s="129">
        <v>5</v>
      </c>
      <c r="L980" s="129">
        <v>6</v>
      </c>
      <c r="M980" s="129"/>
      <c r="N980" s="129"/>
      <c r="O980" s="129"/>
      <c r="P980" s="13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</row>
    <row r="981" spans="1:30">
      <c r="A981" s="131" t="s">
        <v>113</v>
      </c>
      <c r="B981" s="140" t="s">
        <v>995</v>
      </c>
      <c r="C981" s="140" t="s">
        <v>996</v>
      </c>
      <c r="D981" s="140" t="s">
        <v>997</v>
      </c>
      <c r="E981" s="128"/>
      <c r="F981" s="129"/>
      <c r="G981" s="129"/>
      <c r="H981" s="129"/>
      <c r="I981" s="129"/>
      <c r="J981" s="129">
        <v>3</v>
      </c>
      <c r="K981" s="129">
        <v>5</v>
      </c>
      <c r="L981" s="129"/>
      <c r="M981" s="129">
        <v>1</v>
      </c>
      <c r="N981" s="129"/>
      <c r="O981" s="129"/>
      <c r="P981" s="130">
        <v>1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</row>
    <row r="982" spans="1:30">
      <c r="A982" s="131" t="s">
        <v>113</v>
      </c>
      <c r="B982" s="140" t="s">
        <v>998</v>
      </c>
      <c r="C982" s="140" t="s">
        <v>999</v>
      </c>
      <c r="D982" s="140" t="s">
        <v>1000</v>
      </c>
      <c r="E982" s="128"/>
      <c r="F982" s="129"/>
      <c r="G982" s="129"/>
      <c r="H982" s="129"/>
      <c r="I982" s="129"/>
      <c r="J982" s="129">
        <v>1</v>
      </c>
      <c r="K982" s="129"/>
      <c r="L982" s="129">
        <v>1</v>
      </c>
      <c r="M982" s="129"/>
      <c r="N982" s="129"/>
      <c r="O982" s="129">
        <v>2</v>
      </c>
      <c r="P982" s="130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</row>
    <row r="983" spans="1:30">
      <c r="A983" s="131" t="s">
        <v>113</v>
      </c>
      <c r="B983" s="140" t="s">
        <v>1001</v>
      </c>
      <c r="C983" s="140" t="s">
        <v>1002</v>
      </c>
      <c r="D983" s="140" t="s">
        <v>1003</v>
      </c>
      <c r="E983" s="128"/>
      <c r="F983" s="129"/>
      <c r="G983" s="129"/>
      <c r="H983" s="129"/>
      <c r="I983" s="129"/>
      <c r="J983" s="129">
        <v>2</v>
      </c>
      <c r="K983" s="129">
        <v>1</v>
      </c>
      <c r="L983" s="129">
        <v>3</v>
      </c>
      <c r="M983" s="129">
        <v>1</v>
      </c>
      <c r="N983" s="129"/>
      <c r="O983" s="129"/>
      <c r="P983" s="130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</row>
    <row r="984" spans="1:30">
      <c r="A984" s="140" t="s">
        <v>144</v>
      </c>
      <c r="B984" s="140" t="s">
        <v>1406</v>
      </c>
      <c r="C984" s="140" t="s">
        <v>1407</v>
      </c>
      <c r="D984" s="140" t="s">
        <v>1408</v>
      </c>
      <c r="E984" s="128"/>
      <c r="F984" s="129"/>
      <c r="G984" s="129"/>
      <c r="H984" s="129">
        <v>150</v>
      </c>
      <c r="I984" s="129"/>
      <c r="J984" s="129"/>
      <c r="K984" s="129"/>
      <c r="L984" s="129"/>
      <c r="M984" s="129"/>
      <c r="N984" s="129"/>
      <c r="O984" s="129"/>
      <c r="P984" s="130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</row>
    <row r="985" spans="1:30">
      <c r="A985" s="131" t="s">
        <v>144</v>
      </c>
      <c r="B985" s="140" t="s">
        <v>1409</v>
      </c>
      <c r="C985" s="140" t="s">
        <v>1410</v>
      </c>
      <c r="D985" s="140" t="s">
        <v>491</v>
      </c>
      <c r="E985" s="128"/>
      <c r="F985" s="129">
        <v>300</v>
      </c>
      <c r="G985" s="129"/>
      <c r="H985" s="129"/>
      <c r="I985" s="129"/>
      <c r="J985" s="129"/>
      <c r="K985" s="129"/>
      <c r="L985" s="129"/>
      <c r="M985" s="129"/>
      <c r="N985" s="129"/>
      <c r="O985" s="129"/>
      <c r="P985" s="130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</row>
    <row r="986" spans="1:30">
      <c r="A986" s="140" t="s">
        <v>125</v>
      </c>
      <c r="B986" s="140" t="s">
        <v>1411</v>
      </c>
      <c r="C986" s="140" t="s">
        <v>1412</v>
      </c>
      <c r="D986" s="140" t="s">
        <v>439</v>
      </c>
      <c r="E986" s="128"/>
      <c r="F986" s="129"/>
      <c r="G986" s="129">
        <v>4</v>
      </c>
      <c r="H986" s="129">
        <v>15</v>
      </c>
      <c r="I986" s="129">
        <v>5</v>
      </c>
      <c r="J986" s="129">
        <v>8</v>
      </c>
      <c r="K986" s="129">
        <v>3</v>
      </c>
      <c r="L986" s="129"/>
      <c r="M986" s="129">
        <v>1</v>
      </c>
      <c r="N986" s="129">
        <v>3</v>
      </c>
      <c r="O986" s="129">
        <v>3</v>
      </c>
      <c r="P986" s="130">
        <v>1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</row>
    <row r="987" spans="1:30">
      <c r="A987" s="135" t="s">
        <v>125</v>
      </c>
      <c r="B987" s="136" t="s">
        <v>1413</v>
      </c>
      <c r="C987" s="136" t="s">
        <v>1414</v>
      </c>
      <c r="D987" s="136" t="s">
        <v>1415</v>
      </c>
      <c r="E987" s="137"/>
      <c r="F987" s="138"/>
      <c r="G987" s="138">
        <v>51</v>
      </c>
      <c r="H987" s="138">
        <v>82</v>
      </c>
      <c r="I987" s="138">
        <v>26</v>
      </c>
      <c r="J987" s="138">
        <v>22</v>
      </c>
      <c r="K987" s="138">
        <v>26</v>
      </c>
      <c r="L987" s="138">
        <v>11</v>
      </c>
      <c r="M987" s="138">
        <v>13</v>
      </c>
      <c r="N987" s="138">
        <v>14</v>
      </c>
      <c r="O987" s="138">
        <v>14</v>
      </c>
      <c r="P987" s="139">
        <v>12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</row>
    <row r="988" spans="1:30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</row>
    <row r="989" spans="1:30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</row>
    <row r="990" spans="1:30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</row>
    <row r="991" spans="1:30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</row>
    <row r="992" spans="1:30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</row>
    <row r="993" spans="1:30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</row>
    <row r="994" spans="1:30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</row>
    <row r="995" spans="1:30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</row>
    <row r="996" spans="1:30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</row>
    <row r="997" spans="1:30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</row>
    <row r="998" spans="1:30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</row>
    <row r="999" spans="1:30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</row>
    <row r="1000" spans="1:30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</row>
    <row r="1001" spans="1:30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</row>
    <row r="1002" spans="1:30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</row>
    <row r="1003" spans="1:30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</row>
    <row r="1004" spans="1:30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</row>
    <row r="1005" spans="1:30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</row>
    <row r="1006" spans="1:30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</row>
    <row r="1007" spans="1:30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</row>
    <row r="1008" spans="1:30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</row>
    <row r="1009" spans="1:30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</row>
    <row r="1010" spans="1:30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</row>
    <row r="1011" spans="1:30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</row>
    <row r="1012" spans="1:30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</row>
    <row r="1013" spans="1:30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</row>
    <row r="1014" spans="1:30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</row>
    <row r="1015" spans="1:30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</row>
    <row r="1016" spans="1:30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</row>
    <row r="1017" spans="1:30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</row>
    <row r="1018" spans="1:30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</row>
    <row r="1019" spans="1:30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</row>
    <row r="1020" spans="1:30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</row>
    <row r="1021" spans="1:30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</row>
    <row r="1022" spans="1:30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</row>
    <row r="1023" spans="1:30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</row>
    <row r="1024" spans="1:30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</row>
    <row r="1025" spans="1:30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</row>
    <row r="1026" spans="1:30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</row>
    <row r="1027" spans="1:30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</row>
    <row r="1028" spans="1:30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</row>
    <row r="1029" spans="1:30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</row>
    <row r="1030" spans="1:30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</row>
    <row r="1031" spans="1:30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</row>
    <row r="1032" spans="1:30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</row>
    <row r="1033" spans="1:30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</row>
    <row r="1034" spans="1:30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</row>
    <row r="1035" spans="1:30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</row>
    <row r="1036" spans="1:30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</row>
    <row r="1037" spans="1:30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</row>
    <row r="1038" spans="1:30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</row>
    <row r="1039" spans="1:30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</row>
    <row r="1040" spans="1:30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</row>
    <row r="1041" spans="1:30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</row>
    <row r="1042" spans="1:30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</row>
    <row r="1043" spans="1:30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</row>
    <row r="1044" spans="1:30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</row>
    <row r="1045" spans="1:30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</row>
    <row r="1046" spans="1:30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</row>
    <row r="1047" spans="1:30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</row>
    <row r="1048" spans="1:30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</row>
    <row r="1049" spans="1:30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</row>
    <row r="1050" spans="1:30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</row>
    <row r="1051" spans="1:30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</row>
    <row r="1052" spans="1:30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</row>
    <row r="1053" spans="1:30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</row>
    <row r="1054" spans="1:30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</row>
    <row r="1055" spans="1:30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</row>
    <row r="1056" spans="1:30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</row>
    <row r="1057" spans="1:30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</row>
    <row r="1058" spans="1:30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</row>
    <row r="1059" spans="1:30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</row>
    <row r="1060" spans="1:30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</row>
    <row r="1061" spans="1:30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</row>
    <row r="1062" spans="1:30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</row>
    <row r="1063" spans="1:30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</row>
    <row r="1064" spans="1:30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</row>
    <row r="1065" spans="1:30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</row>
    <row r="1066" spans="1:30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</row>
    <row r="1067" spans="1:30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</row>
    <row r="1068" spans="1:30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</row>
    <row r="1069" spans="1:30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</row>
    <row r="1070" spans="1:30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</row>
    <row r="1071" spans="1:30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</row>
    <row r="1072" spans="1:30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</row>
    <row r="1073" spans="1:30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</row>
    <row r="1074" spans="1:30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</row>
    <row r="1075" spans="1:30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</row>
    <row r="1076" spans="1:30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</row>
    <row r="1077" spans="1:30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</row>
    <row r="1078" spans="1:30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</row>
    <row r="1079" spans="1:30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</row>
    <row r="1080" spans="1:30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</row>
    <row r="1081" spans="1:30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</row>
    <row r="1082" spans="1:30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</row>
    <row r="1083" spans="1:30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</row>
    <row r="1084" spans="1:30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</row>
    <row r="1085" spans="1:30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</row>
    <row r="1086" spans="1:30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</row>
    <row r="1087" spans="1:30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</row>
    <row r="1088" spans="1:30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</row>
    <row r="1089" spans="1:30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</row>
    <row r="1090" spans="1:30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</row>
    <row r="1091" spans="1:30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</row>
    <row r="1092" spans="1:30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</row>
    <row r="1093" spans="1:30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</row>
    <row r="1094" spans="1:30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</row>
    <row r="1095" spans="1:30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</row>
    <row r="1096" spans="1:30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</row>
    <row r="1097" spans="1:30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</row>
    <row r="1098" spans="1:30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</row>
    <row r="1099" spans="1:30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</row>
    <row r="1100" spans="1:30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</row>
    <row r="1101" spans="1:30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</row>
    <row r="1102" spans="1:30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</row>
    <row r="1103" spans="1:30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</row>
    <row r="1104" spans="1:30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</row>
    <row r="1105" spans="1:30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</row>
    <row r="1106" spans="1:30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</row>
    <row r="1107" spans="1:30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</row>
    <row r="1108" spans="1:30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</row>
    <row r="1109" spans="1:30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</row>
    <row r="1110" spans="1:30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</row>
    <row r="1111" spans="1:30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</row>
    <row r="1112" spans="1:30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</row>
    <row r="1113" spans="1:30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</row>
    <row r="1114" spans="1:30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</row>
    <row r="1115" spans="1:30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</row>
    <row r="1116" spans="1:30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</row>
    <row r="1117" spans="1:30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</row>
    <row r="1118" spans="1:30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</row>
    <row r="1119" spans="1:30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</row>
    <row r="1120" spans="1:30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</row>
    <row r="1121" spans="1:30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</row>
    <row r="1122" spans="1:30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</row>
    <row r="1123" spans="1:30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</row>
    <row r="1124" spans="1:30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</row>
    <row r="1125" spans="1:30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</row>
    <row r="1126" spans="1:30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</row>
    <row r="1127" spans="1:30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</row>
    <row r="1128" spans="1:30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</row>
    <row r="1129" spans="1:30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</row>
    <row r="1130" spans="1:30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</row>
    <row r="1131" spans="1:30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</row>
    <row r="1132" spans="1:30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</row>
    <row r="1133" spans="1:30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</row>
    <row r="1134" spans="1:30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</row>
    <row r="1135" spans="1:30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</row>
    <row r="1136" spans="1:30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</row>
    <row r="1137" spans="1:30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</row>
    <row r="1138" spans="1:30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</row>
    <row r="1139" spans="1:30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</row>
    <row r="1140" spans="1:30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</row>
    <row r="1141" spans="1:30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</row>
    <row r="1142" spans="1:30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</row>
    <row r="1143" spans="1:30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</row>
    <row r="1144" spans="1:30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</row>
    <row r="1145" spans="1:30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</row>
    <row r="1146" spans="1:30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</row>
    <row r="1147" spans="1:30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</row>
    <row r="1148" spans="1:30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</row>
    <row r="1149" spans="1:30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</row>
    <row r="1150" spans="1:30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</row>
    <row r="1151" spans="1:30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</row>
    <row r="1152" spans="1:30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</row>
    <row r="1153" spans="1:30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</row>
    <row r="1154" spans="1:30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</row>
    <row r="1155" spans="1:30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</row>
    <row r="1156" spans="1:30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</row>
    <row r="1157" spans="1:30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</row>
    <row r="1158" spans="1:30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</row>
    <row r="1159" spans="1:30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</row>
    <row r="1160" spans="1:30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</row>
    <row r="1161" spans="1:30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</row>
    <row r="1162" spans="1:30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</row>
    <row r="1163" spans="1:30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</row>
    <row r="1164" spans="1:30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</row>
    <row r="1165" spans="1:30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</row>
    <row r="1166" spans="1:30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</row>
    <row r="1167" spans="1:30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</row>
    <row r="1168" spans="1:30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</row>
    <row r="1169" spans="1:30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</row>
    <row r="1170" spans="1:30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</row>
    <row r="1171" spans="1:30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</row>
    <row r="1172" spans="1:30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</row>
    <row r="1173" spans="1:30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</row>
    <row r="1174" spans="1:30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</row>
    <row r="1175" spans="1:30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</row>
    <row r="1176" spans="1:30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</row>
    <row r="1177" spans="1:30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</row>
    <row r="1178" spans="1:30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</row>
    <row r="1179" spans="1:30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</row>
    <row r="1180" spans="1:30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</row>
    <row r="1181" spans="1:30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</row>
    <row r="1182" spans="1:30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</row>
    <row r="1183" spans="1:30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</row>
    <row r="1184" spans="1:30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</row>
    <row r="1185" spans="1:30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</row>
    <row r="1186" spans="1:30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</row>
    <row r="1187" spans="1:30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</row>
    <row r="1188" spans="1:30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</row>
    <row r="1189" spans="1:30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</row>
    <row r="1190" spans="1:30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</row>
    <row r="1191" spans="1:30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</row>
    <row r="1192" spans="1:30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</row>
    <row r="1193" spans="1:30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</row>
    <row r="1194" spans="1:30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</row>
    <row r="1195" spans="1:30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</row>
    <row r="1196" spans="1:30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</row>
    <row r="1197" spans="1:30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</row>
    <row r="1198" spans="1:30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</row>
    <row r="1199" spans="1:30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</row>
    <row r="1200" spans="1:30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</row>
    <row r="1201" spans="1:30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</row>
    <row r="1202" spans="1:30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</row>
    <row r="1203" spans="1:30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</row>
    <row r="1204" spans="1:30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</row>
    <row r="1205" spans="1:30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</row>
    <row r="1206" spans="1:30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</row>
    <row r="1207" spans="1:30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</row>
    <row r="1208" spans="1:30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</row>
    <row r="1209" spans="1:30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</row>
    <row r="1210" spans="1:30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</row>
    <row r="1211" spans="1:30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</row>
    <row r="1212" spans="1:30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</row>
    <row r="1213" spans="1:30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</row>
    <row r="1214" spans="1:30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</row>
    <row r="1215" spans="1:30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</row>
    <row r="1216" spans="1:30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</row>
    <row r="1217" spans="1:30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</row>
    <row r="1218" spans="1:30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</row>
    <row r="1219" spans="1:30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</row>
    <row r="1220" spans="1:30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</row>
    <row r="1221" spans="1:30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</row>
    <row r="1222" spans="1:30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</row>
    <row r="1223" spans="1:30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</row>
    <row r="1224" spans="1:30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</row>
    <row r="1225" spans="1:30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</row>
    <row r="1226" spans="1:30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</row>
    <row r="1227" spans="1:30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</row>
    <row r="1228" spans="1:30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</row>
    <row r="1229" spans="1:30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</row>
    <row r="1230" spans="1:30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</row>
    <row r="1231" spans="1:30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</row>
    <row r="1232" spans="1:30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</row>
    <row r="1233" spans="1:30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</row>
    <row r="1234" spans="1:30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</row>
    <row r="1235" spans="1:30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</row>
    <row r="1236" spans="1:30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</row>
    <row r="1237" spans="1:30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</row>
    <row r="1238" spans="1:30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</row>
    <row r="1239" spans="1:30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</row>
    <row r="1240" spans="1:30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</row>
    <row r="1241" spans="1:30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</row>
    <row r="1242" spans="1:30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</row>
    <row r="1243" spans="1:30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</row>
    <row r="1244" spans="1:30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</row>
    <row r="1245" spans="1:30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</row>
    <row r="1246" spans="1:30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</row>
    <row r="1247" spans="1:30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</row>
    <row r="1248" spans="1:30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</row>
    <row r="1249" spans="1:30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</row>
    <row r="1250" spans="1:30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</row>
    <row r="1251" spans="1:30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</row>
    <row r="1252" spans="1:30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</row>
    <row r="1253" spans="1:30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</row>
    <row r="1254" spans="1:30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</row>
    <row r="1255" spans="1:30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</row>
    <row r="1256" spans="1:30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</row>
    <row r="1257" spans="1:30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</row>
    <row r="1258" spans="1:30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</row>
    <row r="1259" spans="1:30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</row>
    <row r="1260" spans="1:30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</row>
    <row r="1261" spans="1:30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</row>
    <row r="1262" spans="1:30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</row>
    <row r="1263" spans="1:30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</row>
    <row r="1264" spans="1:30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</row>
    <row r="1265" spans="1:30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</row>
    <row r="1266" spans="1:30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</row>
    <row r="1267" spans="1:30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</row>
    <row r="1268" spans="1:30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</row>
    <row r="1269" spans="1:30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</row>
    <row r="1270" spans="1:30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</row>
    <row r="1271" spans="1:30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</row>
    <row r="1272" spans="1:30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</row>
    <row r="1273" spans="1:30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</row>
    <row r="1274" spans="1:30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</row>
    <row r="1275" spans="1:30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</row>
    <row r="1276" spans="1:30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</row>
    <row r="1277" spans="1:30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</row>
    <row r="1278" spans="1:30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</row>
    <row r="1279" spans="1:30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</row>
    <row r="1280" spans="1:30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</row>
    <row r="1281" spans="1:30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</row>
    <row r="1282" spans="1:30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</row>
    <row r="1283" spans="1:30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</row>
    <row r="1284" spans="1:30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</row>
    <row r="1285" spans="1:30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</row>
    <row r="1286" spans="1:30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</row>
    <row r="1287" spans="1:30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</row>
    <row r="1288" spans="1:30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</row>
    <row r="1289" spans="1:30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</row>
    <row r="1290" spans="1:30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</row>
    <row r="1291" spans="1:30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</row>
    <row r="1292" spans="1:30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</row>
    <row r="1293" spans="1:30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</row>
    <row r="1294" spans="1:30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</row>
    <row r="1295" spans="1:30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</row>
    <row r="1296" spans="1:30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</row>
    <row r="1297" spans="1:30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</row>
    <row r="1298" spans="1:30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</row>
    <row r="1299" spans="1:30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</row>
    <row r="1300" spans="1:30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</row>
    <row r="1301" spans="1:30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</row>
    <row r="1302" spans="1:30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</row>
    <row r="1303" spans="1:30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</row>
    <row r="1304" spans="1:30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</row>
    <row r="1305" spans="1:30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</row>
    <row r="1306" spans="1:30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</row>
    <row r="1307" spans="1:30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</row>
    <row r="1308" spans="1:30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</row>
    <row r="1309" spans="1:30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</row>
    <row r="1310" spans="1:30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</row>
    <row r="1311" spans="1:30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</row>
    <row r="1312" spans="1:30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</row>
    <row r="1313" spans="1:30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</row>
    <row r="1314" spans="1:30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</row>
    <row r="1315" spans="1:30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</row>
    <row r="1316" spans="1:30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</row>
    <row r="1317" spans="1:30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</row>
    <row r="1318" spans="1:30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</row>
    <row r="1319" spans="1:30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</row>
    <row r="1320" spans="1:30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</row>
    <row r="1321" spans="1:30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</row>
    <row r="1322" spans="1:30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</row>
    <row r="1323" spans="1:30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</row>
    <row r="1324" spans="1:30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</row>
    <row r="1325" spans="1:30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</row>
    <row r="1326" spans="1:30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</row>
    <row r="1327" spans="1:30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</row>
    <row r="1328" spans="1:30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</row>
    <row r="1329" spans="1:30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</row>
    <row r="1330" spans="1:30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</row>
    <row r="1331" spans="1:30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</row>
    <row r="1332" spans="1:30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</row>
    <row r="1333" spans="1:30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</row>
    <row r="1334" spans="1:30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</row>
    <row r="1335" spans="1:30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</row>
    <row r="1336" spans="1:30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</row>
    <row r="1337" spans="1:30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</row>
    <row r="1338" spans="1:30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</row>
    <row r="1339" spans="1:30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</row>
    <row r="1340" spans="1:30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</row>
    <row r="1341" spans="1:30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</row>
    <row r="1342" spans="1:30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</row>
    <row r="1343" spans="1:30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</row>
    <row r="1344" spans="1:30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</row>
    <row r="1345" spans="1:30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</row>
    <row r="1346" spans="1:30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</row>
    <row r="1347" spans="1:30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</row>
    <row r="1348" spans="1:30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</row>
    <row r="1349" spans="1:30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</row>
    <row r="1350" spans="1:30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</row>
    <row r="1351" spans="1:30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</row>
    <row r="1352" spans="1:30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</row>
    <row r="1353" spans="1:30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</row>
    <row r="1354" spans="1:30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</row>
    <row r="1355" spans="1:30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</row>
    <row r="1356" spans="1:30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</row>
    <row r="1357" spans="1:30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</row>
    <row r="1358" spans="1:30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</row>
    <row r="1359" spans="1:30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</row>
    <row r="1360" spans="1:30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</row>
    <row r="1361" spans="1:30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</row>
    <row r="1362" spans="1:30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</row>
    <row r="1363" spans="1:30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</row>
    <row r="1364" spans="1:30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</row>
    <row r="1365" spans="1:30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</row>
    <row r="1366" spans="1:30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</row>
    <row r="1367" spans="1:30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</row>
    <row r="1368" spans="1:30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</row>
    <row r="1369" spans="1:30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</row>
    <row r="1370" spans="1:30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</row>
    <row r="1371" spans="1:30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</row>
    <row r="1372" spans="1:30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</row>
    <row r="1373" spans="1:30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</row>
    <row r="1374" spans="1:30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</row>
    <row r="1375" spans="1:30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</row>
    <row r="1376" spans="1:30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</row>
    <row r="1377" spans="1:30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</row>
    <row r="1378" spans="1:30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</row>
    <row r="1379" spans="1:30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</row>
    <row r="1380" spans="1:30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</row>
    <row r="1381" spans="1:30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</row>
    <row r="1382" spans="1:30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</row>
    <row r="1383" spans="1:30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</row>
    <row r="1384" spans="1:30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</row>
    <row r="1385" spans="1:30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</row>
    <row r="1386" spans="1:30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</row>
    <row r="1387" spans="1:30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</row>
    <row r="1388" spans="1:30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</row>
    <row r="1389" spans="1:30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</row>
    <row r="1390" spans="1:30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</row>
    <row r="1391" spans="1:30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</row>
    <row r="1392" spans="1:30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</row>
    <row r="1393" spans="1:30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</row>
    <row r="1394" spans="1:30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</row>
    <row r="1395" spans="1:30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</row>
    <row r="1396" spans="1:30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</row>
    <row r="1397" spans="1:30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</row>
    <row r="1398" spans="1:30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</row>
    <row r="1399" spans="1:30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</row>
    <row r="1400" spans="1:30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</row>
    <row r="1401" spans="1:30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</row>
    <row r="1402" spans="1:30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</row>
    <row r="1403" spans="1:30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</row>
    <row r="1404" spans="1:30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</row>
    <row r="1405" spans="1:30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</row>
    <row r="1406" spans="1:30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</row>
    <row r="1407" spans="1:30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</row>
    <row r="1408" spans="1:30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</row>
    <row r="1409" spans="1:30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</row>
    <row r="1410" spans="1:30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</row>
    <row r="1411" spans="1:30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</row>
    <row r="1412" spans="1:30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</row>
    <row r="1413" spans="1:30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</row>
    <row r="1414" spans="1:30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</row>
    <row r="1415" spans="1:30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</row>
    <row r="1416" spans="1:30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</row>
    <row r="1417" spans="1:30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</row>
    <row r="1418" spans="1:30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</row>
    <row r="1419" spans="1:30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</row>
    <row r="1420" spans="1:30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</row>
    <row r="1421" spans="1:30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</row>
    <row r="1422" spans="1:30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</row>
    <row r="1423" spans="1:30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</row>
    <row r="1424" spans="1:30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</row>
    <row r="1425" spans="1:30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</row>
    <row r="1426" spans="1:30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</row>
    <row r="1427" spans="1:30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</row>
    <row r="1428" spans="1:30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</row>
    <row r="1429" spans="1:30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</row>
    <row r="1430" spans="1:30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</row>
    <row r="1431" spans="1:30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</row>
    <row r="1432" spans="1:30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</row>
    <row r="1433" spans="1:30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</row>
    <row r="1434" spans="1:30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</row>
    <row r="1435" spans="1:30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</row>
    <row r="1436" spans="1:30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</row>
    <row r="1437" spans="1:30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</row>
    <row r="1438" spans="1:30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</row>
    <row r="1439" spans="1:30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</row>
    <row r="1440" spans="1:30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</row>
    <row r="1441" spans="1:30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</row>
    <row r="1442" spans="1:30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</row>
    <row r="1443" spans="1:30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</row>
    <row r="1444" spans="1:30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</row>
    <row r="1445" spans="1:30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</row>
    <row r="1446" spans="1:30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</row>
    <row r="1447" spans="1:30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</row>
    <row r="1448" spans="1:30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</row>
    <row r="1449" spans="1:30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</row>
    <row r="1450" spans="1:30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</row>
    <row r="1451" spans="1:30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</row>
    <row r="1452" spans="1:30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</row>
    <row r="1453" spans="1:30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</row>
    <row r="1454" spans="1:30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</row>
    <row r="1455" spans="1:30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</row>
    <row r="1456" spans="1:30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</row>
    <row r="1457" spans="1:30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</row>
    <row r="1458" spans="1:30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</row>
    <row r="1459" spans="1:30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</row>
    <row r="1460" spans="1:30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</row>
    <row r="1461" spans="1:30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</row>
    <row r="1462" spans="1:30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</row>
    <row r="1463" spans="1:30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</row>
    <row r="1464" spans="1:30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</row>
    <row r="1465" spans="1:30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</row>
    <row r="1466" spans="1:30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</row>
    <row r="1467" spans="1:30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</row>
    <row r="1468" spans="1:30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</row>
    <row r="1469" spans="1:30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</row>
    <row r="1470" spans="1:30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</row>
    <row r="1471" spans="1:30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</row>
    <row r="1472" spans="1:30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</row>
    <row r="1473" spans="1:30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</row>
    <row r="1474" spans="1:30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</row>
    <row r="1475" spans="1:30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</row>
    <row r="1476" spans="1:30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</row>
    <row r="1477" spans="1:30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</row>
    <row r="1478" spans="1:30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</row>
    <row r="1479" spans="1:30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</row>
    <row r="1480" spans="1:30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</row>
    <row r="1481" spans="1:30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</row>
    <row r="1482" spans="1:30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</row>
    <row r="1483" spans="1:30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</row>
    <row r="1484" spans="1:30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</row>
    <row r="1485" spans="1:30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</row>
    <row r="1486" spans="1:30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</row>
    <row r="1487" spans="1:30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</row>
    <row r="1488" spans="1:30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</row>
    <row r="1489" spans="1:30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</row>
    <row r="1490" spans="1:30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</row>
    <row r="1491" spans="1:30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</row>
    <row r="1492" spans="1:30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</row>
    <row r="1493" spans="1:30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</row>
    <row r="1494" spans="1:30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</row>
    <row r="1495" spans="1:30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</row>
    <row r="1496" spans="1:30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</row>
    <row r="1497" spans="1:30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</row>
    <row r="1498" spans="1:30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</row>
    <row r="1499" spans="1:30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</row>
    <row r="1500" spans="1:30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</row>
    <row r="1501" spans="1:30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</row>
    <row r="1502" spans="1:30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</row>
    <row r="1503" spans="1:30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</row>
    <row r="1504" spans="1:30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</row>
    <row r="1505" spans="1:30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</row>
    <row r="1506" spans="1:30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</row>
    <row r="1507" spans="1:30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</row>
    <row r="1508" spans="1:30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</row>
    <row r="1509" spans="1:30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</row>
    <row r="1510" spans="1:30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</row>
    <row r="1511" spans="1:30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</row>
    <row r="1512" spans="1:30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</row>
    <row r="1513" spans="1:30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</row>
    <row r="1514" spans="1:30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</row>
    <row r="1515" spans="1:30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</row>
    <row r="1516" spans="1:30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</row>
    <row r="1517" spans="1:30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</row>
    <row r="1518" spans="1:30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</row>
    <row r="1519" spans="1:30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</row>
    <row r="1520" spans="1:30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</row>
    <row r="1521" spans="1:30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</row>
    <row r="1522" spans="1:30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</row>
    <row r="1523" spans="1:30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</row>
    <row r="1524" spans="1:30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</row>
    <row r="1525" spans="1:30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</row>
    <row r="1526" spans="1:30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</row>
    <row r="1527" spans="1:30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</row>
    <row r="1528" spans="1:30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</row>
    <row r="1529" spans="1:30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</row>
    <row r="1530" spans="1:30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</row>
    <row r="1531" spans="1:30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</row>
    <row r="1532" spans="1:30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</row>
    <row r="1533" spans="1:30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</row>
    <row r="1534" spans="1:30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</row>
    <row r="1535" spans="1:30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</row>
    <row r="1536" spans="1:30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</row>
    <row r="1537" spans="1:30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</row>
    <row r="1538" spans="1:30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</row>
    <row r="1539" spans="1:30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</row>
    <row r="1540" spans="1:30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</row>
    <row r="1541" spans="1:30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</row>
    <row r="1542" spans="1:30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</row>
    <row r="1543" spans="1:30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</row>
    <row r="1544" spans="1:30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</row>
    <row r="1545" spans="1:30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</row>
    <row r="1546" spans="1:30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</row>
    <row r="1547" spans="1:30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</row>
    <row r="1548" spans="1:30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</row>
    <row r="1549" spans="1:30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</row>
    <row r="1550" spans="1:30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</row>
    <row r="1551" spans="1:30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</row>
    <row r="1552" spans="1:30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</row>
    <row r="1553" spans="1:30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</row>
    <row r="1554" spans="1:30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</row>
    <row r="1555" spans="1:30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</row>
    <row r="1556" spans="1:30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</row>
    <row r="1557" spans="1:30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</row>
    <row r="1558" spans="1:30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</row>
    <row r="1559" spans="1:30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</row>
    <row r="1560" spans="1:30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</row>
    <row r="1561" spans="1:30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</row>
    <row r="1562" spans="1:30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</row>
    <row r="1563" spans="1:30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</row>
    <row r="1564" spans="1:30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</row>
    <row r="1565" spans="1:30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</row>
    <row r="1566" spans="1:30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</row>
    <row r="1567" spans="1:30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</row>
    <row r="1568" spans="1:30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</row>
    <row r="1569" spans="1:30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</row>
    <row r="1570" spans="1:30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</row>
    <row r="1571" spans="1:30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</row>
    <row r="1572" spans="1:30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</row>
    <row r="1573" spans="1:30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</row>
    <row r="1574" spans="1:30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</row>
    <row r="1575" spans="1:30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</row>
    <row r="1576" spans="1:30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</row>
    <row r="1577" spans="1:30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</row>
    <row r="1578" spans="1:30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</row>
    <row r="1579" spans="1:30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</row>
    <row r="1580" spans="1:30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</row>
    <row r="1581" spans="1:30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</row>
    <row r="1582" spans="1:30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</row>
    <row r="1583" spans="1:30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</row>
    <row r="1584" spans="1:30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</row>
    <row r="1585" spans="1:30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</row>
    <row r="1586" spans="1:30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</row>
    <row r="1587" spans="1:30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</row>
    <row r="1588" spans="1:30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</row>
    <row r="1589" spans="1:30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</row>
    <row r="1590" spans="1:30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</row>
    <row r="1591" spans="1:30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</row>
    <row r="1592" spans="1:30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</row>
    <row r="1593" spans="1:30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</row>
    <row r="1594" spans="1:30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</row>
    <row r="1595" spans="1:30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</row>
    <row r="1596" spans="1:30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</row>
    <row r="1597" spans="1:30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</row>
    <row r="1598" spans="1:30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</row>
    <row r="1599" spans="1:30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</row>
    <row r="1600" spans="1:30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</row>
    <row r="1601" spans="1:30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</row>
    <row r="1602" spans="1:30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</row>
    <row r="1603" spans="1:30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</row>
    <row r="1604" spans="1:30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</row>
    <row r="1605" spans="1:30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</row>
    <row r="1606" spans="1:30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</row>
    <row r="1607" spans="1:30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</row>
    <row r="1608" spans="1:30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</row>
    <row r="1609" spans="1:30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</row>
    <row r="1610" spans="1:30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</row>
    <row r="1611" spans="1:30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</row>
    <row r="1612" spans="1:30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</row>
    <row r="1613" spans="1:30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</row>
    <row r="1614" spans="1:30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</row>
    <row r="1615" spans="1:30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</row>
    <row r="1616" spans="1:30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</row>
    <row r="1617" spans="1:30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</row>
    <row r="1618" spans="1:30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</row>
    <row r="1619" spans="1:30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</row>
    <row r="1620" spans="1:30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</row>
    <row r="1621" spans="1:30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</row>
    <row r="1622" spans="1:30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</row>
    <row r="1623" spans="1:30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</row>
    <row r="1624" spans="1:30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</row>
    <row r="1625" spans="1:30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</row>
    <row r="1626" spans="1:30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</row>
    <row r="1627" spans="1:30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</row>
    <row r="1628" spans="1:30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</row>
    <row r="1629" spans="1:30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</row>
    <row r="1630" spans="1:30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</row>
    <row r="1631" spans="1:30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</row>
    <row r="1632" spans="1:30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</row>
    <row r="1633" spans="1:30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</row>
    <row r="1634" spans="1:30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</row>
    <row r="1635" spans="1:30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</row>
    <row r="1636" spans="1:30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</row>
    <row r="1637" spans="1:30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</row>
    <row r="1638" spans="1:30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</row>
    <row r="1639" spans="1:30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</row>
    <row r="1640" spans="1:30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</row>
    <row r="1641" spans="1:30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</row>
    <row r="1642" spans="1:30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</row>
    <row r="1643" spans="1:30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</row>
    <row r="1644" spans="1:30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</row>
    <row r="1645" spans="1:30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</row>
    <row r="1646" spans="1:30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</row>
    <row r="1647" spans="1:30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</row>
    <row r="1648" spans="1:30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</row>
    <row r="1649" spans="1:30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</row>
    <row r="1650" spans="1:30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</row>
    <row r="1651" spans="1:30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</row>
    <row r="1652" spans="1:30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</row>
    <row r="1653" spans="1:30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</row>
    <row r="1654" spans="1:30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</row>
    <row r="1655" spans="1:30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</row>
    <row r="1656" spans="1:30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</row>
    <row r="1657" spans="1:30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</row>
    <row r="1658" spans="1:30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</row>
    <row r="1659" spans="1:30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</row>
    <row r="1660" spans="1:30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</row>
    <row r="1661" spans="1:30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</row>
    <row r="1662" spans="1:30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</row>
    <row r="1663" spans="1:30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</row>
    <row r="1664" spans="1:30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</row>
    <row r="1665" spans="1:30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</row>
    <row r="1666" spans="1:30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</row>
    <row r="1667" spans="1:30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</row>
    <row r="1668" spans="1:30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</row>
    <row r="1669" spans="1:30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</row>
    <row r="1670" spans="1:30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</row>
    <row r="1671" spans="1:30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</row>
    <row r="1672" spans="1:30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</row>
    <row r="1673" spans="1:30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</row>
    <row r="1674" spans="1:30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</row>
    <row r="1675" spans="1:30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</row>
    <row r="1676" spans="1:30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</row>
    <row r="1677" spans="1:30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</row>
    <row r="1678" spans="1:30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</row>
    <row r="1679" spans="1:30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</row>
    <row r="1680" spans="1:30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</row>
    <row r="1681" spans="1:30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</row>
    <row r="1682" spans="1:30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</row>
    <row r="1683" spans="1:30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</row>
    <row r="1684" spans="1:30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</row>
    <row r="1685" spans="1:30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</row>
    <row r="1686" spans="1:30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</row>
    <row r="1687" spans="1:30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</row>
    <row r="1688" spans="1:30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</row>
    <row r="1689" spans="1:30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</row>
    <row r="1690" spans="1:30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</row>
    <row r="1691" spans="1:30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</row>
    <row r="1692" spans="1:30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</row>
    <row r="1693" spans="1:30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</row>
    <row r="1694" spans="1:30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</row>
    <row r="1695" spans="1:30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</row>
    <row r="1696" spans="1:30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</row>
    <row r="1697" spans="1:30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</row>
    <row r="1698" spans="1:30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</row>
    <row r="1699" spans="1:30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</row>
    <row r="1700" spans="1:30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</row>
    <row r="1701" spans="1:30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</row>
    <row r="1702" spans="1:30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</row>
    <row r="1703" spans="1:30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</row>
    <row r="1704" spans="1:30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</row>
    <row r="1705" spans="1:30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</row>
    <row r="1706" spans="1:30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</row>
    <row r="1707" spans="1:30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</row>
    <row r="1708" spans="1:30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</row>
    <row r="1709" spans="1:30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</row>
    <row r="1710" spans="1:30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</row>
    <row r="1711" spans="1:30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</row>
    <row r="1712" spans="1:30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</row>
    <row r="1713" spans="1:30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</row>
    <row r="1714" spans="1:30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</row>
    <row r="1715" spans="1:30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</row>
    <row r="1716" spans="1:30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</row>
    <row r="1717" spans="1:30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</row>
    <row r="1718" spans="1:30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</row>
    <row r="1719" spans="1:30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</row>
    <row r="1720" spans="1:30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</row>
    <row r="1721" spans="1:30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</row>
    <row r="1722" spans="1:30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</row>
    <row r="1723" spans="1:30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</row>
    <row r="1724" spans="1:30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</row>
    <row r="1725" spans="1:30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</row>
    <row r="1726" spans="1:30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</row>
    <row r="1727" spans="1:30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</row>
    <row r="1728" spans="1:30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</row>
    <row r="1729" spans="1:30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</row>
    <row r="1730" spans="1:30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</row>
    <row r="1731" spans="1:30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</row>
    <row r="1732" spans="1:30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</row>
    <row r="1733" spans="1:30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</row>
    <row r="1734" spans="1:30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</row>
    <row r="1735" spans="1:30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</row>
    <row r="1736" spans="1:30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</row>
    <row r="1737" spans="1:30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</row>
    <row r="1738" spans="1:30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</row>
    <row r="1739" spans="1:30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</row>
    <row r="1740" spans="1:30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</row>
    <row r="1741" spans="1:30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</row>
    <row r="1742" spans="1:30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</row>
    <row r="1743" spans="1:30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</row>
    <row r="1744" spans="1:30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</row>
    <row r="1745" spans="1:30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</row>
    <row r="1746" spans="1:30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</row>
    <row r="1747" spans="1:30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</row>
    <row r="1748" spans="1:30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</row>
    <row r="1749" spans="1:30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</row>
    <row r="1750" spans="1:30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</row>
    <row r="1751" spans="1:30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</row>
    <row r="1752" spans="1:30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</row>
    <row r="1753" spans="1:30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</row>
    <row r="1754" spans="1:30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</row>
    <row r="1755" spans="1:30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</row>
    <row r="1756" spans="1:30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</row>
    <row r="1757" spans="1:30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</row>
    <row r="1758" spans="1:30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</row>
    <row r="1759" spans="1:30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</row>
    <row r="1760" spans="1:30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</row>
    <row r="1761" spans="1:30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</row>
    <row r="1762" spans="1:30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</row>
    <row r="1763" spans="1:30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</row>
    <row r="1764" spans="1:30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</row>
    <row r="1765" spans="1:30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</row>
    <row r="1766" spans="1:30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</row>
    <row r="1767" spans="1:30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</row>
    <row r="1768" spans="1:30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</row>
    <row r="1769" spans="1:30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</row>
    <row r="1770" spans="1:30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</row>
    <row r="1771" spans="1:30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</row>
    <row r="1772" spans="1:30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</row>
    <row r="1773" spans="1:30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</row>
    <row r="1774" spans="1:30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</row>
    <row r="1775" spans="1:30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</row>
    <row r="1776" spans="1:30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</row>
    <row r="1777" spans="1:30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</row>
    <row r="1778" spans="1:30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</row>
    <row r="1779" spans="1:30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</row>
    <row r="1780" spans="1:30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</row>
    <row r="1781" spans="1:30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</row>
    <row r="1782" spans="1:30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</row>
    <row r="1783" spans="1:30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</row>
    <row r="1784" spans="1:30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</row>
    <row r="1785" spans="1:30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</row>
    <row r="1786" spans="1:30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</row>
    <row r="1787" spans="1:30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</row>
    <row r="1788" spans="1:30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</row>
    <row r="1789" spans="1:30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</row>
    <row r="1790" spans="1:30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</row>
    <row r="1791" spans="1:30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</row>
    <row r="1792" spans="1:30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</row>
    <row r="1793" spans="1:30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</row>
    <row r="1794" spans="1:30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</row>
    <row r="1795" spans="1:30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</row>
    <row r="1796" spans="1:30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</row>
    <row r="1797" spans="1:30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</row>
    <row r="1798" spans="1:30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</row>
    <row r="1799" spans="1:30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</row>
    <row r="1800" spans="1:30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</row>
    <row r="1801" spans="1:30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</row>
    <row r="1802" spans="1:30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</row>
    <row r="1803" spans="1:30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</row>
    <row r="1804" spans="1:30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</row>
    <row r="1805" spans="1:30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</row>
    <row r="1806" spans="1:30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</row>
    <row r="1807" spans="1:30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</row>
    <row r="1808" spans="1:30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</row>
    <row r="1809" spans="1:30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</row>
    <row r="1810" spans="1:30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</row>
    <row r="1811" spans="1:30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</row>
    <row r="1812" spans="1:30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</row>
    <row r="1813" spans="1:30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</row>
    <row r="1814" spans="1:30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</row>
    <row r="1815" spans="1:30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</row>
    <row r="1816" spans="1:30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</row>
    <row r="1817" spans="1:30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</row>
    <row r="1818" spans="1:30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</row>
    <row r="1819" spans="1:30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</row>
    <row r="1820" spans="1:30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</row>
    <row r="1821" spans="1:30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</row>
    <row r="1822" spans="1:30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</row>
    <row r="1823" spans="1:30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</row>
    <row r="1824" spans="1:30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</row>
    <row r="1825" spans="1:30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</row>
    <row r="1826" spans="1:30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</row>
    <row r="1827" spans="1:30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</row>
    <row r="1828" spans="1:30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</row>
    <row r="1829" spans="1:30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</row>
    <row r="1830" spans="1:30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</row>
    <row r="1831" spans="1:30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</row>
    <row r="1832" spans="1:30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</row>
    <row r="1833" spans="1:30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</row>
    <row r="1834" spans="1:30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</row>
    <row r="1835" spans="1:30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</row>
    <row r="1836" spans="1:30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</row>
    <row r="1837" spans="1:30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</row>
    <row r="1838" spans="1:30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</row>
    <row r="1839" spans="1:30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</row>
    <row r="1840" spans="1:30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</row>
    <row r="1841" spans="1:30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</row>
    <row r="1842" spans="1:30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</row>
    <row r="1843" spans="1:30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</row>
    <row r="1844" spans="1:30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</row>
    <row r="1845" spans="1:30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</row>
    <row r="1846" spans="1:30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</row>
    <row r="1847" spans="1:30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</row>
    <row r="1848" spans="1:30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</row>
    <row r="1849" spans="1:30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</row>
    <row r="1850" spans="1:30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</row>
    <row r="1851" spans="1:30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</row>
    <row r="1852" spans="1:30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</row>
    <row r="1853" spans="1:30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</row>
    <row r="1854" spans="1:30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</row>
    <row r="1855" spans="1:30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</row>
    <row r="1856" spans="1:30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</row>
    <row r="1857" spans="1:30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</row>
    <row r="1858" spans="1:30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</row>
    <row r="1859" spans="1:30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</row>
    <row r="1860" spans="1:30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</row>
    <row r="1861" spans="1:30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</row>
    <row r="1862" spans="1:30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</row>
    <row r="1863" spans="1:30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</row>
    <row r="1864" spans="1:30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</row>
    <row r="1865" spans="1:30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</row>
    <row r="1866" spans="1:30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</row>
    <row r="1867" spans="1:30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</row>
    <row r="1868" spans="1:30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</row>
    <row r="1869" spans="1:30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</row>
    <row r="1870" spans="1:30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</row>
    <row r="1871" spans="1:30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</row>
    <row r="1872" spans="1:30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</row>
    <row r="1873" spans="1:30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</row>
    <row r="1874" spans="1:30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</row>
    <row r="1875" spans="1:30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</row>
    <row r="1876" spans="1:30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</row>
    <row r="1877" spans="1:30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</row>
    <row r="1878" spans="1:30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</row>
    <row r="1879" spans="1:30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</row>
    <row r="1880" spans="1:30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</row>
    <row r="1881" spans="1:30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</row>
    <row r="1882" spans="1:30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</row>
    <row r="1883" spans="1:30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</row>
    <row r="1884" spans="1:30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</row>
    <row r="1885" spans="1:30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</row>
    <row r="1886" spans="1:30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</row>
    <row r="1887" spans="1:30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</row>
    <row r="1888" spans="1:30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</row>
    <row r="1889" spans="1:30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</row>
    <row r="1890" spans="1:30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</row>
    <row r="1891" spans="1:30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</row>
    <row r="1892" spans="1:30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</row>
    <row r="1893" spans="1:30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</row>
    <row r="1894" spans="1:30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</row>
    <row r="1895" spans="1:30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</row>
    <row r="1896" spans="1:30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</row>
    <row r="1897" spans="1:30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</row>
    <row r="1898" spans="1:30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</row>
    <row r="1899" spans="1:30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</row>
    <row r="1900" spans="1:30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</row>
    <row r="1901" spans="1:30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</row>
    <row r="1902" spans="1:30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</row>
    <row r="1903" spans="1:30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</row>
    <row r="1904" spans="1:30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</row>
    <row r="1905" spans="1:30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</row>
    <row r="1906" spans="1:30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</row>
    <row r="1907" spans="1:30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</row>
    <row r="1908" spans="1:30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</row>
    <row r="1909" spans="1:30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</row>
    <row r="1910" spans="1:30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</row>
    <row r="1911" spans="1:30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</row>
    <row r="1912" spans="1:30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</row>
    <row r="1913" spans="1:30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</row>
    <row r="1914" spans="1:30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</row>
    <row r="1915" spans="1:30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</row>
    <row r="1916" spans="1:30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</row>
    <row r="1917" spans="1:30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</row>
    <row r="1918" spans="1:30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</row>
    <row r="1919" spans="1:30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</row>
    <row r="1920" spans="1:30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</row>
    <row r="1921" spans="1:30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</row>
    <row r="1922" spans="1:30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</row>
    <row r="1923" spans="1:30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</row>
    <row r="1924" spans="1:30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</row>
    <row r="1925" spans="1:30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</row>
    <row r="1926" spans="1:30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</row>
    <row r="1927" spans="1:30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</row>
    <row r="1928" spans="1:30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</row>
    <row r="1929" spans="1:30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</row>
    <row r="1930" spans="1:30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</row>
    <row r="1931" spans="1:30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</row>
    <row r="1932" spans="1:30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</row>
    <row r="1933" spans="1:30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</row>
    <row r="1934" spans="1:30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</row>
    <row r="1935" spans="1:30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</row>
    <row r="1936" spans="1:30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</row>
    <row r="1937" spans="1:30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</row>
    <row r="1938" spans="1:30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</row>
    <row r="1939" spans="1:30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</row>
    <row r="1940" spans="1:30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</row>
    <row r="1941" spans="1:30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</row>
    <row r="1942" spans="1:30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</row>
    <row r="1943" spans="1:30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</row>
    <row r="1944" spans="1:30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</row>
    <row r="1945" spans="1:30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</row>
    <row r="1946" spans="1:30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</row>
    <row r="1947" spans="1:30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</row>
    <row r="1948" spans="1:30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</row>
    <row r="1949" spans="1:30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</row>
    <row r="1950" spans="1:30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</row>
    <row r="1951" spans="1:30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</row>
    <row r="1952" spans="1:30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</row>
    <row r="1953" spans="1:30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</row>
    <row r="1954" spans="1:30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</row>
    <row r="1955" spans="1:30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</row>
    <row r="1956" spans="1:30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</row>
    <row r="1957" spans="1:30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</row>
    <row r="1958" spans="1:30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</row>
    <row r="1959" spans="1:30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</row>
    <row r="1960" spans="1:30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</row>
    <row r="1961" spans="1:30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</row>
    <row r="1962" spans="1:30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</row>
    <row r="1963" spans="1:30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</row>
    <row r="1964" spans="1:30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</row>
    <row r="1965" spans="1:30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</row>
    <row r="1966" spans="1:30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</row>
    <row r="1967" spans="1:30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</row>
    <row r="1968" spans="1:30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</row>
    <row r="1969" spans="1:30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</row>
    <row r="1970" spans="1:30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</row>
    <row r="1971" spans="1:30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</row>
    <row r="1972" spans="1:30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</row>
    <row r="1973" spans="1:30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</row>
    <row r="1974" spans="1:30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</row>
    <row r="1975" spans="1:30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</row>
    <row r="1976" spans="1:30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</row>
    <row r="1977" spans="1:30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</row>
    <row r="1978" spans="1:30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</row>
    <row r="1979" spans="1:30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</row>
    <row r="1980" spans="1:30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</row>
    <row r="1981" spans="1:30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</row>
    <row r="1982" spans="1:30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</row>
    <row r="1983" spans="1:30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</row>
    <row r="1984" spans="1:30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</row>
    <row r="1985" spans="1:30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</row>
    <row r="1986" spans="1:30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</row>
    <row r="1987" spans="1:30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</row>
    <row r="1988" spans="1:30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</row>
    <row r="1989" spans="1:30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</row>
    <row r="1990" spans="1:30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</row>
    <row r="1991" spans="1:30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</row>
    <row r="1992" spans="1:30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</row>
    <row r="1993" spans="1:30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</row>
    <row r="1994" spans="1:30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</row>
    <row r="1995" spans="1:30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</row>
    <row r="1996" spans="1:30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</row>
    <row r="1997" spans="1:30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</row>
    <row r="1998" spans="1:30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</row>
    <row r="1999" spans="1:30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</row>
    <row r="2000" spans="1:30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</row>
    <row r="2001" spans="1:30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</row>
    <row r="2002" spans="1:30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</row>
    <row r="2003" spans="1:30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</row>
    <row r="2004" spans="1:30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</row>
    <row r="2005" spans="1:30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</row>
    <row r="2006" spans="1:30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</row>
    <row r="2007" spans="1:30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</row>
    <row r="2008" spans="1:30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</row>
    <row r="2009" spans="1:30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</row>
    <row r="2010" spans="1:30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</row>
    <row r="2011" spans="1:30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</row>
    <row r="2012" spans="1:30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</row>
    <row r="2013" spans="1:30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</row>
    <row r="2014" spans="1:30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</row>
    <row r="2015" spans="1:30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</row>
    <row r="2016" spans="1:30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</row>
    <row r="2017" spans="1:30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</row>
    <row r="2018" spans="1:30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</row>
    <row r="2019" spans="1:30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</row>
    <row r="2020" spans="1:30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</row>
    <row r="2021" spans="1:30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</row>
    <row r="2022" spans="1:30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</row>
    <row r="2023" spans="1:30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</row>
    <row r="2024" spans="1:30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</row>
    <row r="2025" spans="1:30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</row>
    <row r="2026" spans="1:30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</row>
    <row r="2027" spans="1:30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</row>
    <row r="2028" spans="1:30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</row>
    <row r="2029" spans="1:30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</row>
    <row r="2030" spans="1:30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</row>
    <row r="2031" spans="1:30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</row>
    <row r="2032" spans="1:30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</row>
    <row r="2033" spans="1:30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</row>
    <row r="2034" spans="1:30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</row>
    <row r="2035" spans="1:30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</row>
    <row r="2036" spans="1:30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</row>
    <row r="2037" spans="1:30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</row>
    <row r="2038" spans="1:30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</row>
    <row r="2039" spans="1:30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</row>
    <row r="2040" spans="1:30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</row>
    <row r="2041" spans="1:30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</row>
    <row r="2042" spans="1:30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</row>
    <row r="2043" spans="1:30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</row>
    <row r="2044" spans="1:30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</row>
    <row r="2045" spans="1:30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</row>
    <row r="2046" spans="1:30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</row>
    <row r="2047" spans="1:30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</row>
    <row r="2048" spans="1:30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</row>
    <row r="2049" spans="1:30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</row>
    <row r="2050" spans="1:30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</row>
    <row r="2051" spans="1:30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</row>
    <row r="2052" spans="1:30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</row>
    <row r="2053" spans="1:30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</row>
    <row r="2054" spans="1:30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</row>
    <row r="2055" spans="1:30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</row>
    <row r="2056" spans="1:30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</row>
    <row r="2057" spans="1:30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</row>
    <row r="2058" spans="1:30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</row>
    <row r="2059" spans="1:30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</row>
    <row r="2060" spans="1:30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</row>
    <row r="2061" spans="1:30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</row>
    <row r="2062" spans="1:30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</row>
    <row r="2063" spans="1:30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</row>
    <row r="2064" spans="1:30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</row>
    <row r="2065" spans="1:30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</row>
    <row r="2066" spans="1:30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</row>
    <row r="2067" spans="1:30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</row>
    <row r="2068" spans="1:30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</row>
    <row r="2069" spans="1:30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</row>
    <row r="2070" spans="1:30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</row>
    <row r="2071" spans="1:30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</row>
    <row r="2072" spans="1:30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</row>
    <row r="2073" spans="1:30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</row>
    <row r="2074" spans="1:30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</row>
    <row r="2075" spans="1:30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</row>
    <row r="2076" spans="1:30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</row>
    <row r="2077" spans="1:30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</row>
    <row r="2078" spans="1:30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</row>
    <row r="2079" spans="1:30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</row>
    <row r="2080" spans="1:30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</row>
    <row r="2081" spans="1:30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</row>
    <row r="2082" spans="1:30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</row>
    <row r="2083" spans="1:30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</row>
    <row r="2084" spans="1:30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</row>
    <row r="2085" spans="1:30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</row>
    <row r="2086" spans="1:30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</row>
    <row r="2087" spans="1:30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</row>
    <row r="2088" spans="1:30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</row>
    <row r="2089" spans="1:30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</row>
    <row r="2090" spans="1:30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</row>
    <row r="2091" spans="1:30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</row>
    <row r="2092" spans="1:30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</row>
    <row r="2093" spans="1:30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</row>
    <row r="2094" spans="1:30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</row>
    <row r="2095" spans="1:30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</row>
    <row r="2096" spans="1:30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</row>
    <row r="2097" spans="1:30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</row>
    <row r="2098" spans="1:30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</row>
    <row r="2099" spans="1:30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</row>
    <row r="2100" spans="1:30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</row>
    <row r="2101" spans="1:30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</row>
    <row r="2102" spans="1:30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</row>
    <row r="2103" spans="1:30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</row>
    <row r="2104" spans="1:30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</row>
    <row r="2105" spans="1:30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</row>
    <row r="2106" spans="1:30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</row>
    <row r="2107" spans="1:30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</row>
    <row r="2108" spans="1:30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</row>
    <row r="2109" spans="1:30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</row>
    <row r="2110" spans="1:30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</row>
    <row r="2111" spans="1:30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</row>
    <row r="2112" spans="1:30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</row>
    <row r="2113" spans="1:30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</row>
    <row r="2114" spans="1:30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</row>
    <row r="2115" spans="1:30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</row>
    <row r="2116" spans="1:30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</row>
    <row r="2117" spans="1:30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</row>
    <row r="2118" spans="1:30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</row>
    <row r="2119" spans="1:30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</row>
    <row r="2120" spans="1:30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</row>
    <row r="2121" spans="1:30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</row>
    <row r="2122" spans="1:30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</row>
    <row r="2123" spans="1:30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</row>
    <row r="2124" spans="1:30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</row>
    <row r="2125" spans="1:30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</row>
    <row r="2126" spans="1:30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</row>
    <row r="2127" spans="1:30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</row>
    <row r="2128" spans="1:30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</row>
    <row r="2129" spans="1:30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</row>
    <row r="2130" spans="1:30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</row>
    <row r="2131" spans="1:30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</row>
    <row r="2132" spans="1:30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</row>
    <row r="2133" spans="1:30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</row>
    <row r="2134" spans="1:30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</row>
    <row r="2135" spans="1:30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</row>
    <row r="2136" spans="1:30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</row>
    <row r="2137" spans="1:30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</row>
    <row r="2138" spans="1:30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</row>
    <row r="2139" spans="1:30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</row>
    <row r="2140" spans="1:30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</row>
    <row r="2141" spans="1:30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</row>
    <row r="2142" spans="1:30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</row>
    <row r="2143" spans="1:30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</row>
    <row r="2144" spans="1:30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</row>
    <row r="2145" spans="1:30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</row>
    <row r="2146" spans="1:30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</row>
    <row r="2147" spans="1:30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</row>
    <row r="2148" spans="1:30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</row>
    <row r="2149" spans="1:30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</row>
    <row r="2150" spans="1:30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</row>
    <row r="2151" spans="1:30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</row>
    <row r="2152" spans="1:30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</row>
    <row r="2153" spans="1:30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</row>
    <row r="2154" spans="1:30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</row>
    <row r="2155" spans="1:30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</row>
    <row r="2156" spans="1:30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</row>
    <row r="2157" spans="1:30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</row>
    <row r="2158" spans="1:30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</row>
    <row r="2159" spans="1:30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</row>
    <row r="2160" spans="1:30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</row>
    <row r="2161" spans="1:30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</row>
    <row r="2162" spans="1:30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</row>
    <row r="2163" spans="1:30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</row>
    <row r="2164" spans="1:30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</row>
    <row r="2165" spans="1:30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</row>
    <row r="2166" spans="1:30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</row>
    <row r="2167" spans="1:30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</row>
    <row r="2168" spans="1:30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</row>
    <row r="2169" spans="1:30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</row>
    <row r="2170" spans="1:30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</row>
    <row r="2171" spans="1:30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</row>
    <row r="2172" spans="1:30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</row>
    <row r="2173" spans="1:30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</row>
    <row r="2174" spans="1:30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</row>
    <row r="2175" spans="1:30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</row>
    <row r="2176" spans="1:30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</row>
    <row r="2177" spans="1:30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</row>
    <row r="2178" spans="1:30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</row>
    <row r="2179" spans="1:30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</row>
    <row r="2180" spans="1:30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</row>
    <row r="2181" spans="1:30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</row>
    <row r="2182" spans="1:30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</row>
    <row r="2183" spans="1:30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</row>
    <row r="2184" spans="1:30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</row>
    <row r="2185" spans="1:30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</row>
    <row r="2186" spans="1:30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</row>
    <row r="2187" spans="1:30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</row>
    <row r="2188" spans="1:30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</row>
    <row r="2189" spans="1:30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</row>
    <row r="2190" spans="1:30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</row>
    <row r="2191" spans="1:30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</row>
    <row r="2192" spans="1:30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</row>
    <row r="2193" spans="1:30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</row>
    <row r="2194" spans="1:30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</row>
    <row r="2195" spans="1:30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</row>
    <row r="2196" spans="1:30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</row>
    <row r="2197" spans="1:30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</row>
    <row r="2198" spans="1:30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</row>
    <row r="2199" spans="1:30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</row>
    <row r="2200" spans="1:30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</row>
    <row r="2201" spans="1:30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</row>
    <row r="2202" spans="1:30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</row>
    <row r="2203" spans="1:30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</row>
    <row r="2204" spans="1:30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</row>
    <row r="2205" spans="1:30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</row>
    <row r="2206" spans="1:30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</row>
    <row r="2207" spans="1:30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</row>
    <row r="2208" spans="1:30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</row>
    <row r="2209" spans="1:30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</row>
    <row r="2210" spans="1:30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</row>
    <row r="2211" spans="1:30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</row>
    <row r="2212" spans="1:30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</row>
    <row r="2213" spans="1:30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</row>
    <row r="2214" spans="1:30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</row>
    <row r="2215" spans="1:30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</row>
    <row r="2216" spans="1:30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</row>
    <row r="2217" spans="1:30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</row>
    <row r="2218" spans="1:30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</row>
    <row r="2219" spans="1:30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</row>
    <row r="2220" spans="1:30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</row>
    <row r="2221" spans="1:30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</row>
    <row r="2222" spans="1:30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</row>
    <row r="2223" spans="1:30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</row>
    <row r="2224" spans="1:30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</row>
    <row r="2225" spans="1:30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</row>
    <row r="2226" spans="1:30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</row>
    <row r="2227" spans="1:30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</row>
    <row r="2228" spans="1:30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</row>
    <row r="2229" spans="1:30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</row>
    <row r="2230" spans="1:30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</row>
    <row r="2231" spans="1:30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</row>
    <row r="2232" spans="1:30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</row>
    <row r="2233" spans="1:30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</row>
    <row r="2234" spans="1:30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</row>
    <row r="2235" spans="1:30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</row>
    <row r="2236" spans="1:30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</row>
    <row r="2237" spans="1:30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</row>
    <row r="2238" spans="1:30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</row>
    <row r="2239" spans="1:30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</row>
    <row r="2240" spans="1:30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</row>
    <row r="2241" spans="1:30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</row>
    <row r="2242" spans="1:30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</row>
    <row r="2243" spans="1:30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</row>
    <row r="2244" spans="1:30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</row>
    <row r="2245" spans="1:30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</row>
    <row r="2246" spans="1:30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</row>
    <row r="2247" spans="1:30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</row>
    <row r="2248" spans="1:30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</row>
    <row r="2249" spans="1:30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</row>
    <row r="2250" spans="1:30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</row>
    <row r="2251" spans="1:30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</row>
    <row r="2252" spans="1:30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</row>
    <row r="2253" spans="1:30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</row>
    <row r="2254" spans="1:30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</row>
    <row r="2255" spans="1:30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</row>
    <row r="2256" spans="1:30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</row>
    <row r="2257" spans="1:30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</row>
    <row r="2258" spans="1:30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</row>
    <row r="2259" spans="1:30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</row>
    <row r="2260" spans="1:30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</row>
    <row r="2261" spans="1:30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</row>
    <row r="2262" spans="1:30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</row>
    <row r="2263" spans="1:30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</row>
    <row r="2264" spans="1:30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</row>
    <row r="2265" spans="1:30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</row>
    <row r="2266" spans="1:30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</row>
    <row r="2267" spans="1:30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</row>
    <row r="2268" spans="1:30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</row>
    <row r="2269" spans="1:30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</row>
    <row r="2270" spans="1:30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</row>
    <row r="2271" spans="1:30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</row>
    <row r="2272" spans="1:30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</row>
    <row r="2273" spans="1:30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</row>
    <row r="2274" spans="1:30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</row>
    <row r="2275" spans="1:30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</row>
    <row r="2276" spans="1:30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</row>
    <row r="2277" spans="1:30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</row>
    <row r="2278" spans="1:30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</row>
    <row r="2279" spans="1:30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</row>
    <row r="2280" spans="1:30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</row>
    <row r="2281" spans="1:30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</row>
    <row r="2282" spans="1:30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</row>
    <row r="2283" spans="1:30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</row>
    <row r="2284" spans="1:30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</row>
    <row r="2285" spans="1:30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</row>
    <row r="2286" spans="1:30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</row>
    <row r="2287" spans="1:30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</row>
    <row r="2288" spans="1:30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</row>
    <row r="2289" spans="1:30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</row>
    <row r="2290" spans="1:30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</row>
    <row r="2291" spans="1:30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</row>
    <row r="2292" spans="1:30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</row>
    <row r="2293" spans="1:30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</row>
    <row r="2294" spans="1:30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</row>
    <row r="2295" spans="1:30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</row>
    <row r="2296" spans="1:30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</row>
    <row r="2297" spans="1:30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</row>
    <row r="2298" spans="1:30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</row>
    <row r="2299" spans="1:30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</row>
    <row r="2300" spans="1:30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</row>
    <row r="2301" spans="1:30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</row>
    <row r="2302" spans="1:30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</row>
    <row r="2303" spans="1:30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</row>
    <row r="2304" spans="1:30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</row>
    <row r="2305" spans="1:30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</row>
    <row r="2306" spans="1:30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</row>
    <row r="2307" spans="1:30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</row>
    <row r="2308" spans="1:30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</row>
    <row r="2309" spans="1:30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</row>
    <row r="2310" spans="1:30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</row>
    <row r="2311" spans="1:30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</row>
    <row r="2312" spans="1:30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</row>
    <row r="2313" spans="1:30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</row>
    <row r="2314" spans="1:30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</row>
    <row r="2315" spans="1:30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</row>
    <row r="2316" spans="1:30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</row>
    <row r="2317" spans="1:30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</row>
    <row r="2318" spans="1:30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</row>
    <row r="2319" spans="1:30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</row>
    <row r="2320" spans="1:30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</row>
    <row r="2321" spans="1:30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</row>
    <row r="2322" spans="1:30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</row>
    <row r="2323" spans="1:30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</row>
    <row r="2324" spans="1:30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</row>
    <row r="2325" spans="1:30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</row>
    <row r="2326" spans="1:30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</row>
    <row r="2327" spans="1:30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</row>
    <row r="2328" spans="1:30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</row>
    <row r="2329" spans="1:30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</row>
    <row r="2330" spans="1:30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</row>
    <row r="2331" spans="1:30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</row>
    <row r="2332" spans="1:30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</row>
    <row r="2333" spans="1:30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</row>
    <row r="2334" spans="1:30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</row>
    <row r="2335" spans="1:30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</row>
    <row r="2336" spans="1:30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</row>
    <row r="2337" spans="1:30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</row>
    <row r="2338" spans="1:30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</row>
    <row r="2339" spans="1:30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</row>
    <row r="2340" spans="1:30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</row>
    <row r="2341" spans="1:30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</row>
    <row r="2342" spans="1:30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</row>
    <row r="2343" spans="1:30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</row>
    <row r="2344" spans="1:30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</row>
    <row r="2345" spans="1:30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</row>
    <row r="2346" spans="1:30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</row>
    <row r="2347" spans="1:30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</row>
    <row r="2348" spans="1:30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</row>
    <row r="2349" spans="1:30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</row>
    <row r="2350" spans="1:30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</row>
    <row r="2351" spans="1:30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</row>
    <row r="2352" spans="1:30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</row>
    <row r="2353" spans="1:30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</row>
    <row r="2354" spans="1:30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</row>
    <row r="2355" spans="1:30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</row>
    <row r="2356" spans="1:30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</row>
    <row r="2357" spans="1:30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</row>
    <row r="2358" spans="1:30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</row>
    <row r="2359" spans="1:30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</row>
    <row r="2360" spans="1:30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</row>
    <row r="2361" spans="1:30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</row>
    <row r="2362" spans="1:30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</row>
    <row r="2363" spans="1:30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</row>
    <row r="2364" spans="1:30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</row>
    <row r="2365" spans="1:30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</row>
    <row r="2366" spans="1:30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</row>
    <row r="2367" spans="1:30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</row>
    <row r="2368" spans="1:30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</row>
    <row r="2369" spans="1:30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</row>
    <row r="2370" spans="1:30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</row>
    <row r="2371" spans="1:30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</row>
    <row r="2372" spans="1:30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</row>
    <row r="2373" spans="1:30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</row>
    <row r="2374" spans="1:30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</row>
    <row r="2375" spans="1:30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</row>
    <row r="2376" spans="1:30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</row>
    <row r="2377" spans="1:30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</row>
    <row r="2378" spans="1:30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</row>
    <row r="2379" spans="1:30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</row>
    <row r="2380" spans="1:30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</row>
    <row r="2381" spans="1:30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</row>
    <row r="2382" spans="1:30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</row>
    <row r="2383" spans="1:30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</row>
    <row r="2384" spans="1:30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</row>
    <row r="2385" spans="1:30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</row>
    <row r="2386" spans="1:30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</row>
    <row r="2387" spans="1:30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</row>
    <row r="2388" spans="1:30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</row>
    <row r="2389" spans="1:30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</row>
    <row r="2390" spans="1:30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</row>
    <row r="2391" spans="1:30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</row>
    <row r="2392" spans="1:30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</row>
    <row r="2393" spans="1:30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</row>
    <row r="2394" spans="1:30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</row>
    <row r="2395" spans="1:30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</row>
    <row r="2396" spans="1:30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</row>
    <row r="2397" spans="1:30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</row>
    <row r="2398" spans="1:30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</row>
    <row r="2399" spans="1:30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</row>
    <row r="2400" spans="1:30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</row>
    <row r="2401" spans="1:30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</row>
    <row r="2402" spans="1:30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</row>
    <row r="2403" spans="1:30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</row>
    <row r="2404" spans="1:30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</row>
    <row r="2405" spans="1:30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</row>
    <row r="2406" spans="1:30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</row>
    <row r="2407" spans="1:30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</row>
    <row r="2408" spans="1:30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</row>
    <row r="2409" spans="1:30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</row>
    <row r="2410" spans="1:30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</row>
    <row r="2411" spans="1:30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</row>
    <row r="2412" spans="1:30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</row>
    <row r="2413" spans="1:30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</row>
    <row r="2414" spans="1:30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</row>
    <row r="2415" spans="1:30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</row>
    <row r="2416" spans="1:30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</row>
    <row r="2417" spans="1:30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</row>
    <row r="2418" spans="1:30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</row>
    <row r="2419" spans="1:30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</row>
    <row r="2420" spans="1:30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</row>
    <row r="2421" spans="1:30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</row>
    <row r="2422" spans="1:30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</row>
    <row r="2423" spans="1:30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</row>
    <row r="2424" spans="1:30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</row>
    <row r="2425" spans="1:30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</row>
    <row r="2426" spans="1:30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</row>
    <row r="2427" spans="1:30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</row>
    <row r="2428" spans="1:30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</row>
    <row r="2429" spans="1:30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</row>
    <row r="2430" spans="1:30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</row>
    <row r="2431" spans="1:30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</row>
    <row r="2432" spans="1:30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</row>
    <row r="2433" spans="1:30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</row>
    <row r="2434" spans="1:30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</row>
    <row r="2435" spans="1:30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</row>
    <row r="2436" spans="1:30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</row>
    <row r="2437" spans="1:30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</row>
    <row r="2438" spans="1:30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</row>
    <row r="2439" spans="1:30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</row>
    <row r="2440" spans="1:30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</row>
    <row r="2441" spans="1:30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</row>
    <row r="2442" spans="1:30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</row>
    <row r="2443" spans="1:30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</row>
    <row r="2444" spans="1:30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</row>
    <row r="2445" spans="1:30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</row>
    <row r="2446" spans="1:30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</row>
    <row r="2447" spans="1:30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</row>
    <row r="2448" spans="1:30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</row>
    <row r="2449" spans="1:30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</row>
    <row r="2450" spans="1:30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</row>
    <row r="2451" spans="1:30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</row>
    <row r="2452" spans="1:30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</row>
    <row r="2453" spans="1:30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</row>
    <row r="2454" spans="1:30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</row>
    <row r="2455" spans="1:30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</row>
    <row r="2456" spans="1:30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</row>
    <row r="2457" spans="1:30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</row>
    <row r="2458" spans="1:30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</row>
    <row r="2459" spans="1:30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</row>
    <row r="2460" spans="1:30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</row>
    <row r="2461" spans="1:30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</row>
    <row r="2462" spans="1:30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</row>
    <row r="2463" spans="1:30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</row>
    <row r="2464" spans="1:30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</row>
    <row r="2465" spans="1:30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</row>
    <row r="2466" spans="1:30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</row>
    <row r="2467" spans="1:30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</row>
    <row r="2468" spans="1:30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</row>
    <row r="2469" spans="1:30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</row>
    <row r="2470" spans="1:30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</row>
    <row r="2471" spans="1:30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</row>
    <row r="2472" spans="1:30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</row>
    <row r="2473" spans="1:30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</row>
    <row r="2474" spans="1:30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</row>
    <row r="2475" spans="1:30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</row>
    <row r="2476" spans="1:30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</row>
    <row r="2477" spans="1:30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</row>
    <row r="2478" spans="1:30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</row>
    <row r="2479" spans="1:30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</row>
    <row r="2480" spans="1:30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</row>
    <row r="2481" spans="1:30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</row>
    <row r="2482" spans="1:30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</row>
    <row r="2483" spans="1:30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</row>
    <row r="2484" spans="1:30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</row>
    <row r="2485" spans="1:30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</row>
    <row r="2486" spans="1:30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</row>
    <row r="2487" spans="1:30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</row>
    <row r="2488" spans="1:30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</row>
    <row r="2489" spans="1:30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</row>
    <row r="2490" spans="1:30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</row>
    <row r="2491" spans="1:30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</row>
    <row r="2492" spans="1:30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</row>
    <row r="2493" spans="1:30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</row>
    <row r="2494" spans="1:30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</row>
    <row r="2495" spans="1:30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</row>
    <row r="2496" spans="1:30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</row>
    <row r="2497" spans="1:30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</row>
    <row r="2498" spans="1:30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</row>
    <row r="2499" spans="1:30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</row>
    <row r="2500" spans="1:30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</row>
    <row r="2501" spans="1:30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</row>
    <row r="2502" spans="1:30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</row>
    <row r="2503" spans="1:30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</row>
    <row r="2504" spans="1:30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</row>
    <row r="2505" spans="1:30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</row>
    <row r="2506" spans="1:30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</row>
    <row r="2507" spans="1:30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</row>
    <row r="2508" spans="1:30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</row>
    <row r="2509" spans="1:30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</row>
    <row r="2510" spans="1:30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</row>
    <row r="2511" spans="1:30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</row>
    <row r="2512" spans="1:30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</row>
    <row r="2513" spans="1:30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</row>
    <row r="2514" spans="1:30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</row>
    <row r="2515" spans="1:30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</row>
    <row r="2516" spans="1:30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</row>
    <row r="2517" spans="1:30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</row>
    <row r="2518" spans="1:30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</row>
    <row r="2519" spans="1:30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</row>
    <row r="2520" spans="1:30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</row>
    <row r="2521" spans="1:30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</row>
    <row r="2522" spans="1:30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</row>
    <row r="2523" spans="1:30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</row>
    <row r="2524" spans="1:30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</row>
    <row r="2525" spans="1:30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</row>
    <row r="2526" spans="1:30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</row>
    <row r="2527" spans="1:30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</row>
    <row r="2528" spans="1:30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</row>
    <row r="2529" spans="1:30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</row>
    <row r="2530" spans="1:30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</row>
    <row r="2531" spans="1:30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</row>
    <row r="2532" spans="1:30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</row>
    <row r="2533" spans="1:30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</row>
    <row r="2534" spans="1:30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</row>
    <row r="2535" spans="1:30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</row>
    <row r="2536" spans="1:30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</row>
    <row r="2537" spans="1:30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</row>
    <row r="2538" spans="1:30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</row>
    <row r="2539" spans="1:30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</row>
    <row r="2540" spans="1:30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</row>
    <row r="2541" spans="1:30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</row>
    <row r="2542" spans="1:30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</row>
    <row r="2543" spans="1:30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</row>
    <row r="2544" spans="1:30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</row>
    <row r="2545" spans="1:30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</row>
    <row r="2546" spans="1:30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</row>
    <row r="2547" spans="1:30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</row>
    <row r="2548" spans="1:30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</row>
    <row r="2549" spans="1:30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</row>
    <row r="2550" spans="1:30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</row>
    <row r="2551" spans="1:30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</row>
    <row r="2552" spans="1:30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</row>
    <row r="2553" spans="1:30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</row>
    <row r="2554" spans="1:30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</row>
    <row r="2555" spans="1:30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</row>
    <row r="2556" spans="1:30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</row>
    <row r="2557" spans="1:30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</row>
    <row r="2558" spans="1:30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</row>
    <row r="2559" spans="1:30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</row>
    <row r="2560" spans="1:30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</row>
    <row r="2561" spans="1:30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</row>
    <row r="2562" spans="1:30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</row>
    <row r="2563" spans="1:30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</row>
    <row r="2564" spans="1:30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</row>
    <row r="2565" spans="1:30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</row>
    <row r="2566" spans="1:30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</row>
    <row r="2567" spans="1:30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</row>
    <row r="2568" spans="1:30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</row>
    <row r="2569" spans="1:30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</row>
    <row r="2570" spans="1:30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</row>
    <row r="2571" spans="1:30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</row>
    <row r="2572" spans="1:30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</row>
    <row r="2573" spans="1:30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</row>
    <row r="2574" spans="1:30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</row>
    <row r="2575" spans="1:30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</row>
    <row r="2576" spans="1:30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</row>
    <row r="2577" spans="1:30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</row>
    <row r="2578" spans="1:30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</row>
    <row r="2579" spans="1:30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</row>
    <row r="2580" spans="1:30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</row>
    <row r="2581" spans="1:30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</row>
    <row r="2582" spans="1:30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</row>
    <row r="2583" spans="1:30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</row>
    <row r="2584" spans="1:30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</row>
    <row r="2585" spans="1:30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</row>
    <row r="2586" spans="1:30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</row>
    <row r="2587" spans="1:30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</row>
    <row r="2588" spans="1:30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</row>
    <row r="2589" spans="1:30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</row>
    <row r="2590" spans="1:30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</row>
    <row r="2591" spans="1:30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</row>
    <row r="2592" spans="1:30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</row>
    <row r="2593" spans="1:30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</row>
    <row r="2594" spans="1:30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</row>
    <row r="2595" spans="1:30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</row>
    <row r="2596" spans="1:30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</row>
    <row r="2597" spans="1:30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</row>
    <row r="2598" spans="1:30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</row>
    <row r="2599" spans="1:30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</row>
    <row r="2600" spans="1:30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</row>
    <row r="2601" spans="1:30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</row>
    <row r="2602" spans="1:30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</row>
    <row r="2603" spans="1:30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</row>
    <row r="2604" spans="1:30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</row>
    <row r="2605" spans="1:30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</row>
    <row r="2606" spans="1:30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</row>
    <row r="2607" spans="1:30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</row>
    <row r="2608" spans="1:30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</row>
    <row r="2609" spans="1:30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</row>
    <row r="2610" spans="1:30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</row>
    <row r="2611" spans="1:30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</row>
    <row r="2612" spans="1:30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</row>
    <row r="2613" spans="1:30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</row>
    <row r="2614" spans="1:30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</row>
    <row r="2615" spans="1:30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</row>
    <row r="2616" spans="1:30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</row>
    <row r="2617" spans="1:30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</row>
    <row r="2618" spans="1:30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</row>
    <row r="2619" spans="1:30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</row>
    <row r="2620" spans="1:30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</row>
    <row r="2621" spans="1:30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</row>
    <row r="2622" spans="1:30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</row>
    <row r="2623" spans="1:30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</row>
    <row r="2624" spans="1:30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</row>
    <row r="2625" spans="1:30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</row>
    <row r="2626" spans="1:30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</row>
    <row r="2627" spans="1:30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</row>
    <row r="2628" spans="1:30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</row>
    <row r="2629" spans="1:30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</row>
    <row r="2630" spans="1:30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</row>
    <row r="2631" spans="1:30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</row>
    <row r="2632" spans="1:30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</row>
    <row r="2633" spans="1:30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</row>
    <row r="2634" spans="1:30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</row>
    <row r="2635" spans="1:30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</row>
    <row r="2636" spans="1:30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</row>
    <row r="2637" spans="1:30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</row>
    <row r="2638" spans="1:30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</row>
    <row r="2639" spans="1:30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</row>
    <row r="2640" spans="1:30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</row>
    <row r="2641" spans="1:30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</row>
    <row r="2642" spans="1:30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</row>
    <row r="2643" spans="1:30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</row>
    <row r="2644" spans="1:30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</row>
    <row r="2645" spans="1:30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</row>
    <row r="2646" spans="1:30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</row>
    <row r="2647" spans="1:30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</row>
    <row r="2648" spans="1:30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</row>
    <row r="2649" spans="1:30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</row>
    <row r="2650" spans="1:30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</row>
    <row r="2651" spans="1:30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</row>
    <row r="2652" spans="1:30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</row>
    <row r="2653" spans="1:30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</row>
    <row r="2654" spans="1:30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</row>
    <row r="2655" spans="1:30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</row>
    <row r="2656" spans="1:30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</row>
    <row r="2657" spans="1:30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</row>
    <row r="2658" spans="1:30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</row>
    <row r="2659" spans="1:30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</row>
    <row r="2660" spans="1:30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</row>
    <row r="2661" spans="1:30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</row>
    <row r="2662" spans="1:30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</row>
    <row r="2663" spans="1:30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</row>
    <row r="2664" spans="1:30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</row>
    <row r="2665" spans="1:30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</row>
    <row r="2666" spans="1:30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</row>
    <row r="2667" spans="1:30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</row>
    <row r="2668" spans="1:30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</row>
    <row r="2669" spans="1:30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</row>
    <row r="2670" spans="1:30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</row>
    <row r="2671" spans="1:30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</row>
    <row r="2672" spans="1:30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</row>
    <row r="2673" spans="1:30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</row>
    <row r="2674" spans="1:30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</row>
    <row r="2675" spans="1:30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</row>
    <row r="2676" spans="1:30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</row>
    <row r="2677" spans="1:30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</row>
    <row r="2678" spans="1:30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</row>
    <row r="2679" spans="1:30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</row>
    <row r="2680" spans="1:30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</row>
    <row r="2681" spans="1:30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</row>
    <row r="2682" spans="1:30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</row>
    <row r="2683" spans="1:30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</row>
    <row r="2684" spans="1:30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</row>
    <row r="2685" spans="1:30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</row>
    <row r="2686" spans="1:30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</row>
    <row r="2687" spans="1:30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</row>
    <row r="2688" spans="1:30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</row>
    <row r="2689" spans="1:30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</row>
    <row r="2690" spans="1:30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</row>
    <row r="2691" spans="1:30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</row>
    <row r="2692" spans="1:30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</row>
    <row r="2693" spans="1:30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</row>
    <row r="2694" spans="1:30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</row>
    <row r="2695" spans="1:30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</row>
    <row r="2696" spans="1:30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</row>
    <row r="2697" spans="1:30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</row>
    <row r="2698" spans="1:30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</row>
    <row r="2699" spans="1:30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</row>
    <row r="2700" spans="1:30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</row>
    <row r="2701" spans="1:30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</row>
    <row r="2702" spans="1:30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</row>
    <row r="2703" spans="1:30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</row>
    <row r="2704" spans="1:30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</row>
    <row r="2705" spans="1:30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</row>
    <row r="2706" spans="1:30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</row>
    <row r="2707" spans="1:30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</row>
    <row r="2708" spans="1:30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</row>
    <row r="2709" spans="1:30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</row>
    <row r="2710" spans="1:30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</row>
    <row r="2711" spans="1:30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</row>
    <row r="2712" spans="1:30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</row>
    <row r="2713" spans="1:30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</row>
    <row r="2714" spans="1:30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</row>
    <row r="2715" spans="1:30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</row>
    <row r="2716" spans="1:30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</row>
    <row r="2717" spans="1:30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</row>
    <row r="2718" spans="1:30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</row>
    <row r="2719" spans="1:30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</row>
    <row r="2720" spans="1:30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</row>
    <row r="2721" spans="1:30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</row>
    <row r="2722" spans="1:30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</row>
    <row r="2723" spans="1:30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</row>
    <row r="2724" spans="1:30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</row>
    <row r="2725" spans="1:30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</row>
    <row r="2726" spans="1:30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</row>
    <row r="2727" spans="1:30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</row>
    <row r="2728" spans="1:30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</row>
    <row r="2729" spans="1:30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</row>
    <row r="2730" spans="1:30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</row>
    <row r="2731" spans="1:30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</row>
    <row r="2732" spans="1:30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</row>
    <row r="2733" spans="1:30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</row>
    <row r="2734" spans="1:30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</row>
    <row r="2735" spans="1:30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</row>
    <row r="2736" spans="1:30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</row>
    <row r="2737" spans="1:30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</row>
    <row r="2738" spans="1:30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</row>
    <row r="2739" spans="1:30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</row>
    <row r="2740" spans="1:30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</row>
    <row r="2741" spans="1:30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</row>
    <row r="2742" spans="1:30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</row>
    <row r="2743" spans="1:30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</row>
    <row r="2744" spans="1:30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</row>
    <row r="2745" spans="1:30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</row>
    <row r="2746" spans="1:30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</row>
    <row r="2747" spans="1:30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</row>
    <row r="2748" spans="1:30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</row>
    <row r="2749" spans="1:30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</row>
    <row r="2750" spans="1:30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</row>
    <row r="2751" spans="1:30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</row>
    <row r="2752" spans="1:30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</row>
    <row r="2753" spans="1:30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</row>
    <row r="2754" spans="1:30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</row>
    <row r="2755" spans="1:30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</row>
    <row r="2756" spans="1:30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</row>
    <row r="2757" spans="1:30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</row>
    <row r="2758" spans="1:30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</row>
    <row r="2759" spans="1:30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</row>
    <row r="2760" spans="1:30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</row>
    <row r="2761" spans="1:30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</row>
    <row r="2762" spans="1:30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</row>
    <row r="2763" spans="1:30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</row>
    <row r="2764" spans="1:30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</row>
    <row r="2765" spans="1:30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</row>
    <row r="2766" spans="1:30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</row>
    <row r="2767" spans="1:30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</row>
    <row r="2768" spans="1:30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</row>
    <row r="2769" spans="1:30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</row>
    <row r="2770" spans="1:30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</row>
    <row r="2771" spans="1:30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</row>
    <row r="2772" spans="1:30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</row>
    <row r="2773" spans="1:30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</row>
    <row r="2774" spans="1:30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</row>
    <row r="2775" spans="1:30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</row>
    <row r="2776" spans="1:30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</row>
    <row r="2777" spans="1:30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</row>
    <row r="2778" spans="1:30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</row>
    <row r="2779" spans="1:30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</row>
    <row r="2780" spans="1:30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</row>
    <row r="2781" spans="1:30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</row>
    <row r="2782" spans="1:30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</row>
    <row r="2783" spans="1:30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</row>
    <row r="2784" spans="1:30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</row>
    <row r="2785" spans="1:30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</row>
    <row r="2786" spans="1:30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</row>
    <row r="2787" spans="1:30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</row>
    <row r="2788" spans="1:30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</row>
    <row r="2789" spans="1:30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</row>
    <row r="2790" spans="1:30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</row>
    <row r="2791" spans="1:30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</row>
    <row r="2792" spans="1:30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</row>
    <row r="2793" spans="1:30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</row>
    <row r="2794" spans="1:30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</row>
    <row r="2795" spans="1:30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</row>
    <row r="2796" spans="1:30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</row>
    <row r="2797" spans="1:30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</row>
    <row r="2798" spans="1:30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</row>
    <row r="2799" spans="1:30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</row>
    <row r="2800" spans="1:30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</row>
    <row r="2801" spans="1:30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</row>
    <row r="2802" spans="1:30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</row>
    <row r="2803" spans="1:30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</row>
    <row r="2804" spans="1:30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</row>
    <row r="2805" spans="1:30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</row>
    <row r="2806" spans="1:30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</row>
    <row r="2807" spans="1:30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</row>
    <row r="2808" spans="1:30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</row>
    <row r="2809" spans="1:30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</row>
    <row r="2810" spans="1:30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</row>
    <row r="2811" spans="1:30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</row>
    <row r="2812" spans="1:30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</row>
    <row r="2813" spans="1:30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</row>
    <row r="2814" spans="1:30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</row>
    <row r="2815" spans="1:30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</row>
    <row r="2816" spans="1:30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</row>
    <row r="2817" spans="1:30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</row>
    <row r="2818" spans="1:30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</row>
    <row r="2819" spans="1:30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</row>
    <row r="2820" spans="1:30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</row>
    <row r="2821" spans="1:30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</row>
    <row r="2822" spans="1:30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</row>
    <row r="2823" spans="1:30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</row>
    <row r="2824" spans="1:30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</row>
    <row r="2825" spans="1:30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</row>
    <row r="2826" spans="1:30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</row>
    <row r="2827" spans="1:30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</row>
    <row r="2828" spans="1:30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</row>
    <row r="2829" spans="1:30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</row>
    <row r="2830" spans="1:30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</row>
    <row r="2831" spans="1:30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</row>
    <row r="2832" spans="1:30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</row>
    <row r="2833" spans="1:30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</row>
    <row r="2834" spans="1:30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</row>
    <row r="2835" spans="1:30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</row>
    <row r="2836" spans="1:30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</row>
    <row r="2837" spans="1:30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</row>
    <row r="2838" spans="1:30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</row>
    <row r="2839" spans="1:30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</row>
    <row r="2840" spans="1:30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</row>
    <row r="2841" spans="1:30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</row>
    <row r="2842" spans="1:30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</row>
    <row r="2843" spans="1:30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</row>
    <row r="2844" spans="1:30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</row>
    <row r="2845" spans="1:30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</row>
    <row r="2846" spans="1:30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</row>
    <row r="2847" spans="1:30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</row>
    <row r="2848" spans="1:30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</row>
    <row r="2849" spans="1:30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</row>
    <row r="2850" spans="1:30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</row>
    <row r="2851" spans="1:30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</row>
    <row r="2852" spans="1:30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</row>
    <row r="2853" spans="1:30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</row>
    <row r="2854" spans="1:30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</row>
    <row r="2855" spans="1:30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</row>
    <row r="2856" spans="1:30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</row>
    <row r="2857" spans="1:30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</row>
    <row r="2858" spans="1:30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</row>
    <row r="2859" spans="1:30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</row>
    <row r="2860" spans="1:30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</row>
    <row r="2861" spans="1:30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</row>
    <row r="2862" spans="1:30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</row>
    <row r="2863" spans="1:30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</row>
    <row r="2864" spans="1:30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</row>
    <row r="2865" spans="1:30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</row>
    <row r="2866" spans="1:30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</row>
    <row r="2867" spans="1:30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</row>
    <row r="2868" spans="1:30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</row>
    <row r="2869" spans="1:30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</row>
    <row r="2870" spans="1:30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</row>
    <row r="2871" spans="1:30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</row>
    <row r="2872" spans="1:30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</row>
    <row r="2873" spans="1:30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</row>
    <row r="2874" spans="1:30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</row>
    <row r="2875" spans="1:30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</row>
    <row r="2876" spans="1:30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</row>
    <row r="2877" spans="1:30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</row>
    <row r="2878" spans="1:30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</row>
    <row r="2879" spans="1:30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</row>
    <row r="2880" spans="1:30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</row>
    <row r="2881" spans="1:30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</row>
    <row r="2882" spans="1:30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</row>
    <row r="2883" spans="1:30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</row>
    <row r="2884" spans="1:30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</row>
    <row r="2885" spans="1:30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</row>
    <row r="2886" spans="1:30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</row>
    <row r="2887" spans="1:30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</row>
    <row r="2888" spans="1:30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</row>
    <row r="2889" spans="1:30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</row>
    <row r="2890" spans="1:30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</row>
    <row r="2891" spans="1:30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</row>
    <row r="2892" spans="1:30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</row>
    <row r="2893" spans="1:30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</row>
    <row r="2894" spans="1:30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</row>
    <row r="2895" spans="1:30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</row>
    <row r="2896" spans="1:30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</row>
    <row r="2897" spans="1:30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</row>
    <row r="2898" spans="1:30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</row>
    <row r="2899" spans="1:30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</row>
    <row r="2900" spans="1:30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</row>
    <row r="2901" spans="1:30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</row>
    <row r="2902" spans="1:30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</row>
    <row r="2903" spans="1:30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</row>
    <row r="2904" spans="1:30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</row>
    <row r="2905" spans="1:30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</row>
    <row r="2906" spans="1:30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</row>
    <row r="2907" spans="1:30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</row>
    <row r="2908" spans="1:30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</row>
    <row r="2909" spans="1:30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</row>
    <row r="2910" spans="1:30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</row>
    <row r="2911" spans="1:30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</row>
    <row r="2912" spans="1:30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</row>
    <row r="2913" spans="1:30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</row>
    <row r="2914" spans="1:30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</row>
    <row r="2915" spans="1:30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</row>
    <row r="2916" spans="1:30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</row>
    <row r="2917" spans="1:30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</row>
    <row r="2918" spans="1:30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</row>
    <row r="2919" spans="1:30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</row>
    <row r="2920" spans="1:30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</row>
    <row r="2921" spans="1:30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</row>
    <row r="2922" spans="1:30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</row>
    <row r="2923" spans="1:30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</row>
    <row r="2924" spans="1:30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</row>
    <row r="2925" spans="1:30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</row>
    <row r="2926" spans="1:30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</row>
    <row r="2927" spans="1:30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</row>
    <row r="2928" spans="1:30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</row>
    <row r="2929" spans="1:30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</row>
    <row r="2930" spans="1:30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</row>
    <row r="2931" spans="1:30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</row>
    <row r="2932" spans="1:30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</row>
    <row r="2933" spans="1:30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</row>
    <row r="2934" spans="1:30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</row>
    <row r="2935" spans="1:30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</row>
    <row r="2936" spans="1:30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</row>
    <row r="2937" spans="1:30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</row>
    <row r="2938" spans="1:30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</row>
    <row r="2939" spans="1:30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</row>
    <row r="2940" spans="1:30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</row>
    <row r="2941" spans="1:30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</row>
    <row r="2942" spans="1:30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</row>
    <row r="2943" spans="1:30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</row>
    <row r="2944" spans="1:30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</row>
    <row r="2945" spans="1:30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</row>
    <row r="2946" spans="1:30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</row>
    <row r="2947" spans="1:30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</row>
    <row r="2948" spans="1:30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</row>
    <row r="2949" spans="1:30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</row>
    <row r="2950" spans="1:30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</row>
    <row r="2951" spans="1:30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</row>
    <row r="2952" spans="1:30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</row>
    <row r="2953" spans="1:30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</row>
    <row r="2954" spans="1:30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</row>
    <row r="2955" spans="1:30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</row>
    <row r="2956" spans="1:30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</row>
    <row r="2957" spans="1:30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</row>
    <row r="2958" spans="1:30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</row>
    <row r="2959" spans="1:30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</row>
    <row r="2960" spans="1:30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</row>
    <row r="2961" spans="1:30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</row>
    <row r="2962" spans="1:30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</row>
    <row r="2963" spans="1:30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</row>
    <row r="2964" spans="1:30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</row>
    <row r="2965" spans="1:30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</row>
    <row r="2966" spans="1:30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</row>
    <row r="2967" spans="1:30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</row>
    <row r="2968" spans="1:30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</row>
    <row r="2969" spans="1:30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</row>
    <row r="2970" spans="1:30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</row>
    <row r="2971" spans="1:30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</row>
    <row r="2972" spans="1:30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</row>
    <row r="2973" spans="1:30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</row>
    <row r="2974" spans="1:30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</row>
    <row r="2975" spans="1:30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</row>
    <row r="2976" spans="1:30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</row>
    <row r="2977" spans="1:30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</row>
    <row r="2978" spans="1:30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</row>
    <row r="2979" spans="1:30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</row>
    <row r="2980" spans="1:30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</row>
    <row r="2981" spans="1:30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</row>
    <row r="2982" spans="1:30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</row>
    <row r="2983" spans="1:30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</row>
    <row r="2984" spans="1:30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</row>
    <row r="2985" spans="1:30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</row>
    <row r="2986" spans="1:30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</row>
    <row r="2987" spans="1:30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</row>
    <row r="2988" spans="1:30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</row>
    <row r="2989" spans="1:30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</row>
    <row r="2990" spans="1:30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</row>
    <row r="2991" spans="1:30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</row>
    <row r="2992" spans="1:30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</row>
    <row r="2993" spans="1:30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</row>
    <row r="2994" spans="1:30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</row>
    <row r="2995" spans="1:30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</row>
    <row r="2996" spans="1:30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</row>
    <row r="2997" spans="1:30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</row>
    <row r="2998" spans="1:30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</row>
    <row r="2999" spans="1:30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</row>
    <row r="3000" spans="1:30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</row>
    <row r="3001" spans="1:30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</row>
    <row r="3002" spans="1:30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</row>
    <row r="3003" spans="1:30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</row>
    <row r="3004" spans="1:30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</row>
    <row r="3005" spans="1:30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</row>
    <row r="3006" spans="1:30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</row>
    <row r="3007" spans="1:30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</row>
    <row r="3008" spans="1:30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</row>
    <row r="3009" spans="1:30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</row>
    <row r="3010" spans="1:30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</row>
    <row r="3011" spans="1:30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</row>
    <row r="3012" spans="1:30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</row>
    <row r="3013" spans="1:30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</row>
    <row r="3014" spans="1:30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</row>
    <row r="3015" spans="1:30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</row>
    <row r="3016" spans="1:30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</row>
    <row r="3017" spans="1:30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</row>
    <row r="3018" spans="1:30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</row>
    <row r="3019" spans="1:30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</row>
    <row r="3020" spans="1:30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</row>
    <row r="3021" spans="1:30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</row>
    <row r="3022" spans="1:30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</row>
    <row r="3023" spans="1:30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</row>
    <row r="3024" spans="1:30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</row>
    <row r="3025" spans="1:30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</row>
    <row r="3026" spans="1:30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</row>
    <row r="3027" spans="1:30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</row>
    <row r="3028" spans="1:30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</row>
    <row r="3029" spans="1:30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</row>
    <row r="3030" spans="1:30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</row>
    <row r="3031" spans="1:30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</row>
    <row r="3032" spans="1:30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</row>
    <row r="3033" spans="1:30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</row>
    <row r="3034" spans="1:30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</row>
    <row r="3035" spans="1:30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</row>
    <row r="3036" spans="1:30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</row>
    <row r="3037" spans="1:30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</row>
    <row r="3038" spans="1:30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</row>
    <row r="3039" spans="1:30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</row>
    <row r="3040" spans="1:30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</row>
    <row r="3041" spans="1:30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</row>
    <row r="3042" spans="1:30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</row>
    <row r="3043" spans="1:30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</row>
    <row r="3044" spans="1:30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</row>
    <row r="3045" spans="1:30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</row>
    <row r="3046" spans="1:30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</row>
    <row r="3047" spans="1:30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</row>
    <row r="3048" spans="1:30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</row>
    <row r="3049" spans="1:30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</row>
    <row r="3050" spans="1:30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</row>
    <row r="3051" spans="1:30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</row>
    <row r="3052" spans="1:30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</row>
    <row r="3053" spans="1:30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</row>
    <row r="3054" spans="1:30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</row>
    <row r="3055" spans="1:30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</row>
    <row r="3056" spans="1:30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</row>
    <row r="3057" spans="1:30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</row>
    <row r="3058" spans="1:30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</row>
    <row r="3059" spans="1:30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</row>
    <row r="3060" spans="1:30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</row>
    <row r="3061" spans="1:30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</row>
    <row r="3062" spans="1:30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</row>
    <row r="3063" spans="1:30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</row>
    <row r="3064" spans="1:30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</row>
    <row r="3065" spans="1:30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</row>
    <row r="3066" spans="1:30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</row>
    <row r="3067" spans="1:30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</row>
    <row r="3068" spans="1:30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</row>
    <row r="3069" spans="1:30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</row>
    <row r="3070" spans="1:30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</row>
    <row r="3071" spans="1:30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</row>
    <row r="3072" spans="1:30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</row>
    <row r="3073" spans="1:30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</row>
    <row r="3074" spans="1:30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</row>
    <row r="3075" spans="1:30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</row>
    <row r="3076" spans="1:30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</row>
    <row r="3077" spans="1:30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</row>
    <row r="3078" spans="1:30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</row>
    <row r="3079" spans="1:30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</row>
    <row r="3080" spans="1:30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</row>
    <row r="3081" spans="1:30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</row>
    <row r="3082" spans="1:30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</row>
    <row r="3083" spans="1:30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</row>
    <row r="3084" spans="1:30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</row>
    <row r="3085" spans="1:30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</row>
    <row r="3086" spans="1:30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</row>
    <row r="3087" spans="1:30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</row>
    <row r="3088" spans="1:30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</row>
    <row r="3089" spans="1:30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</row>
    <row r="3090" spans="1:30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</row>
    <row r="3091" spans="1:30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</row>
    <row r="3092" spans="1:30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</row>
    <row r="3093" spans="1:30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</row>
    <row r="3094" spans="1:30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</row>
    <row r="3095" spans="1:30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</row>
    <row r="3096" spans="1:30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</row>
    <row r="3097" spans="1:30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</row>
    <row r="3098" spans="1:30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</row>
    <row r="3099" spans="1:30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</row>
    <row r="3100" spans="1:30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</row>
    <row r="3101" spans="1:30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</row>
    <row r="3102" spans="1:30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</row>
    <row r="3103" spans="1:30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</row>
    <row r="3104" spans="1:30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</row>
    <row r="3105" spans="1:30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</row>
    <row r="3106" spans="1:30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</row>
    <row r="3107" spans="1:30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</row>
    <row r="3108" spans="1:30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</row>
    <row r="3109" spans="1:30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</row>
    <row r="3110" spans="1:30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</row>
    <row r="3111" spans="1:30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</row>
    <row r="3112" spans="1:30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</row>
    <row r="3113" spans="1:30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</row>
    <row r="3114" spans="1:30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</row>
    <row r="3115" spans="1:30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</row>
    <row r="3116" spans="1:30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</row>
    <row r="3117" spans="1:30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</row>
    <row r="3118" spans="1:30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</row>
    <row r="3119" spans="1:30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</row>
    <row r="3120" spans="1:30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</row>
    <row r="3121" spans="1:30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</row>
    <row r="3122" spans="1:30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</row>
    <row r="3123" spans="1:30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</row>
    <row r="3124" spans="1:30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</row>
    <row r="3125" spans="1:30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</row>
    <row r="3126" spans="1:30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</row>
    <row r="3127" spans="1:30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</row>
    <row r="3128" spans="1:30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</row>
    <row r="3129" spans="1:30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</row>
    <row r="3130" spans="1:30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</row>
    <row r="3131" spans="1:30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</row>
    <row r="3132" spans="1:30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</row>
    <row r="3133" spans="1:30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</row>
    <row r="3134" spans="1:30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</row>
    <row r="3135" spans="1:30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</row>
    <row r="3136" spans="1:30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</row>
    <row r="3137" spans="1:30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</row>
    <row r="3138" spans="1:30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</row>
    <row r="3139" spans="1:30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</row>
    <row r="3140" spans="1:30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</row>
    <row r="3141" spans="1:30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</row>
    <row r="3142" spans="1:30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</row>
    <row r="3143" spans="1:30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</row>
    <row r="3144" spans="1:30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</row>
    <row r="3145" spans="1:30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</row>
    <row r="3146" spans="1:30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</row>
    <row r="3147" spans="1:30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</row>
    <row r="3148" spans="1:30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</row>
    <row r="3149" spans="1:30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</row>
    <row r="3150" spans="1:30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</row>
    <row r="3151" spans="1:30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</row>
    <row r="3152" spans="1:30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</row>
    <row r="3153" spans="1:30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</row>
    <row r="3154" spans="1:30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</row>
    <row r="3155" spans="1:30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</row>
    <row r="3156" spans="1:30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</row>
    <row r="3157" spans="1:30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</row>
    <row r="3158" spans="1:30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</row>
    <row r="3159" spans="1:30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</row>
    <row r="3160" spans="1:30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</row>
    <row r="3161" spans="1:30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</row>
    <row r="3162" spans="1:30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</row>
    <row r="3163" spans="1:30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</row>
    <row r="3164" spans="1:30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</row>
    <row r="3165" spans="1:30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</row>
    <row r="3166" spans="1:30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</row>
    <row r="3167" spans="1:30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</row>
    <row r="3168" spans="1:30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</row>
    <row r="3169" spans="1:30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</row>
    <row r="3170" spans="1:30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</row>
    <row r="3171" spans="1:30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</row>
    <row r="3172" spans="1:30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</row>
    <row r="3173" spans="1:30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</row>
    <row r="3174" spans="1:30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</row>
    <row r="3175" spans="1:30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</row>
    <row r="3176" spans="1:30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</row>
    <row r="3177" spans="1:30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</row>
    <row r="3178" spans="1:30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</row>
    <row r="3179" spans="1:30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</row>
    <row r="3180" spans="1:30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</row>
    <row r="3181" spans="1:30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</row>
    <row r="3182" spans="1:30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</row>
    <row r="3183" spans="1:30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</row>
    <row r="3184" spans="1:30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</row>
    <row r="3185" spans="1:30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</row>
    <row r="3186" spans="1:30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</row>
    <row r="3187" spans="1:30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</row>
    <row r="3188" spans="1:30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</row>
    <row r="3189" spans="1:30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</row>
    <row r="3190" spans="1:30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</row>
    <row r="3191" spans="1:30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</row>
    <row r="3192" spans="1:30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</row>
    <row r="3193" spans="1:30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</row>
    <row r="3194" spans="1:30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</row>
    <row r="3195" spans="1:30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</row>
    <row r="3196" spans="1:30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</row>
    <row r="3197" spans="1:30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</row>
    <row r="3198" spans="1:30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</row>
    <row r="3199" spans="1:30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</row>
    <row r="3200" spans="1:30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</row>
    <row r="3201" spans="1:30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</row>
    <row r="3202" spans="1:30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</row>
    <row r="3203" spans="1:30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</row>
    <row r="3204" spans="1:30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</row>
    <row r="3205" spans="1:30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</row>
    <row r="3206" spans="1:30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</row>
    <row r="3207" spans="1:30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</row>
    <row r="3208" spans="1:30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</row>
    <row r="3209" spans="1:30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</row>
    <row r="3210" spans="1:30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</row>
    <row r="3211" spans="1:30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</row>
    <row r="3212" spans="1:30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</row>
    <row r="3213" spans="1:30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</row>
    <row r="3214" spans="1:30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</row>
    <row r="3215" spans="1:30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</row>
    <row r="3216" spans="1:30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</row>
    <row r="3217" spans="1:30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</row>
    <row r="3218" spans="1:30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</row>
    <row r="3219" spans="1:30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</row>
    <row r="3220" spans="1:30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</row>
    <row r="3221" spans="1:30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</row>
    <row r="3222" spans="1:30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</row>
    <row r="3223" spans="1:30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</row>
    <row r="3224" spans="1:30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</row>
    <row r="3225" spans="1:30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</row>
    <row r="3226" spans="1:30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</row>
    <row r="3227" spans="1:30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</row>
    <row r="3228" spans="1:30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</row>
    <row r="3229" spans="1:30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</row>
    <row r="3230" spans="1:30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</row>
    <row r="3231" spans="1:30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</row>
    <row r="3232" spans="1:30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</row>
    <row r="3233" spans="1:30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</row>
    <row r="3234" spans="1:30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</row>
    <row r="3235" spans="1:30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</row>
    <row r="3236" spans="1:30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</row>
    <row r="3237" spans="1:30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</row>
    <row r="3238" spans="1:30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</row>
    <row r="3239" spans="1:30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</row>
    <row r="3240" spans="1:30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</row>
    <row r="3241" spans="1:30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</row>
    <row r="3242" spans="1:30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</row>
    <row r="3243" spans="1:30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</row>
    <row r="3244" spans="1:30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</row>
    <row r="3245" spans="1:30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</row>
    <row r="3246" spans="1:30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</row>
    <row r="3247" spans="1:30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</row>
    <row r="3248" spans="1:30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</row>
    <row r="3249" spans="1:30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</row>
    <row r="3250" spans="1:30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</row>
    <row r="3251" spans="1:30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</row>
    <row r="3252" spans="1:30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</row>
    <row r="3253" spans="1:30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</row>
    <row r="3254" spans="1:30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</row>
    <row r="3255" spans="1:30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</row>
    <row r="3256" spans="1:30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</row>
    <row r="3257" spans="1:30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</row>
    <row r="3258" spans="1:30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</row>
    <row r="3259" spans="1:30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</row>
    <row r="3260" spans="1:30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</row>
    <row r="3261" spans="1:30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</row>
    <row r="3262" spans="1:30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</row>
    <row r="3263" spans="1:30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</row>
    <row r="3264" spans="1:30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</row>
    <row r="3265" spans="1:30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</row>
    <row r="3266" spans="1:30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</row>
    <row r="3267" spans="1:30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</row>
    <row r="3268" spans="1:30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</row>
    <row r="3269" spans="1:30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</row>
    <row r="3270" spans="1:30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</row>
    <row r="3271" spans="1:30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</row>
    <row r="3272" spans="1:30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</row>
    <row r="3273" spans="1:30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</row>
    <row r="3274" spans="1:30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</row>
    <row r="3275" spans="1:30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</row>
    <row r="3276" spans="1:30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</row>
    <row r="3277" spans="1:30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</row>
    <row r="3278" spans="1:30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</row>
    <row r="3279" spans="1:30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</row>
    <row r="3280" spans="1:30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</row>
    <row r="3281" spans="1:30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</row>
    <row r="3282" spans="1:30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</row>
    <row r="3283" spans="1:30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</row>
    <row r="3284" spans="1:30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</row>
    <row r="3285" spans="1:30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</row>
    <row r="3286" spans="1:30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</row>
    <row r="3287" spans="1:30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</row>
    <row r="3288" spans="1:30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</row>
    <row r="3289" spans="1:30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</row>
    <row r="3290" spans="1:30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</row>
    <row r="3291" spans="1:30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</row>
    <row r="3292" spans="1:30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</row>
    <row r="3293" spans="1:30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</row>
    <row r="3294" spans="1:30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</row>
    <row r="3295" spans="1:30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</row>
    <row r="3296" spans="1:30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</row>
    <row r="3297" spans="1:30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</row>
    <row r="3298" spans="1:30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</row>
    <row r="3299" spans="1:30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</row>
    <row r="3300" spans="1:30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</row>
    <row r="3301" spans="1:30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</row>
    <row r="3302" spans="1:30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</row>
    <row r="3303" spans="1:30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</row>
    <row r="3304" spans="1:30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</row>
    <row r="3305" spans="1:30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</row>
    <row r="3306" spans="1:30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</row>
    <row r="3307" spans="1:30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</row>
    <row r="3308" spans="1:30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</row>
    <row r="3309" spans="1:30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</row>
    <row r="3310" spans="1:30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</row>
    <row r="3311" spans="1:30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</row>
    <row r="3312" spans="1:30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</row>
    <row r="3313" spans="1:30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</row>
    <row r="3314" spans="1:30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</row>
    <row r="3315" spans="1:30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</row>
    <row r="3316" spans="1:30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</row>
    <row r="3317" spans="1:30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</row>
    <row r="3318" spans="1:30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</row>
    <row r="3319" spans="1:30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</row>
    <row r="3320" spans="1:30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</row>
    <row r="3321" spans="1:30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</row>
    <row r="3322" spans="1:30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</row>
    <row r="3323" spans="1:30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</row>
    <row r="3324" spans="1:30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</row>
    <row r="3325" spans="1:30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</row>
    <row r="3326" spans="1:30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</row>
    <row r="3327" spans="1:30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</row>
    <row r="3328" spans="1:30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</row>
    <row r="3329" spans="1:30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</row>
    <row r="3330" spans="1:30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</row>
    <row r="3331" spans="1:30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</row>
    <row r="3332" spans="1:30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</row>
    <row r="3333" spans="1:30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</row>
    <row r="3334" spans="1:30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</row>
    <row r="3335" spans="1:30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</row>
    <row r="3336" spans="1:30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</row>
    <row r="3337" spans="1:30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</row>
    <row r="3338" spans="1:30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</row>
    <row r="3339" spans="1:30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</row>
    <row r="3340" spans="1:30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</row>
    <row r="3341" spans="1:30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</row>
    <row r="3342" spans="1:30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</row>
    <row r="3343" spans="1:30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</row>
    <row r="3344" spans="1:30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</row>
    <row r="3345" spans="1:30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</row>
    <row r="3346" spans="1:30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</row>
    <row r="3347" spans="1:30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</row>
    <row r="3348" spans="1:30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</row>
    <row r="3349" spans="1:30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</row>
    <row r="3350" spans="1:30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</row>
    <row r="3351" spans="1:30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</row>
    <row r="3352" spans="1:30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</row>
    <row r="3353" spans="1:30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</row>
    <row r="3354" spans="1:30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</row>
    <row r="3355" spans="1:30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</row>
    <row r="3356" spans="1:30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</row>
    <row r="3357" spans="1:30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</row>
    <row r="3358" spans="1:30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</row>
    <row r="3359" spans="1:30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</row>
    <row r="3360" spans="1:30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</row>
    <row r="3361" spans="1:30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</row>
    <row r="3362" spans="1:30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</row>
    <row r="3363" spans="1:30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</row>
    <row r="3364" spans="1:30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</row>
    <row r="3365" spans="1:30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</row>
    <row r="3366" spans="1:30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</row>
    <row r="3367" spans="1:30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</row>
    <row r="3368" spans="1:30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</row>
    <row r="3369" spans="1:30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</row>
    <row r="3370" spans="1:30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</row>
    <row r="3371" spans="1:30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</row>
    <row r="3372" spans="1:30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</row>
    <row r="3373" spans="1:30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</row>
    <row r="3374" spans="1:30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</row>
    <row r="3375" spans="1:30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</row>
    <row r="3376" spans="1:30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</row>
    <row r="3377" spans="1:30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</row>
    <row r="3378" spans="1:30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</row>
    <row r="3379" spans="1:30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</row>
    <row r="3380" spans="1:30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</row>
    <row r="3381" spans="1:30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</row>
    <row r="3382" spans="1:30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</row>
    <row r="3383" spans="1:30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</row>
    <row r="3384" spans="1:30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</row>
    <row r="3385" spans="1:30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</row>
    <row r="3386" spans="1:30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</row>
    <row r="3387" spans="1:30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</row>
    <row r="3388" spans="1:30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</row>
    <row r="3389" spans="1:30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</row>
    <row r="3390" spans="1:30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</row>
    <row r="3391" spans="1:30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</row>
    <row r="3392" spans="1:30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</row>
    <row r="3393" spans="1:30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</row>
    <row r="3394" spans="1:30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</row>
    <row r="3395" spans="1:30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</row>
    <row r="3396" spans="1:30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</row>
    <row r="3397" spans="1:30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</row>
    <row r="3398" spans="1:30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</row>
    <row r="3399" spans="1:30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</row>
    <row r="3400" spans="1:30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</row>
    <row r="3401" spans="1:30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</row>
    <row r="3402" spans="1:30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</row>
    <row r="3403" spans="1:30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</row>
    <row r="3404" spans="1:30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</row>
    <row r="3405" spans="1:30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</row>
    <row r="3406" spans="1:30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</row>
    <row r="3407" spans="1:30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</row>
    <row r="3408" spans="1:30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</row>
    <row r="3409" spans="1:30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</row>
    <row r="3410" spans="1:30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</row>
    <row r="3411" spans="1:30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</row>
    <row r="3412" spans="1:30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</row>
    <row r="3413" spans="1:30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</row>
    <row r="3414" spans="1:30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</row>
    <row r="3415" spans="1:30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</row>
    <row r="3416" spans="1:30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</row>
    <row r="3417" spans="1:30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</row>
    <row r="3418" spans="1:30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</row>
    <row r="3419" spans="1:30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</row>
    <row r="3420" spans="1:30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</row>
    <row r="3421" spans="1:30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</row>
    <row r="3422" spans="1:30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</row>
    <row r="3423" spans="1:30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</row>
    <row r="3424" spans="1:30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</row>
    <row r="3425" spans="1:30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</row>
    <row r="3426" spans="1:30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</row>
    <row r="3427" spans="1:30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</row>
    <row r="3428" spans="1:30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</row>
    <row r="3429" spans="1:30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</row>
    <row r="3430" spans="1:30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</row>
    <row r="3431" spans="1:30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</row>
    <row r="3432" spans="1:30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</row>
    <row r="3433" spans="1:30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</row>
    <row r="3434" spans="1:30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</row>
    <row r="3435" spans="1:30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</row>
    <row r="3436" spans="1:30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</row>
    <row r="3437" spans="1:30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</row>
    <row r="3438" spans="1:30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</row>
    <row r="3439" spans="1:30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</row>
    <row r="3440" spans="1:30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</row>
    <row r="3441" spans="1:30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</row>
    <row r="3442" spans="1:30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</row>
    <row r="3443" spans="1:30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</row>
    <row r="3444" spans="1:30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</row>
    <row r="3445" spans="1:30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</row>
    <row r="3446" spans="1:30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</row>
    <row r="3447" spans="1:30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</row>
    <row r="3448" spans="1:30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</row>
    <row r="3449" spans="1:30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</row>
    <row r="3450" spans="1:30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</row>
    <row r="3451" spans="1:30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</row>
    <row r="3452" spans="1:30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</row>
    <row r="3453" spans="1:30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</row>
    <row r="3454" spans="1:30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</row>
    <row r="3455" spans="1:30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</row>
    <row r="3456" spans="1:30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</row>
    <row r="3457" spans="1:30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</row>
    <row r="3458" spans="1:30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</row>
    <row r="3459" spans="1:30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</row>
    <row r="3460" spans="1:30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</row>
    <row r="3461" spans="1:30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</row>
    <row r="3462" spans="1:30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</row>
    <row r="3463" spans="1:30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</row>
    <row r="3464" spans="1:30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</row>
    <row r="3465" spans="1:30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</row>
    <row r="3466" spans="1:30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</row>
    <row r="3467" spans="1:30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</row>
    <row r="3468" spans="1:30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</row>
    <row r="3469" spans="1:30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</row>
    <row r="3470" spans="1:30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</row>
    <row r="3471" spans="1:30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</row>
    <row r="3472" spans="1:30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</row>
    <row r="3473" spans="1:30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</row>
    <row r="3474" spans="1:30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</row>
    <row r="3475" spans="1:30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</row>
    <row r="3476" spans="1:30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</row>
    <row r="3477" spans="1:30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</row>
    <row r="3478" spans="1:30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</row>
    <row r="3479" spans="1:30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</row>
    <row r="3480" spans="1:30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</row>
    <row r="3481" spans="1:30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</row>
    <row r="3482" spans="1:30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</row>
    <row r="3483" spans="1:30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</row>
    <row r="3484" spans="1:30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</row>
    <row r="3485" spans="1:30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</row>
    <row r="3486" spans="1:30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</row>
    <row r="3487" spans="1:30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</row>
    <row r="3488" spans="1:30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</row>
    <row r="3489" spans="1:30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</row>
    <row r="3490" spans="1:30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</row>
    <row r="3491" spans="1:30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</row>
    <row r="3492" spans="1:30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</row>
    <row r="3493" spans="1:30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</row>
    <row r="3494" spans="1:30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</row>
    <row r="3495" spans="1:30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</row>
    <row r="3496" spans="1:30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</row>
    <row r="3497" spans="1:30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</row>
    <row r="3498" spans="1:30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</row>
    <row r="3499" spans="1:30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</row>
    <row r="3500" spans="1:30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</row>
    <row r="3501" spans="1:30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</row>
    <row r="3502" spans="1:30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</row>
    <row r="3503" spans="1:30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</row>
    <row r="3504" spans="1:30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</row>
    <row r="3505" spans="1:30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</row>
    <row r="3506" spans="1:30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</row>
    <row r="3507" spans="1:30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</row>
    <row r="3508" spans="1:30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</row>
    <row r="3509" spans="1:30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</row>
    <row r="3510" spans="1:30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</row>
    <row r="3511" spans="1:30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</row>
    <row r="3512" spans="1:30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</row>
    <row r="3513" spans="1:30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</row>
    <row r="3514" spans="1:30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</row>
    <row r="3515" spans="1:30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</row>
    <row r="3516" spans="1:30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</row>
    <row r="3517" spans="1:30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</row>
    <row r="3518" spans="1:30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</row>
    <row r="3519" spans="1:30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</row>
    <row r="3520" spans="1:30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</row>
    <row r="3521" spans="1:30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</row>
    <row r="3522" spans="1:30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</row>
    <row r="3523" spans="1:30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</row>
    <row r="3524" spans="1:30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</row>
    <row r="3525" spans="1:30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</row>
    <row r="3526" spans="1:30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</row>
    <row r="3527" spans="1:30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</row>
    <row r="3528" spans="1:30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</row>
    <row r="3529" spans="1:30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</row>
    <row r="3530" spans="1:30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</row>
    <row r="3531" spans="1:30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</row>
    <row r="3532" spans="1:30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</row>
    <row r="3533" spans="1:30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</row>
    <row r="3534" spans="1:30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</row>
    <row r="3535" spans="1:30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</row>
    <row r="3536" spans="1:30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</row>
    <row r="3537" spans="1:30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</row>
    <row r="3538" spans="1:30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</row>
    <row r="3539" spans="1:30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</row>
    <row r="3540" spans="1:30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</row>
    <row r="3541" spans="1:30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</row>
    <row r="3542" spans="1:30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</row>
    <row r="3543" spans="1:30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</row>
    <row r="3544" spans="1:30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</row>
    <row r="3545" spans="1:30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</row>
    <row r="3546" spans="1:30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</row>
    <row r="3547" spans="1:30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</row>
    <row r="3548" spans="1:30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</row>
    <row r="3549" spans="1:30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</row>
    <row r="3550" spans="1:30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</row>
    <row r="3551" spans="1:30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</row>
    <row r="3552" spans="1:30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</row>
    <row r="3553" spans="1:30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</row>
    <row r="3554" spans="1:30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</row>
    <row r="3555" spans="1:30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</row>
    <row r="3556" spans="1:30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</row>
    <row r="3557" spans="1:30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</row>
    <row r="3558" spans="1:30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</row>
    <row r="3559" spans="1:30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</row>
    <row r="3560" spans="1:30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</row>
    <row r="3561" spans="1:30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</row>
    <row r="3562" spans="1:30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</row>
    <row r="3563" spans="1:30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</row>
    <row r="3564" spans="1:30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</row>
    <row r="3565" spans="1:30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</row>
    <row r="3566" spans="1:30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</row>
    <row r="3567" spans="1:30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</row>
    <row r="3568" spans="1:30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</row>
    <row r="3569" spans="1:30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</row>
    <row r="3570" spans="1:30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</row>
    <row r="3571" spans="1:30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</row>
    <row r="3572" spans="1:30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</row>
    <row r="3573" spans="1:30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</row>
    <row r="3574" spans="1:30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</row>
    <row r="3575" spans="1:30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</row>
    <row r="3576" spans="1:30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</row>
    <row r="3577" spans="1:30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</row>
    <row r="3578" spans="1:30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</row>
    <row r="3579" spans="1:30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</row>
    <row r="3580" spans="1:30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</row>
    <row r="3581" spans="1:30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</row>
    <row r="3582" spans="1:30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</row>
    <row r="3583" spans="1:30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</row>
    <row r="3584" spans="1:30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</row>
    <row r="3585" spans="1:30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</row>
    <row r="3586" spans="1:30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</row>
    <row r="3587" spans="1:30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</row>
    <row r="3588" spans="1:30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</row>
    <row r="3589" spans="1:30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</row>
    <row r="3590" spans="1:30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</row>
    <row r="3591" spans="1:30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</row>
    <row r="3592" spans="1:30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</row>
    <row r="3593" spans="1:30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</row>
    <row r="3594" spans="1:30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</row>
    <row r="3595" spans="1:30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</row>
    <row r="3596" spans="1:30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</row>
    <row r="3597" spans="1:30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</row>
    <row r="3598" spans="1:30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</row>
    <row r="3599" spans="1:30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</row>
    <row r="3600" spans="1:30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</row>
    <row r="3601" spans="1:30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</row>
    <row r="3602" spans="1:30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</row>
    <row r="3603" spans="1:30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</row>
    <row r="3604" spans="1:30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</row>
    <row r="3605" spans="1:30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</row>
    <row r="3606" spans="1:30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</row>
    <row r="3607" spans="1:30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</row>
    <row r="3608" spans="1:30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</row>
    <row r="3609" spans="1:30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</row>
    <row r="3610" spans="1:30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</row>
    <row r="3611" spans="1:30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</row>
    <row r="3612" spans="1:30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</row>
    <row r="3613" spans="1:30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</row>
    <row r="3614" spans="1:30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</row>
    <row r="3615" spans="1:30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</row>
    <row r="3616" spans="1:30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</row>
    <row r="3617" spans="1:30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</row>
    <row r="3618" spans="1:30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</row>
    <row r="3619" spans="1:30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</row>
    <row r="3620" spans="1:30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</row>
    <row r="3621" spans="1:30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</row>
    <row r="3622" spans="1:30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</row>
    <row r="3623" spans="1:30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</row>
    <row r="3624" spans="1:30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</row>
    <row r="3625" spans="1:30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</row>
    <row r="3626" spans="1:30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</row>
    <row r="3627" spans="1:30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</row>
    <row r="3628" spans="1:30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</row>
    <row r="3629" spans="1:30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</row>
    <row r="3630" spans="1:30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</row>
    <row r="3631" spans="1:30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</row>
    <row r="3632" spans="1:30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</row>
    <row r="3633" spans="1:30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</row>
    <row r="3634" spans="1:30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</row>
    <row r="3635" spans="1:30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</row>
    <row r="3636" spans="1:30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</row>
    <row r="3637" spans="1:30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</row>
    <row r="3638" spans="1:30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</row>
    <row r="3639" spans="1:30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</row>
    <row r="3640" spans="1:30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</row>
    <row r="3641" spans="1:30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</row>
    <row r="3642" spans="1:30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</row>
    <row r="3643" spans="1:30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</row>
    <row r="3644" spans="1:30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</row>
    <row r="3645" spans="1:30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</row>
    <row r="3646" spans="1:30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</row>
    <row r="3647" spans="1:30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</row>
    <row r="3648" spans="1:30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</row>
    <row r="3649" spans="1:30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</row>
    <row r="3650" spans="1:30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</row>
    <row r="3651" spans="1:30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</row>
    <row r="3652" spans="1:30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</row>
    <row r="3653" spans="1:30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</row>
    <row r="3654" spans="1:30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</row>
    <row r="3655" spans="1:30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</row>
    <row r="3656" spans="1:30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</row>
    <row r="3657" spans="1:30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</row>
    <row r="3658" spans="1:30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</row>
    <row r="3659" spans="1:30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</row>
    <row r="3660" spans="1:30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</row>
    <row r="3661" spans="1:30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</row>
    <row r="3662" spans="1:30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</row>
    <row r="3663" spans="1:30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</row>
    <row r="3664" spans="1:30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</row>
    <row r="3665" spans="1:30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</row>
    <row r="3666" spans="1:30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</row>
    <row r="3667" spans="1:30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</row>
    <row r="3668" spans="1:30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</row>
    <row r="3669" spans="1:30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</row>
    <row r="3670" spans="1:30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</row>
    <row r="3671" spans="1:30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</row>
    <row r="3672" spans="1:30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</row>
    <row r="3673" spans="1:30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</row>
    <row r="3674" spans="1:30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</row>
    <row r="3675" spans="1:30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</row>
    <row r="3676" spans="1:30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</row>
    <row r="3677" spans="1:30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</row>
    <row r="3678" spans="1:30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</row>
    <row r="3679" spans="1:30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</row>
    <row r="3680" spans="1:30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</row>
    <row r="3681" spans="1:30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</row>
    <row r="3682" spans="1:30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</row>
    <row r="3683" spans="1:30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</row>
    <row r="3684" spans="1:30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</row>
    <row r="3685" spans="1:30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</row>
    <row r="3686" spans="1:30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</row>
    <row r="3687" spans="1:30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</row>
    <row r="3688" spans="1:30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</row>
    <row r="3689" spans="1:30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</row>
    <row r="3690" spans="1:30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</row>
    <row r="3691" spans="1:30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</row>
    <row r="3692" spans="1:30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</row>
    <row r="3693" spans="1:30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</row>
    <row r="3694" spans="1:30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</row>
    <row r="3695" spans="1:30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</row>
    <row r="3696" spans="1:30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</row>
    <row r="3697" spans="1:30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</row>
    <row r="3698" spans="1:30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</row>
    <row r="3699" spans="1:30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</row>
    <row r="3700" spans="1:30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</row>
    <row r="3701" spans="1:30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</row>
    <row r="3702" spans="1:30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</row>
    <row r="3703" spans="1:30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</row>
    <row r="3704" spans="1:30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</row>
    <row r="3705" spans="1:30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</row>
    <row r="3706" spans="1:30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</row>
    <row r="3707" spans="1:30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</row>
    <row r="3708" spans="1:30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</row>
    <row r="3709" spans="1:30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</row>
    <row r="3710" spans="1:30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</row>
    <row r="3711" spans="1:30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</row>
    <row r="3712" spans="1:30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</row>
    <row r="3713" spans="1:30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</row>
    <row r="3714" spans="1:30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</row>
    <row r="3715" spans="1:30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</row>
    <row r="3716" spans="1:30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</row>
    <row r="3717" spans="1:30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</row>
    <row r="3718" spans="1:30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</row>
    <row r="3719" spans="1:30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</row>
    <row r="3720" spans="1:30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</row>
    <row r="3721" spans="1:30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</row>
    <row r="3722" spans="1:30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</row>
    <row r="3723" spans="1:30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</row>
    <row r="3724" spans="1:30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</row>
    <row r="3725" spans="1:30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</row>
    <row r="3726" spans="1:30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</row>
    <row r="3727" spans="1:30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</row>
    <row r="3728" spans="1:30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</row>
    <row r="3729" spans="1:30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</row>
    <row r="3730" spans="1:30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</row>
    <row r="3731" spans="1:30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</row>
    <row r="3732" spans="1:30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</row>
    <row r="3733" spans="1:30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</row>
    <row r="3734" spans="1:30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</row>
    <row r="3735" spans="1:30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</row>
    <row r="3736" spans="1:30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</row>
    <row r="3737" spans="1:30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</row>
    <row r="3738" spans="1:30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</row>
    <row r="3739" spans="1:30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</row>
    <row r="3740" spans="1:30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</row>
    <row r="3741" spans="1:30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</row>
    <row r="3742" spans="1:30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</row>
    <row r="3743" spans="1:30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</row>
    <row r="3744" spans="1:30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</row>
    <row r="3745" spans="1:30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</row>
    <row r="3746" spans="1:30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</row>
    <row r="3747" spans="1:30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</row>
    <row r="3748" spans="1:30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</row>
    <row r="3749" spans="1:30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</row>
    <row r="3750" spans="1:30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</row>
    <row r="3751" spans="1:30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</row>
    <row r="3752" spans="1:30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</row>
    <row r="3753" spans="1:30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</row>
    <row r="3754" spans="1:30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</row>
    <row r="3755" spans="1:30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</row>
    <row r="3756" spans="1:30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</row>
    <row r="3757" spans="1:30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</row>
    <row r="3758" spans="1:30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</row>
    <row r="3759" spans="1:30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</row>
    <row r="3760" spans="1:30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</row>
    <row r="3761" spans="1:30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</row>
    <row r="3762" spans="1:30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</row>
    <row r="3763" spans="1:30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</row>
    <row r="3764" spans="1:30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</row>
    <row r="3765" spans="1:30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</row>
    <row r="3766" spans="1:30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</row>
    <row r="3767" spans="1:30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</row>
    <row r="3768" spans="1:30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</row>
    <row r="3769" spans="1:30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</row>
    <row r="3770" spans="1:30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</row>
    <row r="3771" spans="1:30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</row>
    <row r="3772" spans="1:30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</row>
    <row r="3773" spans="1:30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</row>
    <row r="3774" spans="1:30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</row>
    <row r="3775" spans="1:30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</row>
    <row r="3776" spans="1:30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</row>
    <row r="3777" spans="1:30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</row>
    <row r="3778" spans="1:30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</row>
    <row r="3779" spans="1:30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</row>
    <row r="3780" spans="1:30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</row>
    <row r="3781" spans="1:30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</row>
    <row r="3782" spans="1:30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</row>
    <row r="3783" spans="1:30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</row>
    <row r="3784" spans="1:30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</row>
    <row r="3785" spans="1:30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</row>
    <row r="3786" spans="1:30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</row>
    <row r="3787" spans="1:30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</row>
    <row r="3788" spans="1:30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</row>
    <row r="3789" spans="1:30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</row>
    <row r="3790" spans="1:30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</row>
    <row r="3791" spans="1:30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</row>
    <row r="3792" spans="1:30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</row>
    <row r="3793" spans="1:30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</row>
    <row r="3794" spans="1:30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</row>
    <row r="3795" spans="1:30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</row>
    <row r="3796" spans="1:30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</row>
    <row r="3797" spans="1:30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</row>
    <row r="3798" spans="1:30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</row>
    <row r="3799" spans="1:30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</row>
    <row r="3800" spans="1:30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</row>
    <row r="3801" spans="1:30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</row>
    <row r="3802" spans="1:30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</row>
    <row r="3803" spans="1:30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</row>
    <row r="3804" spans="1:30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</row>
    <row r="3805" spans="1:30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</row>
    <row r="3806" spans="1:30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</row>
    <row r="3807" spans="1:30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</row>
    <row r="3808" spans="1:30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</row>
    <row r="3809" spans="1:30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</row>
    <row r="3810" spans="1:30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</row>
    <row r="3811" spans="1:30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</row>
    <row r="3812" spans="1:30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</row>
    <row r="3813" spans="1:30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</row>
    <row r="3814" spans="1:30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</row>
    <row r="3815" spans="1:30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</row>
    <row r="3816" spans="1:30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</row>
    <row r="3817" spans="1:30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</row>
    <row r="3818" spans="1:30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</row>
    <row r="3819" spans="1:30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</row>
    <row r="3820" spans="1:30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</row>
    <row r="3821" spans="1:30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</row>
    <row r="3822" spans="1:30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</row>
    <row r="3823" spans="1:30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</row>
    <row r="3824" spans="1:30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</row>
    <row r="3825" spans="1:30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</row>
    <row r="3826" spans="1:30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</row>
    <row r="3827" spans="1:30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</row>
    <row r="3828" spans="1:30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</row>
    <row r="3829" spans="1:30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</row>
    <row r="3830" spans="1:30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</row>
    <row r="3831" spans="1:30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</row>
    <row r="3832" spans="1:30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</row>
    <row r="3833" spans="1:30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</row>
    <row r="3834" spans="1:30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</row>
    <row r="3835" spans="1:30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</row>
    <row r="3836" spans="1:30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</row>
    <row r="3837" spans="1:30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</row>
    <row r="3838" spans="1:30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</row>
    <row r="3839" spans="1:30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</row>
    <row r="3840" spans="1:30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</row>
    <row r="3841" spans="1:30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</row>
    <row r="3842" spans="1:30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</row>
    <row r="3843" spans="1:30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</row>
    <row r="3844" spans="1:30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</row>
    <row r="3845" spans="1:30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</row>
    <row r="3846" spans="1:30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</row>
    <row r="3847" spans="1:30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</row>
    <row r="3848" spans="1:30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</row>
    <row r="3849" spans="1:30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</row>
    <row r="3850" spans="1:30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</row>
    <row r="3851" spans="1:30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</row>
    <row r="3852" spans="1:30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</row>
    <row r="3853" spans="1:30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</row>
    <row r="3854" spans="1:30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</row>
    <row r="3855" spans="1:30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</row>
    <row r="3856" spans="1:30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</row>
    <row r="3857" spans="1:30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</row>
    <row r="3858" spans="1:30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</row>
    <row r="3859" spans="1:30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</row>
    <row r="3860" spans="1:30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</row>
    <row r="3861" spans="1:30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</row>
    <row r="3862" spans="1:30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</row>
    <row r="3863" spans="1:30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</row>
    <row r="3864" spans="1:30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</row>
    <row r="3865" spans="1:30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</row>
    <row r="3866" spans="1:30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</row>
    <row r="3867" spans="1:30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</row>
    <row r="3868" spans="1:30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</row>
    <row r="3869" spans="1:30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</row>
    <row r="3870" spans="1:30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</row>
    <row r="3871" spans="1:30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</row>
    <row r="3872" spans="1:30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</row>
    <row r="3873" spans="1:30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</row>
    <row r="3874" spans="1:30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</row>
    <row r="3875" spans="1:30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</row>
    <row r="3876" spans="1:30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</row>
    <row r="3877" spans="1:30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</row>
    <row r="3878" spans="1:30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</row>
    <row r="3879" spans="1:30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</row>
    <row r="3880" spans="1:30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</row>
    <row r="3881" spans="1:30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</row>
    <row r="3882" spans="1:30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</row>
    <row r="3883" spans="1:30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</row>
    <row r="3884" spans="1:30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</row>
    <row r="3885" spans="1:30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</row>
    <row r="3886" spans="1:30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</row>
    <row r="3887" spans="1:30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</row>
    <row r="3888" spans="1:30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</row>
    <row r="3889" spans="1:30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</row>
    <row r="3890" spans="1:30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</row>
    <row r="3891" spans="1:30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</row>
    <row r="3892" spans="1:30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</row>
    <row r="3893" spans="1:30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</row>
    <row r="3894" spans="1:30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</row>
    <row r="3895" spans="1:30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</row>
    <row r="3896" spans="1:30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</row>
    <row r="3897" spans="1:30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</row>
    <row r="3898" spans="1:30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</row>
    <row r="3899" spans="1:30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</row>
    <row r="3900" spans="1:30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</row>
    <row r="3901" spans="1:30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</row>
    <row r="3902" spans="1:30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</row>
    <row r="3903" spans="1:30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</row>
    <row r="3904" spans="1:30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</row>
    <row r="3905" spans="1:30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</row>
    <row r="3906" spans="1:30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</row>
    <row r="3907" spans="1:30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</row>
    <row r="3908" spans="1:30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</row>
    <row r="3909" spans="1:30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</row>
    <row r="3910" spans="1:30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</row>
    <row r="3911" spans="1:30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</row>
    <row r="3912" spans="1:30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</row>
    <row r="3913" spans="1:30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</row>
    <row r="3914" spans="1:30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</row>
    <row r="3915" spans="1:30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</row>
    <row r="3916" spans="1:30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</row>
    <row r="3917" spans="1:30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</row>
    <row r="3918" spans="1:30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</row>
    <row r="3919" spans="1:30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</row>
    <row r="3920" spans="1:30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</row>
    <row r="3921" spans="1:30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</row>
    <row r="3922" spans="1:30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</row>
    <row r="3923" spans="1:30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</row>
    <row r="3924" spans="1:30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</row>
    <row r="3925" spans="1:30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</row>
    <row r="3926" spans="1:30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</row>
    <row r="3927" spans="1:30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</row>
    <row r="3928" spans="1:30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</row>
    <row r="3929" spans="1:30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</row>
    <row r="3930" spans="1:30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</row>
    <row r="3931" spans="1:30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</row>
    <row r="3932" spans="1:30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</row>
    <row r="3933" spans="1:30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</row>
    <row r="3934" spans="1:30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</row>
    <row r="3935" spans="1:30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</row>
    <row r="3936" spans="1:30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</row>
    <row r="3937" spans="1:30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</row>
    <row r="3938" spans="1:30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</row>
    <row r="3939" spans="1:30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</row>
    <row r="3940" spans="1:30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</row>
    <row r="3941" spans="1:30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</row>
    <row r="3942" spans="1:30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</row>
    <row r="3943" spans="1:30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</row>
    <row r="3944" spans="1:30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</row>
    <row r="3945" spans="1:30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</row>
    <row r="3946" spans="1:30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</row>
    <row r="3947" spans="1:30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</row>
    <row r="3948" spans="1:30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</row>
    <row r="3949" spans="1:30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</row>
    <row r="3950" spans="1:30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</row>
    <row r="3951" spans="1:30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</row>
    <row r="3952" spans="1:30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</row>
    <row r="3953" spans="1:30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</row>
    <row r="3954" spans="1:30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</row>
    <row r="3955" spans="1:30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</row>
    <row r="3956" spans="1:30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</row>
    <row r="3957" spans="1:30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</row>
    <row r="3958" spans="1:30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</row>
    <row r="3959" spans="1:30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</row>
    <row r="3960" spans="1:30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</row>
    <row r="3961" spans="1:30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</row>
    <row r="3962" spans="1:30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</row>
    <row r="3963" spans="1:30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</row>
    <row r="3964" spans="1:30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</row>
    <row r="3965" spans="1:30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</row>
    <row r="3966" spans="1:30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</row>
    <row r="3967" spans="1:30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</row>
    <row r="3968" spans="1:30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</row>
    <row r="3969" spans="1:30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</row>
    <row r="3970" spans="1:30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</row>
    <row r="3971" spans="1:30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</row>
    <row r="3972" spans="1:30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</row>
    <row r="3973" spans="1:30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</row>
    <row r="3974" spans="1:30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</row>
    <row r="3975" spans="1:30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</row>
    <row r="3976" spans="1:30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</row>
    <row r="3977" spans="1:30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</row>
    <row r="3978" spans="1:30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</row>
    <row r="3979" spans="1:30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</row>
    <row r="3980" spans="1:30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</row>
    <row r="3981" spans="1:30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</row>
    <row r="3982" spans="1:30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</row>
    <row r="3983" spans="1:30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</row>
    <row r="3984" spans="1:30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</row>
    <row r="3985" spans="1:30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</row>
    <row r="3986" spans="1:30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</row>
    <row r="3987" spans="1:30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</row>
    <row r="3988" spans="1:30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</row>
    <row r="3989" spans="1:30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</row>
    <row r="3990" spans="1:30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</row>
    <row r="3991" spans="1:30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</row>
    <row r="3992" spans="1:30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</row>
    <row r="3993" spans="1:30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</row>
    <row r="3994" spans="1:30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</row>
    <row r="3995" spans="1:30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</row>
    <row r="3996" spans="1:30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</row>
    <row r="3997" spans="1:30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</row>
    <row r="3998" spans="1:30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</row>
    <row r="3999" spans="1:30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</row>
    <row r="4000" spans="1:30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</row>
    <row r="4001" spans="1:30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</row>
    <row r="4002" spans="1:30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</row>
    <row r="4003" spans="1:30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</row>
    <row r="4004" spans="1:30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</row>
    <row r="4005" spans="1:30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</row>
    <row r="4006" spans="1:30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</row>
    <row r="4007" spans="1:30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</row>
    <row r="4008" spans="1:30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</row>
    <row r="4009" spans="1:30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</row>
    <row r="4010" spans="1:30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</row>
    <row r="4011" spans="1:30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</row>
    <row r="4012" spans="1:30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</row>
    <row r="4013" spans="1:30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</row>
    <row r="4014" spans="1:30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</row>
    <row r="4015" spans="1:30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</row>
    <row r="4016" spans="1:30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</row>
    <row r="4017" spans="1:30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</row>
    <row r="4018" spans="1:30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</row>
    <row r="4019" spans="1:30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</row>
    <row r="4020" spans="1:30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</row>
    <row r="4021" spans="1:30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</row>
    <row r="4022" spans="1:30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</row>
    <row r="4023" spans="1:30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</row>
    <row r="4024" spans="1:30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</row>
    <row r="4025" spans="1:30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</row>
    <row r="4026" spans="1:30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</row>
    <row r="4027" spans="1:30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</row>
    <row r="4028" spans="1:30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</row>
    <row r="4029" spans="1:30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</row>
    <row r="4030" spans="1:30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</row>
    <row r="4031" spans="1:30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</row>
    <row r="4032" spans="1:30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</row>
    <row r="4033" spans="1:30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</row>
    <row r="4034" spans="1:30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</row>
    <row r="4035" spans="1:30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</row>
    <row r="4036" spans="1:30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</row>
    <row r="4037" spans="1:30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</row>
    <row r="4038" spans="1:30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</row>
    <row r="4039" spans="1:30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</row>
    <row r="4040" spans="1:30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</row>
    <row r="4041" spans="1:30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</row>
    <row r="4042" spans="1:30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</row>
    <row r="4043" spans="1:30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</row>
    <row r="4044" spans="1:30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</row>
    <row r="4045" spans="1:30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</row>
    <row r="4046" spans="1:30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</row>
    <row r="4047" spans="1:30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</row>
    <row r="4048" spans="1:30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</row>
    <row r="4049" spans="1:30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</row>
    <row r="4050" spans="1:30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</row>
    <row r="4051" spans="1:30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</row>
    <row r="4052" spans="1:30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</row>
    <row r="4053" spans="1:30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</row>
    <row r="4054" spans="1:30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</row>
    <row r="4055" spans="1:30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</row>
    <row r="4056" spans="1:30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</row>
    <row r="4057" spans="1:30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</row>
    <row r="4058" spans="1:30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</row>
    <row r="4059" spans="1:30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</row>
    <row r="4060" spans="1:30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</row>
    <row r="4061" spans="1:30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</row>
    <row r="4062" spans="1:30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</row>
    <row r="4063" spans="1:30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</row>
    <row r="4064" spans="1:30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</row>
    <row r="4065" spans="1:30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</row>
    <row r="4066" spans="1:30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</row>
    <row r="4067" spans="1:30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</row>
    <row r="4068" spans="1:30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</row>
    <row r="4069" spans="1:30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</row>
    <row r="4070" spans="1:30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</row>
    <row r="4071" spans="1:30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</row>
    <row r="4072" spans="1:30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</row>
    <row r="4073" spans="1:30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</row>
    <row r="4074" spans="1:30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</row>
    <row r="4075" spans="1:30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</row>
    <row r="4076" spans="1:30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</row>
    <row r="4077" spans="1:30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</row>
    <row r="4078" spans="1:30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</row>
    <row r="4079" spans="1:30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</row>
    <row r="4080" spans="1:30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</row>
    <row r="4081" spans="1:30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</row>
    <row r="4082" spans="1:30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</row>
    <row r="4083" spans="1:30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</row>
    <row r="4084" spans="1:30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</row>
    <row r="4085" spans="1:30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</row>
    <row r="4086" spans="1:30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</row>
    <row r="4087" spans="1:30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</row>
    <row r="4088" spans="1:30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</row>
    <row r="4089" spans="1:30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</row>
    <row r="4090" spans="1:30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</row>
    <row r="4091" spans="1:30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</row>
    <row r="4092" spans="1:30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</row>
    <row r="4093" spans="1:30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</row>
    <row r="4094" spans="1:30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</row>
    <row r="4095" spans="1:30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</row>
    <row r="4096" spans="1:30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</row>
    <row r="4097" spans="1:30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</row>
    <row r="4098" spans="1:30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</row>
    <row r="4099" spans="1:30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</row>
    <row r="4100" spans="1:30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</row>
    <row r="4101" spans="1:30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</row>
    <row r="4102" spans="1:30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</row>
    <row r="4103" spans="1:30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</row>
    <row r="4104" spans="1:30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</row>
    <row r="4105" spans="1:30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</row>
    <row r="4106" spans="1:30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</row>
    <row r="4107" spans="1:30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</row>
    <row r="4108" spans="1:30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</row>
    <row r="4109" spans="1:30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</row>
    <row r="4110" spans="1:30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</row>
    <row r="4111" spans="1:30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</row>
    <row r="4112" spans="1:30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</row>
    <row r="4113" spans="1:30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</row>
    <row r="4114" spans="1:30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</row>
    <row r="4115" spans="1:30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</row>
    <row r="4116" spans="1:30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</row>
    <row r="4117" spans="1:30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</row>
    <row r="4118" spans="1:30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</row>
    <row r="4119" spans="1:30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</row>
    <row r="4120" spans="1:30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</row>
    <row r="4121" spans="1:30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</row>
    <row r="4122" spans="1:30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</row>
    <row r="4123" spans="1:30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</row>
    <row r="4124" spans="1:30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</row>
    <row r="4125" spans="1:30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</row>
    <row r="4126" spans="1:30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</row>
    <row r="4127" spans="1:30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</row>
    <row r="4128" spans="1:30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</row>
    <row r="4129" spans="1:30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</row>
    <row r="4130" spans="1:30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</row>
    <row r="4131" spans="1:30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</row>
    <row r="4132" spans="1:30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</row>
    <row r="4133" spans="1:30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</row>
    <row r="4134" spans="1:30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</row>
    <row r="4135" spans="1:30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</row>
    <row r="4136" spans="1:30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</row>
    <row r="4137" spans="1:30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</row>
    <row r="4138" spans="1:30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</row>
    <row r="4139" spans="1:30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</row>
    <row r="4140" spans="1:30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</row>
    <row r="4141" spans="1:30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</row>
    <row r="4142" spans="1:30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</row>
    <row r="4143" spans="1:30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</row>
    <row r="4144" spans="1:30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</row>
    <row r="4145" spans="1:30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</row>
    <row r="4146" spans="1:30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</row>
    <row r="4147" spans="1:30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</row>
    <row r="4148" spans="1:30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</row>
    <row r="4149" spans="1:30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</row>
    <row r="4150" spans="1:30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</row>
    <row r="4151" spans="1:30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</row>
    <row r="4152" spans="1:30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</row>
    <row r="4153" spans="1:30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</row>
    <row r="4154" spans="1:30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</row>
    <row r="4155" spans="1:30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</row>
    <row r="4156" spans="1:30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</row>
    <row r="4157" spans="1:30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</row>
    <row r="4158" spans="1:30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</row>
    <row r="4159" spans="1:30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</row>
    <row r="4160" spans="1:30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</row>
    <row r="4161" spans="1:30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</row>
    <row r="4162" spans="1:30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</row>
    <row r="4163" spans="1:30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</row>
    <row r="4164" spans="1:30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</row>
    <row r="4165" spans="1:30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</row>
    <row r="4166" spans="1:30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</row>
    <row r="4167" spans="1:30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</row>
    <row r="4168" spans="1:30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</row>
    <row r="4169" spans="1:30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</row>
    <row r="4170" spans="1:30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</row>
    <row r="4171" spans="1:30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</row>
    <row r="4172" spans="1:30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</row>
    <row r="4173" spans="1:30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</row>
    <row r="4174" spans="1:30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</row>
    <row r="4175" spans="1:30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</row>
    <row r="4176" spans="1:30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</row>
    <row r="4177" spans="1:30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</row>
    <row r="4178" spans="1:30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</row>
    <row r="4179" spans="1:30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</row>
    <row r="4180" spans="1:30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</row>
    <row r="4181" spans="1:30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</row>
    <row r="4182" spans="1:30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</row>
    <row r="4183" spans="1:30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</row>
    <row r="4184" spans="1:30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</row>
    <row r="4185" spans="1:30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</row>
    <row r="4186" spans="1:30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</row>
    <row r="4187" spans="1:30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</row>
    <row r="4188" spans="1:30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</row>
    <row r="4189" spans="1:30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</row>
    <row r="4190" spans="1:30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</row>
    <row r="4191" spans="1:30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</row>
    <row r="4192" spans="1:30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</row>
    <row r="4193" spans="1:30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</row>
    <row r="4194" spans="1:30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</row>
    <row r="4195" spans="1:30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</row>
    <row r="4196" spans="1:30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</row>
    <row r="4197" spans="1:30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</row>
    <row r="4198" spans="1:30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</row>
    <row r="4199" spans="1:30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</row>
    <row r="4200" spans="1:30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</row>
    <row r="4201" spans="1:30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</row>
    <row r="4202" spans="1:30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</row>
    <row r="4203" spans="1:30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</row>
    <row r="4204" spans="1:30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</row>
    <row r="4205" spans="1:30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</row>
    <row r="4206" spans="1:30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</row>
    <row r="4207" spans="1:30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</row>
    <row r="4208" spans="1:30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</row>
    <row r="4209" spans="1:30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</row>
    <row r="4210" spans="1:30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</row>
    <row r="4211" spans="1:30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</row>
    <row r="4212" spans="1:30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</row>
    <row r="4213" spans="1:30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</row>
    <row r="4214" spans="1:30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</row>
    <row r="4215" spans="1:30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</row>
    <row r="4216" spans="1:30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</row>
    <row r="4217" spans="1:30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</row>
    <row r="4218" spans="1:30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</row>
    <row r="4219" spans="1:30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</row>
    <row r="4220" spans="1:30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</row>
    <row r="4221" spans="1:30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</row>
    <row r="4222" spans="1:30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</row>
    <row r="4223" spans="1:30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</row>
    <row r="4224" spans="1:30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</row>
    <row r="4225" spans="1:30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</row>
    <row r="4226" spans="1:30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</row>
    <row r="4227" spans="1:30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</row>
    <row r="4228" spans="1:30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</row>
    <row r="4229" spans="1:30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</row>
    <row r="4230" spans="1:30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</row>
    <row r="4231" spans="1:30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</row>
    <row r="4232" spans="1:30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</row>
    <row r="4233" spans="1:30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</row>
    <row r="4234" spans="1:30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</row>
    <row r="4235" spans="1:30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</row>
    <row r="4236" spans="1:30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</row>
    <row r="4237" spans="1:30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</row>
    <row r="4238" spans="1:30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</row>
    <row r="4239" spans="1:30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</row>
    <row r="4240" spans="1:30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</row>
    <row r="4241" spans="1:30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</row>
    <row r="4242" spans="1:30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</row>
    <row r="4243" spans="1:30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</row>
    <row r="4244" spans="1:30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</row>
    <row r="4245" spans="1:30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</row>
    <row r="4246" spans="1:30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</row>
    <row r="4247" spans="1:30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</row>
    <row r="4248" spans="1:30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</row>
    <row r="4249" spans="1:30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</row>
    <row r="4250" spans="1:30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</row>
    <row r="4251" spans="1:30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</row>
    <row r="4252" spans="1:30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</row>
    <row r="4253" spans="1:30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</row>
    <row r="4254" spans="1:30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</row>
    <row r="4255" spans="1:30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</row>
    <row r="4256" spans="1:30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</row>
    <row r="4257" spans="1:30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</row>
    <row r="4258" spans="1:30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</row>
    <row r="4259" spans="1:30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</row>
    <row r="4260" spans="1:30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</row>
    <row r="4261" spans="1:30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</row>
    <row r="4262" spans="1:30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</row>
    <row r="4263" spans="1:30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</row>
    <row r="4264" spans="1:30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</row>
    <row r="4265" spans="1:30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</row>
    <row r="4266" spans="1:30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</row>
    <row r="4267" spans="1:30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</row>
    <row r="4268" spans="1:30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</row>
    <row r="4269" spans="1:30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</row>
    <row r="4270" spans="1:30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</row>
    <row r="4271" spans="1:30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</row>
    <row r="4272" spans="1:30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</row>
    <row r="4273" spans="1:30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</row>
    <row r="4274" spans="1:30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</row>
    <row r="4275" spans="1:30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</row>
    <row r="4276" spans="1:30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</row>
    <row r="4277" spans="1:30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</row>
    <row r="4278" spans="1:30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</row>
    <row r="4279" spans="1:30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</row>
    <row r="4280" spans="1:30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</row>
    <row r="4281" spans="1:30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</row>
    <row r="4282" spans="1:30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</row>
    <row r="4283" spans="1:30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</row>
    <row r="4284" spans="1:30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</row>
    <row r="4285" spans="1:30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</row>
    <row r="4286" spans="1:30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</row>
    <row r="4287" spans="1:30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</row>
    <row r="4288" spans="1:30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</row>
    <row r="4289" spans="1:30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</row>
    <row r="4290" spans="1:30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</row>
    <row r="4291" spans="1:30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</row>
    <row r="4292" spans="1:30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</row>
    <row r="4293" spans="1:30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</row>
    <row r="4294" spans="1:30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</row>
    <row r="4295" spans="1:30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</row>
    <row r="4296" spans="1:30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</row>
    <row r="4297" spans="1:30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</row>
    <row r="4298" spans="1:30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</row>
    <row r="4299" spans="1:30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</row>
    <row r="4300" spans="1:30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</row>
    <row r="4301" spans="1:30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</row>
    <row r="4302" spans="1:30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</row>
    <row r="4303" spans="1:30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</row>
    <row r="4304" spans="1:30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</row>
    <row r="4305" spans="1:30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</row>
    <row r="4306" spans="1:30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</row>
    <row r="4307" spans="1:30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</row>
    <row r="4308" spans="1:30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</row>
    <row r="4309" spans="1:30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</row>
    <row r="4310" spans="1:30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</row>
    <row r="4311" spans="1:30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</row>
    <row r="4312" spans="1:30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</row>
    <row r="4313" spans="1:30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</row>
    <row r="4314" spans="1:30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</row>
    <row r="4315" spans="1:30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</row>
    <row r="4316" spans="1:30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</row>
    <row r="4317" spans="1:30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</row>
    <row r="4318" spans="1:30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</row>
    <row r="4319" spans="1:30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</row>
    <row r="4320" spans="1:30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</row>
    <row r="4321" spans="1:30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</row>
    <row r="4322" spans="1:30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</row>
    <row r="4323" spans="1:30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</row>
    <row r="4324" spans="1:30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</row>
    <row r="4325" spans="1:30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</row>
    <row r="4326" spans="1:30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</row>
    <row r="4327" spans="1:30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</row>
    <row r="4328" spans="1:30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</row>
    <row r="4329" spans="1:30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</row>
    <row r="4330" spans="1:30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</row>
    <row r="4331" spans="1:30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</row>
    <row r="4332" spans="1:30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</row>
    <row r="4333" spans="1:30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</row>
    <row r="4334" spans="1:30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</row>
    <row r="4335" spans="1:30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</row>
    <row r="4336" spans="1:30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</row>
    <row r="4337" spans="1:30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</row>
    <row r="4338" spans="1:30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</row>
    <row r="4339" spans="1:30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</row>
    <row r="4340" spans="1:30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</row>
    <row r="4341" spans="1:30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</row>
    <row r="4342" spans="1:30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</row>
    <row r="4343" spans="1:30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</row>
    <row r="4344" spans="1:30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</row>
    <row r="4345" spans="1:30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</row>
    <row r="4346" spans="1:30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</row>
    <row r="4347" spans="1:30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</row>
    <row r="4348" spans="1:30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</row>
    <row r="4349" spans="1:30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</row>
    <row r="4350" spans="1:30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</row>
    <row r="4351" spans="1:30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</row>
    <row r="4352" spans="1:30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</row>
    <row r="4353" spans="1:30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</row>
    <row r="4354" spans="1:30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</row>
    <row r="4355" spans="1:30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</row>
    <row r="4356" spans="1:30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</row>
    <row r="4357" spans="1:30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</row>
    <row r="4358" spans="1:30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</row>
    <row r="4359" spans="1:30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</row>
    <row r="4360" spans="1:30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</row>
    <row r="4361" spans="1:30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</row>
    <row r="4362" spans="1:30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</row>
    <row r="4363" spans="1:30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</row>
    <row r="4364" spans="1:30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</row>
    <row r="4365" spans="1:30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</row>
    <row r="4366" spans="1:30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</row>
    <row r="4367" spans="1:30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</row>
    <row r="4368" spans="1:30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</row>
    <row r="4369" spans="1:30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</row>
    <row r="4370" spans="1:30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</row>
    <row r="4371" spans="1:30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</row>
    <row r="4372" spans="1:30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</row>
    <row r="4373" spans="1:30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</row>
    <row r="4374" spans="1:30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</row>
    <row r="4375" spans="1:30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</row>
    <row r="4376" spans="1:30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</row>
    <row r="4377" spans="1:30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</row>
    <row r="4378" spans="1:30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</row>
    <row r="4379" spans="1:30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</row>
    <row r="4380" spans="1:30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</row>
    <row r="4381" spans="1:30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</row>
    <row r="4382" spans="1:30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</row>
    <row r="4383" spans="1:30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</row>
    <row r="4384" spans="1:30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</row>
    <row r="4385" spans="1:30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</row>
    <row r="4386" spans="1:30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</row>
    <row r="4387" spans="1:30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</row>
    <row r="4388" spans="1:30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</row>
    <row r="4389" spans="1:30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</row>
    <row r="4390" spans="1:30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</row>
    <row r="4391" spans="1:30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</row>
    <row r="4392" spans="1:30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</row>
    <row r="4393" spans="1:30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</row>
    <row r="4394" spans="1:30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</row>
    <row r="4395" spans="1:30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</row>
    <row r="4396" spans="1:30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</row>
    <row r="4397" spans="1:30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</row>
    <row r="4398" spans="1:30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</row>
    <row r="4399" spans="1:30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</row>
    <row r="4400" spans="1:30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</row>
    <row r="4401" spans="1:30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</row>
    <row r="4402" spans="1:30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</row>
    <row r="4403" spans="1:30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</row>
    <row r="4404" spans="1:30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</row>
    <row r="4405" spans="1:30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</row>
    <row r="4406" spans="1:30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</row>
    <row r="4407" spans="1:30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</row>
    <row r="4408" spans="1:30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</row>
    <row r="4409" spans="1:30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</row>
    <row r="4410" spans="1:30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</row>
    <row r="4411" spans="1:30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</row>
    <row r="4412" spans="1:30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</row>
    <row r="4413" spans="1:30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</row>
    <row r="4414" spans="1:30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</row>
    <row r="4415" spans="1:30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</row>
    <row r="4416" spans="1:30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</row>
    <row r="4417" spans="1:30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</row>
    <row r="4418" spans="1:30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</row>
    <row r="4419" spans="1:30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</row>
    <row r="4420" spans="1:30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</row>
    <row r="4421" spans="1:30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</row>
    <row r="4422" spans="1:30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</row>
    <row r="4423" spans="1:30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</row>
    <row r="4424" spans="1:30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</row>
    <row r="4425" spans="1:30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</row>
    <row r="4426" spans="1:30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</row>
    <row r="4427" spans="1:30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</row>
    <row r="4428" spans="1:30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</row>
    <row r="4429" spans="1:30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</row>
    <row r="4430" spans="1:30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</row>
    <row r="4431" spans="1:30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</row>
    <row r="4432" spans="1:30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</row>
    <row r="4433" spans="1:30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</row>
    <row r="4434" spans="1:30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</row>
    <row r="4435" spans="1:30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</row>
    <row r="4436" spans="1:30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</row>
    <row r="4437" spans="1:30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</row>
    <row r="4438" spans="1:30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</row>
    <row r="4439" spans="1:30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</row>
    <row r="4440" spans="1:30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</row>
    <row r="4441" spans="1:30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</row>
    <row r="4442" spans="1:30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</row>
    <row r="4443" spans="1:30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</row>
    <row r="4444" spans="1:30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</row>
    <row r="4445" spans="1:30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</row>
    <row r="4446" spans="1:30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</row>
    <row r="4447" spans="1:30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</row>
    <row r="4448" spans="1:30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</row>
    <row r="4449" spans="1:30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</row>
    <row r="4450" spans="1:30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</row>
    <row r="4451" spans="1:30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</row>
    <row r="4452" spans="1:30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</row>
    <row r="4453" spans="1:30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</row>
    <row r="4454" spans="1:30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</row>
    <row r="4455" spans="1:30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</row>
    <row r="4456" spans="1:30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</row>
    <row r="4457" spans="1:30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</row>
    <row r="4458" spans="1:30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</row>
    <row r="4459" spans="1:30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</row>
    <row r="4460" spans="1:30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</row>
    <row r="4461" spans="1:30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</row>
    <row r="4462" spans="1:30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</row>
    <row r="4463" spans="1:30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</row>
    <row r="4464" spans="1:30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</row>
    <row r="4465" spans="1:30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</row>
    <row r="4466" spans="1:30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</row>
    <row r="4467" spans="1:30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</row>
    <row r="4468" spans="1:30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</row>
    <row r="4469" spans="1:30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</row>
    <row r="4470" spans="1:30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</row>
    <row r="4471" spans="1:30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</row>
    <row r="4472" spans="1:30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</row>
    <row r="4473" spans="1:30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</row>
    <row r="4474" spans="1:30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</row>
    <row r="4475" spans="1:30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</row>
    <row r="4476" spans="1:30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</row>
    <row r="4477" spans="1:30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</row>
    <row r="4478" spans="1:30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</row>
    <row r="4479" spans="1:30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</row>
    <row r="4480" spans="1:30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</row>
    <row r="4481" spans="1:30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</row>
    <row r="4482" spans="1:30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</row>
    <row r="4483" spans="1:30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</row>
    <row r="4484" spans="1:30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</row>
    <row r="4485" spans="1:30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</row>
    <row r="4486" spans="1:30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</row>
    <row r="4487" spans="1:30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</row>
    <row r="4488" spans="1:30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</row>
    <row r="4489" spans="1:30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</row>
    <row r="4490" spans="1:30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</row>
    <row r="4491" spans="1:30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</row>
    <row r="4492" spans="1:30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</row>
    <row r="4493" spans="1:30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</row>
    <row r="4494" spans="1:30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</row>
    <row r="4495" spans="1:30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</row>
    <row r="4496" spans="1:30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</row>
    <row r="4497" spans="1:30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</row>
    <row r="4498" spans="1:30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</row>
    <row r="4499" spans="1:30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</row>
    <row r="4500" spans="1:30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</row>
    <row r="4501" spans="1:30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</row>
    <row r="4502" spans="1:30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</row>
    <row r="4503" spans="1:30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</row>
    <row r="4504" spans="1:30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</row>
    <row r="4505" spans="1:30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</row>
    <row r="4506" spans="1:30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</row>
    <row r="4507" spans="1:30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</row>
    <row r="4508" spans="1:30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</row>
    <row r="4509" spans="1:30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</row>
    <row r="4510" spans="1:30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</row>
    <row r="4511" spans="1:30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</row>
    <row r="4512" spans="1:30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</row>
    <row r="4513" spans="1:30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</row>
    <row r="4514" spans="1:30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</row>
    <row r="4515" spans="1:30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</row>
    <row r="4516" spans="1:30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</row>
    <row r="4517" spans="1:30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</row>
    <row r="4518" spans="1:30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</row>
    <row r="4519" spans="1:30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</row>
    <row r="4520" spans="1:30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</row>
    <row r="4521" spans="1:30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</row>
    <row r="4522" spans="1:30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</row>
    <row r="4523" spans="1:30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</row>
    <row r="4524" spans="1:30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</row>
    <row r="4525" spans="1:30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</row>
    <row r="4526" spans="1:30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</row>
    <row r="4527" spans="1:30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</row>
    <row r="4528" spans="1:30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</row>
    <row r="4529" spans="1:30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</row>
    <row r="4530" spans="1:30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</row>
    <row r="4531" spans="1:30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</row>
    <row r="4532" spans="1:30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</row>
    <row r="4533" spans="1:30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</row>
    <row r="4534" spans="1:30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</row>
    <row r="4535" spans="1:30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</row>
    <row r="4536" spans="1:30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</row>
    <row r="4537" spans="1:30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</row>
    <row r="4538" spans="1:30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</row>
    <row r="4539" spans="1:30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</row>
    <row r="4540" spans="1:30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</row>
    <row r="4541" spans="1:30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</row>
    <row r="4542" spans="1:30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</row>
    <row r="4543" spans="1:30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</row>
    <row r="4544" spans="1:30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</row>
    <row r="4545" spans="1:30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</row>
    <row r="4546" spans="1:30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</row>
    <row r="4547" spans="1:30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</row>
    <row r="4548" spans="1:30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</row>
    <row r="4549" spans="1:30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</row>
    <row r="4550" spans="1:30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</row>
    <row r="4551" spans="1:30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</row>
    <row r="4552" spans="1:30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</row>
    <row r="4553" spans="1:30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</row>
    <row r="4554" spans="1:30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</row>
    <row r="4555" spans="1:30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</row>
  </sheetData>
  <phoneticPr fontId="4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668D-B502-490A-B6EE-8B9E72AD0D9D}">
  <dimension ref="A1"/>
  <sheetViews>
    <sheetView workbookViewId="0"/>
  </sheetViews>
  <sheetFormatPr defaultRowHeight="15.75"/>
  <sheetData/>
  <phoneticPr fontId="4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552"/>
  <sheetViews>
    <sheetView zoomScaleNormal="100" workbookViewId="0"/>
  </sheetViews>
  <sheetFormatPr defaultColWidth="8.33203125" defaultRowHeight="15.75"/>
  <sheetData>
    <row r="1" spans="1:3" ht="15" customHeight="1">
      <c r="A1" t="s">
        <v>134</v>
      </c>
      <c r="B1" t="s">
        <v>133</v>
      </c>
      <c r="C1" t="s">
        <v>132</v>
      </c>
    </row>
    <row r="2" spans="1:3" ht="15" customHeight="1">
      <c r="A2" t="s">
        <v>134</v>
      </c>
      <c r="B2" t="s">
        <v>133</v>
      </c>
      <c r="C2" t="s">
        <v>132</v>
      </c>
    </row>
    <row r="3" spans="1:3" ht="15" customHeight="1">
      <c r="A3" t="s">
        <v>134</v>
      </c>
      <c r="B3" t="s">
        <v>133</v>
      </c>
      <c r="C3" t="s">
        <v>132</v>
      </c>
    </row>
    <row r="4" spans="1:3" ht="15" customHeight="1">
      <c r="A4" t="s">
        <v>134</v>
      </c>
      <c r="B4" t="s">
        <v>133</v>
      </c>
      <c r="C4" t="s">
        <v>132</v>
      </c>
    </row>
    <row r="5" spans="1:3" ht="15" customHeight="1">
      <c r="A5" t="s">
        <v>134</v>
      </c>
      <c r="B5" t="s">
        <v>133</v>
      </c>
      <c r="C5" t="s">
        <v>132</v>
      </c>
    </row>
    <row r="6" spans="1:3" ht="15" customHeight="1">
      <c r="A6" t="s">
        <v>134</v>
      </c>
      <c r="B6" t="s">
        <v>133</v>
      </c>
      <c r="C6" t="s">
        <v>132</v>
      </c>
    </row>
    <row r="7" spans="1:3" ht="15" customHeight="1">
      <c r="A7" t="s">
        <v>134</v>
      </c>
      <c r="B7" t="s">
        <v>133</v>
      </c>
      <c r="C7" t="s">
        <v>132</v>
      </c>
    </row>
    <row r="8" spans="1:3" ht="15" customHeight="1">
      <c r="A8" t="s">
        <v>134</v>
      </c>
      <c r="B8" t="s">
        <v>133</v>
      </c>
      <c r="C8" t="s">
        <v>132</v>
      </c>
    </row>
    <row r="9" spans="1:3" ht="15" customHeight="1">
      <c r="A9" t="s">
        <v>134</v>
      </c>
      <c r="B9" t="s">
        <v>133</v>
      </c>
      <c r="C9" t="s">
        <v>132</v>
      </c>
    </row>
    <row r="10" spans="1:3" ht="15" customHeight="1">
      <c r="A10" t="s">
        <v>134</v>
      </c>
      <c r="B10" t="s">
        <v>133</v>
      </c>
      <c r="C10" t="s">
        <v>132</v>
      </c>
    </row>
    <row r="11" spans="1:3" ht="15" customHeight="1">
      <c r="A11" t="s">
        <v>134</v>
      </c>
      <c r="B11" t="s">
        <v>133</v>
      </c>
      <c r="C11" t="s">
        <v>132</v>
      </c>
    </row>
    <row r="12" spans="1:3" ht="15" customHeight="1">
      <c r="A12" t="s">
        <v>134</v>
      </c>
      <c r="B12" t="s">
        <v>133</v>
      </c>
      <c r="C12" t="s">
        <v>132</v>
      </c>
    </row>
    <row r="13" spans="1:3" ht="15" customHeight="1">
      <c r="A13" t="s">
        <v>134</v>
      </c>
      <c r="B13" t="s">
        <v>133</v>
      </c>
      <c r="C13" t="s">
        <v>132</v>
      </c>
    </row>
    <row r="14" spans="1:3" ht="15" customHeight="1">
      <c r="A14" t="s">
        <v>134</v>
      </c>
      <c r="B14" t="s">
        <v>133</v>
      </c>
      <c r="C14" t="s">
        <v>132</v>
      </c>
    </row>
    <row r="15" spans="1:3" ht="15" customHeight="1">
      <c r="A15" t="s">
        <v>134</v>
      </c>
      <c r="B15" t="s">
        <v>133</v>
      </c>
      <c r="C15" t="s">
        <v>132</v>
      </c>
    </row>
    <row r="16" spans="1:3" ht="15" customHeight="1">
      <c r="A16" t="s">
        <v>134</v>
      </c>
      <c r="B16" t="s">
        <v>133</v>
      </c>
      <c r="C16" t="s">
        <v>132</v>
      </c>
    </row>
    <row r="17" spans="1:3" ht="15" customHeight="1">
      <c r="A17" t="s">
        <v>134</v>
      </c>
      <c r="B17" t="s">
        <v>133</v>
      </c>
      <c r="C17" t="s">
        <v>132</v>
      </c>
    </row>
    <row r="18" spans="1:3" ht="15" customHeight="1">
      <c r="A18" t="s">
        <v>134</v>
      </c>
      <c r="B18" t="s">
        <v>133</v>
      </c>
      <c r="C18" t="s">
        <v>132</v>
      </c>
    </row>
    <row r="19" spans="1:3" ht="15" customHeight="1">
      <c r="A19" t="s">
        <v>134</v>
      </c>
      <c r="B19" t="s">
        <v>133</v>
      </c>
      <c r="C19" t="s">
        <v>132</v>
      </c>
    </row>
    <row r="20" spans="1:3" ht="15" customHeight="1">
      <c r="A20" t="s">
        <v>134</v>
      </c>
      <c r="B20" t="s">
        <v>133</v>
      </c>
      <c r="C20" t="s">
        <v>132</v>
      </c>
    </row>
    <row r="21" spans="1:3" ht="15" customHeight="1">
      <c r="A21" t="s">
        <v>134</v>
      </c>
      <c r="B21" t="s">
        <v>133</v>
      </c>
      <c r="C21" t="s">
        <v>132</v>
      </c>
    </row>
    <row r="22" spans="1:3" ht="15" customHeight="1">
      <c r="A22" t="s">
        <v>134</v>
      </c>
      <c r="B22" t="s">
        <v>133</v>
      </c>
      <c r="C22" t="s">
        <v>132</v>
      </c>
    </row>
    <row r="23" spans="1:3" ht="15" customHeight="1">
      <c r="A23" t="s">
        <v>134</v>
      </c>
      <c r="B23" t="s">
        <v>133</v>
      </c>
      <c r="C23" t="s">
        <v>132</v>
      </c>
    </row>
    <row r="24" spans="1:3" ht="15" customHeight="1">
      <c r="A24" t="s">
        <v>134</v>
      </c>
      <c r="B24" t="s">
        <v>133</v>
      </c>
      <c r="C24" t="s">
        <v>132</v>
      </c>
    </row>
    <row r="25" spans="1:3" ht="15" customHeight="1">
      <c r="A25" t="s">
        <v>134</v>
      </c>
      <c r="B25" t="s">
        <v>133</v>
      </c>
      <c r="C25" t="s">
        <v>132</v>
      </c>
    </row>
    <row r="26" spans="1:3" ht="15" customHeight="1">
      <c r="A26" t="s">
        <v>134</v>
      </c>
      <c r="B26" t="s">
        <v>133</v>
      </c>
      <c r="C26" t="s">
        <v>132</v>
      </c>
    </row>
    <row r="27" spans="1:3" ht="15" customHeight="1">
      <c r="A27" t="s">
        <v>134</v>
      </c>
      <c r="B27" t="s">
        <v>133</v>
      </c>
      <c r="C27" t="s">
        <v>132</v>
      </c>
    </row>
    <row r="28" spans="1:3" ht="15" customHeight="1">
      <c r="A28" t="s">
        <v>134</v>
      </c>
      <c r="B28" t="s">
        <v>133</v>
      </c>
      <c r="C28" t="s">
        <v>132</v>
      </c>
    </row>
    <row r="29" spans="1:3" ht="15" customHeight="1">
      <c r="A29" t="s">
        <v>134</v>
      </c>
      <c r="B29" t="s">
        <v>133</v>
      </c>
      <c r="C29" t="s">
        <v>132</v>
      </c>
    </row>
    <row r="30" spans="1:3" ht="15" customHeight="1">
      <c r="A30" t="s">
        <v>134</v>
      </c>
      <c r="B30" t="s">
        <v>133</v>
      </c>
      <c r="C30" t="s">
        <v>132</v>
      </c>
    </row>
    <row r="31" spans="1:3" ht="15" customHeight="1">
      <c r="A31" t="s">
        <v>134</v>
      </c>
      <c r="B31" t="s">
        <v>133</v>
      </c>
      <c r="C31" t="s">
        <v>132</v>
      </c>
    </row>
    <row r="32" spans="1:3" ht="15" customHeight="1">
      <c r="A32" t="s">
        <v>134</v>
      </c>
      <c r="B32" t="s">
        <v>133</v>
      </c>
      <c r="C32" s="72" t="s">
        <v>213</v>
      </c>
    </row>
    <row r="33" spans="1:3" ht="15" customHeight="1">
      <c r="A33" t="s">
        <v>134</v>
      </c>
      <c r="B33" t="s">
        <v>133</v>
      </c>
      <c r="C33" s="72" t="s">
        <v>213</v>
      </c>
    </row>
    <row r="34" spans="1:3" ht="15" customHeight="1">
      <c r="A34" t="s">
        <v>134</v>
      </c>
      <c r="B34" t="s">
        <v>133</v>
      </c>
      <c r="C34" s="72" t="s">
        <v>213</v>
      </c>
    </row>
    <row r="35" spans="1:3" ht="15" customHeight="1">
      <c r="A35" t="s">
        <v>134</v>
      </c>
      <c r="B35" t="s">
        <v>133</v>
      </c>
      <c r="C35" s="72" t="s">
        <v>213</v>
      </c>
    </row>
    <row r="36" spans="1:3" ht="15" customHeight="1">
      <c r="A36" t="s">
        <v>134</v>
      </c>
      <c r="B36" t="s">
        <v>133</v>
      </c>
      <c r="C36" s="72" t="s">
        <v>213</v>
      </c>
    </row>
    <row r="37" spans="1:3" ht="15" customHeight="1">
      <c r="A37" t="s">
        <v>134</v>
      </c>
      <c r="B37" t="s">
        <v>133</v>
      </c>
      <c r="C37" s="72" t="s">
        <v>213</v>
      </c>
    </row>
    <row r="38" spans="1:3" ht="18.75" customHeight="1">
      <c r="A38" t="s">
        <v>134</v>
      </c>
      <c r="B38" s="72" t="s">
        <v>139</v>
      </c>
      <c r="C38" s="72" t="s">
        <v>1418</v>
      </c>
    </row>
    <row r="39" spans="1:3" ht="18.75" customHeight="1">
      <c r="A39" t="s">
        <v>134</v>
      </c>
      <c r="B39" s="72" t="s">
        <v>139</v>
      </c>
      <c r="C39" s="72" t="s">
        <v>1419</v>
      </c>
    </row>
    <row r="40" spans="1:3" ht="18.75" customHeight="1">
      <c r="A40" t="s">
        <v>134</v>
      </c>
      <c r="B40" s="72" t="s">
        <v>139</v>
      </c>
      <c r="C40" s="72" t="s">
        <v>1419</v>
      </c>
    </row>
    <row r="41" spans="1:3" ht="18.75" customHeight="1">
      <c r="A41" t="s">
        <v>134</v>
      </c>
      <c r="B41" s="72" t="s">
        <v>139</v>
      </c>
      <c r="C41" s="72" t="s">
        <v>1420</v>
      </c>
    </row>
    <row r="42" spans="1:3" ht="18.75" customHeight="1">
      <c r="A42" t="s">
        <v>134</v>
      </c>
      <c r="B42" s="72" t="s">
        <v>139</v>
      </c>
      <c r="C42" s="72" t="s">
        <v>1420</v>
      </c>
    </row>
    <row r="43" spans="1:3" ht="18.75" customHeight="1">
      <c r="A43" t="s">
        <v>134</v>
      </c>
      <c r="B43" s="72" t="s">
        <v>139</v>
      </c>
      <c r="C43" s="72" t="s">
        <v>1420</v>
      </c>
    </row>
    <row r="44" spans="1:3" ht="18.75" customHeight="1">
      <c r="A44" t="s">
        <v>134</v>
      </c>
      <c r="B44" s="72" t="s">
        <v>139</v>
      </c>
      <c r="C44" s="72" t="s">
        <v>1420</v>
      </c>
    </row>
    <row r="45" spans="1:3" ht="15" customHeight="1">
      <c r="A45" t="s">
        <v>134</v>
      </c>
      <c r="B45" s="72" t="s">
        <v>116</v>
      </c>
      <c r="C45" t="s">
        <v>132</v>
      </c>
    </row>
    <row r="46" spans="1:3" ht="15" customHeight="1">
      <c r="A46" t="s">
        <v>134</v>
      </c>
      <c r="B46" s="72" t="s">
        <v>116</v>
      </c>
      <c r="C46" t="s">
        <v>132</v>
      </c>
    </row>
    <row r="47" spans="1:3" ht="15" customHeight="1">
      <c r="A47" t="s">
        <v>134</v>
      </c>
      <c r="B47" s="72" t="s">
        <v>116</v>
      </c>
      <c r="C47" t="s">
        <v>132</v>
      </c>
    </row>
    <row r="48" spans="1:3" ht="15" customHeight="1">
      <c r="A48" t="s">
        <v>134</v>
      </c>
      <c r="B48" s="72" t="s">
        <v>116</v>
      </c>
      <c r="C48" t="s">
        <v>132</v>
      </c>
    </row>
    <row r="49" spans="1:3" ht="15" customHeight="1">
      <c r="A49" t="s">
        <v>134</v>
      </c>
      <c r="B49" s="72" t="s">
        <v>116</v>
      </c>
      <c r="C49" t="s">
        <v>132</v>
      </c>
    </row>
    <row r="50" spans="1:3" ht="15" customHeight="1">
      <c r="A50" t="s">
        <v>134</v>
      </c>
      <c r="B50" s="72" t="s">
        <v>116</v>
      </c>
      <c r="C50" t="s">
        <v>132</v>
      </c>
    </row>
    <row r="51" spans="1:3" ht="15" customHeight="1">
      <c r="A51" t="s">
        <v>134</v>
      </c>
      <c r="B51" s="72" t="s">
        <v>116</v>
      </c>
      <c r="C51" t="s">
        <v>132</v>
      </c>
    </row>
    <row r="52" spans="1:3" ht="15" customHeight="1">
      <c r="A52" t="s">
        <v>134</v>
      </c>
      <c r="B52" s="72" t="s">
        <v>116</v>
      </c>
      <c r="C52" t="s">
        <v>132</v>
      </c>
    </row>
    <row r="53" spans="1:3" ht="15" customHeight="1">
      <c r="A53" t="s">
        <v>134</v>
      </c>
      <c r="B53" s="72" t="s">
        <v>116</v>
      </c>
      <c r="C53" t="s">
        <v>132</v>
      </c>
    </row>
    <row r="54" spans="1:3" ht="15" customHeight="1">
      <c r="A54" t="s">
        <v>134</v>
      </c>
      <c r="B54" s="72" t="s">
        <v>116</v>
      </c>
      <c r="C54" t="s">
        <v>132</v>
      </c>
    </row>
    <row r="55" spans="1:3" ht="15" customHeight="1">
      <c r="A55" t="s">
        <v>134</v>
      </c>
      <c r="B55" s="72" t="s">
        <v>116</v>
      </c>
      <c r="C55" t="s">
        <v>132</v>
      </c>
    </row>
    <row r="56" spans="1:3" ht="15" customHeight="1">
      <c r="A56" t="s">
        <v>134</v>
      </c>
      <c r="B56" s="72" t="s">
        <v>116</v>
      </c>
      <c r="C56" t="s">
        <v>132</v>
      </c>
    </row>
    <row r="57" spans="1:3" ht="15" customHeight="1">
      <c r="A57" t="s">
        <v>134</v>
      </c>
      <c r="B57" s="72" t="s">
        <v>116</v>
      </c>
      <c r="C57" t="s">
        <v>132</v>
      </c>
    </row>
    <row r="58" spans="1:3" ht="15" customHeight="1">
      <c r="A58" t="s">
        <v>134</v>
      </c>
      <c r="B58" s="72" t="s">
        <v>116</v>
      </c>
      <c r="C58" t="s">
        <v>132</v>
      </c>
    </row>
    <row r="59" spans="1:3" ht="15" customHeight="1">
      <c r="A59" t="s">
        <v>134</v>
      </c>
      <c r="B59" s="72" t="s">
        <v>116</v>
      </c>
      <c r="C59" t="s">
        <v>132</v>
      </c>
    </row>
    <row r="60" spans="1:3" ht="15" customHeight="1">
      <c r="A60" t="s">
        <v>131</v>
      </c>
      <c r="B60" s="72" t="s">
        <v>139</v>
      </c>
      <c r="C60" s="72" t="s">
        <v>1421</v>
      </c>
    </row>
    <row r="61" spans="1:3" ht="15" customHeight="1">
      <c r="A61" t="s">
        <v>131</v>
      </c>
      <c r="B61" s="72" t="s">
        <v>139</v>
      </c>
      <c r="C61" s="72" t="s">
        <v>1421</v>
      </c>
    </row>
    <row r="62" spans="1:3" ht="15" customHeight="1">
      <c r="A62" t="s">
        <v>131</v>
      </c>
      <c r="B62" s="72" t="s">
        <v>139</v>
      </c>
      <c r="C62" s="72" t="s">
        <v>1421</v>
      </c>
    </row>
    <row r="63" spans="1:3" ht="15" customHeight="1">
      <c r="A63" t="s">
        <v>131</v>
      </c>
      <c r="B63" s="72" t="s">
        <v>139</v>
      </c>
      <c r="C63" s="72" t="s">
        <v>1421</v>
      </c>
    </row>
    <row r="64" spans="1:3" ht="15" customHeight="1">
      <c r="A64" t="s">
        <v>131</v>
      </c>
      <c r="B64" s="72" t="s">
        <v>139</v>
      </c>
      <c r="C64" s="72" t="s">
        <v>1421</v>
      </c>
    </row>
    <row r="65" spans="1:3" ht="15" customHeight="1">
      <c r="A65" t="s">
        <v>131</v>
      </c>
      <c r="B65" s="72" t="s">
        <v>144</v>
      </c>
      <c r="C65" s="72" t="s">
        <v>730</v>
      </c>
    </row>
    <row r="66" spans="1:3" ht="18.75" customHeight="1">
      <c r="A66" t="s">
        <v>131</v>
      </c>
      <c r="B66" s="72" t="s">
        <v>140</v>
      </c>
      <c r="C66" s="72" t="s">
        <v>226</v>
      </c>
    </row>
    <row r="67" spans="1:3" ht="18.75" customHeight="1">
      <c r="A67" t="s">
        <v>131</v>
      </c>
      <c r="B67" s="72" t="s">
        <v>140</v>
      </c>
      <c r="C67" s="72" t="s">
        <v>226</v>
      </c>
    </row>
    <row r="68" spans="1:3" ht="15" customHeight="1">
      <c r="A68" t="s">
        <v>131</v>
      </c>
      <c r="B68" t="s">
        <v>130</v>
      </c>
      <c r="C68" t="s">
        <v>132</v>
      </c>
    </row>
    <row r="69" spans="1:3" ht="15" customHeight="1">
      <c r="A69" t="s">
        <v>131</v>
      </c>
      <c r="B69" t="s">
        <v>130</v>
      </c>
      <c r="C69" t="s">
        <v>132</v>
      </c>
    </row>
    <row r="70" spans="1:3" ht="15" customHeight="1">
      <c r="A70" t="s">
        <v>131</v>
      </c>
      <c r="B70" t="s">
        <v>130</v>
      </c>
      <c r="C70" t="s">
        <v>132</v>
      </c>
    </row>
    <row r="71" spans="1:3" ht="15" customHeight="1">
      <c r="A71" t="s">
        <v>131</v>
      </c>
      <c r="B71" t="s">
        <v>130</v>
      </c>
      <c r="C71" t="s">
        <v>132</v>
      </c>
    </row>
    <row r="72" spans="1:3" ht="15" customHeight="1">
      <c r="A72" t="s">
        <v>131</v>
      </c>
      <c r="B72" t="s">
        <v>130</v>
      </c>
      <c r="C72" t="s">
        <v>132</v>
      </c>
    </row>
    <row r="73" spans="1:3" ht="15" customHeight="1">
      <c r="A73" t="s">
        <v>131</v>
      </c>
      <c r="B73" t="s">
        <v>130</v>
      </c>
      <c r="C73" t="s">
        <v>132</v>
      </c>
    </row>
    <row r="74" spans="1:3" ht="15" customHeight="1">
      <c r="A74" t="s">
        <v>131</v>
      </c>
      <c r="B74" t="s">
        <v>130</v>
      </c>
      <c r="C74" t="s">
        <v>132</v>
      </c>
    </row>
    <row r="75" spans="1:3" ht="15" customHeight="1">
      <c r="A75" t="s">
        <v>131</v>
      </c>
      <c r="B75" t="s">
        <v>130</v>
      </c>
      <c r="C75" t="s">
        <v>132</v>
      </c>
    </row>
    <row r="76" spans="1:3" ht="15" customHeight="1">
      <c r="A76" t="s">
        <v>131</v>
      </c>
      <c r="B76" t="s">
        <v>130</v>
      </c>
      <c r="C76" t="s">
        <v>132</v>
      </c>
    </row>
    <row r="77" spans="1:3" ht="15" customHeight="1">
      <c r="A77" t="s">
        <v>131</v>
      </c>
      <c r="B77" t="s">
        <v>130</v>
      </c>
      <c r="C77" t="s">
        <v>132</v>
      </c>
    </row>
    <row r="78" spans="1:3" ht="15" customHeight="1">
      <c r="A78" t="s">
        <v>131</v>
      </c>
      <c r="B78" t="s">
        <v>130</v>
      </c>
      <c r="C78" t="s">
        <v>132</v>
      </c>
    </row>
    <row r="79" spans="1:3" ht="15" customHeight="1">
      <c r="A79" t="s">
        <v>142</v>
      </c>
      <c r="B79" t="s">
        <v>130</v>
      </c>
      <c r="C79" s="72" t="s">
        <v>1422</v>
      </c>
    </row>
    <row r="80" spans="1:3" ht="15" customHeight="1">
      <c r="A80" t="s">
        <v>142</v>
      </c>
      <c r="B80" t="s">
        <v>130</v>
      </c>
      <c r="C80" s="72" t="s">
        <v>1422</v>
      </c>
    </row>
    <row r="81" spans="1:3" ht="15" customHeight="1">
      <c r="A81" t="s">
        <v>142</v>
      </c>
      <c r="B81" t="s">
        <v>130</v>
      </c>
      <c r="C81" s="72" t="s">
        <v>1422</v>
      </c>
    </row>
    <row r="82" spans="1:3" ht="15" customHeight="1">
      <c r="A82" t="s">
        <v>142</v>
      </c>
      <c r="B82" t="s">
        <v>130</v>
      </c>
      <c r="C82" s="72" t="s">
        <v>1422</v>
      </c>
    </row>
    <row r="83" spans="1:3" ht="15" customHeight="1">
      <c r="A83" t="s">
        <v>142</v>
      </c>
      <c r="B83" t="s">
        <v>130</v>
      </c>
      <c r="C83" s="72" t="s">
        <v>1422</v>
      </c>
    </row>
    <row r="84" spans="1:3" ht="15" customHeight="1">
      <c r="A84" t="s">
        <v>142</v>
      </c>
      <c r="B84" t="s">
        <v>130</v>
      </c>
      <c r="C84" s="72" t="s">
        <v>1422</v>
      </c>
    </row>
    <row r="85" spans="1:3" ht="15" customHeight="1">
      <c r="A85" t="s">
        <v>142</v>
      </c>
      <c r="B85" t="s">
        <v>130</v>
      </c>
      <c r="C85" s="72" t="s">
        <v>1422</v>
      </c>
    </row>
    <row r="86" spans="1:3" ht="15" customHeight="1">
      <c r="A86" t="s">
        <v>142</v>
      </c>
      <c r="B86" t="s">
        <v>130</v>
      </c>
      <c r="C86" s="72" t="s">
        <v>1422</v>
      </c>
    </row>
    <row r="87" spans="1:3" ht="15" customHeight="1">
      <c r="A87" t="s">
        <v>142</v>
      </c>
      <c r="B87" t="s">
        <v>130</v>
      </c>
      <c r="C87" s="72" t="s">
        <v>1422</v>
      </c>
    </row>
    <row r="88" spans="1:3" ht="15" customHeight="1">
      <c r="A88" t="s">
        <v>142</v>
      </c>
      <c r="B88" t="s">
        <v>130</v>
      </c>
      <c r="C88" s="72" t="s">
        <v>1422</v>
      </c>
    </row>
    <row r="89" spans="1:3" ht="15" customHeight="1">
      <c r="A89" t="s">
        <v>142</v>
      </c>
      <c r="B89" t="s">
        <v>130</v>
      </c>
      <c r="C89" s="72" t="s">
        <v>1422</v>
      </c>
    </row>
    <row r="90" spans="1:3" ht="15" customHeight="1">
      <c r="A90" t="s">
        <v>142</v>
      </c>
      <c r="B90" t="s">
        <v>130</v>
      </c>
      <c r="C90" s="72" t="s">
        <v>1422</v>
      </c>
    </row>
    <row r="91" spans="1:3" ht="15" customHeight="1">
      <c r="A91" t="s">
        <v>142</v>
      </c>
      <c r="B91" t="s">
        <v>130</v>
      </c>
      <c r="C91" s="72" t="s">
        <v>1422</v>
      </c>
    </row>
    <row r="92" spans="1:3" ht="15" customHeight="1">
      <c r="A92" t="s">
        <v>142</v>
      </c>
      <c r="B92" t="s">
        <v>130</v>
      </c>
      <c r="C92" s="72" t="s">
        <v>1422</v>
      </c>
    </row>
    <row r="93" spans="1:3" ht="15" customHeight="1">
      <c r="A93" t="s">
        <v>142</v>
      </c>
      <c r="B93" t="s">
        <v>130</v>
      </c>
      <c r="C93" s="72" t="s">
        <v>1422</v>
      </c>
    </row>
    <row r="94" spans="1:3" ht="15" customHeight="1">
      <c r="A94" t="s">
        <v>142</v>
      </c>
      <c r="B94" t="s">
        <v>130</v>
      </c>
      <c r="C94" s="72" t="s">
        <v>1422</v>
      </c>
    </row>
    <row r="95" spans="1:3" ht="15" customHeight="1">
      <c r="A95" t="s">
        <v>142</v>
      </c>
      <c r="B95" t="s">
        <v>130</v>
      </c>
      <c r="C95" s="72" t="s">
        <v>1422</v>
      </c>
    </row>
    <row r="96" spans="1:3" ht="15" customHeight="1">
      <c r="A96" t="s">
        <v>142</v>
      </c>
      <c r="B96" t="s">
        <v>130</v>
      </c>
      <c r="C96" s="72" t="s">
        <v>1422</v>
      </c>
    </row>
    <row r="97" spans="1:3" ht="15" customHeight="1">
      <c r="A97" t="s">
        <v>142</v>
      </c>
      <c r="B97" t="s">
        <v>130</v>
      </c>
      <c r="C97" s="72" t="s">
        <v>1422</v>
      </c>
    </row>
    <row r="98" spans="1:3" ht="15" customHeight="1">
      <c r="A98" t="s">
        <v>142</v>
      </c>
      <c r="B98" t="s">
        <v>130</v>
      </c>
      <c r="C98" s="72" t="s">
        <v>1422</v>
      </c>
    </row>
    <row r="99" spans="1:3" ht="15" customHeight="1">
      <c r="A99" t="s">
        <v>142</v>
      </c>
      <c r="B99" t="s">
        <v>130</v>
      </c>
      <c r="C99" s="72" t="s">
        <v>1422</v>
      </c>
    </row>
    <row r="100" spans="1:3" ht="15" customHeight="1">
      <c r="A100" t="s">
        <v>142</v>
      </c>
      <c r="B100" t="s">
        <v>130</v>
      </c>
      <c r="C100" s="72" t="s">
        <v>1422</v>
      </c>
    </row>
    <row r="101" spans="1:3" ht="15" customHeight="1">
      <c r="A101" t="s">
        <v>142</v>
      </c>
      <c r="B101" t="s">
        <v>130</v>
      </c>
      <c r="C101" s="72" t="s">
        <v>1422</v>
      </c>
    </row>
    <row r="102" spans="1:3" ht="15" customHeight="1">
      <c r="A102" t="s">
        <v>142</v>
      </c>
      <c r="B102" t="s">
        <v>130</v>
      </c>
      <c r="C102" s="72" t="s">
        <v>1422</v>
      </c>
    </row>
    <row r="103" spans="1:3" ht="15" customHeight="1">
      <c r="A103" t="s">
        <v>142</v>
      </c>
      <c r="B103" t="s">
        <v>130</v>
      </c>
      <c r="C103" s="72" t="s">
        <v>1422</v>
      </c>
    </row>
    <row r="104" spans="1:3" ht="15" customHeight="1">
      <c r="A104" t="s">
        <v>142</v>
      </c>
      <c r="B104" t="s">
        <v>130</v>
      </c>
      <c r="C104" s="72" t="s">
        <v>1422</v>
      </c>
    </row>
    <row r="105" spans="1:3" ht="15" customHeight="1">
      <c r="A105" t="s">
        <v>142</v>
      </c>
      <c r="B105" t="s">
        <v>130</v>
      </c>
      <c r="C105" s="72" t="s">
        <v>1422</v>
      </c>
    </row>
    <row r="106" spans="1:3" ht="15" customHeight="1">
      <c r="A106" t="s">
        <v>142</v>
      </c>
      <c r="B106" t="s">
        <v>130</v>
      </c>
      <c r="C106" s="72" t="s">
        <v>1422</v>
      </c>
    </row>
    <row r="107" spans="1:3" ht="15" customHeight="1">
      <c r="A107" t="s">
        <v>142</v>
      </c>
      <c r="B107" t="s">
        <v>130</v>
      </c>
      <c r="C107" s="72" t="s">
        <v>1422</v>
      </c>
    </row>
    <row r="108" spans="1:3" ht="15" customHeight="1">
      <c r="A108" t="s">
        <v>142</v>
      </c>
      <c r="B108" t="s">
        <v>130</v>
      </c>
      <c r="C108" s="72" t="s">
        <v>1422</v>
      </c>
    </row>
    <row r="109" spans="1:3" ht="15" customHeight="1">
      <c r="A109" t="s">
        <v>142</v>
      </c>
      <c r="B109" t="s">
        <v>130</v>
      </c>
      <c r="C109" s="72" t="s">
        <v>1422</v>
      </c>
    </row>
    <row r="110" spans="1:3" ht="15" customHeight="1">
      <c r="A110" t="s">
        <v>142</v>
      </c>
      <c r="B110" t="s">
        <v>130</v>
      </c>
      <c r="C110" s="72" t="s">
        <v>1422</v>
      </c>
    </row>
    <row r="111" spans="1:3" ht="15" customHeight="1">
      <c r="A111" t="s">
        <v>142</v>
      </c>
      <c r="B111" t="s">
        <v>130</v>
      </c>
      <c r="C111" s="72" t="s">
        <v>1422</v>
      </c>
    </row>
    <row r="112" spans="1:3" ht="15" customHeight="1">
      <c r="A112" t="s">
        <v>142</v>
      </c>
      <c r="B112" t="s">
        <v>130</v>
      </c>
      <c r="C112" s="72" t="s">
        <v>1422</v>
      </c>
    </row>
    <row r="113" spans="1:3" ht="15" customHeight="1">
      <c r="A113" t="s">
        <v>137</v>
      </c>
      <c r="B113" s="72" t="s">
        <v>136</v>
      </c>
      <c r="C113" t="s">
        <v>132</v>
      </c>
    </row>
    <row r="114" spans="1:3" ht="15" customHeight="1">
      <c r="A114" t="s">
        <v>137</v>
      </c>
      <c r="B114" s="72" t="s">
        <v>136</v>
      </c>
      <c r="C114" t="s">
        <v>132</v>
      </c>
    </row>
    <row r="115" spans="1:3" ht="15" customHeight="1">
      <c r="A115" t="s">
        <v>137</v>
      </c>
      <c r="B115" s="72" t="s">
        <v>136</v>
      </c>
      <c r="C115" t="s">
        <v>132</v>
      </c>
    </row>
    <row r="116" spans="1:3" ht="15" customHeight="1">
      <c r="A116" t="s">
        <v>137</v>
      </c>
      <c r="B116" s="72" t="s">
        <v>136</v>
      </c>
      <c r="C116" t="s">
        <v>132</v>
      </c>
    </row>
    <row r="117" spans="1:3" ht="15" customHeight="1">
      <c r="A117" t="s">
        <v>137</v>
      </c>
      <c r="B117" s="72" t="s">
        <v>136</v>
      </c>
      <c r="C117" t="s">
        <v>132</v>
      </c>
    </row>
    <row r="118" spans="1:3" ht="15" customHeight="1">
      <c r="A118" t="s">
        <v>137</v>
      </c>
      <c r="B118" s="72" t="s">
        <v>136</v>
      </c>
      <c r="C118" t="s">
        <v>132</v>
      </c>
    </row>
    <row r="119" spans="1:3" ht="15" customHeight="1">
      <c r="A119" t="s">
        <v>137</v>
      </c>
      <c r="B119" s="72" t="s">
        <v>136</v>
      </c>
      <c r="C119" t="s">
        <v>132</v>
      </c>
    </row>
    <row r="120" spans="1:3" ht="15" customHeight="1">
      <c r="A120" t="s">
        <v>137</v>
      </c>
      <c r="B120" s="72" t="s">
        <v>136</v>
      </c>
      <c r="C120" t="s">
        <v>132</v>
      </c>
    </row>
    <row r="121" spans="1:3" ht="15" customHeight="1">
      <c r="A121" t="s">
        <v>137</v>
      </c>
      <c r="B121" s="72" t="s">
        <v>136</v>
      </c>
      <c r="C121" t="s">
        <v>132</v>
      </c>
    </row>
    <row r="122" spans="1:3" ht="15" customHeight="1">
      <c r="A122" t="s">
        <v>137</v>
      </c>
      <c r="B122" s="72" t="s">
        <v>136</v>
      </c>
      <c r="C122" t="s">
        <v>132</v>
      </c>
    </row>
    <row r="123" spans="1:3" ht="15" customHeight="1">
      <c r="A123" t="s">
        <v>137</v>
      </c>
      <c r="B123" s="72" t="s">
        <v>136</v>
      </c>
      <c r="C123" t="s">
        <v>132</v>
      </c>
    </row>
    <row r="124" spans="1:3" ht="15" customHeight="1">
      <c r="A124" t="s">
        <v>137</v>
      </c>
      <c r="B124" s="72" t="s">
        <v>136</v>
      </c>
      <c r="C124" t="s">
        <v>132</v>
      </c>
    </row>
    <row r="125" spans="1:3" ht="15" customHeight="1">
      <c r="A125" t="s">
        <v>137</v>
      </c>
      <c r="B125" s="72" t="s">
        <v>136</v>
      </c>
      <c r="C125" t="s">
        <v>132</v>
      </c>
    </row>
    <row r="126" spans="1:3" ht="15" customHeight="1">
      <c r="A126" t="s">
        <v>137</v>
      </c>
      <c r="B126" s="72" t="s">
        <v>136</v>
      </c>
      <c r="C126" t="s">
        <v>132</v>
      </c>
    </row>
    <row r="127" spans="1:3" ht="15" customHeight="1">
      <c r="A127" t="s">
        <v>137</v>
      </c>
      <c r="B127" s="72" t="s">
        <v>136</v>
      </c>
      <c r="C127" t="s">
        <v>132</v>
      </c>
    </row>
    <row r="128" spans="1:3" ht="15" customHeight="1">
      <c r="A128" t="s">
        <v>137</v>
      </c>
      <c r="B128" s="72" t="s">
        <v>136</v>
      </c>
      <c r="C128" t="s">
        <v>282</v>
      </c>
    </row>
    <row r="129" spans="1:3" ht="15" customHeight="1">
      <c r="A129" t="s">
        <v>137</v>
      </c>
      <c r="B129" s="72" t="s">
        <v>136</v>
      </c>
      <c r="C129" t="s">
        <v>282</v>
      </c>
    </row>
    <row r="130" spans="1:3" ht="15" customHeight="1">
      <c r="A130" t="s">
        <v>137</v>
      </c>
      <c r="B130" s="72" t="s">
        <v>138</v>
      </c>
      <c r="C130" s="72" t="s">
        <v>254</v>
      </c>
    </row>
    <row r="131" spans="1:3" ht="15" customHeight="1">
      <c r="A131" t="s">
        <v>137</v>
      </c>
      <c r="B131" s="72" t="s">
        <v>138</v>
      </c>
      <c r="C131" s="72" t="s">
        <v>254</v>
      </c>
    </row>
    <row r="132" spans="1:3" ht="15" customHeight="1">
      <c r="A132" t="s">
        <v>137</v>
      </c>
      <c r="B132" s="72" t="s">
        <v>138</v>
      </c>
      <c r="C132" s="72" t="s">
        <v>255</v>
      </c>
    </row>
    <row r="133" spans="1:3" ht="15" customHeight="1">
      <c r="A133" t="s">
        <v>137</v>
      </c>
      <c r="B133" s="72" t="s">
        <v>138</v>
      </c>
      <c r="C133" s="72" t="s">
        <v>255</v>
      </c>
    </row>
    <row r="134" spans="1:3" ht="15" customHeight="1">
      <c r="A134" t="s">
        <v>137</v>
      </c>
      <c r="B134" s="72" t="s">
        <v>138</v>
      </c>
      <c r="C134" s="72" t="s">
        <v>255</v>
      </c>
    </row>
    <row r="135" spans="1:3" ht="15" customHeight="1">
      <c r="A135" t="s">
        <v>137</v>
      </c>
      <c r="B135" s="72" t="s">
        <v>138</v>
      </c>
      <c r="C135" s="72" t="s">
        <v>255</v>
      </c>
    </row>
    <row r="136" spans="1:3" ht="15" customHeight="1">
      <c r="A136" t="s">
        <v>137</v>
      </c>
      <c r="B136" s="72" t="s">
        <v>138</v>
      </c>
      <c r="C136" s="72" t="s">
        <v>255</v>
      </c>
    </row>
    <row r="137" spans="1:3" ht="15" customHeight="1">
      <c r="A137" t="s">
        <v>137</v>
      </c>
      <c r="B137" s="72" t="s">
        <v>138</v>
      </c>
      <c r="C137" s="72" t="s">
        <v>255</v>
      </c>
    </row>
    <row r="138" spans="1:3" ht="15" customHeight="1">
      <c r="A138" t="s">
        <v>137</v>
      </c>
      <c r="B138" s="72" t="s">
        <v>138</v>
      </c>
      <c r="C138" s="72" t="s">
        <v>255</v>
      </c>
    </row>
    <row r="139" spans="1:3" ht="15" customHeight="1">
      <c r="A139" t="s">
        <v>137</v>
      </c>
      <c r="B139" s="72" t="s">
        <v>138</v>
      </c>
      <c r="C139" s="72" t="s">
        <v>255</v>
      </c>
    </row>
    <row r="140" spans="1:3" ht="15" customHeight="1">
      <c r="A140" t="s">
        <v>137</v>
      </c>
      <c r="B140" s="72" t="s">
        <v>138</v>
      </c>
      <c r="C140" s="72" t="s">
        <v>256</v>
      </c>
    </row>
    <row r="141" spans="1:3" ht="15" customHeight="1">
      <c r="A141" t="s">
        <v>137</v>
      </c>
      <c r="B141" s="72" t="s">
        <v>138</v>
      </c>
      <c r="C141" s="72" t="s">
        <v>256</v>
      </c>
    </row>
    <row r="142" spans="1:3" ht="15" customHeight="1">
      <c r="A142" t="s">
        <v>137</v>
      </c>
      <c r="B142" s="72" t="s">
        <v>138</v>
      </c>
      <c r="C142" s="72" t="s">
        <v>256</v>
      </c>
    </row>
    <row r="143" spans="1:3" ht="15" customHeight="1">
      <c r="A143" t="s">
        <v>137</v>
      </c>
      <c r="B143" s="72" t="s">
        <v>138</v>
      </c>
      <c r="C143" s="72" t="s">
        <v>256</v>
      </c>
    </row>
    <row r="144" spans="1:3" ht="15" customHeight="1">
      <c r="A144" t="s">
        <v>137</v>
      </c>
      <c r="B144" s="72" t="s">
        <v>138</v>
      </c>
      <c r="C144" s="72" t="s">
        <v>256</v>
      </c>
    </row>
    <row r="145" spans="1:3" ht="15" customHeight="1">
      <c r="A145" t="s">
        <v>137</v>
      </c>
      <c r="B145" s="72" t="s">
        <v>138</v>
      </c>
      <c r="C145" s="72" t="s">
        <v>257</v>
      </c>
    </row>
    <row r="146" spans="1:3" ht="15" customHeight="1">
      <c r="A146" t="s">
        <v>137</v>
      </c>
      <c r="B146" s="72" t="s">
        <v>138</v>
      </c>
      <c r="C146" s="72" t="s">
        <v>257</v>
      </c>
    </row>
    <row r="147" spans="1:3" ht="15" customHeight="1">
      <c r="A147" t="s">
        <v>137</v>
      </c>
      <c r="B147" s="72" t="s">
        <v>138</v>
      </c>
      <c r="C147" s="72" t="s">
        <v>257</v>
      </c>
    </row>
    <row r="148" spans="1:3" ht="15" customHeight="1">
      <c r="A148" t="s">
        <v>137</v>
      </c>
      <c r="B148" s="72" t="s">
        <v>138</v>
      </c>
      <c r="C148" s="72" t="s">
        <v>257</v>
      </c>
    </row>
    <row r="149" spans="1:3" ht="15" customHeight="1">
      <c r="A149" t="s">
        <v>137</v>
      </c>
      <c r="B149" s="72" t="s">
        <v>138</v>
      </c>
      <c r="C149" s="72" t="s">
        <v>257</v>
      </c>
    </row>
    <row r="150" spans="1:3" ht="15" customHeight="1">
      <c r="A150" t="s">
        <v>137</v>
      </c>
      <c r="B150" s="72" t="s">
        <v>138</v>
      </c>
      <c r="C150" s="72" t="s">
        <v>257</v>
      </c>
    </row>
    <row r="151" spans="1:3" ht="15" customHeight="1">
      <c r="A151" t="s">
        <v>137</v>
      </c>
      <c r="B151" s="72" t="s">
        <v>138</v>
      </c>
      <c r="C151" s="72" t="s">
        <v>257</v>
      </c>
    </row>
    <row r="152" spans="1:3" ht="15" customHeight="1">
      <c r="A152" t="s">
        <v>137</v>
      </c>
      <c r="B152" s="72" t="s">
        <v>138</v>
      </c>
      <c r="C152" t="s">
        <v>258</v>
      </c>
    </row>
    <row r="153" spans="1:3" ht="15" customHeight="1">
      <c r="A153" t="s">
        <v>137</v>
      </c>
      <c r="B153" s="72" t="s">
        <v>138</v>
      </c>
      <c r="C153" t="s">
        <v>258</v>
      </c>
    </row>
    <row r="154" spans="1:3" ht="15" customHeight="1">
      <c r="A154" t="s">
        <v>137</v>
      </c>
      <c r="B154" s="72" t="s">
        <v>138</v>
      </c>
      <c r="C154" t="s">
        <v>258</v>
      </c>
    </row>
    <row r="155" spans="1:3" ht="15" customHeight="1">
      <c r="A155" t="s">
        <v>137</v>
      </c>
      <c r="B155" s="72" t="s">
        <v>138</v>
      </c>
      <c r="C155" t="s">
        <v>258</v>
      </c>
    </row>
    <row r="156" spans="1:3" ht="15" customHeight="1">
      <c r="A156" t="s">
        <v>137</v>
      </c>
      <c r="B156" s="72" t="s">
        <v>138</v>
      </c>
      <c r="C156" t="s">
        <v>258</v>
      </c>
    </row>
    <row r="157" spans="1:3" ht="15" customHeight="1">
      <c r="A157" t="s">
        <v>137</v>
      </c>
      <c r="B157" s="72" t="s">
        <v>138</v>
      </c>
      <c r="C157" t="s">
        <v>258</v>
      </c>
    </row>
    <row r="158" spans="1:3" ht="15" customHeight="1">
      <c r="A158" t="s">
        <v>137</v>
      </c>
      <c r="B158" s="72" t="s">
        <v>138</v>
      </c>
      <c r="C158" t="s">
        <v>258</v>
      </c>
    </row>
    <row r="159" spans="1:3" ht="15" customHeight="1">
      <c r="A159" t="s">
        <v>137</v>
      </c>
      <c r="B159" s="72" t="s">
        <v>138</v>
      </c>
      <c r="C159" t="s">
        <v>258</v>
      </c>
    </row>
    <row r="160" spans="1:3" ht="15" customHeight="1">
      <c r="A160" t="s">
        <v>137</v>
      </c>
      <c r="B160" s="72" t="s">
        <v>138</v>
      </c>
      <c r="C160" t="s">
        <v>258</v>
      </c>
    </row>
    <row r="161" spans="1:3" ht="15" customHeight="1">
      <c r="A161" t="s">
        <v>137</v>
      </c>
      <c r="B161" s="72" t="s">
        <v>138</v>
      </c>
      <c r="C161" t="s">
        <v>258</v>
      </c>
    </row>
    <row r="162" spans="1:3" ht="15" customHeight="1">
      <c r="A162" t="s">
        <v>137</v>
      </c>
      <c r="B162" s="72" t="s">
        <v>138</v>
      </c>
      <c r="C162" t="s">
        <v>258</v>
      </c>
    </row>
    <row r="163" spans="1:3" ht="18.75" customHeight="1">
      <c r="A163" t="s">
        <v>137</v>
      </c>
      <c r="B163" s="72" t="s">
        <v>138</v>
      </c>
      <c r="C163" t="s">
        <v>1423</v>
      </c>
    </row>
    <row r="164" spans="1:3" ht="18.75" customHeight="1">
      <c r="A164" t="s">
        <v>137</v>
      </c>
      <c r="B164" s="72" t="s">
        <v>138</v>
      </c>
      <c r="C164" t="s">
        <v>1423</v>
      </c>
    </row>
    <row r="165" spans="1:3" ht="18.75" customHeight="1">
      <c r="A165" t="s">
        <v>137</v>
      </c>
      <c r="B165" s="72" t="s">
        <v>138</v>
      </c>
      <c r="C165" t="s">
        <v>1423</v>
      </c>
    </row>
    <row r="166" spans="1:3" ht="18.75" customHeight="1">
      <c r="A166" t="s">
        <v>137</v>
      </c>
      <c r="B166" s="72" t="s">
        <v>138</v>
      </c>
      <c r="C166" t="s">
        <v>1423</v>
      </c>
    </row>
    <row r="167" spans="1:3" ht="18.75" customHeight="1">
      <c r="A167" t="s">
        <v>137</v>
      </c>
      <c r="B167" s="72" t="s">
        <v>138</v>
      </c>
      <c r="C167" t="s">
        <v>1423</v>
      </c>
    </row>
    <row r="168" spans="1:3" ht="18.75" customHeight="1">
      <c r="A168" t="s">
        <v>137</v>
      </c>
      <c r="B168" s="72" t="s">
        <v>138</v>
      </c>
      <c r="C168" t="s">
        <v>1423</v>
      </c>
    </row>
    <row r="169" spans="1:3" ht="18.75" customHeight="1">
      <c r="A169" t="s">
        <v>137</v>
      </c>
      <c r="B169" s="72" t="s">
        <v>138</v>
      </c>
      <c r="C169" t="s">
        <v>1424</v>
      </c>
    </row>
    <row r="170" spans="1:3" ht="18.75" customHeight="1">
      <c r="A170" t="s">
        <v>137</v>
      </c>
      <c r="B170" s="72" t="s">
        <v>138</v>
      </c>
      <c r="C170" t="s">
        <v>1424</v>
      </c>
    </row>
    <row r="171" spans="1:3" ht="18.75" customHeight="1">
      <c r="A171" t="s">
        <v>137</v>
      </c>
      <c r="B171" s="72" t="s">
        <v>138</v>
      </c>
      <c r="C171" t="s">
        <v>1424</v>
      </c>
    </row>
    <row r="172" spans="1:3" ht="18.75" customHeight="1">
      <c r="A172" t="s">
        <v>137</v>
      </c>
      <c r="B172" s="72" t="s">
        <v>138</v>
      </c>
      <c r="C172" t="s">
        <v>1424</v>
      </c>
    </row>
    <row r="173" spans="1:3" ht="18.75" customHeight="1">
      <c r="A173" t="s">
        <v>137</v>
      </c>
      <c r="B173" s="72" t="s">
        <v>138</v>
      </c>
      <c r="C173" t="s">
        <v>1424</v>
      </c>
    </row>
    <row r="174" spans="1:3" ht="18.75" customHeight="1">
      <c r="A174" t="s">
        <v>137</v>
      </c>
      <c r="B174" s="72" t="s">
        <v>138</v>
      </c>
      <c r="C174" t="s">
        <v>1425</v>
      </c>
    </row>
    <row r="175" spans="1:3" ht="18.75" customHeight="1">
      <c r="A175" t="s">
        <v>137</v>
      </c>
      <c r="B175" s="72" t="s">
        <v>138</v>
      </c>
      <c r="C175" t="s">
        <v>1425</v>
      </c>
    </row>
    <row r="176" spans="1:3" ht="18.75" customHeight="1">
      <c r="A176" t="s">
        <v>137</v>
      </c>
      <c r="B176" s="72" t="s">
        <v>138</v>
      </c>
      <c r="C176" t="s">
        <v>1425</v>
      </c>
    </row>
    <row r="177" spans="1:3" ht="18.75" customHeight="1">
      <c r="A177" t="s">
        <v>137</v>
      </c>
      <c r="B177" s="72" t="s">
        <v>138</v>
      </c>
      <c r="C177" t="s">
        <v>1425</v>
      </c>
    </row>
    <row r="178" spans="1:3" ht="18.75" customHeight="1">
      <c r="A178" t="s">
        <v>137</v>
      </c>
      <c r="B178" s="72" t="s">
        <v>138</v>
      </c>
      <c r="C178" t="s">
        <v>1425</v>
      </c>
    </row>
    <row r="179" spans="1:3" ht="18.75" customHeight="1">
      <c r="A179" t="s">
        <v>137</v>
      </c>
      <c r="B179" s="72" t="s">
        <v>138</v>
      </c>
      <c r="C179" t="s">
        <v>1425</v>
      </c>
    </row>
    <row r="180" spans="1:3" ht="18.75" customHeight="1">
      <c r="A180" t="s">
        <v>137</v>
      </c>
      <c r="B180" s="72" t="s">
        <v>138</v>
      </c>
      <c r="C180" t="s">
        <v>1425</v>
      </c>
    </row>
    <row r="181" spans="1:3" ht="18.75" customHeight="1">
      <c r="A181" t="s">
        <v>137</v>
      </c>
      <c r="B181" s="72" t="s">
        <v>138</v>
      </c>
      <c r="C181" t="s">
        <v>1425</v>
      </c>
    </row>
    <row r="182" spans="1:3" ht="18.75" customHeight="1">
      <c r="A182" t="s">
        <v>137</v>
      </c>
      <c r="B182" s="72" t="s">
        <v>138</v>
      </c>
      <c r="C182" t="s">
        <v>1425</v>
      </c>
    </row>
    <row r="183" spans="1:3" ht="18.75" customHeight="1">
      <c r="A183" t="s">
        <v>137</v>
      </c>
      <c r="B183" s="72" t="s">
        <v>138</v>
      </c>
      <c r="C183" t="s">
        <v>1425</v>
      </c>
    </row>
    <row r="184" spans="1:3" ht="18.75" customHeight="1">
      <c r="A184" t="s">
        <v>137</v>
      </c>
      <c r="B184" s="72" t="s">
        <v>138</v>
      </c>
      <c r="C184" t="s">
        <v>1426</v>
      </c>
    </row>
    <row r="185" spans="1:3" ht="18.75" customHeight="1">
      <c r="A185" t="s">
        <v>137</v>
      </c>
      <c r="B185" s="72" t="s">
        <v>138</v>
      </c>
      <c r="C185" t="s">
        <v>1426</v>
      </c>
    </row>
    <row r="186" spans="1:3" ht="18.75" customHeight="1">
      <c r="A186" t="s">
        <v>137</v>
      </c>
      <c r="B186" s="72" t="s">
        <v>138</v>
      </c>
      <c r="C186" t="s">
        <v>1426</v>
      </c>
    </row>
    <row r="187" spans="1:3" ht="18.75" customHeight="1">
      <c r="A187" t="s">
        <v>137</v>
      </c>
      <c r="B187" s="72" t="s">
        <v>138</v>
      </c>
      <c r="C187" t="s">
        <v>1426</v>
      </c>
    </row>
    <row r="188" spans="1:3" ht="18.75" customHeight="1">
      <c r="A188" t="s">
        <v>137</v>
      </c>
      <c r="B188" s="72" t="s">
        <v>138</v>
      </c>
      <c r="C188" t="s">
        <v>1426</v>
      </c>
    </row>
    <row r="189" spans="1:3" ht="18.75" customHeight="1">
      <c r="A189" t="s">
        <v>137</v>
      </c>
      <c r="B189" s="72" t="s">
        <v>138</v>
      </c>
      <c r="C189" t="s">
        <v>1427</v>
      </c>
    </row>
    <row r="190" spans="1:3" ht="18.75" customHeight="1">
      <c r="A190" t="s">
        <v>137</v>
      </c>
      <c r="B190" s="72" t="s">
        <v>138</v>
      </c>
      <c r="C190" t="s">
        <v>1427</v>
      </c>
    </row>
    <row r="191" spans="1:3" ht="18.75" customHeight="1">
      <c r="A191" t="s">
        <v>137</v>
      </c>
      <c r="B191" s="72" t="s">
        <v>138</v>
      </c>
      <c r="C191" t="s">
        <v>1427</v>
      </c>
    </row>
    <row r="192" spans="1:3" ht="18.75" customHeight="1">
      <c r="A192" t="s">
        <v>137</v>
      </c>
      <c r="B192" s="72" t="s">
        <v>138</v>
      </c>
      <c r="C192" t="s">
        <v>1427</v>
      </c>
    </row>
    <row r="193" spans="1:3" ht="18.75" customHeight="1">
      <c r="A193" t="s">
        <v>137</v>
      </c>
      <c r="B193" s="72" t="s">
        <v>138</v>
      </c>
      <c r="C193" t="s">
        <v>1427</v>
      </c>
    </row>
    <row r="194" spans="1:3" ht="18.75" customHeight="1">
      <c r="A194" t="s">
        <v>137</v>
      </c>
      <c r="B194" s="72" t="s">
        <v>138</v>
      </c>
      <c r="C194" s="72" t="s">
        <v>263</v>
      </c>
    </row>
    <row r="195" spans="1:3" ht="18.75" customHeight="1">
      <c r="A195" t="s">
        <v>137</v>
      </c>
      <c r="B195" s="72" t="s">
        <v>138</v>
      </c>
      <c r="C195" s="72" t="s">
        <v>263</v>
      </c>
    </row>
    <row r="196" spans="1:3" ht="18.75" customHeight="1">
      <c r="A196" t="s">
        <v>137</v>
      </c>
      <c r="B196" s="72" t="s">
        <v>138</v>
      </c>
      <c r="C196" s="72" t="s">
        <v>263</v>
      </c>
    </row>
    <row r="197" spans="1:3" ht="18.75" customHeight="1">
      <c r="A197" t="s">
        <v>137</v>
      </c>
      <c r="B197" s="72" t="s">
        <v>138</v>
      </c>
      <c r="C197" s="72" t="s">
        <v>263</v>
      </c>
    </row>
    <row r="198" spans="1:3" ht="18.75" customHeight="1">
      <c r="A198" t="s">
        <v>137</v>
      </c>
      <c r="B198" s="72" t="s">
        <v>138</v>
      </c>
      <c r="C198" s="72" t="s">
        <v>263</v>
      </c>
    </row>
    <row r="199" spans="1:3" ht="18.75" customHeight="1">
      <c r="A199" t="s">
        <v>137</v>
      </c>
      <c r="B199" s="72" t="s">
        <v>138</v>
      </c>
      <c r="C199" s="72" t="s">
        <v>263</v>
      </c>
    </row>
    <row r="200" spans="1:3" ht="18.75" customHeight="1">
      <c r="A200" t="s">
        <v>137</v>
      </c>
      <c r="B200" s="72" t="s">
        <v>138</v>
      </c>
      <c r="C200" s="72" t="s">
        <v>263</v>
      </c>
    </row>
    <row r="201" spans="1:3" ht="18.75" customHeight="1">
      <c r="A201" t="s">
        <v>137</v>
      </c>
      <c r="B201" s="72" t="s">
        <v>138</v>
      </c>
      <c r="C201" s="72" t="s">
        <v>263</v>
      </c>
    </row>
    <row r="202" spans="1:3" ht="18.75" customHeight="1">
      <c r="A202" t="s">
        <v>137</v>
      </c>
      <c r="B202" s="72" t="s">
        <v>138</v>
      </c>
      <c r="C202" s="72" t="s">
        <v>263</v>
      </c>
    </row>
    <row r="203" spans="1:3" ht="18.75" customHeight="1">
      <c r="A203" t="s">
        <v>137</v>
      </c>
      <c r="B203" s="72" t="s">
        <v>138</v>
      </c>
      <c r="C203" s="72" t="s">
        <v>263</v>
      </c>
    </row>
    <row r="204" spans="1:3" ht="18.75" customHeight="1">
      <c r="A204" t="s">
        <v>137</v>
      </c>
      <c r="B204" s="72" t="s">
        <v>138</v>
      </c>
      <c r="C204" s="72" t="s">
        <v>263</v>
      </c>
    </row>
    <row r="205" spans="1:3" ht="18.75" customHeight="1">
      <c r="A205" t="s">
        <v>137</v>
      </c>
      <c r="B205" s="72" t="s">
        <v>138</v>
      </c>
      <c r="C205" s="72" t="s">
        <v>263</v>
      </c>
    </row>
    <row r="206" spans="1:3" ht="18.75" customHeight="1">
      <c r="A206" t="s">
        <v>137</v>
      </c>
      <c r="B206" s="72" t="s">
        <v>138</v>
      </c>
      <c r="C206" s="72" t="s">
        <v>263</v>
      </c>
    </row>
    <row r="207" spans="1:3" ht="18.75" customHeight="1">
      <c r="A207" t="s">
        <v>137</v>
      </c>
      <c r="B207" s="72" t="s">
        <v>138</v>
      </c>
      <c r="C207" s="72" t="s">
        <v>263</v>
      </c>
    </row>
    <row r="208" spans="1:3" ht="18.75" customHeight="1">
      <c r="A208" t="s">
        <v>137</v>
      </c>
      <c r="B208" s="72" t="s">
        <v>138</v>
      </c>
      <c r="C208" s="72" t="s">
        <v>263</v>
      </c>
    </row>
    <row r="209" spans="1:3" ht="15" customHeight="1">
      <c r="A209" t="s">
        <v>137</v>
      </c>
      <c r="B209" s="72" t="s">
        <v>138</v>
      </c>
      <c r="C209" s="72" t="s">
        <v>264</v>
      </c>
    </row>
    <row r="210" spans="1:3" ht="15" customHeight="1">
      <c r="A210" t="s">
        <v>137</v>
      </c>
      <c r="B210" s="72" t="s">
        <v>138</v>
      </c>
      <c r="C210" s="72" t="s">
        <v>264</v>
      </c>
    </row>
    <row r="211" spans="1:3" ht="15" customHeight="1">
      <c r="A211" t="s">
        <v>137</v>
      </c>
      <c r="B211" s="72" t="s">
        <v>138</v>
      </c>
      <c r="C211" s="72" t="s">
        <v>264</v>
      </c>
    </row>
    <row r="212" spans="1:3" ht="15" customHeight="1">
      <c r="A212" t="s">
        <v>137</v>
      </c>
      <c r="B212" s="72" t="s">
        <v>138</v>
      </c>
      <c r="C212" s="72" t="s">
        <v>264</v>
      </c>
    </row>
    <row r="213" spans="1:3" ht="15" customHeight="1">
      <c r="A213" t="s">
        <v>137</v>
      </c>
      <c r="B213" s="72" t="s">
        <v>138</v>
      </c>
      <c r="C213" s="72" t="s">
        <v>264</v>
      </c>
    </row>
    <row r="214" spans="1:3" ht="15" customHeight="1">
      <c r="A214" t="s">
        <v>137</v>
      </c>
      <c r="B214" s="72" t="s">
        <v>138</v>
      </c>
      <c r="C214" s="72" t="s">
        <v>264</v>
      </c>
    </row>
    <row r="215" spans="1:3" ht="15" customHeight="1">
      <c r="A215" t="s">
        <v>137</v>
      </c>
      <c r="B215" s="72" t="s">
        <v>138</v>
      </c>
      <c r="C215" s="72" t="s">
        <v>264</v>
      </c>
    </row>
    <row r="216" spans="1:3" ht="15" customHeight="1">
      <c r="A216" t="s">
        <v>137</v>
      </c>
      <c r="B216" s="72" t="s">
        <v>138</v>
      </c>
      <c r="C216" s="72" t="s">
        <v>265</v>
      </c>
    </row>
    <row r="217" spans="1:3" ht="15" customHeight="1">
      <c r="A217" t="s">
        <v>137</v>
      </c>
      <c r="B217" s="72" t="s">
        <v>138</v>
      </c>
      <c r="C217" s="72" t="s">
        <v>265</v>
      </c>
    </row>
    <row r="218" spans="1:3" ht="15" customHeight="1">
      <c r="A218" t="s">
        <v>137</v>
      </c>
      <c r="B218" s="72" t="s">
        <v>138</v>
      </c>
      <c r="C218" s="72" t="s">
        <v>265</v>
      </c>
    </row>
    <row r="219" spans="1:3" ht="15" customHeight="1">
      <c r="A219" t="s">
        <v>137</v>
      </c>
      <c r="B219" s="72" t="s">
        <v>138</v>
      </c>
      <c r="C219" s="72" t="s">
        <v>265</v>
      </c>
    </row>
    <row r="220" spans="1:3" ht="15" customHeight="1">
      <c r="A220" t="s">
        <v>137</v>
      </c>
      <c r="B220" s="72" t="s">
        <v>138</v>
      </c>
      <c r="C220" s="72" t="s">
        <v>265</v>
      </c>
    </row>
    <row r="221" spans="1:3" ht="15" customHeight="1">
      <c r="A221" t="s">
        <v>137</v>
      </c>
      <c r="B221" s="72" t="s">
        <v>138</v>
      </c>
      <c r="C221" s="72" t="s">
        <v>265</v>
      </c>
    </row>
    <row r="222" spans="1:3" ht="15" customHeight="1">
      <c r="A222" t="s">
        <v>137</v>
      </c>
      <c r="B222" s="72" t="s">
        <v>138</v>
      </c>
      <c r="C222" s="72" t="s">
        <v>265</v>
      </c>
    </row>
    <row r="223" spans="1:3" ht="15" customHeight="1">
      <c r="A223" t="s">
        <v>137</v>
      </c>
      <c r="B223" s="72" t="s">
        <v>138</v>
      </c>
      <c r="C223" s="72" t="s">
        <v>265</v>
      </c>
    </row>
    <row r="224" spans="1:3" ht="15" customHeight="1">
      <c r="A224" t="s">
        <v>137</v>
      </c>
      <c r="B224" s="72" t="s">
        <v>138</v>
      </c>
      <c r="C224" s="72" t="s">
        <v>266</v>
      </c>
    </row>
    <row r="225" spans="1:3" ht="15" customHeight="1">
      <c r="A225" t="s">
        <v>137</v>
      </c>
      <c r="B225" s="72" t="s">
        <v>138</v>
      </c>
      <c r="C225" s="72" t="s">
        <v>266</v>
      </c>
    </row>
    <row r="226" spans="1:3" ht="15" customHeight="1">
      <c r="A226" t="s">
        <v>137</v>
      </c>
      <c r="B226" s="72" t="s">
        <v>138</v>
      </c>
      <c r="C226" s="72" t="s">
        <v>266</v>
      </c>
    </row>
    <row r="227" spans="1:3" ht="15" customHeight="1">
      <c r="A227" t="s">
        <v>137</v>
      </c>
      <c r="B227" s="72" t="s">
        <v>138</v>
      </c>
      <c r="C227" s="72" t="s">
        <v>266</v>
      </c>
    </row>
    <row r="228" spans="1:3" ht="15" customHeight="1">
      <c r="A228" t="s">
        <v>137</v>
      </c>
      <c r="B228" s="72" t="s">
        <v>138</v>
      </c>
      <c r="C228" s="72" t="s">
        <v>266</v>
      </c>
    </row>
    <row r="229" spans="1:3" ht="15" customHeight="1">
      <c r="A229" t="s">
        <v>137</v>
      </c>
      <c r="B229" s="72" t="s">
        <v>138</v>
      </c>
      <c r="C229" s="72" t="s">
        <v>266</v>
      </c>
    </row>
    <row r="230" spans="1:3" ht="15" customHeight="1">
      <c r="A230" t="s">
        <v>137</v>
      </c>
      <c r="B230" s="72" t="s">
        <v>138</v>
      </c>
      <c r="C230" s="72" t="s">
        <v>266</v>
      </c>
    </row>
    <row r="231" spans="1:3" ht="15" customHeight="1">
      <c r="A231" t="s">
        <v>137</v>
      </c>
      <c r="B231" s="72" t="s">
        <v>138</v>
      </c>
      <c r="C231" s="72" t="s">
        <v>266</v>
      </c>
    </row>
    <row r="232" spans="1:3" ht="15" customHeight="1">
      <c r="A232" t="s">
        <v>137</v>
      </c>
      <c r="B232" s="72" t="s">
        <v>138</v>
      </c>
      <c r="C232" s="72" t="s">
        <v>267</v>
      </c>
    </row>
    <row r="233" spans="1:3" ht="15" customHeight="1">
      <c r="A233" t="s">
        <v>137</v>
      </c>
      <c r="B233" s="72" t="s">
        <v>138</v>
      </c>
      <c r="C233" s="72" t="s">
        <v>267</v>
      </c>
    </row>
    <row r="234" spans="1:3" ht="15" customHeight="1">
      <c r="A234" t="s">
        <v>137</v>
      </c>
      <c r="B234" s="72" t="s">
        <v>138</v>
      </c>
      <c r="C234" s="72" t="s">
        <v>267</v>
      </c>
    </row>
    <row r="235" spans="1:3" ht="15" customHeight="1">
      <c r="A235" t="s">
        <v>137</v>
      </c>
      <c r="B235" s="72" t="s">
        <v>138</v>
      </c>
      <c r="C235" s="72" t="s">
        <v>267</v>
      </c>
    </row>
    <row r="236" spans="1:3" ht="15" customHeight="1">
      <c r="A236" t="s">
        <v>137</v>
      </c>
      <c r="B236" s="72" t="s">
        <v>138</v>
      </c>
      <c r="C236" s="72" t="s">
        <v>267</v>
      </c>
    </row>
    <row r="237" spans="1:3" ht="15" customHeight="1">
      <c r="A237" t="s">
        <v>137</v>
      </c>
      <c r="B237" s="72" t="s">
        <v>138</v>
      </c>
      <c r="C237" s="72" t="s">
        <v>267</v>
      </c>
    </row>
    <row r="238" spans="1:3" ht="15" customHeight="1">
      <c r="A238" t="s">
        <v>137</v>
      </c>
      <c r="B238" s="72" t="s">
        <v>138</v>
      </c>
      <c r="C238" s="72" t="s">
        <v>267</v>
      </c>
    </row>
    <row r="239" spans="1:3" ht="15" customHeight="1">
      <c r="A239" t="s">
        <v>137</v>
      </c>
      <c r="B239" s="72" t="s">
        <v>138</v>
      </c>
      <c r="C239" s="72" t="s">
        <v>267</v>
      </c>
    </row>
    <row r="240" spans="1:3" ht="15" customHeight="1">
      <c r="A240" t="s">
        <v>137</v>
      </c>
      <c r="B240" s="72" t="s">
        <v>138</v>
      </c>
      <c r="C240" s="72" t="s">
        <v>268</v>
      </c>
    </row>
    <row r="241" spans="1:3" ht="15" customHeight="1">
      <c r="A241" t="s">
        <v>137</v>
      </c>
      <c r="B241" s="72" t="s">
        <v>138</v>
      </c>
      <c r="C241" s="72" t="s">
        <v>268</v>
      </c>
    </row>
    <row r="242" spans="1:3" ht="15" customHeight="1">
      <c r="A242" t="s">
        <v>137</v>
      </c>
      <c r="B242" s="72" t="s">
        <v>138</v>
      </c>
      <c r="C242" s="72" t="s">
        <v>268</v>
      </c>
    </row>
    <row r="243" spans="1:3" ht="15" customHeight="1">
      <c r="A243" t="s">
        <v>137</v>
      </c>
      <c r="B243" s="72" t="s">
        <v>138</v>
      </c>
      <c r="C243" s="72" t="s">
        <v>268</v>
      </c>
    </row>
    <row r="244" spans="1:3" ht="15" customHeight="1">
      <c r="A244" t="s">
        <v>137</v>
      </c>
      <c r="B244" s="72" t="s">
        <v>138</v>
      </c>
      <c r="C244" s="72" t="s">
        <v>268</v>
      </c>
    </row>
    <row r="245" spans="1:3" ht="15" customHeight="1">
      <c r="A245" t="s">
        <v>137</v>
      </c>
      <c r="B245" s="72" t="s">
        <v>138</v>
      </c>
      <c r="C245" s="72" t="s">
        <v>269</v>
      </c>
    </row>
    <row r="246" spans="1:3" ht="15" customHeight="1">
      <c r="A246" t="s">
        <v>137</v>
      </c>
      <c r="B246" s="72" t="s">
        <v>138</v>
      </c>
      <c r="C246" s="72" t="s">
        <v>269</v>
      </c>
    </row>
    <row r="247" spans="1:3" ht="15" customHeight="1">
      <c r="A247" t="s">
        <v>137</v>
      </c>
      <c r="B247" s="72" t="s">
        <v>138</v>
      </c>
      <c r="C247" s="72" t="s">
        <v>269</v>
      </c>
    </row>
    <row r="248" spans="1:3" ht="15" customHeight="1">
      <c r="A248" t="s">
        <v>137</v>
      </c>
      <c r="B248" s="72" t="s">
        <v>138</v>
      </c>
      <c r="C248" s="72" t="s">
        <v>269</v>
      </c>
    </row>
    <row r="249" spans="1:3" ht="15" customHeight="1">
      <c r="A249" t="s">
        <v>137</v>
      </c>
      <c r="B249" s="72" t="s">
        <v>138</v>
      </c>
      <c r="C249" s="72" t="s">
        <v>269</v>
      </c>
    </row>
    <row r="250" spans="1:3" ht="15" customHeight="1">
      <c r="A250" t="s">
        <v>137</v>
      </c>
      <c r="B250" s="72" t="s">
        <v>138</v>
      </c>
      <c r="C250" s="72" t="s">
        <v>270</v>
      </c>
    </row>
    <row r="251" spans="1:3" ht="15" customHeight="1">
      <c r="A251" t="s">
        <v>137</v>
      </c>
      <c r="B251" s="72" t="s">
        <v>138</v>
      </c>
      <c r="C251" s="72" t="s">
        <v>270</v>
      </c>
    </row>
    <row r="252" spans="1:3" ht="15" customHeight="1">
      <c r="A252" t="s">
        <v>137</v>
      </c>
      <c r="B252" s="72" t="s">
        <v>138</v>
      </c>
      <c r="C252" s="72" t="s">
        <v>270</v>
      </c>
    </row>
    <row r="253" spans="1:3" ht="15" customHeight="1">
      <c r="A253" t="s">
        <v>137</v>
      </c>
      <c r="B253" s="72" t="s">
        <v>138</v>
      </c>
      <c r="C253" s="72" t="s">
        <v>270</v>
      </c>
    </row>
    <row r="254" spans="1:3" ht="15" customHeight="1">
      <c r="A254" t="s">
        <v>137</v>
      </c>
      <c r="B254" s="72" t="s">
        <v>138</v>
      </c>
      <c r="C254" s="72" t="s">
        <v>270</v>
      </c>
    </row>
    <row r="255" spans="1:3" ht="15" customHeight="1">
      <c r="A255" t="s">
        <v>137</v>
      </c>
      <c r="B255" s="72" t="s">
        <v>138</v>
      </c>
      <c r="C255" s="72" t="s">
        <v>271</v>
      </c>
    </row>
    <row r="256" spans="1:3" ht="15" customHeight="1">
      <c r="A256" t="s">
        <v>137</v>
      </c>
      <c r="B256" s="72" t="s">
        <v>138</v>
      </c>
      <c r="C256" s="72" t="s">
        <v>271</v>
      </c>
    </row>
    <row r="257" spans="1:3" ht="15" customHeight="1">
      <c r="A257" t="s">
        <v>137</v>
      </c>
      <c r="B257" s="72" t="s">
        <v>138</v>
      </c>
      <c r="C257" s="72" t="s">
        <v>271</v>
      </c>
    </row>
    <row r="258" spans="1:3" ht="15" customHeight="1">
      <c r="A258" t="s">
        <v>137</v>
      </c>
      <c r="B258" s="72" t="s">
        <v>138</v>
      </c>
      <c r="C258" s="72" t="s">
        <v>271</v>
      </c>
    </row>
    <row r="259" spans="1:3" ht="15" customHeight="1">
      <c r="A259" t="s">
        <v>137</v>
      </c>
      <c r="B259" s="72" t="s">
        <v>138</v>
      </c>
      <c r="C259" s="72" t="s">
        <v>271</v>
      </c>
    </row>
    <row r="260" spans="1:3" ht="15" customHeight="1">
      <c r="A260" t="s">
        <v>137</v>
      </c>
      <c r="B260" s="72" t="s">
        <v>138</v>
      </c>
      <c r="C260" s="72" t="s">
        <v>271</v>
      </c>
    </row>
    <row r="261" spans="1:3" ht="15" customHeight="1">
      <c r="A261" t="s">
        <v>137</v>
      </c>
      <c r="B261" s="72" t="s">
        <v>138</v>
      </c>
      <c r="C261" s="72" t="s">
        <v>271</v>
      </c>
    </row>
    <row r="262" spans="1:3" ht="15" customHeight="1">
      <c r="A262" t="s">
        <v>137</v>
      </c>
      <c r="B262" s="72" t="s">
        <v>138</v>
      </c>
      <c r="C262" s="72" t="s">
        <v>272</v>
      </c>
    </row>
    <row r="263" spans="1:3" ht="15" customHeight="1">
      <c r="A263" t="s">
        <v>137</v>
      </c>
      <c r="B263" s="72" t="s">
        <v>138</v>
      </c>
      <c r="C263" s="72" t="s">
        <v>272</v>
      </c>
    </row>
    <row r="264" spans="1:3" ht="15" customHeight="1">
      <c r="A264" t="s">
        <v>137</v>
      </c>
      <c r="B264" s="72" t="s">
        <v>138</v>
      </c>
      <c r="C264" s="72" t="s">
        <v>272</v>
      </c>
    </row>
    <row r="265" spans="1:3" ht="15" customHeight="1">
      <c r="A265" t="s">
        <v>137</v>
      </c>
      <c r="B265" s="72" t="s">
        <v>138</v>
      </c>
      <c r="C265" s="72" t="s">
        <v>272</v>
      </c>
    </row>
    <row r="266" spans="1:3" ht="15" customHeight="1">
      <c r="A266" t="s">
        <v>137</v>
      </c>
      <c r="B266" s="72" t="s">
        <v>138</v>
      </c>
      <c r="C266" s="72" t="s">
        <v>272</v>
      </c>
    </row>
    <row r="267" spans="1:3" ht="15" customHeight="1">
      <c r="A267" t="s">
        <v>137</v>
      </c>
      <c r="B267" s="72" t="s">
        <v>138</v>
      </c>
      <c r="C267" s="72" t="s">
        <v>272</v>
      </c>
    </row>
    <row r="268" spans="1:3" ht="15" customHeight="1">
      <c r="A268" t="s">
        <v>137</v>
      </c>
      <c r="B268" s="72" t="s">
        <v>138</v>
      </c>
      <c r="C268" s="72" t="s">
        <v>272</v>
      </c>
    </row>
    <row r="269" spans="1:3" ht="15" customHeight="1">
      <c r="A269" t="s">
        <v>137</v>
      </c>
      <c r="B269" s="72" t="s">
        <v>138</v>
      </c>
      <c r="C269" s="72" t="s">
        <v>272</v>
      </c>
    </row>
    <row r="270" spans="1:3" ht="15" customHeight="1">
      <c r="A270" t="s">
        <v>137</v>
      </c>
      <c r="B270" s="72" t="s">
        <v>138</v>
      </c>
      <c r="C270" s="72" t="s">
        <v>272</v>
      </c>
    </row>
    <row r="271" spans="1:3" ht="15" customHeight="1">
      <c r="A271" t="s">
        <v>137</v>
      </c>
      <c r="B271" s="72" t="s">
        <v>138</v>
      </c>
      <c r="C271" s="72" t="s">
        <v>273</v>
      </c>
    </row>
    <row r="272" spans="1:3" ht="15" customHeight="1">
      <c r="A272" t="s">
        <v>137</v>
      </c>
      <c r="B272" s="72" t="s">
        <v>138</v>
      </c>
      <c r="C272" s="72" t="s">
        <v>273</v>
      </c>
    </row>
    <row r="273" spans="1:3" ht="15" customHeight="1">
      <c r="A273" t="s">
        <v>137</v>
      </c>
      <c r="B273" s="72" t="s">
        <v>138</v>
      </c>
      <c r="C273" s="72" t="s">
        <v>273</v>
      </c>
    </row>
    <row r="274" spans="1:3" ht="15" customHeight="1">
      <c r="A274" t="s">
        <v>137</v>
      </c>
      <c r="B274" s="72" t="s">
        <v>138</v>
      </c>
      <c r="C274" s="72" t="s">
        <v>273</v>
      </c>
    </row>
    <row r="275" spans="1:3" ht="15" customHeight="1">
      <c r="A275" t="s">
        <v>137</v>
      </c>
      <c r="B275" s="72" t="s">
        <v>138</v>
      </c>
      <c r="C275" s="72" t="s">
        <v>273</v>
      </c>
    </row>
    <row r="276" spans="1:3" ht="15" customHeight="1">
      <c r="A276" t="s">
        <v>137</v>
      </c>
      <c r="B276" s="72" t="s">
        <v>138</v>
      </c>
      <c r="C276" s="72" t="s">
        <v>273</v>
      </c>
    </row>
    <row r="277" spans="1:3" ht="15" customHeight="1">
      <c r="A277" t="s">
        <v>137</v>
      </c>
      <c r="B277" s="72" t="s">
        <v>138</v>
      </c>
      <c r="C277" s="72" t="s">
        <v>273</v>
      </c>
    </row>
    <row r="278" spans="1:3" ht="15" customHeight="1">
      <c r="A278" t="s">
        <v>137</v>
      </c>
      <c r="B278" s="72" t="s">
        <v>138</v>
      </c>
      <c r="C278" s="72" t="s">
        <v>274</v>
      </c>
    </row>
    <row r="279" spans="1:3" ht="15" customHeight="1">
      <c r="A279" t="s">
        <v>137</v>
      </c>
      <c r="B279" s="72" t="s">
        <v>138</v>
      </c>
      <c r="C279" s="72" t="s">
        <v>274</v>
      </c>
    </row>
    <row r="280" spans="1:3" ht="15" customHeight="1">
      <c r="A280" t="s">
        <v>137</v>
      </c>
      <c r="B280" s="72" t="s">
        <v>138</v>
      </c>
      <c r="C280" s="72" t="s">
        <v>274</v>
      </c>
    </row>
    <row r="281" spans="1:3" ht="15" customHeight="1">
      <c r="A281" t="s">
        <v>137</v>
      </c>
      <c r="B281" s="72" t="s">
        <v>138</v>
      </c>
      <c r="C281" s="72" t="s">
        <v>274</v>
      </c>
    </row>
    <row r="282" spans="1:3" ht="15" customHeight="1">
      <c r="A282" t="s">
        <v>137</v>
      </c>
      <c r="B282" s="72" t="s">
        <v>138</v>
      </c>
      <c r="C282" s="72" t="s">
        <v>274</v>
      </c>
    </row>
    <row r="283" spans="1:3" ht="15" customHeight="1">
      <c r="A283" t="s">
        <v>137</v>
      </c>
      <c r="B283" s="72" t="s">
        <v>138</v>
      </c>
      <c r="C283" s="72" t="s">
        <v>274</v>
      </c>
    </row>
    <row r="284" spans="1:3" ht="15" customHeight="1">
      <c r="A284" t="s">
        <v>137</v>
      </c>
      <c r="B284" s="72" t="s">
        <v>138</v>
      </c>
      <c r="C284" s="72" t="s">
        <v>274</v>
      </c>
    </row>
    <row r="285" spans="1:3" ht="15" customHeight="1">
      <c r="A285" t="s">
        <v>137</v>
      </c>
      <c r="B285" s="72" t="s">
        <v>138</v>
      </c>
      <c r="C285" s="72" t="s">
        <v>274</v>
      </c>
    </row>
    <row r="286" spans="1:3" ht="15" customHeight="1">
      <c r="A286" t="s">
        <v>137</v>
      </c>
      <c r="B286" s="72" t="s">
        <v>138</v>
      </c>
      <c r="C286" s="72" t="s">
        <v>274</v>
      </c>
    </row>
    <row r="287" spans="1:3" ht="15" customHeight="1">
      <c r="A287" t="s">
        <v>137</v>
      </c>
      <c r="B287" s="72" t="s">
        <v>138</v>
      </c>
      <c r="C287" s="72" t="s">
        <v>274</v>
      </c>
    </row>
    <row r="288" spans="1:3" ht="15" customHeight="1">
      <c r="A288" t="s">
        <v>137</v>
      </c>
      <c r="B288" s="72" t="s">
        <v>138</v>
      </c>
      <c r="C288" s="72" t="s">
        <v>274</v>
      </c>
    </row>
    <row r="289" spans="1:3" ht="15" customHeight="1">
      <c r="A289" t="s">
        <v>137</v>
      </c>
      <c r="B289" s="72" t="s">
        <v>138</v>
      </c>
      <c r="C289" s="72" t="s">
        <v>275</v>
      </c>
    </row>
    <row r="290" spans="1:3" ht="15" customHeight="1">
      <c r="A290" t="s">
        <v>137</v>
      </c>
      <c r="B290" s="72" t="s">
        <v>138</v>
      </c>
      <c r="C290" s="72" t="s">
        <v>275</v>
      </c>
    </row>
    <row r="291" spans="1:3" ht="15" customHeight="1">
      <c r="A291" t="s">
        <v>137</v>
      </c>
      <c r="B291" s="72" t="s">
        <v>138</v>
      </c>
      <c r="C291" s="72" t="s">
        <v>275</v>
      </c>
    </row>
    <row r="292" spans="1:3" ht="15" customHeight="1">
      <c r="A292" t="s">
        <v>137</v>
      </c>
      <c r="B292" s="72" t="s">
        <v>138</v>
      </c>
      <c r="C292" s="72" t="s">
        <v>275</v>
      </c>
    </row>
    <row r="293" spans="1:3" ht="15" customHeight="1">
      <c r="A293" t="s">
        <v>137</v>
      </c>
      <c r="B293" s="72" t="s">
        <v>138</v>
      </c>
      <c r="C293" s="72" t="s">
        <v>275</v>
      </c>
    </row>
    <row r="294" spans="1:3" ht="15" customHeight="1">
      <c r="A294" t="s">
        <v>137</v>
      </c>
      <c r="B294" s="72" t="s">
        <v>138</v>
      </c>
      <c r="C294" s="72" t="s">
        <v>275</v>
      </c>
    </row>
    <row r="295" spans="1:3" ht="15" customHeight="1">
      <c r="A295" t="s">
        <v>137</v>
      </c>
      <c r="B295" s="72" t="s">
        <v>138</v>
      </c>
      <c r="C295" s="72" t="s">
        <v>275</v>
      </c>
    </row>
    <row r="296" spans="1:3" ht="15" customHeight="1">
      <c r="A296" t="s">
        <v>137</v>
      </c>
      <c r="B296" s="72" t="s">
        <v>138</v>
      </c>
      <c r="C296" s="72" t="s">
        <v>275</v>
      </c>
    </row>
    <row r="297" spans="1:3" ht="15" customHeight="1">
      <c r="A297" t="s">
        <v>137</v>
      </c>
      <c r="B297" s="72" t="s">
        <v>138</v>
      </c>
      <c r="C297" s="72" t="s">
        <v>275</v>
      </c>
    </row>
    <row r="298" spans="1:3" ht="15" customHeight="1">
      <c r="A298" t="s">
        <v>137</v>
      </c>
      <c r="B298" s="72" t="s">
        <v>138</v>
      </c>
      <c r="C298" s="72" t="s">
        <v>276</v>
      </c>
    </row>
    <row r="299" spans="1:3" ht="15" customHeight="1">
      <c r="A299" t="s">
        <v>137</v>
      </c>
      <c r="B299" s="72" t="s">
        <v>138</v>
      </c>
      <c r="C299" s="72" t="s">
        <v>276</v>
      </c>
    </row>
    <row r="300" spans="1:3" ht="15" customHeight="1">
      <c r="A300" t="s">
        <v>137</v>
      </c>
      <c r="B300" s="72" t="s">
        <v>138</v>
      </c>
      <c r="C300" s="72" t="s">
        <v>277</v>
      </c>
    </row>
    <row r="301" spans="1:3" ht="15" customHeight="1">
      <c r="A301" t="s">
        <v>137</v>
      </c>
      <c r="B301" s="72" t="s">
        <v>138</v>
      </c>
      <c r="C301" s="72" t="s">
        <v>277</v>
      </c>
    </row>
    <row r="302" spans="1:3" ht="15" customHeight="1">
      <c r="A302" t="s">
        <v>137</v>
      </c>
      <c r="B302" s="72" t="s">
        <v>138</v>
      </c>
      <c r="C302" s="72" t="s">
        <v>277</v>
      </c>
    </row>
    <row r="303" spans="1:3" ht="15" customHeight="1">
      <c r="A303" t="s">
        <v>137</v>
      </c>
      <c r="B303" s="72" t="s">
        <v>138</v>
      </c>
      <c r="C303" s="72" t="s">
        <v>277</v>
      </c>
    </row>
    <row r="304" spans="1:3" ht="15" customHeight="1">
      <c r="A304" t="s">
        <v>137</v>
      </c>
      <c r="B304" s="72" t="s">
        <v>138</v>
      </c>
      <c r="C304" s="72" t="s">
        <v>277</v>
      </c>
    </row>
    <row r="305" spans="1:3" ht="15" customHeight="1">
      <c r="A305" t="s">
        <v>137</v>
      </c>
      <c r="B305" s="72" t="s">
        <v>138</v>
      </c>
      <c r="C305" s="72" t="s">
        <v>277</v>
      </c>
    </row>
    <row r="306" spans="1:3" ht="15" customHeight="1">
      <c r="A306" t="s">
        <v>137</v>
      </c>
      <c r="B306" s="72" t="s">
        <v>138</v>
      </c>
      <c r="C306" s="72" t="s">
        <v>277</v>
      </c>
    </row>
    <row r="307" spans="1:3" ht="15" customHeight="1">
      <c r="A307" t="s">
        <v>137</v>
      </c>
      <c r="B307" s="72" t="s">
        <v>138</v>
      </c>
      <c r="C307" s="72" t="s">
        <v>277</v>
      </c>
    </row>
    <row r="308" spans="1:3" ht="15" customHeight="1">
      <c r="A308" t="s">
        <v>137</v>
      </c>
      <c r="B308" s="72" t="s">
        <v>138</v>
      </c>
      <c r="C308" s="72" t="s">
        <v>277</v>
      </c>
    </row>
    <row r="309" spans="1:3" ht="15" customHeight="1">
      <c r="A309" t="s">
        <v>137</v>
      </c>
      <c r="B309" s="72" t="s">
        <v>138</v>
      </c>
      <c r="C309" s="72" t="s">
        <v>277</v>
      </c>
    </row>
    <row r="310" spans="1:3" ht="15" customHeight="1">
      <c r="A310" t="s">
        <v>137</v>
      </c>
      <c r="B310" s="72" t="s">
        <v>138</v>
      </c>
      <c r="C310" s="72" t="s">
        <v>278</v>
      </c>
    </row>
    <row r="311" spans="1:3" ht="15" customHeight="1">
      <c r="A311" t="s">
        <v>137</v>
      </c>
      <c r="B311" s="72" t="s">
        <v>138</v>
      </c>
      <c r="C311" s="72" t="s">
        <v>278</v>
      </c>
    </row>
    <row r="312" spans="1:3" ht="15" customHeight="1">
      <c r="A312" t="s">
        <v>137</v>
      </c>
      <c r="B312" s="72" t="s">
        <v>138</v>
      </c>
      <c r="C312" s="72" t="s">
        <v>278</v>
      </c>
    </row>
    <row r="313" spans="1:3" ht="15" customHeight="1">
      <c r="A313" t="s">
        <v>137</v>
      </c>
      <c r="B313" s="72" t="s">
        <v>138</v>
      </c>
      <c r="C313" s="72" t="s">
        <v>1428</v>
      </c>
    </row>
    <row r="314" spans="1:3" ht="15" customHeight="1">
      <c r="A314" t="s">
        <v>137</v>
      </c>
      <c r="B314" s="72" t="s">
        <v>138</v>
      </c>
      <c r="C314" s="72" t="s">
        <v>1428</v>
      </c>
    </row>
    <row r="315" spans="1:3" ht="15" customHeight="1">
      <c r="A315" t="s">
        <v>137</v>
      </c>
      <c r="B315" s="72" t="s">
        <v>138</v>
      </c>
      <c r="C315" s="72" t="s">
        <v>1428</v>
      </c>
    </row>
    <row r="316" spans="1:3" ht="15" customHeight="1">
      <c r="A316" t="s">
        <v>137</v>
      </c>
      <c r="B316" s="72" t="s">
        <v>138</v>
      </c>
      <c r="C316" s="72" t="s">
        <v>1429</v>
      </c>
    </row>
    <row r="317" spans="1:3" ht="15" customHeight="1">
      <c r="A317" t="s">
        <v>137</v>
      </c>
      <c r="B317" s="72" t="s">
        <v>138</v>
      </c>
      <c r="C317" s="72" t="s">
        <v>1429</v>
      </c>
    </row>
    <row r="318" spans="1:3" ht="15" customHeight="1">
      <c r="A318" t="s">
        <v>137</v>
      </c>
      <c r="B318" s="72" t="s">
        <v>138</v>
      </c>
      <c r="C318" s="72" t="s">
        <v>1429</v>
      </c>
    </row>
    <row r="319" spans="1:3" ht="15" customHeight="1">
      <c r="A319" t="s">
        <v>137</v>
      </c>
      <c r="B319" s="72" t="s">
        <v>138</v>
      </c>
      <c r="C319" s="72" t="s">
        <v>279</v>
      </c>
    </row>
    <row r="320" spans="1:3" ht="15" customHeight="1">
      <c r="A320" t="s">
        <v>137</v>
      </c>
      <c r="B320" s="72" t="s">
        <v>138</v>
      </c>
      <c r="C320" s="72" t="s">
        <v>279</v>
      </c>
    </row>
    <row r="321" spans="1:3" ht="15" customHeight="1">
      <c r="A321" t="s">
        <v>137</v>
      </c>
      <c r="B321" s="72" t="s">
        <v>138</v>
      </c>
      <c r="C321" s="72" t="s">
        <v>279</v>
      </c>
    </row>
    <row r="322" spans="1:3" ht="15" customHeight="1">
      <c r="A322" t="s">
        <v>137</v>
      </c>
      <c r="B322" s="72" t="s">
        <v>138</v>
      </c>
      <c r="C322" s="72" t="s">
        <v>279</v>
      </c>
    </row>
    <row r="323" spans="1:3" ht="15" customHeight="1">
      <c r="A323" t="s">
        <v>137</v>
      </c>
      <c r="B323" s="72" t="s">
        <v>138</v>
      </c>
      <c r="C323" s="72" t="s">
        <v>279</v>
      </c>
    </row>
    <row r="324" spans="1:3" ht="15" customHeight="1">
      <c r="A324" t="s">
        <v>137</v>
      </c>
      <c r="B324" s="72" t="s">
        <v>138</v>
      </c>
      <c r="C324" s="72" t="s">
        <v>1430</v>
      </c>
    </row>
    <row r="325" spans="1:3" ht="15" customHeight="1">
      <c r="A325" t="s">
        <v>137</v>
      </c>
      <c r="B325" s="72" t="s">
        <v>138</v>
      </c>
      <c r="C325" s="72" t="s">
        <v>1430</v>
      </c>
    </row>
    <row r="326" spans="1:3" ht="15" customHeight="1">
      <c r="A326" t="s">
        <v>137</v>
      </c>
      <c r="B326" s="72" t="s">
        <v>138</v>
      </c>
      <c r="C326" s="72" t="s">
        <v>1430</v>
      </c>
    </row>
    <row r="327" spans="1:3" ht="15" customHeight="1">
      <c r="A327" t="s">
        <v>137</v>
      </c>
      <c r="B327" s="72" t="s">
        <v>138</v>
      </c>
      <c r="C327" s="72" t="s">
        <v>1430</v>
      </c>
    </row>
    <row r="328" spans="1:3" ht="15" customHeight="1">
      <c r="A328" t="s">
        <v>137</v>
      </c>
      <c r="B328" s="72" t="s">
        <v>138</v>
      </c>
      <c r="C328" s="72" t="s">
        <v>1430</v>
      </c>
    </row>
    <row r="329" spans="1:3" ht="18.75" customHeight="1">
      <c r="A329" t="s">
        <v>137</v>
      </c>
      <c r="B329" s="72" t="s">
        <v>138</v>
      </c>
      <c r="C329" t="s">
        <v>1431</v>
      </c>
    </row>
    <row r="330" spans="1:3" ht="18.75" customHeight="1">
      <c r="A330" t="s">
        <v>137</v>
      </c>
      <c r="B330" s="72" t="s">
        <v>138</v>
      </c>
      <c r="C330" t="s">
        <v>1431</v>
      </c>
    </row>
    <row r="331" spans="1:3" ht="15" customHeight="1">
      <c r="A331" t="s">
        <v>137</v>
      </c>
      <c r="B331" s="72" t="s">
        <v>138</v>
      </c>
      <c r="C331" s="72" t="s">
        <v>281</v>
      </c>
    </row>
    <row r="332" spans="1:3" ht="15" customHeight="1">
      <c r="A332" t="s">
        <v>137</v>
      </c>
      <c r="B332" s="72" t="s">
        <v>138</v>
      </c>
      <c r="C332" s="72" t="s">
        <v>281</v>
      </c>
    </row>
    <row r="333" spans="1:3" ht="15" customHeight="1">
      <c r="A333" t="s">
        <v>137</v>
      </c>
      <c r="B333" s="72" t="s">
        <v>138</v>
      </c>
      <c r="C333" s="72" t="s">
        <v>281</v>
      </c>
    </row>
    <row r="334" spans="1:3" ht="15" customHeight="1">
      <c r="A334" t="s">
        <v>137</v>
      </c>
      <c r="B334" s="72" t="s">
        <v>138</v>
      </c>
      <c r="C334" s="72" t="s">
        <v>1432</v>
      </c>
    </row>
    <row r="335" spans="1:3" ht="15" customHeight="1">
      <c r="A335" t="s">
        <v>137</v>
      </c>
      <c r="B335" s="72" t="s">
        <v>138</v>
      </c>
      <c r="C335" s="72" t="s">
        <v>1432</v>
      </c>
    </row>
    <row r="336" spans="1:3" ht="15" customHeight="1">
      <c r="A336" t="s">
        <v>137</v>
      </c>
      <c r="B336" s="72" t="s">
        <v>138</v>
      </c>
      <c r="C336" s="72" t="s">
        <v>1432</v>
      </c>
    </row>
    <row r="337" spans="1:3" ht="15" customHeight="1">
      <c r="A337" t="s">
        <v>137</v>
      </c>
      <c r="B337" s="72" t="s">
        <v>138</v>
      </c>
      <c r="C337" s="72" t="s">
        <v>1433</v>
      </c>
    </row>
    <row r="338" spans="1:3" ht="15" customHeight="1">
      <c r="A338" t="s">
        <v>137</v>
      </c>
      <c r="B338" s="72" t="s">
        <v>138</v>
      </c>
      <c r="C338" s="72" t="s">
        <v>1433</v>
      </c>
    </row>
    <row r="339" spans="1:3" ht="15" customHeight="1">
      <c r="A339" t="s">
        <v>137</v>
      </c>
      <c r="B339" s="72" t="s">
        <v>138</v>
      </c>
      <c r="C339" s="72" t="s">
        <v>1433</v>
      </c>
    </row>
    <row r="340" spans="1:3" ht="15" customHeight="1">
      <c r="A340" t="s">
        <v>137</v>
      </c>
      <c r="B340" s="72" t="s">
        <v>138</v>
      </c>
      <c r="C340" s="72" t="s">
        <v>1434</v>
      </c>
    </row>
    <row r="341" spans="1:3" ht="15" customHeight="1">
      <c r="A341" t="s">
        <v>137</v>
      </c>
      <c r="B341" s="72" t="s">
        <v>138</v>
      </c>
      <c r="C341" s="72" t="s">
        <v>1434</v>
      </c>
    </row>
    <row r="342" spans="1:3" ht="15" customHeight="1">
      <c r="A342" t="s">
        <v>137</v>
      </c>
      <c r="B342" s="72" t="s">
        <v>138</v>
      </c>
      <c r="C342" s="72" t="s">
        <v>1434</v>
      </c>
    </row>
    <row r="343" spans="1:3" ht="15" customHeight="1">
      <c r="A343" t="s">
        <v>137</v>
      </c>
      <c r="B343" s="72" t="s">
        <v>138</v>
      </c>
      <c r="C343" s="72" t="s">
        <v>1434</v>
      </c>
    </row>
    <row r="344" spans="1:3" ht="15" customHeight="1">
      <c r="A344" t="s">
        <v>137</v>
      </c>
      <c r="B344" s="72" t="s">
        <v>138</v>
      </c>
      <c r="C344" s="72" t="s">
        <v>1435</v>
      </c>
    </row>
    <row r="345" spans="1:3" ht="15" customHeight="1">
      <c r="A345" t="s">
        <v>137</v>
      </c>
      <c r="B345" s="72" t="s">
        <v>138</v>
      </c>
      <c r="C345" s="72" t="s">
        <v>1435</v>
      </c>
    </row>
    <row r="346" spans="1:3" ht="15" customHeight="1">
      <c r="A346" t="s">
        <v>137</v>
      </c>
      <c r="B346" s="72" t="s">
        <v>138</v>
      </c>
      <c r="C346" s="72" t="s">
        <v>1436</v>
      </c>
    </row>
    <row r="347" spans="1:3" ht="15" customHeight="1">
      <c r="A347" t="s">
        <v>137</v>
      </c>
      <c r="B347" s="72" t="s">
        <v>138</v>
      </c>
      <c r="C347" s="72" t="s">
        <v>1436</v>
      </c>
    </row>
    <row r="348" spans="1:3" ht="15" customHeight="1">
      <c r="A348" t="s">
        <v>137</v>
      </c>
      <c r="B348" s="72" t="s">
        <v>138</v>
      </c>
      <c r="C348" s="72" t="s">
        <v>1436</v>
      </c>
    </row>
    <row r="349" spans="1:3" ht="18.75" customHeight="1">
      <c r="A349" t="s">
        <v>137</v>
      </c>
      <c r="B349" s="72" t="s">
        <v>116</v>
      </c>
      <c r="C349" t="s">
        <v>1437</v>
      </c>
    </row>
    <row r="350" spans="1:3" ht="18.75" customHeight="1">
      <c r="A350" t="s">
        <v>137</v>
      </c>
      <c r="B350" s="72" t="s">
        <v>116</v>
      </c>
      <c r="C350" t="s">
        <v>1437</v>
      </c>
    </row>
    <row r="351" spans="1:3" ht="18.75" customHeight="1">
      <c r="A351" t="s">
        <v>137</v>
      </c>
      <c r="B351" s="72" t="s">
        <v>116</v>
      </c>
      <c r="C351" t="s">
        <v>1437</v>
      </c>
    </row>
    <row r="352" spans="1:3" ht="18.75" customHeight="1">
      <c r="A352" t="s">
        <v>137</v>
      </c>
      <c r="B352" s="72" t="s">
        <v>116</v>
      </c>
      <c r="C352" t="s">
        <v>1437</v>
      </c>
    </row>
    <row r="353" spans="1:3" ht="15" customHeight="1">
      <c r="A353" t="s">
        <v>137</v>
      </c>
      <c r="B353" s="72" t="s">
        <v>135</v>
      </c>
      <c r="C353" s="72" t="s">
        <v>135</v>
      </c>
    </row>
    <row r="354" spans="1:3" ht="15" customHeight="1">
      <c r="A354" t="s">
        <v>137</v>
      </c>
      <c r="B354" s="72" t="s">
        <v>135</v>
      </c>
      <c r="C354" s="72" t="s">
        <v>135</v>
      </c>
    </row>
    <row r="355" spans="1:3" ht="15" customHeight="1">
      <c r="A355" t="s">
        <v>137</v>
      </c>
      <c r="B355" s="72" t="s">
        <v>135</v>
      </c>
      <c r="C355" s="72" t="s">
        <v>135</v>
      </c>
    </row>
    <row r="356" spans="1:3" ht="15" customHeight="1">
      <c r="A356" t="s">
        <v>137</v>
      </c>
      <c r="B356" s="72" t="s">
        <v>135</v>
      </c>
      <c r="C356" s="72" t="s">
        <v>135</v>
      </c>
    </row>
    <row r="357" spans="1:3" ht="15" customHeight="1">
      <c r="A357" t="s">
        <v>137</v>
      </c>
      <c r="B357" s="72" t="s">
        <v>135</v>
      </c>
      <c r="C357" s="72" t="s">
        <v>135</v>
      </c>
    </row>
    <row r="358" spans="1:3" ht="15" customHeight="1">
      <c r="A358" t="s">
        <v>137</v>
      </c>
      <c r="B358" s="72" t="s">
        <v>135</v>
      </c>
      <c r="C358" s="72" t="s">
        <v>135</v>
      </c>
    </row>
    <row r="359" spans="1:3" ht="15" customHeight="1">
      <c r="A359" t="s">
        <v>137</v>
      </c>
      <c r="B359" s="72" t="s">
        <v>135</v>
      </c>
      <c r="C359" s="72" t="s">
        <v>135</v>
      </c>
    </row>
    <row r="360" spans="1:3" ht="15" customHeight="1">
      <c r="A360" t="s">
        <v>137</v>
      </c>
      <c r="B360" s="72" t="s">
        <v>135</v>
      </c>
      <c r="C360" s="72" t="s">
        <v>135</v>
      </c>
    </row>
    <row r="361" spans="1:3" ht="15" customHeight="1">
      <c r="A361" t="s">
        <v>137</v>
      </c>
      <c r="B361" s="72" t="s">
        <v>135</v>
      </c>
      <c r="C361" s="72" t="s">
        <v>135</v>
      </c>
    </row>
    <row r="362" spans="1:3" ht="15" customHeight="1">
      <c r="A362" t="s">
        <v>137</v>
      </c>
      <c r="B362" s="72" t="s">
        <v>135</v>
      </c>
      <c r="C362" s="72" t="s">
        <v>135</v>
      </c>
    </row>
    <row r="363" spans="1:3" ht="15" customHeight="1">
      <c r="A363" t="s">
        <v>137</v>
      </c>
      <c r="B363" s="72" t="s">
        <v>135</v>
      </c>
      <c r="C363" s="72" t="s">
        <v>135</v>
      </c>
    </row>
    <row r="364" spans="1:3" ht="15" customHeight="1">
      <c r="A364" t="s">
        <v>137</v>
      </c>
      <c r="B364" s="72" t="s">
        <v>135</v>
      </c>
      <c r="C364" s="72" t="s">
        <v>135</v>
      </c>
    </row>
    <row r="365" spans="1:3" ht="15" customHeight="1">
      <c r="A365" t="s">
        <v>137</v>
      </c>
      <c r="B365" s="72" t="s">
        <v>135</v>
      </c>
      <c r="C365" s="72" t="s">
        <v>135</v>
      </c>
    </row>
    <row r="366" spans="1:3" ht="15" customHeight="1">
      <c r="A366" t="s">
        <v>137</v>
      </c>
      <c r="B366" s="72" t="s">
        <v>135</v>
      </c>
      <c r="C366" s="72" t="s">
        <v>135</v>
      </c>
    </row>
    <row r="367" spans="1:3" ht="15" customHeight="1">
      <c r="A367" t="s">
        <v>137</v>
      </c>
      <c r="B367" s="72" t="s">
        <v>135</v>
      </c>
      <c r="C367" s="72" t="s">
        <v>135</v>
      </c>
    </row>
    <row r="368" spans="1:3" ht="15" customHeight="1">
      <c r="A368" t="s">
        <v>137</v>
      </c>
      <c r="B368" s="72" t="s">
        <v>135</v>
      </c>
      <c r="C368" s="72" t="s">
        <v>135</v>
      </c>
    </row>
    <row r="369" spans="1:3" ht="15" customHeight="1">
      <c r="A369" t="s">
        <v>137</v>
      </c>
      <c r="B369" s="72" t="s">
        <v>135</v>
      </c>
      <c r="C369" s="72" t="s">
        <v>135</v>
      </c>
    </row>
    <row r="370" spans="1:3" ht="15" customHeight="1">
      <c r="A370" t="s">
        <v>137</v>
      </c>
      <c r="B370" t="s">
        <v>130</v>
      </c>
      <c r="C370" t="s">
        <v>282</v>
      </c>
    </row>
    <row r="371" spans="1:3" ht="15" customHeight="1">
      <c r="A371" t="s">
        <v>137</v>
      </c>
      <c r="B371" t="s">
        <v>130</v>
      </c>
      <c r="C371" t="s">
        <v>282</v>
      </c>
    </row>
    <row r="372" spans="1:3" ht="15" customHeight="1">
      <c r="A372" t="s">
        <v>137</v>
      </c>
      <c r="B372" t="s">
        <v>130</v>
      </c>
      <c r="C372" t="s">
        <v>282</v>
      </c>
    </row>
    <row r="373" spans="1:3" ht="15" customHeight="1">
      <c r="A373" t="s">
        <v>137</v>
      </c>
      <c r="B373" t="s">
        <v>130</v>
      </c>
      <c r="C373" t="s">
        <v>282</v>
      </c>
    </row>
    <row r="374" spans="1:3" ht="15" customHeight="1">
      <c r="A374" t="s">
        <v>137</v>
      </c>
      <c r="B374" t="s">
        <v>130</v>
      </c>
      <c r="C374" t="s">
        <v>282</v>
      </c>
    </row>
    <row r="375" spans="1:3" ht="15" customHeight="1">
      <c r="A375" t="s">
        <v>137</v>
      </c>
      <c r="B375" t="s">
        <v>130</v>
      </c>
      <c r="C375" t="s">
        <v>282</v>
      </c>
    </row>
    <row r="376" spans="1:3" ht="15" customHeight="1">
      <c r="A376" t="s">
        <v>137</v>
      </c>
      <c r="B376" t="s">
        <v>130</v>
      </c>
      <c r="C376" t="s">
        <v>282</v>
      </c>
    </row>
    <row r="377" spans="1:3" ht="15" customHeight="1">
      <c r="A377" t="s">
        <v>137</v>
      </c>
      <c r="B377" t="s">
        <v>130</v>
      </c>
      <c r="C377" t="s">
        <v>282</v>
      </c>
    </row>
    <row r="378" spans="1:3" ht="15" customHeight="1">
      <c r="A378" t="s">
        <v>137</v>
      </c>
      <c r="B378" t="s">
        <v>130</v>
      </c>
      <c r="C378" t="s">
        <v>282</v>
      </c>
    </row>
    <row r="379" spans="1:3" ht="15" customHeight="1">
      <c r="A379" t="s">
        <v>137</v>
      </c>
      <c r="B379" t="s">
        <v>130</v>
      </c>
      <c r="C379" t="s">
        <v>282</v>
      </c>
    </row>
    <row r="380" spans="1:3" ht="15" customHeight="1">
      <c r="A380" t="s">
        <v>137</v>
      </c>
      <c r="B380" t="s">
        <v>130</v>
      </c>
      <c r="C380" t="s">
        <v>282</v>
      </c>
    </row>
    <row r="381" spans="1:3" ht="15" customHeight="1">
      <c r="A381" t="s">
        <v>134</v>
      </c>
      <c r="B381" t="s">
        <v>133</v>
      </c>
      <c r="C381" t="s">
        <v>132</v>
      </c>
    </row>
    <row r="382" spans="1:3" ht="15" customHeight="1">
      <c r="A382" t="s">
        <v>134</v>
      </c>
      <c r="B382" t="s">
        <v>133</v>
      </c>
      <c r="C382" t="s">
        <v>132</v>
      </c>
    </row>
    <row r="383" spans="1:3" ht="15" customHeight="1">
      <c r="A383" t="s">
        <v>134</v>
      </c>
      <c r="B383" t="s">
        <v>133</v>
      </c>
      <c r="C383" t="s">
        <v>132</v>
      </c>
    </row>
    <row r="384" spans="1:3" ht="15" customHeight="1">
      <c r="A384" t="s">
        <v>134</v>
      </c>
      <c r="B384" t="s">
        <v>133</v>
      </c>
      <c r="C384" t="s">
        <v>132</v>
      </c>
    </row>
    <row r="385" spans="1:3" ht="15" customHeight="1">
      <c r="A385" t="s">
        <v>134</v>
      </c>
      <c r="B385" t="s">
        <v>133</v>
      </c>
      <c r="C385" t="s">
        <v>132</v>
      </c>
    </row>
    <row r="386" spans="1:3" ht="15" customHeight="1">
      <c r="A386" t="s">
        <v>134</v>
      </c>
      <c r="B386" t="s">
        <v>133</v>
      </c>
      <c r="C386" t="s">
        <v>132</v>
      </c>
    </row>
    <row r="387" spans="1:3" ht="15" customHeight="1">
      <c r="A387" t="s">
        <v>134</v>
      </c>
      <c r="B387" t="s">
        <v>133</v>
      </c>
      <c r="C387" t="s">
        <v>132</v>
      </c>
    </row>
    <row r="388" spans="1:3" ht="15" customHeight="1">
      <c r="A388" t="s">
        <v>134</v>
      </c>
      <c r="B388" t="s">
        <v>133</v>
      </c>
      <c r="C388" t="s">
        <v>132</v>
      </c>
    </row>
    <row r="389" spans="1:3" ht="15" customHeight="1">
      <c r="A389" t="s">
        <v>134</v>
      </c>
      <c r="B389" t="s">
        <v>133</v>
      </c>
      <c r="C389" t="s">
        <v>132</v>
      </c>
    </row>
    <row r="390" spans="1:3" ht="15" customHeight="1">
      <c r="A390" t="s">
        <v>134</v>
      </c>
      <c r="B390" t="s">
        <v>133</v>
      </c>
      <c r="C390" t="s">
        <v>132</v>
      </c>
    </row>
    <row r="391" spans="1:3" ht="15" customHeight="1">
      <c r="A391" t="s">
        <v>134</v>
      </c>
      <c r="B391" t="s">
        <v>133</v>
      </c>
      <c r="C391" t="s">
        <v>132</v>
      </c>
    </row>
    <row r="392" spans="1:3" ht="15" customHeight="1">
      <c r="A392" t="s">
        <v>134</v>
      </c>
      <c r="B392" t="s">
        <v>133</v>
      </c>
      <c r="C392" t="s">
        <v>132</v>
      </c>
    </row>
    <row r="393" spans="1:3" ht="15" customHeight="1">
      <c r="A393" t="s">
        <v>134</v>
      </c>
      <c r="B393" t="s">
        <v>133</v>
      </c>
      <c r="C393" t="s">
        <v>132</v>
      </c>
    </row>
    <row r="394" spans="1:3" ht="15" customHeight="1">
      <c r="A394" t="s">
        <v>134</v>
      </c>
      <c r="B394" t="s">
        <v>133</v>
      </c>
      <c r="C394" t="s">
        <v>132</v>
      </c>
    </row>
    <row r="395" spans="1:3" ht="15" customHeight="1">
      <c r="A395" t="s">
        <v>134</v>
      </c>
      <c r="B395" t="s">
        <v>133</v>
      </c>
      <c r="C395" t="s">
        <v>132</v>
      </c>
    </row>
    <row r="396" spans="1:3" ht="15" customHeight="1">
      <c r="A396" t="s">
        <v>134</v>
      </c>
      <c r="B396" t="s">
        <v>133</v>
      </c>
      <c r="C396" t="s">
        <v>132</v>
      </c>
    </row>
    <row r="397" spans="1:3" ht="15" customHeight="1">
      <c r="A397" t="s">
        <v>134</v>
      </c>
      <c r="B397" t="s">
        <v>133</v>
      </c>
      <c r="C397" t="s">
        <v>132</v>
      </c>
    </row>
    <row r="398" spans="1:3" ht="15" customHeight="1">
      <c r="A398" t="s">
        <v>134</v>
      </c>
      <c r="B398" t="s">
        <v>133</v>
      </c>
      <c r="C398" t="s">
        <v>132</v>
      </c>
    </row>
    <row r="399" spans="1:3" ht="15" customHeight="1">
      <c r="A399" t="s">
        <v>134</v>
      </c>
      <c r="B399" t="s">
        <v>133</v>
      </c>
      <c r="C399" t="s">
        <v>132</v>
      </c>
    </row>
    <row r="400" spans="1:3" ht="15" customHeight="1">
      <c r="A400" t="s">
        <v>134</v>
      </c>
      <c r="B400" t="s">
        <v>133</v>
      </c>
      <c r="C400" t="s">
        <v>132</v>
      </c>
    </row>
    <row r="401" spans="1:3" ht="15" customHeight="1">
      <c r="A401" t="s">
        <v>134</v>
      </c>
      <c r="B401" t="s">
        <v>133</v>
      </c>
      <c r="C401" t="s">
        <v>132</v>
      </c>
    </row>
    <row r="402" spans="1:3" ht="15" customHeight="1">
      <c r="A402" t="s">
        <v>134</v>
      </c>
      <c r="B402" t="s">
        <v>133</v>
      </c>
      <c r="C402" t="s">
        <v>132</v>
      </c>
    </row>
    <row r="403" spans="1:3" ht="15" customHeight="1">
      <c r="A403" t="s">
        <v>134</v>
      </c>
      <c r="B403" t="s">
        <v>133</v>
      </c>
      <c r="C403" t="s">
        <v>132</v>
      </c>
    </row>
    <row r="404" spans="1:3" ht="15" customHeight="1">
      <c r="A404" t="s">
        <v>134</v>
      </c>
      <c r="B404" t="s">
        <v>133</v>
      </c>
      <c r="C404" t="s">
        <v>132</v>
      </c>
    </row>
    <row r="405" spans="1:3" ht="15" customHeight="1">
      <c r="A405" t="s">
        <v>134</v>
      </c>
      <c r="B405" t="s">
        <v>133</v>
      </c>
      <c r="C405" s="72" t="s">
        <v>213</v>
      </c>
    </row>
    <row r="406" spans="1:3" ht="15" customHeight="1">
      <c r="A406" t="s">
        <v>134</v>
      </c>
      <c r="B406" t="s">
        <v>133</v>
      </c>
      <c r="C406" s="72" t="s">
        <v>213</v>
      </c>
    </row>
    <row r="407" spans="1:3" ht="15" customHeight="1">
      <c r="A407" t="s">
        <v>134</v>
      </c>
      <c r="B407" s="72" t="s">
        <v>139</v>
      </c>
      <c r="C407" s="72" t="s">
        <v>1438</v>
      </c>
    </row>
    <row r="408" spans="1:3" ht="15" customHeight="1">
      <c r="A408" t="s">
        <v>131</v>
      </c>
      <c r="B408" t="s">
        <v>130</v>
      </c>
      <c r="C408" t="s">
        <v>132</v>
      </c>
    </row>
    <row r="409" spans="1:3" ht="15" customHeight="1">
      <c r="A409" t="s">
        <v>131</v>
      </c>
      <c r="B409" t="s">
        <v>130</v>
      </c>
      <c r="C409" t="s">
        <v>132</v>
      </c>
    </row>
    <row r="410" spans="1:3" ht="15" customHeight="1">
      <c r="A410" t="s">
        <v>131</v>
      </c>
      <c r="B410" t="s">
        <v>130</v>
      </c>
      <c r="C410" t="s">
        <v>132</v>
      </c>
    </row>
    <row r="411" spans="1:3" ht="15" customHeight="1">
      <c r="A411" t="s">
        <v>131</v>
      </c>
      <c r="B411" t="s">
        <v>130</v>
      </c>
      <c r="C411" t="s">
        <v>132</v>
      </c>
    </row>
    <row r="412" spans="1:3" ht="15" customHeight="1">
      <c r="A412" t="s">
        <v>131</v>
      </c>
      <c r="B412" t="s">
        <v>130</v>
      </c>
      <c r="C412" t="s">
        <v>132</v>
      </c>
    </row>
    <row r="413" spans="1:3" ht="15" customHeight="1">
      <c r="A413" t="s">
        <v>131</v>
      </c>
      <c r="B413" t="s">
        <v>130</v>
      </c>
      <c r="C413" t="s">
        <v>132</v>
      </c>
    </row>
    <row r="414" spans="1:3" ht="15" customHeight="1">
      <c r="A414" t="s">
        <v>131</v>
      </c>
      <c r="B414" t="s">
        <v>130</v>
      </c>
      <c r="C414" t="s">
        <v>132</v>
      </c>
    </row>
    <row r="415" spans="1:3" ht="15" customHeight="1">
      <c r="A415" t="s">
        <v>131</v>
      </c>
      <c r="B415" t="s">
        <v>130</v>
      </c>
      <c r="C415" t="s">
        <v>132</v>
      </c>
    </row>
    <row r="416" spans="1:3" ht="15" customHeight="1">
      <c r="A416" t="s">
        <v>131</v>
      </c>
      <c r="B416" t="s">
        <v>130</v>
      </c>
      <c r="C416" t="s">
        <v>132</v>
      </c>
    </row>
    <row r="417" spans="1:3" ht="15" customHeight="1">
      <c r="A417" t="s">
        <v>131</v>
      </c>
      <c r="B417" t="s">
        <v>130</v>
      </c>
      <c r="C417" t="s">
        <v>132</v>
      </c>
    </row>
    <row r="418" spans="1:3" ht="15" customHeight="1">
      <c r="A418" t="s">
        <v>131</v>
      </c>
      <c r="B418" t="s">
        <v>130</v>
      </c>
      <c r="C418" t="s">
        <v>132</v>
      </c>
    </row>
    <row r="419" spans="1:3" ht="15" customHeight="1">
      <c r="A419" t="s">
        <v>131</v>
      </c>
      <c r="B419" t="s">
        <v>130</v>
      </c>
      <c r="C419" t="s">
        <v>132</v>
      </c>
    </row>
    <row r="420" spans="1:3" ht="15" customHeight="1">
      <c r="A420" t="s">
        <v>131</v>
      </c>
      <c r="B420" t="s">
        <v>130</v>
      </c>
      <c r="C420" t="s">
        <v>132</v>
      </c>
    </row>
    <row r="421" spans="1:3" ht="15" customHeight="1">
      <c r="A421" t="s">
        <v>137</v>
      </c>
      <c r="B421" s="72" t="s">
        <v>136</v>
      </c>
      <c r="C421" t="s">
        <v>132</v>
      </c>
    </row>
    <row r="422" spans="1:3" ht="15" customHeight="1">
      <c r="A422" t="s">
        <v>137</v>
      </c>
      <c r="B422" s="72" t="s">
        <v>136</v>
      </c>
      <c r="C422" t="s">
        <v>132</v>
      </c>
    </row>
    <row r="423" spans="1:3" ht="15" customHeight="1">
      <c r="A423" t="s">
        <v>137</v>
      </c>
      <c r="B423" s="72" t="s">
        <v>136</v>
      </c>
      <c r="C423" t="s">
        <v>132</v>
      </c>
    </row>
    <row r="424" spans="1:3" ht="15" customHeight="1">
      <c r="A424" t="s">
        <v>137</v>
      </c>
      <c r="B424" s="72" t="s">
        <v>136</v>
      </c>
      <c r="C424" t="s">
        <v>132</v>
      </c>
    </row>
    <row r="425" spans="1:3" ht="15" customHeight="1">
      <c r="A425" t="s">
        <v>137</v>
      </c>
      <c r="B425" s="72" t="s">
        <v>136</v>
      </c>
      <c r="C425" t="s">
        <v>132</v>
      </c>
    </row>
    <row r="426" spans="1:3" ht="15" customHeight="1">
      <c r="A426" t="s">
        <v>137</v>
      </c>
      <c r="B426" s="72" t="s">
        <v>136</v>
      </c>
      <c r="C426" t="s">
        <v>132</v>
      </c>
    </row>
    <row r="427" spans="1:3" ht="15" customHeight="1">
      <c r="A427" t="s">
        <v>137</v>
      </c>
      <c r="B427" s="72" t="s">
        <v>136</v>
      </c>
      <c r="C427" t="s">
        <v>132</v>
      </c>
    </row>
    <row r="428" spans="1:3" ht="15" customHeight="1">
      <c r="A428" t="s">
        <v>137</v>
      </c>
      <c r="B428" s="72" t="s">
        <v>136</v>
      </c>
      <c r="C428" t="s">
        <v>132</v>
      </c>
    </row>
    <row r="429" spans="1:3" ht="15" customHeight="1">
      <c r="A429" t="s">
        <v>137</v>
      </c>
      <c r="B429" s="72" t="s">
        <v>136</v>
      </c>
      <c r="C429" t="s">
        <v>132</v>
      </c>
    </row>
    <row r="430" spans="1:3" ht="15" customHeight="1">
      <c r="A430" t="s">
        <v>137</v>
      </c>
      <c r="B430" s="72" t="s">
        <v>136</v>
      </c>
      <c r="C430" t="s">
        <v>132</v>
      </c>
    </row>
    <row r="431" spans="1:3" ht="15" customHeight="1">
      <c r="A431" t="s">
        <v>137</v>
      </c>
      <c r="B431" s="72" t="s">
        <v>136</v>
      </c>
      <c r="C431" t="s">
        <v>132</v>
      </c>
    </row>
    <row r="432" spans="1:3" ht="15" customHeight="1">
      <c r="A432" t="s">
        <v>137</v>
      </c>
      <c r="B432" s="72" t="s">
        <v>136</v>
      </c>
      <c r="C432" t="s">
        <v>132</v>
      </c>
    </row>
    <row r="433" spans="1:3" ht="15" customHeight="1">
      <c r="A433" t="s">
        <v>137</v>
      </c>
      <c r="B433" s="72" t="s">
        <v>136</v>
      </c>
      <c r="C433" t="s">
        <v>132</v>
      </c>
    </row>
    <row r="434" spans="1:3" ht="15" customHeight="1">
      <c r="A434" t="s">
        <v>137</v>
      </c>
      <c r="B434" s="72" t="s">
        <v>136</v>
      </c>
      <c r="C434" t="s">
        <v>132</v>
      </c>
    </row>
    <row r="435" spans="1:3" ht="15" customHeight="1">
      <c r="A435" t="s">
        <v>137</v>
      </c>
      <c r="B435" s="72" t="s">
        <v>136</v>
      </c>
      <c r="C435" t="s">
        <v>132</v>
      </c>
    </row>
    <row r="436" spans="1:3" ht="15" customHeight="1">
      <c r="A436" t="s">
        <v>137</v>
      </c>
      <c r="B436" s="72" t="s">
        <v>136</v>
      </c>
      <c r="C436" t="s">
        <v>132</v>
      </c>
    </row>
    <row r="437" spans="1:3" ht="15" customHeight="1">
      <c r="A437" t="s">
        <v>137</v>
      </c>
      <c r="B437" s="72" t="s">
        <v>136</v>
      </c>
      <c r="C437" t="s">
        <v>132</v>
      </c>
    </row>
    <row r="438" spans="1:3" ht="15" customHeight="1">
      <c r="A438" t="s">
        <v>137</v>
      </c>
      <c r="B438" s="72" t="s">
        <v>136</v>
      </c>
      <c r="C438" t="s">
        <v>132</v>
      </c>
    </row>
    <row r="439" spans="1:3" ht="15" customHeight="1">
      <c r="A439" t="s">
        <v>137</v>
      </c>
      <c r="B439" s="72" t="s">
        <v>136</v>
      </c>
      <c r="C439" t="s">
        <v>132</v>
      </c>
    </row>
    <row r="440" spans="1:3" ht="15" customHeight="1">
      <c r="A440" t="s">
        <v>137</v>
      </c>
      <c r="B440" s="72" t="s">
        <v>136</v>
      </c>
      <c r="C440" t="s">
        <v>132</v>
      </c>
    </row>
    <row r="441" spans="1:3" ht="15" customHeight="1">
      <c r="A441" t="s">
        <v>137</v>
      </c>
      <c r="B441" s="72" t="s">
        <v>136</v>
      </c>
      <c r="C441" t="s">
        <v>132</v>
      </c>
    </row>
    <row r="442" spans="1:3" ht="15" customHeight="1">
      <c r="A442" t="s">
        <v>137</v>
      </c>
      <c r="B442" s="72" t="s">
        <v>138</v>
      </c>
      <c r="C442" t="s">
        <v>311</v>
      </c>
    </row>
    <row r="443" spans="1:3" ht="15" customHeight="1">
      <c r="A443" t="s">
        <v>137</v>
      </c>
      <c r="B443" s="72" t="s">
        <v>138</v>
      </c>
      <c r="C443" t="s">
        <v>311</v>
      </c>
    </row>
    <row r="444" spans="1:3" ht="15" customHeight="1">
      <c r="A444" t="s">
        <v>137</v>
      </c>
      <c r="B444" s="72" t="s">
        <v>138</v>
      </c>
      <c r="C444" s="72" t="s">
        <v>1439</v>
      </c>
    </row>
    <row r="445" spans="1:3" ht="15" customHeight="1">
      <c r="A445" t="s">
        <v>137</v>
      </c>
      <c r="B445" s="72" t="s">
        <v>138</v>
      </c>
      <c r="C445" s="72" t="s">
        <v>1439</v>
      </c>
    </row>
    <row r="446" spans="1:3" ht="15" customHeight="1">
      <c r="A446" t="s">
        <v>137</v>
      </c>
      <c r="B446" s="72" t="s">
        <v>138</v>
      </c>
      <c r="C446" s="72" t="s">
        <v>313</v>
      </c>
    </row>
    <row r="447" spans="1:3" ht="15" customHeight="1">
      <c r="A447" t="s">
        <v>137</v>
      </c>
      <c r="B447" s="72" t="s">
        <v>138</v>
      </c>
      <c r="C447" s="72" t="s">
        <v>313</v>
      </c>
    </row>
    <row r="448" spans="1:3" ht="15" customHeight="1">
      <c r="A448" t="s">
        <v>137</v>
      </c>
      <c r="B448" s="72" t="s">
        <v>138</v>
      </c>
      <c r="C448" s="72" t="s">
        <v>313</v>
      </c>
    </row>
    <row r="449" spans="1:3" ht="15" customHeight="1">
      <c r="A449" t="s">
        <v>137</v>
      </c>
      <c r="B449" s="72" t="s">
        <v>138</v>
      </c>
      <c r="C449" s="72" t="s">
        <v>313</v>
      </c>
    </row>
    <row r="450" spans="1:3" ht="15" customHeight="1">
      <c r="A450" t="s">
        <v>137</v>
      </c>
      <c r="B450" s="72" t="s">
        <v>138</v>
      </c>
      <c r="C450" s="72" t="s">
        <v>313</v>
      </c>
    </row>
    <row r="451" spans="1:3" ht="15" customHeight="1">
      <c r="A451" t="s">
        <v>137</v>
      </c>
      <c r="B451" s="72" t="s">
        <v>138</v>
      </c>
      <c r="C451" s="72" t="s">
        <v>313</v>
      </c>
    </row>
    <row r="452" spans="1:3" ht="15" customHeight="1">
      <c r="A452" t="s">
        <v>137</v>
      </c>
      <c r="B452" s="72" t="s">
        <v>138</v>
      </c>
      <c r="C452" s="72" t="s">
        <v>313</v>
      </c>
    </row>
    <row r="453" spans="1:3" ht="15" customHeight="1">
      <c r="A453" t="s">
        <v>137</v>
      </c>
      <c r="B453" s="72" t="s">
        <v>138</v>
      </c>
      <c r="C453" s="72" t="s">
        <v>316</v>
      </c>
    </row>
    <row r="454" spans="1:3" ht="15" customHeight="1">
      <c r="A454" t="s">
        <v>137</v>
      </c>
      <c r="B454" s="72" t="s">
        <v>138</v>
      </c>
      <c r="C454" s="72" t="s">
        <v>316</v>
      </c>
    </row>
    <row r="455" spans="1:3" ht="15" customHeight="1">
      <c r="A455" t="s">
        <v>137</v>
      </c>
      <c r="B455" s="72" t="s">
        <v>138</v>
      </c>
      <c r="C455" s="72" t="s">
        <v>316</v>
      </c>
    </row>
    <row r="456" spans="1:3" ht="15" customHeight="1">
      <c r="A456" t="s">
        <v>137</v>
      </c>
      <c r="B456" s="72" t="s">
        <v>138</v>
      </c>
      <c r="C456" s="72" t="s">
        <v>317</v>
      </c>
    </row>
    <row r="457" spans="1:3" ht="15" customHeight="1">
      <c r="A457" t="s">
        <v>137</v>
      </c>
      <c r="B457" s="72" t="s">
        <v>138</v>
      </c>
      <c r="C457" s="72" t="s">
        <v>317</v>
      </c>
    </row>
    <row r="458" spans="1:3" ht="15" customHeight="1">
      <c r="A458" t="s">
        <v>137</v>
      </c>
      <c r="B458" s="72" t="s">
        <v>138</v>
      </c>
      <c r="C458" s="72" t="s">
        <v>317</v>
      </c>
    </row>
    <row r="459" spans="1:3" ht="15" customHeight="1">
      <c r="A459" t="s">
        <v>137</v>
      </c>
      <c r="B459" s="72" t="s">
        <v>138</v>
      </c>
      <c r="C459" s="72" t="s">
        <v>317</v>
      </c>
    </row>
    <row r="460" spans="1:3" ht="15" customHeight="1">
      <c r="A460" t="s">
        <v>137</v>
      </c>
      <c r="B460" s="72" t="s">
        <v>138</v>
      </c>
      <c r="C460" s="72" t="s">
        <v>317</v>
      </c>
    </row>
    <row r="461" spans="1:3" ht="15" customHeight="1">
      <c r="A461" t="s">
        <v>137</v>
      </c>
      <c r="B461" s="72" t="s">
        <v>138</v>
      </c>
      <c r="C461" s="72" t="s">
        <v>317</v>
      </c>
    </row>
    <row r="462" spans="1:3" ht="15" customHeight="1">
      <c r="A462" t="s">
        <v>137</v>
      </c>
      <c r="B462" s="72" t="s">
        <v>138</v>
      </c>
      <c r="C462" s="72" t="s">
        <v>317</v>
      </c>
    </row>
    <row r="463" spans="1:3" ht="15" customHeight="1">
      <c r="A463" t="s">
        <v>137</v>
      </c>
      <c r="B463" s="72" t="s">
        <v>138</v>
      </c>
      <c r="C463" s="72" t="s">
        <v>317</v>
      </c>
    </row>
    <row r="464" spans="1:3" ht="15" customHeight="1">
      <c r="A464" t="s">
        <v>137</v>
      </c>
      <c r="B464" s="72" t="s">
        <v>138</v>
      </c>
      <c r="C464" s="72" t="s">
        <v>317</v>
      </c>
    </row>
    <row r="465" spans="1:3" ht="15" customHeight="1">
      <c r="A465" t="s">
        <v>137</v>
      </c>
      <c r="B465" s="72" t="s">
        <v>138</v>
      </c>
      <c r="C465" s="72" t="s">
        <v>317</v>
      </c>
    </row>
    <row r="466" spans="1:3" ht="15" customHeight="1">
      <c r="A466" t="s">
        <v>137</v>
      </c>
      <c r="B466" s="72" t="s">
        <v>138</v>
      </c>
      <c r="C466" s="72" t="s">
        <v>321</v>
      </c>
    </row>
    <row r="467" spans="1:3" ht="15" customHeight="1">
      <c r="A467" t="s">
        <v>137</v>
      </c>
      <c r="B467" s="72" t="s">
        <v>138</v>
      </c>
      <c r="C467" s="72" t="s">
        <v>321</v>
      </c>
    </row>
    <row r="468" spans="1:3" ht="15" customHeight="1">
      <c r="A468" t="s">
        <v>137</v>
      </c>
      <c r="B468" s="72" t="s">
        <v>138</v>
      </c>
      <c r="C468" s="72" t="s">
        <v>321</v>
      </c>
    </row>
    <row r="469" spans="1:3" ht="15" customHeight="1">
      <c r="A469" t="s">
        <v>137</v>
      </c>
      <c r="B469" s="72" t="s">
        <v>138</v>
      </c>
      <c r="C469" s="72" t="s">
        <v>322</v>
      </c>
    </row>
    <row r="470" spans="1:3" ht="15" customHeight="1">
      <c r="A470" t="s">
        <v>137</v>
      </c>
      <c r="B470" s="72" t="s">
        <v>138</v>
      </c>
      <c r="C470" s="72" t="s">
        <v>322</v>
      </c>
    </row>
    <row r="471" spans="1:3" ht="15" customHeight="1">
      <c r="A471" t="s">
        <v>137</v>
      </c>
      <c r="B471" s="72" t="s">
        <v>138</v>
      </c>
      <c r="C471" s="72" t="s">
        <v>322</v>
      </c>
    </row>
    <row r="472" spans="1:3" ht="15" customHeight="1">
      <c r="A472" t="s">
        <v>137</v>
      </c>
      <c r="B472" s="72" t="s">
        <v>138</v>
      </c>
      <c r="C472" s="72" t="s">
        <v>254</v>
      </c>
    </row>
    <row r="473" spans="1:3" ht="15" customHeight="1">
      <c r="A473" t="s">
        <v>137</v>
      </c>
      <c r="B473" s="72" t="s">
        <v>138</v>
      </c>
      <c r="C473" s="72" t="s">
        <v>254</v>
      </c>
    </row>
    <row r="474" spans="1:3" ht="15" customHeight="1">
      <c r="A474" t="s">
        <v>137</v>
      </c>
      <c r="B474" s="72" t="s">
        <v>138</v>
      </c>
      <c r="C474" s="72" t="s">
        <v>254</v>
      </c>
    </row>
    <row r="475" spans="1:3" ht="15" customHeight="1">
      <c r="A475" t="s">
        <v>137</v>
      </c>
      <c r="B475" s="72" t="s">
        <v>138</v>
      </c>
      <c r="C475" s="72" t="s">
        <v>254</v>
      </c>
    </row>
    <row r="476" spans="1:3" ht="15" customHeight="1">
      <c r="A476" t="s">
        <v>137</v>
      </c>
      <c r="B476" s="72" t="s">
        <v>138</v>
      </c>
      <c r="C476" s="72" t="s">
        <v>254</v>
      </c>
    </row>
    <row r="477" spans="1:3" ht="15" customHeight="1">
      <c r="A477" t="s">
        <v>137</v>
      </c>
      <c r="B477" s="72" t="s">
        <v>138</v>
      </c>
      <c r="C477" s="72" t="s">
        <v>254</v>
      </c>
    </row>
    <row r="478" spans="1:3" ht="15" customHeight="1">
      <c r="A478" t="s">
        <v>137</v>
      </c>
      <c r="B478" s="72" t="s">
        <v>138</v>
      </c>
      <c r="C478" s="72" t="s">
        <v>254</v>
      </c>
    </row>
    <row r="479" spans="1:3" ht="15" customHeight="1">
      <c r="A479" t="s">
        <v>137</v>
      </c>
      <c r="B479" s="72" t="s">
        <v>138</v>
      </c>
      <c r="C479" s="72" t="s">
        <v>254</v>
      </c>
    </row>
    <row r="480" spans="1:3" ht="15" customHeight="1">
      <c r="A480" t="s">
        <v>137</v>
      </c>
      <c r="B480" s="72" t="s">
        <v>138</v>
      </c>
      <c r="C480" s="72" t="s">
        <v>254</v>
      </c>
    </row>
    <row r="481" spans="1:3" ht="15" customHeight="1">
      <c r="A481" t="s">
        <v>137</v>
      </c>
      <c r="B481" s="72" t="s">
        <v>138</v>
      </c>
      <c r="C481" s="72" t="s">
        <v>254</v>
      </c>
    </row>
    <row r="482" spans="1:3" ht="15" customHeight="1">
      <c r="A482" t="s">
        <v>137</v>
      </c>
      <c r="B482" s="72" t="s">
        <v>138</v>
      </c>
      <c r="C482" s="72" t="s">
        <v>254</v>
      </c>
    </row>
    <row r="483" spans="1:3" ht="15" customHeight="1">
      <c r="A483" t="s">
        <v>137</v>
      </c>
      <c r="B483" s="72" t="s">
        <v>138</v>
      </c>
      <c r="C483" s="72" t="s">
        <v>254</v>
      </c>
    </row>
    <row r="484" spans="1:3" ht="15" customHeight="1">
      <c r="A484" t="s">
        <v>137</v>
      </c>
      <c r="B484" s="72" t="s">
        <v>138</v>
      </c>
      <c r="C484" s="72" t="s">
        <v>1440</v>
      </c>
    </row>
    <row r="485" spans="1:3" ht="15" customHeight="1">
      <c r="A485" t="s">
        <v>137</v>
      </c>
      <c r="B485" s="72" t="s">
        <v>138</v>
      </c>
      <c r="C485" s="72" t="s">
        <v>1440</v>
      </c>
    </row>
    <row r="486" spans="1:3" ht="15" customHeight="1">
      <c r="A486" t="s">
        <v>137</v>
      </c>
      <c r="B486" s="72" t="s">
        <v>138</v>
      </c>
      <c r="C486" s="72" t="s">
        <v>1440</v>
      </c>
    </row>
    <row r="487" spans="1:3" ht="15" customHeight="1">
      <c r="A487" t="s">
        <v>137</v>
      </c>
      <c r="B487" s="72" t="s">
        <v>138</v>
      </c>
      <c r="C487" s="72" t="s">
        <v>1440</v>
      </c>
    </row>
    <row r="488" spans="1:3" ht="15" customHeight="1">
      <c r="A488" t="s">
        <v>137</v>
      </c>
      <c r="B488" s="72" t="s">
        <v>138</v>
      </c>
      <c r="C488" s="72" t="s">
        <v>1440</v>
      </c>
    </row>
    <row r="489" spans="1:3" ht="15" customHeight="1">
      <c r="A489" t="s">
        <v>137</v>
      </c>
      <c r="B489" s="72" t="s">
        <v>138</v>
      </c>
      <c r="C489" s="72" t="s">
        <v>1440</v>
      </c>
    </row>
    <row r="490" spans="1:3" ht="15" customHeight="1">
      <c r="A490" t="s">
        <v>137</v>
      </c>
      <c r="B490" s="72" t="s">
        <v>135</v>
      </c>
      <c r="C490" s="72" t="s">
        <v>135</v>
      </c>
    </row>
    <row r="491" spans="1:3" ht="15" customHeight="1">
      <c r="A491" t="s">
        <v>137</v>
      </c>
      <c r="B491" s="72" t="s">
        <v>135</v>
      </c>
      <c r="C491" s="72" t="s">
        <v>135</v>
      </c>
    </row>
    <row r="492" spans="1:3" ht="15" customHeight="1">
      <c r="A492" t="s">
        <v>137</v>
      </c>
      <c r="B492" s="72" t="s">
        <v>135</v>
      </c>
      <c r="C492" s="72" t="s">
        <v>135</v>
      </c>
    </row>
    <row r="493" spans="1:3" ht="15" customHeight="1">
      <c r="A493" t="s">
        <v>137</v>
      </c>
      <c r="B493" s="72" t="s">
        <v>135</v>
      </c>
      <c r="C493" s="72" t="s">
        <v>135</v>
      </c>
    </row>
    <row r="494" spans="1:3" ht="15" customHeight="1">
      <c r="A494" t="s">
        <v>137</v>
      </c>
      <c r="B494" s="72" t="s">
        <v>135</v>
      </c>
      <c r="C494" s="72" t="s">
        <v>135</v>
      </c>
    </row>
    <row r="495" spans="1:3" ht="15" customHeight="1">
      <c r="A495" t="s">
        <v>137</v>
      </c>
      <c r="B495" s="72" t="s">
        <v>135</v>
      </c>
      <c r="C495" s="72" t="s">
        <v>135</v>
      </c>
    </row>
    <row r="496" spans="1:3" ht="15" customHeight="1">
      <c r="A496" t="s">
        <v>137</v>
      </c>
      <c r="B496" s="72" t="s">
        <v>135</v>
      </c>
      <c r="C496" s="72" t="s">
        <v>135</v>
      </c>
    </row>
    <row r="497" spans="1:3" ht="15" customHeight="1">
      <c r="A497" t="s">
        <v>137</v>
      </c>
      <c r="B497" s="72" t="s">
        <v>135</v>
      </c>
      <c r="C497" s="72" t="s">
        <v>135</v>
      </c>
    </row>
    <row r="498" spans="1:3" ht="15" customHeight="1">
      <c r="A498" t="s">
        <v>137</v>
      </c>
      <c r="B498" s="72" t="s">
        <v>135</v>
      </c>
      <c r="C498" s="72" t="s">
        <v>135</v>
      </c>
    </row>
    <row r="499" spans="1:3" ht="15" customHeight="1">
      <c r="A499" t="s">
        <v>137</v>
      </c>
      <c r="B499" s="72" t="s">
        <v>135</v>
      </c>
      <c r="C499" s="72" t="s">
        <v>135</v>
      </c>
    </row>
    <row r="500" spans="1:3" ht="15" customHeight="1">
      <c r="A500" t="s">
        <v>137</v>
      </c>
      <c r="B500" s="72" t="s">
        <v>135</v>
      </c>
      <c r="C500" s="72" t="s">
        <v>135</v>
      </c>
    </row>
    <row r="501" spans="1:3" ht="15" customHeight="1">
      <c r="A501" t="s">
        <v>137</v>
      </c>
      <c r="B501" s="72" t="s">
        <v>135</v>
      </c>
      <c r="C501" s="72" t="s">
        <v>135</v>
      </c>
    </row>
    <row r="502" spans="1:3" ht="15" customHeight="1">
      <c r="A502" t="s">
        <v>137</v>
      </c>
      <c r="B502" s="72" t="s">
        <v>135</v>
      </c>
      <c r="C502" s="72" t="s">
        <v>135</v>
      </c>
    </row>
    <row r="503" spans="1:3" ht="15" customHeight="1">
      <c r="A503" t="s">
        <v>137</v>
      </c>
      <c r="B503" s="72" t="s">
        <v>135</v>
      </c>
      <c r="C503" s="72" t="s">
        <v>135</v>
      </c>
    </row>
    <row r="504" spans="1:3" ht="15" customHeight="1">
      <c r="A504" t="s">
        <v>137</v>
      </c>
      <c r="B504" s="72" t="s">
        <v>135</v>
      </c>
      <c r="C504" s="72" t="s">
        <v>135</v>
      </c>
    </row>
    <row r="505" spans="1:3" ht="15" customHeight="1">
      <c r="A505" t="s">
        <v>137</v>
      </c>
      <c r="B505" s="72" t="s">
        <v>135</v>
      </c>
      <c r="C505" s="72" t="s">
        <v>135</v>
      </c>
    </row>
    <row r="506" spans="1:3" ht="15" customHeight="1">
      <c r="A506" t="s">
        <v>137</v>
      </c>
      <c r="B506" s="72" t="s">
        <v>135</v>
      </c>
      <c r="C506" s="72" t="s">
        <v>135</v>
      </c>
    </row>
    <row r="507" spans="1:3" ht="15" customHeight="1">
      <c r="A507" t="s">
        <v>137</v>
      </c>
      <c r="B507" s="72" t="s">
        <v>135</v>
      </c>
      <c r="C507" s="72" t="s">
        <v>135</v>
      </c>
    </row>
    <row r="508" spans="1:3" ht="15" customHeight="1">
      <c r="A508" t="s">
        <v>137</v>
      </c>
      <c r="B508" s="72" t="s">
        <v>135</v>
      </c>
      <c r="C508" s="72" t="s">
        <v>135</v>
      </c>
    </row>
    <row r="509" spans="1:3" ht="15" customHeight="1">
      <c r="A509" t="s">
        <v>137</v>
      </c>
      <c r="B509" s="72" t="s">
        <v>135</v>
      </c>
      <c r="C509" s="72" t="s">
        <v>135</v>
      </c>
    </row>
    <row r="510" spans="1:3" ht="15" customHeight="1">
      <c r="A510" t="s">
        <v>137</v>
      </c>
      <c r="B510" s="72" t="s">
        <v>135</v>
      </c>
      <c r="C510" s="72" t="s">
        <v>135</v>
      </c>
    </row>
    <row r="511" spans="1:3" ht="15" customHeight="1">
      <c r="A511" t="s">
        <v>137</v>
      </c>
      <c r="B511" s="72" t="s">
        <v>135</v>
      </c>
      <c r="C511" s="72" t="s">
        <v>135</v>
      </c>
    </row>
    <row r="512" spans="1:3" ht="15" customHeight="1">
      <c r="A512" t="s">
        <v>137</v>
      </c>
      <c r="B512" s="72" t="s">
        <v>135</v>
      </c>
      <c r="C512" s="72" t="s">
        <v>135</v>
      </c>
    </row>
    <row r="513" spans="1:3" ht="15" customHeight="1">
      <c r="A513" t="s">
        <v>137</v>
      </c>
      <c r="B513" s="72" t="s">
        <v>135</v>
      </c>
      <c r="C513" s="72" t="s">
        <v>135</v>
      </c>
    </row>
    <row r="514" spans="1:3" ht="15" customHeight="1">
      <c r="A514" t="s">
        <v>137</v>
      </c>
      <c r="B514" s="72" t="s">
        <v>135</v>
      </c>
      <c r="C514" s="72" t="s">
        <v>135</v>
      </c>
    </row>
    <row r="515" spans="1:3" ht="15" customHeight="1">
      <c r="A515" t="s">
        <v>137</v>
      </c>
      <c r="B515" s="72" t="s">
        <v>135</v>
      </c>
      <c r="C515" s="72" t="s">
        <v>135</v>
      </c>
    </row>
    <row r="516" spans="1:3" ht="15" customHeight="1">
      <c r="A516" t="s">
        <v>137</v>
      </c>
      <c r="B516" s="72" t="s">
        <v>135</v>
      </c>
      <c r="C516" s="72" t="s">
        <v>135</v>
      </c>
    </row>
    <row r="517" spans="1:3" ht="15" customHeight="1">
      <c r="A517" t="s">
        <v>137</v>
      </c>
      <c r="B517" s="72" t="s">
        <v>135</v>
      </c>
      <c r="C517" s="72" t="s">
        <v>135</v>
      </c>
    </row>
    <row r="518" spans="1:3" ht="15" customHeight="1">
      <c r="A518" t="s">
        <v>137</v>
      </c>
      <c r="B518" s="72" t="s">
        <v>135</v>
      </c>
      <c r="C518" s="72" t="s">
        <v>135</v>
      </c>
    </row>
    <row r="519" spans="1:3" ht="15" customHeight="1">
      <c r="A519" t="s">
        <v>137</v>
      </c>
      <c r="B519" s="72" t="s">
        <v>135</v>
      </c>
      <c r="C519" s="72" t="s">
        <v>135</v>
      </c>
    </row>
    <row r="520" spans="1:3" ht="15" customHeight="1">
      <c r="A520" t="s">
        <v>137</v>
      </c>
      <c r="B520" t="s">
        <v>130</v>
      </c>
      <c r="C520" t="s">
        <v>282</v>
      </c>
    </row>
    <row r="521" spans="1:3" ht="15" customHeight="1">
      <c r="A521" t="s">
        <v>137</v>
      </c>
      <c r="B521" t="s">
        <v>130</v>
      </c>
      <c r="C521" t="s">
        <v>282</v>
      </c>
    </row>
    <row r="522" spans="1:3" ht="15" customHeight="1">
      <c r="A522" t="s">
        <v>137</v>
      </c>
      <c r="B522" t="s">
        <v>130</v>
      </c>
      <c r="C522" t="s">
        <v>282</v>
      </c>
    </row>
    <row r="523" spans="1:3" ht="15" customHeight="1">
      <c r="A523" t="s">
        <v>134</v>
      </c>
      <c r="B523" t="s">
        <v>133</v>
      </c>
      <c r="C523" t="s">
        <v>132</v>
      </c>
    </row>
    <row r="524" spans="1:3" ht="15" customHeight="1">
      <c r="A524" t="s">
        <v>134</v>
      </c>
      <c r="B524" t="s">
        <v>133</v>
      </c>
      <c r="C524" t="s">
        <v>132</v>
      </c>
    </row>
    <row r="525" spans="1:3" ht="15" customHeight="1">
      <c r="A525" t="s">
        <v>134</v>
      </c>
      <c r="B525" t="s">
        <v>133</v>
      </c>
      <c r="C525" t="s">
        <v>132</v>
      </c>
    </row>
    <row r="526" spans="1:3" ht="15" customHeight="1">
      <c r="A526" t="s">
        <v>134</v>
      </c>
      <c r="B526" t="s">
        <v>133</v>
      </c>
      <c r="C526" t="s">
        <v>132</v>
      </c>
    </row>
    <row r="527" spans="1:3" ht="15" customHeight="1">
      <c r="A527" t="s">
        <v>134</v>
      </c>
      <c r="B527" t="s">
        <v>133</v>
      </c>
      <c r="C527" t="s">
        <v>132</v>
      </c>
    </row>
    <row r="528" spans="1:3" ht="15" customHeight="1">
      <c r="A528" t="s">
        <v>134</v>
      </c>
      <c r="B528" t="s">
        <v>133</v>
      </c>
      <c r="C528" t="s">
        <v>132</v>
      </c>
    </row>
    <row r="529" spans="1:3" ht="15" customHeight="1">
      <c r="A529" t="s">
        <v>134</v>
      </c>
      <c r="B529" t="s">
        <v>133</v>
      </c>
      <c r="C529" t="s">
        <v>132</v>
      </c>
    </row>
    <row r="530" spans="1:3" ht="15" customHeight="1">
      <c r="A530" t="s">
        <v>134</v>
      </c>
      <c r="B530" t="s">
        <v>133</v>
      </c>
      <c r="C530" t="s">
        <v>132</v>
      </c>
    </row>
    <row r="531" spans="1:3" ht="15" customHeight="1">
      <c r="A531" t="s">
        <v>134</v>
      </c>
      <c r="B531" t="s">
        <v>133</v>
      </c>
      <c r="C531" t="s">
        <v>132</v>
      </c>
    </row>
    <row r="532" spans="1:3" ht="15" customHeight="1">
      <c r="A532" t="s">
        <v>134</v>
      </c>
      <c r="B532" t="s">
        <v>133</v>
      </c>
      <c r="C532" t="s">
        <v>132</v>
      </c>
    </row>
    <row r="533" spans="1:3" ht="15" customHeight="1">
      <c r="A533" t="s">
        <v>134</v>
      </c>
      <c r="B533" t="s">
        <v>133</v>
      </c>
      <c r="C533" t="s">
        <v>132</v>
      </c>
    </row>
    <row r="534" spans="1:3" ht="15" customHeight="1">
      <c r="A534" t="s">
        <v>134</v>
      </c>
      <c r="B534" t="s">
        <v>133</v>
      </c>
      <c r="C534" t="s">
        <v>132</v>
      </c>
    </row>
    <row r="535" spans="1:3" ht="15" customHeight="1">
      <c r="A535" t="s">
        <v>134</v>
      </c>
      <c r="B535" t="s">
        <v>133</v>
      </c>
      <c r="C535" t="s">
        <v>132</v>
      </c>
    </row>
    <row r="536" spans="1:3" ht="15" customHeight="1">
      <c r="A536" t="s">
        <v>134</v>
      </c>
      <c r="B536" t="s">
        <v>133</v>
      </c>
      <c r="C536" t="s">
        <v>132</v>
      </c>
    </row>
    <row r="537" spans="1:3" ht="15" customHeight="1">
      <c r="A537" t="s">
        <v>134</v>
      </c>
      <c r="B537" t="s">
        <v>133</v>
      </c>
      <c r="C537" t="s">
        <v>132</v>
      </c>
    </row>
    <row r="538" spans="1:3" ht="15" customHeight="1">
      <c r="A538" t="s">
        <v>134</v>
      </c>
      <c r="B538" t="s">
        <v>133</v>
      </c>
      <c r="C538" t="s">
        <v>132</v>
      </c>
    </row>
    <row r="539" spans="1:3" ht="15" customHeight="1">
      <c r="A539" t="s">
        <v>134</v>
      </c>
      <c r="B539" t="s">
        <v>133</v>
      </c>
      <c r="C539" t="s">
        <v>132</v>
      </c>
    </row>
    <row r="540" spans="1:3" ht="15" customHeight="1">
      <c r="A540" t="s">
        <v>134</v>
      </c>
      <c r="B540" t="s">
        <v>133</v>
      </c>
      <c r="C540" t="s">
        <v>132</v>
      </c>
    </row>
    <row r="541" spans="1:3" ht="15" customHeight="1">
      <c r="A541" t="s">
        <v>134</v>
      </c>
      <c r="B541" t="s">
        <v>133</v>
      </c>
      <c r="C541" t="s">
        <v>132</v>
      </c>
    </row>
    <row r="542" spans="1:3" ht="15" customHeight="1">
      <c r="A542" t="s">
        <v>134</v>
      </c>
      <c r="B542" t="s">
        <v>133</v>
      </c>
      <c r="C542" t="s">
        <v>132</v>
      </c>
    </row>
    <row r="543" spans="1:3" ht="15" customHeight="1">
      <c r="A543" t="s">
        <v>134</v>
      </c>
      <c r="B543" t="s">
        <v>133</v>
      </c>
      <c r="C543" t="s">
        <v>132</v>
      </c>
    </row>
    <row r="544" spans="1:3" ht="15" customHeight="1">
      <c r="A544" t="s">
        <v>134</v>
      </c>
      <c r="B544" t="s">
        <v>133</v>
      </c>
      <c r="C544" t="s">
        <v>132</v>
      </c>
    </row>
    <row r="545" spans="1:3" ht="15" customHeight="1">
      <c r="A545" t="s">
        <v>134</v>
      </c>
      <c r="B545" t="s">
        <v>133</v>
      </c>
      <c r="C545" t="s">
        <v>132</v>
      </c>
    </row>
    <row r="546" spans="1:3" ht="15" customHeight="1">
      <c r="A546" t="s">
        <v>134</v>
      </c>
      <c r="B546" t="s">
        <v>133</v>
      </c>
      <c r="C546" t="s">
        <v>132</v>
      </c>
    </row>
    <row r="547" spans="1:3" ht="15" customHeight="1">
      <c r="A547" t="s">
        <v>134</v>
      </c>
      <c r="B547" t="s">
        <v>133</v>
      </c>
      <c r="C547" t="s">
        <v>132</v>
      </c>
    </row>
    <row r="548" spans="1:3" ht="15" customHeight="1">
      <c r="A548" t="s">
        <v>134</v>
      </c>
      <c r="B548" t="s">
        <v>133</v>
      </c>
      <c r="C548" t="s">
        <v>132</v>
      </c>
    </row>
    <row r="549" spans="1:3" ht="15" customHeight="1">
      <c r="A549" t="s">
        <v>134</v>
      </c>
      <c r="B549" t="s">
        <v>133</v>
      </c>
      <c r="C549" t="s">
        <v>132</v>
      </c>
    </row>
    <row r="550" spans="1:3" ht="15" customHeight="1">
      <c r="A550" t="s">
        <v>134</v>
      </c>
      <c r="B550" t="s">
        <v>133</v>
      </c>
      <c r="C550" t="s">
        <v>132</v>
      </c>
    </row>
    <row r="551" spans="1:3" ht="15" customHeight="1">
      <c r="A551" t="s">
        <v>134</v>
      </c>
      <c r="B551" t="s">
        <v>133</v>
      </c>
      <c r="C551" t="s">
        <v>132</v>
      </c>
    </row>
    <row r="552" spans="1:3" ht="15" customHeight="1">
      <c r="A552" t="s">
        <v>134</v>
      </c>
      <c r="B552" t="s">
        <v>133</v>
      </c>
      <c r="C552" t="s">
        <v>132</v>
      </c>
    </row>
    <row r="553" spans="1:3" ht="15" customHeight="1">
      <c r="A553" t="s">
        <v>134</v>
      </c>
      <c r="B553" t="s">
        <v>133</v>
      </c>
      <c r="C553" t="s">
        <v>132</v>
      </c>
    </row>
    <row r="554" spans="1:3" ht="15" customHeight="1">
      <c r="A554" t="s">
        <v>134</v>
      </c>
      <c r="B554" t="s">
        <v>133</v>
      </c>
      <c r="C554" t="s">
        <v>132</v>
      </c>
    </row>
    <row r="555" spans="1:3" ht="15" customHeight="1">
      <c r="A555" t="s">
        <v>134</v>
      </c>
      <c r="B555" t="s">
        <v>133</v>
      </c>
      <c r="C555" t="s">
        <v>132</v>
      </c>
    </row>
    <row r="556" spans="1:3" ht="15" customHeight="1">
      <c r="A556" t="s">
        <v>134</v>
      </c>
      <c r="B556" t="s">
        <v>133</v>
      </c>
      <c r="C556" t="s">
        <v>132</v>
      </c>
    </row>
    <row r="557" spans="1:3" ht="15" customHeight="1">
      <c r="A557" t="s">
        <v>134</v>
      </c>
      <c r="B557" t="s">
        <v>133</v>
      </c>
      <c r="C557" t="s">
        <v>132</v>
      </c>
    </row>
    <row r="558" spans="1:3" ht="15" customHeight="1">
      <c r="A558" t="s">
        <v>134</v>
      </c>
      <c r="B558" t="s">
        <v>133</v>
      </c>
      <c r="C558" t="s">
        <v>132</v>
      </c>
    </row>
    <row r="559" spans="1:3" ht="15" customHeight="1">
      <c r="A559" t="s">
        <v>134</v>
      </c>
      <c r="B559" t="s">
        <v>133</v>
      </c>
      <c r="C559" t="s">
        <v>132</v>
      </c>
    </row>
    <row r="560" spans="1:3" ht="15" customHeight="1">
      <c r="A560" t="s">
        <v>134</v>
      </c>
      <c r="B560" t="s">
        <v>133</v>
      </c>
      <c r="C560" t="s">
        <v>132</v>
      </c>
    </row>
    <row r="561" spans="1:3" ht="15" customHeight="1">
      <c r="A561" t="s">
        <v>134</v>
      </c>
      <c r="B561" t="s">
        <v>133</v>
      </c>
      <c r="C561" t="s">
        <v>132</v>
      </c>
    </row>
    <row r="562" spans="1:3" ht="15" customHeight="1">
      <c r="A562" t="s">
        <v>134</v>
      </c>
      <c r="B562" t="s">
        <v>133</v>
      </c>
      <c r="C562" t="s">
        <v>132</v>
      </c>
    </row>
    <row r="563" spans="1:3" ht="15" customHeight="1">
      <c r="A563" t="s">
        <v>134</v>
      </c>
      <c r="B563" t="s">
        <v>133</v>
      </c>
      <c r="C563" t="s">
        <v>132</v>
      </c>
    </row>
    <row r="564" spans="1:3" ht="15" customHeight="1">
      <c r="A564" t="s">
        <v>134</v>
      </c>
      <c r="B564" t="s">
        <v>133</v>
      </c>
      <c r="C564" t="s">
        <v>132</v>
      </c>
    </row>
    <row r="565" spans="1:3" ht="15" customHeight="1">
      <c r="A565" t="s">
        <v>134</v>
      </c>
      <c r="B565" t="s">
        <v>133</v>
      </c>
      <c r="C565" t="s">
        <v>132</v>
      </c>
    </row>
    <row r="566" spans="1:3" ht="15" customHeight="1">
      <c r="A566" t="s">
        <v>134</v>
      </c>
      <c r="B566" t="s">
        <v>133</v>
      </c>
      <c r="C566" t="s">
        <v>132</v>
      </c>
    </row>
    <row r="567" spans="1:3" ht="15" customHeight="1">
      <c r="A567" t="s">
        <v>134</v>
      </c>
      <c r="B567" t="s">
        <v>133</v>
      </c>
      <c r="C567" t="s">
        <v>132</v>
      </c>
    </row>
    <row r="568" spans="1:3" ht="15" customHeight="1">
      <c r="A568" t="s">
        <v>134</v>
      </c>
      <c r="B568" t="s">
        <v>133</v>
      </c>
      <c r="C568" t="s">
        <v>132</v>
      </c>
    </row>
    <row r="569" spans="1:3" ht="15" customHeight="1">
      <c r="A569" t="s">
        <v>134</v>
      </c>
      <c r="B569" t="s">
        <v>133</v>
      </c>
      <c r="C569" t="s">
        <v>132</v>
      </c>
    </row>
    <row r="570" spans="1:3" ht="15" customHeight="1">
      <c r="A570" t="s">
        <v>134</v>
      </c>
      <c r="B570" t="s">
        <v>133</v>
      </c>
      <c r="C570" t="s">
        <v>132</v>
      </c>
    </row>
    <row r="571" spans="1:3" ht="15" customHeight="1">
      <c r="A571" t="s">
        <v>134</v>
      </c>
      <c r="B571" t="s">
        <v>133</v>
      </c>
      <c r="C571" t="s">
        <v>132</v>
      </c>
    </row>
    <row r="572" spans="1:3" ht="15" customHeight="1">
      <c r="A572" t="s">
        <v>134</v>
      </c>
      <c r="B572" t="s">
        <v>133</v>
      </c>
      <c r="C572" t="s">
        <v>132</v>
      </c>
    </row>
    <row r="573" spans="1:3" ht="15" customHeight="1">
      <c r="A573" t="s">
        <v>134</v>
      </c>
      <c r="B573" t="s">
        <v>133</v>
      </c>
      <c r="C573" t="s">
        <v>132</v>
      </c>
    </row>
    <row r="574" spans="1:3" ht="15" customHeight="1">
      <c r="A574" t="s">
        <v>134</v>
      </c>
      <c r="B574" t="s">
        <v>133</v>
      </c>
      <c r="C574" t="s">
        <v>132</v>
      </c>
    </row>
    <row r="575" spans="1:3" ht="15" customHeight="1">
      <c r="A575" t="s">
        <v>134</v>
      </c>
      <c r="B575" t="s">
        <v>133</v>
      </c>
      <c r="C575" t="s">
        <v>132</v>
      </c>
    </row>
    <row r="576" spans="1:3" ht="15" customHeight="1">
      <c r="A576" t="s">
        <v>134</v>
      </c>
      <c r="B576" t="s">
        <v>133</v>
      </c>
      <c r="C576" t="s">
        <v>132</v>
      </c>
    </row>
    <row r="577" spans="1:3" ht="15" customHeight="1">
      <c r="A577" t="s">
        <v>134</v>
      </c>
      <c r="B577" t="s">
        <v>133</v>
      </c>
      <c r="C577" t="s">
        <v>132</v>
      </c>
    </row>
    <row r="578" spans="1:3" ht="15" customHeight="1">
      <c r="A578" t="s">
        <v>134</v>
      </c>
      <c r="B578" t="s">
        <v>133</v>
      </c>
      <c r="C578" t="s">
        <v>132</v>
      </c>
    </row>
    <row r="579" spans="1:3" ht="15" customHeight="1">
      <c r="A579" t="s">
        <v>134</v>
      </c>
      <c r="B579" t="s">
        <v>133</v>
      </c>
      <c r="C579" t="s">
        <v>132</v>
      </c>
    </row>
    <row r="580" spans="1:3" ht="15" customHeight="1">
      <c r="A580" t="s">
        <v>134</v>
      </c>
      <c r="B580" t="s">
        <v>133</v>
      </c>
      <c r="C580" t="s">
        <v>132</v>
      </c>
    </row>
    <row r="581" spans="1:3" ht="15" customHeight="1">
      <c r="A581" t="s">
        <v>134</v>
      </c>
      <c r="B581" t="s">
        <v>133</v>
      </c>
      <c r="C581" t="s">
        <v>132</v>
      </c>
    </row>
    <row r="582" spans="1:3" ht="15" customHeight="1">
      <c r="A582" t="s">
        <v>134</v>
      </c>
      <c r="B582" t="s">
        <v>133</v>
      </c>
      <c r="C582" t="s">
        <v>132</v>
      </c>
    </row>
    <row r="583" spans="1:3" ht="15" customHeight="1">
      <c r="A583" t="s">
        <v>134</v>
      </c>
      <c r="B583" t="s">
        <v>133</v>
      </c>
      <c r="C583" t="s">
        <v>132</v>
      </c>
    </row>
    <row r="584" spans="1:3" ht="15" customHeight="1">
      <c r="A584" t="s">
        <v>134</v>
      </c>
      <c r="B584" t="s">
        <v>133</v>
      </c>
      <c r="C584" t="s">
        <v>132</v>
      </c>
    </row>
    <row r="585" spans="1:3" ht="15" customHeight="1">
      <c r="A585" t="s">
        <v>134</v>
      </c>
      <c r="B585" t="s">
        <v>133</v>
      </c>
      <c r="C585" t="s">
        <v>132</v>
      </c>
    </row>
    <row r="586" spans="1:3" ht="15" customHeight="1">
      <c r="A586" t="s">
        <v>134</v>
      </c>
      <c r="B586" t="s">
        <v>133</v>
      </c>
      <c r="C586" t="s">
        <v>132</v>
      </c>
    </row>
    <row r="587" spans="1:3" ht="15" customHeight="1">
      <c r="A587" t="s">
        <v>134</v>
      </c>
      <c r="B587" t="s">
        <v>133</v>
      </c>
      <c r="C587" t="s">
        <v>132</v>
      </c>
    </row>
    <row r="588" spans="1:3" ht="15" customHeight="1">
      <c r="A588" t="s">
        <v>134</v>
      </c>
      <c r="B588" t="s">
        <v>133</v>
      </c>
      <c r="C588" t="s">
        <v>132</v>
      </c>
    </row>
    <row r="589" spans="1:3" ht="15" customHeight="1">
      <c r="A589" t="s">
        <v>134</v>
      </c>
      <c r="B589" t="s">
        <v>133</v>
      </c>
      <c r="C589" t="s">
        <v>132</v>
      </c>
    </row>
    <row r="590" spans="1:3" ht="15" customHeight="1">
      <c r="A590" t="s">
        <v>134</v>
      </c>
      <c r="B590" t="s">
        <v>133</v>
      </c>
      <c r="C590" t="s">
        <v>132</v>
      </c>
    </row>
    <row r="591" spans="1:3" ht="15" customHeight="1">
      <c r="A591" t="s">
        <v>134</v>
      </c>
      <c r="B591" t="s">
        <v>133</v>
      </c>
      <c r="C591" t="s">
        <v>132</v>
      </c>
    </row>
    <row r="592" spans="1:3" ht="15" customHeight="1">
      <c r="A592" t="s">
        <v>134</v>
      </c>
      <c r="B592" t="s">
        <v>133</v>
      </c>
      <c r="C592" t="s">
        <v>132</v>
      </c>
    </row>
    <row r="593" spans="1:3" ht="15" customHeight="1">
      <c r="A593" t="s">
        <v>134</v>
      </c>
      <c r="B593" t="s">
        <v>133</v>
      </c>
      <c r="C593" t="s">
        <v>132</v>
      </c>
    </row>
    <row r="594" spans="1:3" ht="15" customHeight="1">
      <c r="A594" t="s">
        <v>134</v>
      </c>
      <c r="B594" t="s">
        <v>133</v>
      </c>
      <c r="C594" t="s">
        <v>132</v>
      </c>
    </row>
    <row r="595" spans="1:3" ht="15" customHeight="1">
      <c r="A595" t="s">
        <v>134</v>
      </c>
      <c r="B595" t="s">
        <v>133</v>
      </c>
      <c r="C595" t="s">
        <v>132</v>
      </c>
    </row>
    <row r="596" spans="1:3" ht="15" customHeight="1">
      <c r="A596" t="s">
        <v>134</v>
      </c>
      <c r="B596" t="s">
        <v>133</v>
      </c>
      <c r="C596" t="s">
        <v>132</v>
      </c>
    </row>
    <row r="597" spans="1:3" ht="15" customHeight="1">
      <c r="A597" t="s">
        <v>134</v>
      </c>
      <c r="B597" t="s">
        <v>133</v>
      </c>
      <c r="C597" t="s">
        <v>132</v>
      </c>
    </row>
    <row r="598" spans="1:3" ht="15" customHeight="1">
      <c r="A598" t="s">
        <v>134</v>
      </c>
      <c r="B598" t="s">
        <v>133</v>
      </c>
      <c r="C598" t="s">
        <v>132</v>
      </c>
    </row>
    <row r="599" spans="1:3" ht="15" customHeight="1">
      <c r="A599" t="s">
        <v>134</v>
      </c>
      <c r="B599" t="s">
        <v>133</v>
      </c>
      <c r="C599" t="s">
        <v>132</v>
      </c>
    </row>
    <row r="600" spans="1:3" ht="15" customHeight="1">
      <c r="A600" t="s">
        <v>134</v>
      </c>
      <c r="B600" t="s">
        <v>133</v>
      </c>
      <c r="C600" t="s">
        <v>132</v>
      </c>
    </row>
    <row r="601" spans="1:3" ht="15" customHeight="1">
      <c r="A601" t="s">
        <v>134</v>
      </c>
      <c r="B601" t="s">
        <v>133</v>
      </c>
      <c r="C601" t="s">
        <v>132</v>
      </c>
    </row>
    <row r="602" spans="1:3" ht="15" customHeight="1">
      <c r="A602" t="s">
        <v>134</v>
      </c>
      <c r="B602" t="s">
        <v>133</v>
      </c>
      <c r="C602" t="s">
        <v>132</v>
      </c>
    </row>
    <row r="603" spans="1:3" ht="15" customHeight="1">
      <c r="A603" t="s">
        <v>134</v>
      </c>
      <c r="B603" t="s">
        <v>133</v>
      </c>
      <c r="C603" t="s">
        <v>132</v>
      </c>
    </row>
    <row r="604" spans="1:3" ht="15" customHeight="1">
      <c r="A604" t="s">
        <v>134</v>
      </c>
      <c r="B604" t="s">
        <v>133</v>
      </c>
      <c r="C604" t="s">
        <v>132</v>
      </c>
    </row>
    <row r="605" spans="1:3" ht="15" customHeight="1">
      <c r="A605" t="s">
        <v>134</v>
      </c>
      <c r="B605" t="s">
        <v>133</v>
      </c>
      <c r="C605" t="s">
        <v>132</v>
      </c>
    </row>
    <row r="606" spans="1:3" ht="15" customHeight="1">
      <c r="A606" t="s">
        <v>134</v>
      </c>
      <c r="B606" t="s">
        <v>133</v>
      </c>
      <c r="C606" t="s">
        <v>132</v>
      </c>
    </row>
    <row r="607" spans="1:3" ht="15" customHeight="1">
      <c r="A607" t="s">
        <v>134</v>
      </c>
      <c r="B607" t="s">
        <v>133</v>
      </c>
      <c r="C607" t="s">
        <v>132</v>
      </c>
    </row>
    <row r="608" spans="1:3" ht="15" customHeight="1">
      <c r="A608" t="s">
        <v>134</v>
      </c>
      <c r="B608" t="s">
        <v>133</v>
      </c>
      <c r="C608" t="s">
        <v>132</v>
      </c>
    </row>
    <row r="609" spans="1:3" ht="15" customHeight="1">
      <c r="A609" t="s">
        <v>134</v>
      </c>
      <c r="B609" t="s">
        <v>133</v>
      </c>
      <c r="C609" t="s">
        <v>132</v>
      </c>
    </row>
    <row r="610" spans="1:3" ht="15" customHeight="1">
      <c r="A610" t="s">
        <v>134</v>
      </c>
      <c r="B610" t="s">
        <v>133</v>
      </c>
      <c r="C610" t="s">
        <v>132</v>
      </c>
    </row>
    <row r="611" spans="1:3" ht="15" customHeight="1">
      <c r="A611" t="s">
        <v>134</v>
      </c>
      <c r="B611" t="s">
        <v>133</v>
      </c>
      <c r="C611" t="s">
        <v>132</v>
      </c>
    </row>
    <row r="612" spans="1:3" ht="15" customHeight="1">
      <c r="A612" t="s">
        <v>134</v>
      </c>
      <c r="B612" t="s">
        <v>133</v>
      </c>
      <c r="C612" t="s">
        <v>132</v>
      </c>
    </row>
    <row r="613" spans="1:3" ht="15" customHeight="1">
      <c r="A613" t="s">
        <v>134</v>
      </c>
      <c r="B613" t="s">
        <v>133</v>
      </c>
      <c r="C613" t="s">
        <v>132</v>
      </c>
    </row>
    <row r="614" spans="1:3" ht="15" customHeight="1">
      <c r="A614" t="s">
        <v>134</v>
      </c>
      <c r="B614" t="s">
        <v>133</v>
      </c>
      <c r="C614" t="s">
        <v>132</v>
      </c>
    </row>
    <row r="615" spans="1:3" ht="15" customHeight="1">
      <c r="A615" t="s">
        <v>134</v>
      </c>
      <c r="B615" t="s">
        <v>133</v>
      </c>
      <c r="C615" t="s">
        <v>132</v>
      </c>
    </row>
    <row r="616" spans="1:3" ht="15" customHeight="1">
      <c r="A616" t="s">
        <v>134</v>
      </c>
      <c r="B616" t="s">
        <v>133</v>
      </c>
      <c r="C616" t="s">
        <v>132</v>
      </c>
    </row>
    <row r="617" spans="1:3" ht="15" customHeight="1">
      <c r="A617" t="s">
        <v>134</v>
      </c>
      <c r="B617" t="s">
        <v>133</v>
      </c>
      <c r="C617" t="s">
        <v>132</v>
      </c>
    </row>
    <row r="618" spans="1:3" ht="15" customHeight="1">
      <c r="A618" t="s">
        <v>134</v>
      </c>
      <c r="B618" t="s">
        <v>133</v>
      </c>
      <c r="C618" t="s">
        <v>132</v>
      </c>
    </row>
    <row r="619" spans="1:3" ht="15" customHeight="1">
      <c r="A619" t="s">
        <v>134</v>
      </c>
      <c r="B619" t="s">
        <v>133</v>
      </c>
      <c r="C619" t="s">
        <v>132</v>
      </c>
    </row>
    <row r="620" spans="1:3" ht="15" customHeight="1">
      <c r="A620" t="s">
        <v>134</v>
      </c>
      <c r="B620" t="s">
        <v>133</v>
      </c>
      <c r="C620" t="s">
        <v>132</v>
      </c>
    </row>
    <row r="621" spans="1:3" ht="15" customHeight="1">
      <c r="A621" t="s">
        <v>134</v>
      </c>
      <c r="B621" t="s">
        <v>133</v>
      </c>
      <c r="C621" t="s">
        <v>132</v>
      </c>
    </row>
    <row r="622" spans="1:3" ht="15" customHeight="1">
      <c r="A622" t="s">
        <v>134</v>
      </c>
      <c r="B622" t="s">
        <v>133</v>
      </c>
      <c r="C622" t="s">
        <v>132</v>
      </c>
    </row>
    <row r="623" spans="1:3" ht="15" customHeight="1">
      <c r="A623" t="s">
        <v>134</v>
      </c>
      <c r="B623" t="s">
        <v>133</v>
      </c>
      <c r="C623" t="s">
        <v>132</v>
      </c>
    </row>
    <row r="624" spans="1:3" ht="15" customHeight="1">
      <c r="A624" t="s">
        <v>134</v>
      </c>
      <c r="B624" t="s">
        <v>133</v>
      </c>
      <c r="C624" t="s">
        <v>132</v>
      </c>
    </row>
    <row r="625" spans="1:3" ht="15" customHeight="1">
      <c r="A625" t="s">
        <v>134</v>
      </c>
      <c r="B625" t="s">
        <v>133</v>
      </c>
      <c r="C625" t="s">
        <v>132</v>
      </c>
    </row>
    <row r="626" spans="1:3" ht="15" customHeight="1">
      <c r="A626" t="s">
        <v>134</v>
      </c>
      <c r="B626" t="s">
        <v>133</v>
      </c>
      <c r="C626" t="s">
        <v>132</v>
      </c>
    </row>
    <row r="627" spans="1:3" ht="15" customHeight="1">
      <c r="A627" t="s">
        <v>134</v>
      </c>
      <c r="B627" t="s">
        <v>133</v>
      </c>
      <c r="C627" t="s">
        <v>132</v>
      </c>
    </row>
    <row r="628" spans="1:3" ht="15" customHeight="1">
      <c r="A628" t="s">
        <v>134</v>
      </c>
      <c r="B628" t="s">
        <v>133</v>
      </c>
      <c r="C628" t="s">
        <v>132</v>
      </c>
    </row>
    <row r="629" spans="1:3" ht="15" customHeight="1">
      <c r="A629" t="s">
        <v>134</v>
      </c>
      <c r="B629" t="s">
        <v>133</v>
      </c>
      <c r="C629" t="s">
        <v>132</v>
      </c>
    </row>
    <row r="630" spans="1:3" ht="15" customHeight="1">
      <c r="A630" t="s">
        <v>134</v>
      </c>
      <c r="B630" t="s">
        <v>133</v>
      </c>
      <c r="C630" t="s">
        <v>132</v>
      </c>
    </row>
    <row r="631" spans="1:3" ht="15" customHeight="1">
      <c r="A631" t="s">
        <v>134</v>
      </c>
      <c r="B631" t="s">
        <v>133</v>
      </c>
      <c r="C631" t="s">
        <v>132</v>
      </c>
    </row>
    <row r="632" spans="1:3" ht="15" customHeight="1">
      <c r="A632" t="s">
        <v>134</v>
      </c>
      <c r="B632" t="s">
        <v>133</v>
      </c>
      <c r="C632" t="s">
        <v>132</v>
      </c>
    </row>
    <row r="633" spans="1:3" ht="15" customHeight="1">
      <c r="A633" t="s">
        <v>134</v>
      </c>
      <c r="B633" t="s">
        <v>133</v>
      </c>
      <c r="C633" t="s">
        <v>132</v>
      </c>
    </row>
    <row r="634" spans="1:3" ht="15" customHeight="1">
      <c r="A634" t="s">
        <v>134</v>
      </c>
      <c r="B634" t="s">
        <v>133</v>
      </c>
      <c r="C634" t="s">
        <v>132</v>
      </c>
    </row>
    <row r="635" spans="1:3" ht="15" customHeight="1">
      <c r="A635" t="s">
        <v>134</v>
      </c>
      <c r="B635" t="s">
        <v>133</v>
      </c>
      <c r="C635" t="s">
        <v>132</v>
      </c>
    </row>
    <row r="636" spans="1:3" ht="15" customHeight="1">
      <c r="A636" t="s">
        <v>134</v>
      </c>
      <c r="B636" t="s">
        <v>133</v>
      </c>
      <c r="C636" t="s">
        <v>132</v>
      </c>
    </row>
    <row r="637" spans="1:3" ht="15" customHeight="1">
      <c r="A637" t="s">
        <v>134</v>
      </c>
      <c r="B637" t="s">
        <v>133</v>
      </c>
      <c r="C637" t="s">
        <v>132</v>
      </c>
    </row>
    <row r="638" spans="1:3" ht="15" customHeight="1">
      <c r="A638" t="s">
        <v>134</v>
      </c>
      <c r="B638" t="s">
        <v>133</v>
      </c>
      <c r="C638" t="s">
        <v>132</v>
      </c>
    </row>
    <row r="639" spans="1:3" ht="15" customHeight="1">
      <c r="A639" t="s">
        <v>134</v>
      </c>
      <c r="B639" t="s">
        <v>133</v>
      </c>
      <c r="C639" t="s">
        <v>132</v>
      </c>
    </row>
    <row r="640" spans="1:3" ht="15" customHeight="1">
      <c r="A640" t="s">
        <v>134</v>
      </c>
      <c r="B640" t="s">
        <v>133</v>
      </c>
      <c r="C640" t="s">
        <v>132</v>
      </c>
    </row>
    <row r="641" spans="1:3" ht="15" customHeight="1">
      <c r="A641" t="s">
        <v>134</v>
      </c>
      <c r="B641" t="s">
        <v>133</v>
      </c>
      <c r="C641" t="s">
        <v>132</v>
      </c>
    </row>
    <row r="642" spans="1:3" ht="15" customHeight="1">
      <c r="A642" t="s">
        <v>134</v>
      </c>
      <c r="B642" t="s">
        <v>133</v>
      </c>
      <c r="C642" t="s">
        <v>132</v>
      </c>
    </row>
    <row r="643" spans="1:3" ht="15" customHeight="1">
      <c r="A643" t="s">
        <v>134</v>
      </c>
      <c r="B643" t="s">
        <v>133</v>
      </c>
      <c r="C643" t="s">
        <v>132</v>
      </c>
    </row>
    <row r="644" spans="1:3" ht="15" customHeight="1">
      <c r="A644" t="s">
        <v>134</v>
      </c>
      <c r="B644" t="s">
        <v>133</v>
      </c>
      <c r="C644" t="s">
        <v>132</v>
      </c>
    </row>
    <row r="645" spans="1:3" ht="15" customHeight="1">
      <c r="A645" t="s">
        <v>134</v>
      </c>
      <c r="B645" t="s">
        <v>133</v>
      </c>
      <c r="C645" t="s">
        <v>132</v>
      </c>
    </row>
    <row r="646" spans="1:3" ht="15" customHeight="1">
      <c r="A646" t="s">
        <v>134</v>
      </c>
      <c r="B646" t="s">
        <v>133</v>
      </c>
      <c r="C646" t="s">
        <v>132</v>
      </c>
    </row>
    <row r="647" spans="1:3" ht="15" customHeight="1">
      <c r="A647" t="s">
        <v>134</v>
      </c>
      <c r="B647" t="s">
        <v>133</v>
      </c>
      <c r="C647" t="s">
        <v>132</v>
      </c>
    </row>
    <row r="648" spans="1:3" ht="15" customHeight="1">
      <c r="A648" t="s">
        <v>134</v>
      </c>
      <c r="B648" t="s">
        <v>133</v>
      </c>
      <c r="C648" t="s">
        <v>132</v>
      </c>
    </row>
    <row r="649" spans="1:3" ht="15" customHeight="1">
      <c r="A649" t="s">
        <v>134</v>
      </c>
      <c r="B649" t="s">
        <v>133</v>
      </c>
      <c r="C649" t="s">
        <v>132</v>
      </c>
    </row>
    <row r="650" spans="1:3" ht="15" customHeight="1">
      <c r="A650" t="s">
        <v>134</v>
      </c>
      <c r="B650" t="s">
        <v>133</v>
      </c>
      <c r="C650" t="s">
        <v>132</v>
      </c>
    </row>
    <row r="651" spans="1:3" ht="15" customHeight="1">
      <c r="A651" t="s">
        <v>134</v>
      </c>
      <c r="B651" t="s">
        <v>133</v>
      </c>
      <c r="C651" t="s">
        <v>132</v>
      </c>
    </row>
    <row r="652" spans="1:3" ht="15" customHeight="1">
      <c r="A652" t="s">
        <v>134</v>
      </c>
      <c r="B652" t="s">
        <v>133</v>
      </c>
      <c r="C652" t="s">
        <v>132</v>
      </c>
    </row>
    <row r="653" spans="1:3" ht="15" customHeight="1">
      <c r="A653" t="s">
        <v>134</v>
      </c>
      <c r="B653" t="s">
        <v>133</v>
      </c>
      <c r="C653" t="s">
        <v>132</v>
      </c>
    </row>
    <row r="654" spans="1:3" ht="15" customHeight="1">
      <c r="A654" t="s">
        <v>134</v>
      </c>
      <c r="B654" t="s">
        <v>133</v>
      </c>
      <c r="C654" t="s">
        <v>132</v>
      </c>
    </row>
    <row r="655" spans="1:3" ht="15" customHeight="1">
      <c r="A655" t="s">
        <v>134</v>
      </c>
      <c r="B655" t="s">
        <v>133</v>
      </c>
      <c r="C655" t="s">
        <v>132</v>
      </c>
    </row>
    <row r="656" spans="1:3" ht="15" customHeight="1">
      <c r="A656" t="s">
        <v>134</v>
      </c>
      <c r="B656" t="s">
        <v>133</v>
      </c>
      <c r="C656" t="s">
        <v>132</v>
      </c>
    </row>
    <row r="657" spans="1:3" ht="15" customHeight="1">
      <c r="A657" t="s">
        <v>134</v>
      </c>
      <c r="B657" t="s">
        <v>133</v>
      </c>
      <c r="C657" t="s">
        <v>132</v>
      </c>
    </row>
    <row r="658" spans="1:3" ht="15" customHeight="1">
      <c r="A658" t="s">
        <v>134</v>
      </c>
      <c r="B658" t="s">
        <v>133</v>
      </c>
      <c r="C658" t="s">
        <v>132</v>
      </c>
    </row>
    <row r="659" spans="1:3" ht="15" customHeight="1">
      <c r="A659" t="s">
        <v>134</v>
      </c>
      <c r="B659" t="s">
        <v>133</v>
      </c>
      <c r="C659" t="s">
        <v>132</v>
      </c>
    </row>
    <row r="660" spans="1:3" ht="15" customHeight="1">
      <c r="A660" t="s">
        <v>134</v>
      </c>
      <c r="B660" t="s">
        <v>133</v>
      </c>
      <c r="C660" t="s">
        <v>132</v>
      </c>
    </row>
    <row r="661" spans="1:3" ht="15" customHeight="1">
      <c r="A661" t="s">
        <v>134</v>
      </c>
      <c r="B661" t="s">
        <v>133</v>
      </c>
      <c r="C661" t="s">
        <v>132</v>
      </c>
    </row>
    <row r="662" spans="1:3" ht="15" customHeight="1">
      <c r="A662" t="s">
        <v>134</v>
      </c>
      <c r="B662" t="s">
        <v>133</v>
      </c>
      <c r="C662" t="s">
        <v>132</v>
      </c>
    </row>
    <row r="663" spans="1:3" ht="15" customHeight="1">
      <c r="A663" t="s">
        <v>134</v>
      </c>
      <c r="B663" t="s">
        <v>133</v>
      </c>
      <c r="C663" t="s">
        <v>132</v>
      </c>
    </row>
    <row r="664" spans="1:3" ht="15" customHeight="1">
      <c r="A664" t="s">
        <v>134</v>
      </c>
      <c r="B664" t="s">
        <v>133</v>
      </c>
      <c r="C664" t="s">
        <v>132</v>
      </c>
    </row>
    <row r="665" spans="1:3" ht="15" customHeight="1">
      <c r="A665" t="s">
        <v>134</v>
      </c>
      <c r="B665" t="s">
        <v>133</v>
      </c>
      <c r="C665" t="s">
        <v>132</v>
      </c>
    </row>
    <row r="666" spans="1:3" ht="15" customHeight="1">
      <c r="A666" t="s">
        <v>134</v>
      </c>
      <c r="B666" t="s">
        <v>133</v>
      </c>
      <c r="C666" t="s">
        <v>132</v>
      </c>
    </row>
    <row r="667" spans="1:3" ht="15" customHeight="1">
      <c r="A667" t="s">
        <v>134</v>
      </c>
      <c r="B667" t="s">
        <v>133</v>
      </c>
      <c r="C667" t="s">
        <v>132</v>
      </c>
    </row>
    <row r="668" spans="1:3" ht="15" customHeight="1">
      <c r="A668" t="s">
        <v>134</v>
      </c>
      <c r="B668" t="s">
        <v>133</v>
      </c>
      <c r="C668" t="s">
        <v>132</v>
      </c>
    </row>
    <row r="669" spans="1:3" ht="15" customHeight="1">
      <c r="A669" t="s">
        <v>134</v>
      </c>
      <c r="B669" t="s">
        <v>133</v>
      </c>
      <c r="C669" t="s">
        <v>132</v>
      </c>
    </row>
    <row r="670" spans="1:3" ht="15" customHeight="1">
      <c r="A670" t="s">
        <v>134</v>
      </c>
      <c r="B670" t="s">
        <v>133</v>
      </c>
      <c r="C670" t="s">
        <v>132</v>
      </c>
    </row>
    <row r="671" spans="1:3" ht="15" customHeight="1">
      <c r="A671" t="s">
        <v>134</v>
      </c>
      <c r="B671" t="s">
        <v>133</v>
      </c>
      <c r="C671" t="s">
        <v>132</v>
      </c>
    </row>
    <row r="672" spans="1:3" ht="15" customHeight="1">
      <c r="A672" t="s">
        <v>134</v>
      </c>
      <c r="B672" t="s">
        <v>133</v>
      </c>
      <c r="C672" t="s">
        <v>132</v>
      </c>
    </row>
    <row r="673" spans="1:3" ht="15" customHeight="1">
      <c r="A673" t="s">
        <v>134</v>
      </c>
      <c r="B673" t="s">
        <v>133</v>
      </c>
      <c r="C673" t="s">
        <v>132</v>
      </c>
    </row>
    <row r="674" spans="1:3" ht="15" customHeight="1">
      <c r="A674" t="s">
        <v>134</v>
      </c>
      <c r="B674" t="s">
        <v>133</v>
      </c>
      <c r="C674" t="s">
        <v>132</v>
      </c>
    </row>
    <row r="675" spans="1:3" ht="15" customHeight="1">
      <c r="A675" t="s">
        <v>134</v>
      </c>
      <c r="B675" t="s">
        <v>133</v>
      </c>
      <c r="C675" t="s">
        <v>132</v>
      </c>
    </row>
    <row r="676" spans="1:3" ht="15" customHeight="1">
      <c r="A676" t="s">
        <v>134</v>
      </c>
      <c r="B676" t="s">
        <v>133</v>
      </c>
      <c r="C676" t="s">
        <v>132</v>
      </c>
    </row>
    <row r="677" spans="1:3" ht="15" customHeight="1">
      <c r="A677" t="s">
        <v>134</v>
      </c>
      <c r="B677" t="s">
        <v>133</v>
      </c>
      <c r="C677" t="s">
        <v>132</v>
      </c>
    </row>
    <row r="678" spans="1:3" ht="15" customHeight="1">
      <c r="A678" t="s">
        <v>134</v>
      </c>
      <c r="B678" t="s">
        <v>133</v>
      </c>
      <c r="C678" t="s">
        <v>132</v>
      </c>
    </row>
    <row r="679" spans="1:3" ht="15" customHeight="1">
      <c r="A679" t="s">
        <v>134</v>
      </c>
      <c r="B679" t="s">
        <v>133</v>
      </c>
      <c r="C679" t="s">
        <v>132</v>
      </c>
    </row>
    <row r="680" spans="1:3" ht="15" customHeight="1">
      <c r="A680" t="s">
        <v>134</v>
      </c>
      <c r="B680" t="s">
        <v>133</v>
      </c>
      <c r="C680" t="s">
        <v>132</v>
      </c>
    </row>
    <row r="681" spans="1:3" ht="15" customHeight="1">
      <c r="A681" t="s">
        <v>134</v>
      </c>
      <c r="B681" t="s">
        <v>133</v>
      </c>
      <c r="C681" t="s">
        <v>132</v>
      </c>
    </row>
    <row r="682" spans="1:3" ht="15" customHeight="1">
      <c r="A682" t="s">
        <v>134</v>
      </c>
      <c r="B682" t="s">
        <v>133</v>
      </c>
      <c r="C682" t="s">
        <v>132</v>
      </c>
    </row>
    <row r="683" spans="1:3" ht="15" customHeight="1">
      <c r="A683" t="s">
        <v>134</v>
      </c>
      <c r="B683" t="s">
        <v>133</v>
      </c>
      <c r="C683" t="s">
        <v>132</v>
      </c>
    </row>
    <row r="684" spans="1:3" ht="15" customHeight="1">
      <c r="A684" t="s">
        <v>134</v>
      </c>
      <c r="B684" t="s">
        <v>133</v>
      </c>
      <c r="C684" t="s">
        <v>132</v>
      </c>
    </row>
    <row r="685" spans="1:3" ht="15" customHeight="1">
      <c r="A685" t="s">
        <v>134</v>
      </c>
      <c r="B685" t="s">
        <v>133</v>
      </c>
      <c r="C685" t="s">
        <v>132</v>
      </c>
    </row>
    <row r="686" spans="1:3" ht="15" customHeight="1">
      <c r="A686" t="s">
        <v>134</v>
      </c>
      <c r="B686" t="s">
        <v>133</v>
      </c>
      <c r="C686" t="s">
        <v>132</v>
      </c>
    </row>
    <row r="687" spans="1:3" ht="15" customHeight="1">
      <c r="A687" t="s">
        <v>134</v>
      </c>
      <c r="B687" t="s">
        <v>133</v>
      </c>
      <c r="C687" t="s">
        <v>132</v>
      </c>
    </row>
    <row r="688" spans="1:3" ht="15" customHeight="1">
      <c r="A688" t="s">
        <v>134</v>
      </c>
      <c r="B688" t="s">
        <v>133</v>
      </c>
      <c r="C688" t="s">
        <v>132</v>
      </c>
    </row>
    <row r="689" spans="1:3" ht="15" customHeight="1">
      <c r="A689" t="s">
        <v>134</v>
      </c>
      <c r="B689" t="s">
        <v>133</v>
      </c>
      <c r="C689" t="s">
        <v>132</v>
      </c>
    </row>
    <row r="690" spans="1:3" ht="15" customHeight="1">
      <c r="A690" t="s">
        <v>134</v>
      </c>
      <c r="B690" t="s">
        <v>133</v>
      </c>
      <c r="C690" t="s">
        <v>132</v>
      </c>
    </row>
    <row r="691" spans="1:3" ht="15" customHeight="1">
      <c r="A691" t="s">
        <v>134</v>
      </c>
      <c r="B691" t="s">
        <v>133</v>
      </c>
      <c r="C691" t="s">
        <v>132</v>
      </c>
    </row>
    <row r="692" spans="1:3" ht="15" customHeight="1">
      <c r="A692" t="s">
        <v>134</v>
      </c>
      <c r="B692" t="s">
        <v>133</v>
      </c>
      <c r="C692" t="s">
        <v>132</v>
      </c>
    </row>
    <row r="693" spans="1:3" ht="15" customHeight="1">
      <c r="A693" t="s">
        <v>134</v>
      </c>
      <c r="B693" t="s">
        <v>133</v>
      </c>
      <c r="C693" t="s">
        <v>132</v>
      </c>
    </row>
    <row r="694" spans="1:3" ht="15" customHeight="1">
      <c r="A694" t="s">
        <v>134</v>
      </c>
      <c r="B694" t="s">
        <v>133</v>
      </c>
      <c r="C694" t="s">
        <v>132</v>
      </c>
    </row>
    <row r="695" spans="1:3" ht="15" customHeight="1">
      <c r="A695" t="s">
        <v>134</v>
      </c>
      <c r="B695" t="s">
        <v>133</v>
      </c>
      <c r="C695" t="s">
        <v>132</v>
      </c>
    </row>
    <row r="696" spans="1:3" ht="15" customHeight="1">
      <c r="A696" t="s">
        <v>134</v>
      </c>
      <c r="B696" t="s">
        <v>133</v>
      </c>
      <c r="C696" t="s">
        <v>132</v>
      </c>
    </row>
    <row r="697" spans="1:3" ht="15" customHeight="1">
      <c r="A697" t="s">
        <v>134</v>
      </c>
      <c r="B697" t="s">
        <v>133</v>
      </c>
      <c r="C697" t="s">
        <v>132</v>
      </c>
    </row>
    <row r="698" spans="1:3" ht="15" customHeight="1">
      <c r="A698" t="s">
        <v>134</v>
      </c>
      <c r="B698" t="s">
        <v>133</v>
      </c>
      <c r="C698" t="s">
        <v>132</v>
      </c>
    </row>
    <row r="699" spans="1:3" ht="15" customHeight="1">
      <c r="A699" t="s">
        <v>134</v>
      </c>
      <c r="B699" t="s">
        <v>133</v>
      </c>
      <c r="C699" t="s">
        <v>132</v>
      </c>
    </row>
    <row r="700" spans="1:3" ht="15" customHeight="1">
      <c r="A700" t="s">
        <v>134</v>
      </c>
      <c r="B700" t="s">
        <v>133</v>
      </c>
      <c r="C700" t="s">
        <v>132</v>
      </c>
    </row>
    <row r="701" spans="1:3" ht="15" customHeight="1">
      <c r="A701" t="s">
        <v>134</v>
      </c>
      <c r="B701" t="s">
        <v>133</v>
      </c>
      <c r="C701" t="s">
        <v>132</v>
      </c>
    </row>
    <row r="702" spans="1:3" ht="15" customHeight="1">
      <c r="A702" t="s">
        <v>134</v>
      </c>
      <c r="B702" t="s">
        <v>133</v>
      </c>
      <c r="C702" t="s">
        <v>132</v>
      </c>
    </row>
    <row r="703" spans="1:3" ht="15" customHeight="1">
      <c r="A703" t="s">
        <v>134</v>
      </c>
      <c r="B703" t="s">
        <v>133</v>
      </c>
      <c r="C703" t="s">
        <v>132</v>
      </c>
    </row>
    <row r="704" spans="1:3" ht="15" customHeight="1">
      <c r="A704" t="s">
        <v>134</v>
      </c>
      <c r="B704" t="s">
        <v>133</v>
      </c>
      <c r="C704" t="s">
        <v>132</v>
      </c>
    </row>
    <row r="705" spans="1:3" ht="15" customHeight="1">
      <c r="A705" t="s">
        <v>134</v>
      </c>
      <c r="B705" t="s">
        <v>133</v>
      </c>
      <c r="C705" t="s">
        <v>132</v>
      </c>
    </row>
    <row r="706" spans="1:3" ht="15" customHeight="1">
      <c r="A706" t="s">
        <v>134</v>
      </c>
      <c r="B706" t="s">
        <v>133</v>
      </c>
      <c r="C706" t="s">
        <v>132</v>
      </c>
    </row>
    <row r="707" spans="1:3" ht="15" customHeight="1">
      <c r="A707" t="s">
        <v>134</v>
      </c>
      <c r="B707" t="s">
        <v>133</v>
      </c>
      <c r="C707" t="s">
        <v>132</v>
      </c>
    </row>
    <row r="708" spans="1:3" ht="15" customHeight="1">
      <c r="A708" t="s">
        <v>134</v>
      </c>
      <c r="B708" t="s">
        <v>133</v>
      </c>
      <c r="C708" t="s">
        <v>132</v>
      </c>
    </row>
    <row r="709" spans="1:3" ht="15" customHeight="1">
      <c r="A709" t="s">
        <v>134</v>
      </c>
      <c r="B709" t="s">
        <v>133</v>
      </c>
      <c r="C709" t="s">
        <v>132</v>
      </c>
    </row>
    <row r="710" spans="1:3" ht="15" customHeight="1">
      <c r="A710" t="s">
        <v>134</v>
      </c>
      <c r="B710" t="s">
        <v>133</v>
      </c>
      <c r="C710" t="s">
        <v>132</v>
      </c>
    </row>
    <row r="711" spans="1:3" ht="15" customHeight="1">
      <c r="A711" t="s">
        <v>134</v>
      </c>
      <c r="B711" t="s">
        <v>133</v>
      </c>
      <c r="C711" t="s">
        <v>132</v>
      </c>
    </row>
    <row r="712" spans="1:3" ht="15" customHeight="1">
      <c r="A712" t="s">
        <v>134</v>
      </c>
      <c r="B712" t="s">
        <v>133</v>
      </c>
      <c r="C712" t="s">
        <v>132</v>
      </c>
    </row>
    <row r="713" spans="1:3" ht="15" customHeight="1">
      <c r="A713" t="s">
        <v>134</v>
      </c>
      <c r="B713" t="s">
        <v>133</v>
      </c>
      <c r="C713" t="s">
        <v>132</v>
      </c>
    </row>
    <row r="714" spans="1:3" ht="15" customHeight="1">
      <c r="A714" t="s">
        <v>134</v>
      </c>
      <c r="B714" t="s">
        <v>133</v>
      </c>
      <c r="C714" t="s">
        <v>132</v>
      </c>
    </row>
    <row r="715" spans="1:3" ht="15" customHeight="1">
      <c r="A715" t="s">
        <v>134</v>
      </c>
      <c r="B715" t="s">
        <v>133</v>
      </c>
      <c r="C715" t="s">
        <v>132</v>
      </c>
    </row>
    <row r="716" spans="1:3" ht="15" customHeight="1">
      <c r="A716" t="s">
        <v>134</v>
      </c>
      <c r="B716" t="s">
        <v>133</v>
      </c>
      <c r="C716" t="s">
        <v>132</v>
      </c>
    </row>
    <row r="717" spans="1:3" ht="15" customHeight="1">
      <c r="A717" t="s">
        <v>134</v>
      </c>
      <c r="B717" t="s">
        <v>133</v>
      </c>
      <c r="C717" t="s">
        <v>132</v>
      </c>
    </row>
    <row r="718" spans="1:3" ht="15" customHeight="1">
      <c r="A718" t="s">
        <v>134</v>
      </c>
      <c r="B718" t="s">
        <v>133</v>
      </c>
      <c r="C718" t="s">
        <v>132</v>
      </c>
    </row>
    <row r="719" spans="1:3" ht="15" customHeight="1">
      <c r="A719" t="s">
        <v>134</v>
      </c>
      <c r="B719" t="s">
        <v>133</v>
      </c>
      <c r="C719" t="s">
        <v>132</v>
      </c>
    </row>
    <row r="720" spans="1:3" ht="15" customHeight="1">
      <c r="A720" t="s">
        <v>134</v>
      </c>
      <c r="B720" t="s">
        <v>133</v>
      </c>
      <c r="C720" t="s">
        <v>132</v>
      </c>
    </row>
    <row r="721" spans="1:3" ht="15" customHeight="1">
      <c r="A721" t="s">
        <v>134</v>
      </c>
      <c r="B721" t="s">
        <v>133</v>
      </c>
      <c r="C721" t="s">
        <v>132</v>
      </c>
    </row>
    <row r="722" spans="1:3" ht="15" customHeight="1">
      <c r="A722" t="s">
        <v>134</v>
      </c>
      <c r="B722" t="s">
        <v>133</v>
      </c>
      <c r="C722" t="s">
        <v>132</v>
      </c>
    </row>
    <row r="723" spans="1:3" ht="15" customHeight="1">
      <c r="A723" t="s">
        <v>134</v>
      </c>
      <c r="B723" t="s">
        <v>133</v>
      </c>
      <c r="C723" t="s">
        <v>132</v>
      </c>
    </row>
    <row r="724" spans="1:3" ht="15" customHeight="1">
      <c r="A724" t="s">
        <v>134</v>
      </c>
      <c r="B724" t="s">
        <v>133</v>
      </c>
      <c r="C724" t="s">
        <v>132</v>
      </c>
    </row>
    <row r="725" spans="1:3" ht="15" customHeight="1">
      <c r="A725" t="s">
        <v>134</v>
      </c>
      <c r="B725" t="s">
        <v>133</v>
      </c>
      <c r="C725" t="s">
        <v>132</v>
      </c>
    </row>
    <row r="726" spans="1:3" ht="15" customHeight="1">
      <c r="A726" t="s">
        <v>134</v>
      </c>
      <c r="B726" t="s">
        <v>133</v>
      </c>
      <c r="C726" t="s">
        <v>132</v>
      </c>
    </row>
    <row r="727" spans="1:3" ht="15" customHeight="1">
      <c r="A727" t="s">
        <v>134</v>
      </c>
      <c r="B727" t="s">
        <v>133</v>
      </c>
      <c r="C727" t="s">
        <v>132</v>
      </c>
    </row>
    <row r="728" spans="1:3" ht="15" customHeight="1">
      <c r="A728" t="s">
        <v>134</v>
      </c>
      <c r="B728" t="s">
        <v>133</v>
      </c>
      <c r="C728" t="s">
        <v>132</v>
      </c>
    </row>
    <row r="729" spans="1:3" ht="15" customHeight="1">
      <c r="A729" t="s">
        <v>134</v>
      </c>
      <c r="B729" t="s">
        <v>133</v>
      </c>
      <c r="C729" t="s">
        <v>132</v>
      </c>
    </row>
    <row r="730" spans="1:3" ht="15" customHeight="1">
      <c r="A730" t="s">
        <v>134</v>
      </c>
      <c r="B730" t="s">
        <v>133</v>
      </c>
      <c r="C730" t="s">
        <v>132</v>
      </c>
    </row>
    <row r="731" spans="1:3" ht="15" customHeight="1">
      <c r="A731" t="s">
        <v>134</v>
      </c>
      <c r="B731" t="s">
        <v>133</v>
      </c>
      <c r="C731" t="s">
        <v>132</v>
      </c>
    </row>
    <row r="732" spans="1:3" ht="15" customHeight="1">
      <c r="A732" t="s">
        <v>134</v>
      </c>
      <c r="B732" t="s">
        <v>133</v>
      </c>
      <c r="C732" t="s">
        <v>132</v>
      </c>
    </row>
    <row r="733" spans="1:3" ht="15" customHeight="1">
      <c r="A733" t="s">
        <v>134</v>
      </c>
      <c r="B733" t="s">
        <v>133</v>
      </c>
      <c r="C733" t="s">
        <v>132</v>
      </c>
    </row>
    <row r="734" spans="1:3" ht="15" customHeight="1">
      <c r="A734" t="s">
        <v>134</v>
      </c>
      <c r="B734" t="s">
        <v>133</v>
      </c>
      <c r="C734" t="s">
        <v>132</v>
      </c>
    </row>
    <row r="735" spans="1:3" ht="15" customHeight="1">
      <c r="A735" t="s">
        <v>134</v>
      </c>
      <c r="B735" t="s">
        <v>133</v>
      </c>
      <c r="C735" t="s">
        <v>132</v>
      </c>
    </row>
    <row r="736" spans="1:3" ht="15" customHeight="1">
      <c r="A736" t="s">
        <v>134</v>
      </c>
      <c r="B736" t="s">
        <v>133</v>
      </c>
      <c r="C736" t="s">
        <v>132</v>
      </c>
    </row>
    <row r="737" spans="1:3" ht="15" customHeight="1">
      <c r="A737" t="s">
        <v>134</v>
      </c>
      <c r="B737" t="s">
        <v>133</v>
      </c>
      <c r="C737" t="s">
        <v>132</v>
      </c>
    </row>
    <row r="738" spans="1:3" ht="15" customHeight="1">
      <c r="A738" t="s">
        <v>134</v>
      </c>
      <c r="B738" t="s">
        <v>133</v>
      </c>
      <c r="C738" t="s">
        <v>132</v>
      </c>
    </row>
    <row r="739" spans="1:3" ht="15" customHeight="1">
      <c r="A739" t="s">
        <v>134</v>
      </c>
      <c r="B739" t="s">
        <v>133</v>
      </c>
      <c r="C739" t="s">
        <v>132</v>
      </c>
    </row>
    <row r="740" spans="1:3" ht="15" customHeight="1">
      <c r="A740" t="s">
        <v>134</v>
      </c>
      <c r="B740" t="s">
        <v>133</v>
      </c>
      <c r="C740" t="s">
        <v>132</v>
      </c>
    </row>
    <row r="741" spans="1:3" ht="15" customHeight="1">
      <c r="A741" t="s">
        <v>134</v>
      </c>
      <c r="B741" t="s">
        <v>133</v>
      </c>
      <c r="C741" t="s">
        <v>132</v>
      </c>
    </row>
    <row r="742" spans="1:3" ht="15" customHeight="1">
      <c r="A742" t="s">
        <v>134</v>
      </c>
      <c r="B742" t="s">
        <v>133</v>
      </c>
      <c r="C742" t="s">
        <v>132</v>
      </c>
    </row>
    <row r="743" spans="1:3" ht="15" customHeight="1">
      <c r="A743" t="s">
        <v>134</v>
      </c>
      <c r="B743" t="s">
        <v>133</v>
      </c>
      <c r="C743" t="s">
        <v>132</v>
      </c>
    </row>
    <row r="744" spans="1:3" ht="15" customHeight="1">
      <c r="A744" t="s">
        <v>134</v>
      </c>
      <c r="B744" t="s">
        <v>133</v>
      </c>
      <c r="C744" t="s">
        <v>132</v>
      </c>
    </row>
    <row r="745" spans="1:3" ht="15" customHeight="1">
      <c r="A745" t="s">
        <v>134</v>
      </c>
      <c r="B745" t="s">
        <v>133</v>
      </c>
      <c r="C745" t="s">
        <v>132</v>
      </c>
    </row>
    <row r="746" spans="1:3" ht="15" customHeight="1">
      <c r="A746" t="s">
        <v>134</v>
      </c>
      <c r="B746" t="s">
        <v>133</v>
      </c>
      <c r="C746" t="s">
        <v>132</v>
      </c>
    </row>
    <row r="747" spans="1:3" ht="15" customHeight="1">
      <c r="A747" t="s">
        <v>134</v>
      </c>
      <c r="B747" t="s">
        <v>133</v>
      </c>
      <c r="C747" t="s">
        <v>132</v>
      </c>
    </row>
    <row r="748" spans="1:3" ht="15" customHeight="1">
      <c r="A748" t="s">
        <v>134</v>
      </c>
      <c r="B748" t="s">
        <v>133</v>
      </c>
      <c r="C748" t="s">
        <v>132</v>
      </c>
    </row>
    <row r="749" spans="1:3" ht="15" customHeight="1">
      <c r="A749" t="s">
        <v>134</v>
      </c>
      <c r="B749" t="s">
        <v>133</v>
      </c>
      <c r="C749" t="s">
        <v>132</v>
      </c>
    </row>
    <row r="750" spans="1:3" ht="15" customHeight="1">
      <c r="A750" t="s">
        <v>134</v>
      </c>
      <c r="B750" t="s">
        <v>133</v>
      </c>
      <c r="C750" t="s">
        <v>132</v>
      </c>
    </row>
    <row r="751" spans="1:3" ht="15" customHeight="1">
      <c r="A751" t="s">
        <v>134</v>
      </c>
      <c r="B751" t="s">
        <v>133</v>
      </c>
      <c r="C751" t="s">
        <v>132</v>
      </c>
    </row>
    <row r="752" spans="1:3" ht="15" customHeight="1">
      <c r="A752" t="s">
        <v>134</v>
      </c>
      <c r="B752" t="s">
        <v>133</v>
      </c>
      <c r="C752" t="s">
        <v>132</v>
      </c>
    </row>
    <row r="753" spans="1:3" ht="15" customHeight="1">
      <c r="A753" t="s">
        <v>134</v>
      </c>
      <c r="B753" t="s">
        <v>133</v>
      </c>
      <c r="C753" t="s">
        <v>132</v>
      </c>
    </row>
    <row r="754" spans="1:3" ht="15" customHeight="1">
      <c r="A754" t="s">
        <v>134</v>
      </c>
      <c r="B754" t="s">
        <v>133</v>
      </c>
      <c r="C754" t="s">
        <v>132</v>
      </c>
    </row>
    <row r="755" spans="1:3" ht="15" customHeight="1">
      <c r="A755" t="s">
        <v>134</v>
      </c>
      <c r="B755" t="s">
        <v>133</v>
      </c>
      <c r="C755" t="s">
        <v>132</v>
      </c>
    </row>
    <row r="756" spans="1:3" ht="15" customHeight="1">
      <c r="A756" t="s">
        <v>134</v>
      </c>
      <c r="B756" t="s">
        <v>133</v>
      </c>
      <c r="C756" t="s">
        <v>132</v>
      </c>
    </row>
    <row r="757" spans="1:3" ht="15" customHeight="1">
      <c r="A757" t="s">
        <v>134</v>
      </c>
      <c r="B757" t="s">
        <v>133</v>
      </c>
      <c r="C757" t="s">
        <v>132</v>
      </c>
    </row>
    <row r="758" spans="1:3" ht="15" customHeight="1">
      <c r="A758" t="s">
        <v>134</v>
      </c>
      <c r="B758" t="s">
        <v>133</v>
      </c>
      <c r="C758" t="s">
        <v>132</v>
      </c>
    </row>
    <row r="759" spans="1:3" ht="15" customHeight="1">
      <c r="A759" t="s">
        <v>134</v>
      </c>
      <c r="B759" t="s">
        <v>133</v>
      </c>
      <c r="C759" s="72" t="s">
        <v>213</v>
      </c>
    </row>
    <row r="760" spans="1:3" ht="15" customHeight="1">
      <c r="A760" t="s">
        <v>134</v>
      </c>
      <c r="B760" t="s">
        <v>133</v>
      </c>
      <c r="C760" s="72" t="s">
        <v>213</v>
      </c>
    </row>
    <row r="761" spans="1:3" ht="15" customHeight="1">
      <c r="A761" t="s">
        <v>134</v>
      </c>
      <c r="B761" t="s">
        <v>133</v>
      </c>
      <c r="C761" s="72" t="s">
        <v>213</v>
      </c>
    </row>
    <row r="762" spans="1:3" ht="15" customHeight="1">
      <c r="A762" t="s">
        <v>134</v>
      </c>
      <c r="B762" t="s">
        <v>133</v>
      </c>
      <c r="C762" s="72" t="s">
        <v>213</v>
      </c>
    </row>
    <row r="763" spans="1:3" ht="15" customHeight="1">
      <c r="A763" t="s">
        <v>134</v>
      </c>
      <c r="B763" t="s">
        <v>133</v>
      </c>
      <c r="C763" s="72" t="s">
        <v>213</v>
      </c>
    </row>
    <row r="764" spans="1:3" ht="15" customHeight="1">
      <c r="A764" t="s">
        <v>134</v>
      </c>
      <c r="B764" t="s">
        <v>133</v>
      </c>
      <c r="C764" s="72" t="s">
        <v>213</v>
      </c>
    </row>
    <row r="765" spans="1:3" ht="15" customHeight="1">
      <c r="A765" t="s">
        <v>134</v>
      </c>
      <c r="B765" t="s">
        <v>133</v>
      </c>
      <c r="C765" s="72" t="s">
        <v>213</v>
      </c>
    </row>
    <row r="766" spans="1:3" ht="15" customHeight="1">
      <c r="A766" t="s">
        <v>134</v>
      </c>
      <c r="B766" t="s">
        <v>133</v>
      </c>
      <c r="C766" s="72" t="s">
        <v>213</v>
      </c>
    </row>
    <row r="767" spans="1:3" ht="15" customHeight="1">
      <c r="A767" t="s">
        <v>134</v>
      </c>
      <c r="B767" t="s">
        <v>133</v>
      </c>
      <c r="C767" s="72" t="s">
        <v>213</v>
      </c>
    </row>
    <row r="768" spans="1:3" ht="15" customHeight="1">
      <c r="A768" t="s">
        <v>134</v>
      </c>
      <c r="B768" t="s">
        <v>133</v>
      </c>
      <c r="C768" s="72" t="s">
        <v>213</v>
      </c>
    </row>
    <row r="769" spans="1:3" ht="15" customHeight="1">
      <c r="A769" t="s">
        <v>134</v>
      </c>
      <c r="B769" t="s">
        <v>133</v>
      </c>
      <c r="C769" s="72" t="s">
        <v>213</v>
      </c>
    </row>
    <row r="770" spans="1:3" ht="15" customHeight="1">
      <c r="A770" t="s">
        <v>134</v>
      </c>
      <c r="B770" t="s">
        <v>133</v>
      </c>
      <c r="C770" s="72" t="s">
        <v>213</v>
      </c>
    </row>
    <row r="771" spans="1:3" ht="15" customHeight="1">
      <c r="A771" t="s">
        <v>134</v>
      </c>
      <c r="B771" t="s">
        <v>133</v>
      </c>
      <c r="C771" s="72" t="s">
        <v>213</v>
      </c>
    </row>
    <row r="772" spans="1:3" ht="15" customHeight="1">
      <c r="A772" t="s">
        <v>134</v>
      </c>
      <c r="B772" t="s">
        <v>133</v>
      </c>
      <c r="C772" s="72" t="s">
        <v>213</v>
      </c>
    </row>
    <row r="773" spans="1:3" ht="15" customHeight="1">
      <c r="A773" t="s">
        <v>134</v>
      </c>
      <c r="B773" t="s">
        <v>133</v>
      </c>
      <c r="C773" s="72" t="s">
        <v>213</v>
      </c>
    </row>
    <row r="774" spans="1:3" ht="15" customHeight="1">
      <c r="A774" t="s">
        <v>134</v>
      </c>
      <c r="B774" t="s">
        <v>133</v>
      </c>
      <c r="C774" s="72" t="s">
        <v>213</v>
      </c>
    </row>
    <row r="775" spans="1:3" ht="15" customHeight="1">
      <c r="A775" t="s">
        <v>134</v>
      </c>
      <c r="B775" t="s">
        <v>133</v>
      </c>
      <c r="C775" s="72" t="s">
        <v>213</v>
      </c>
    </row>
    <row r="776" spans="1:3" ht="15" customHeight="1">
      <c r="A776" t="s">
        <v>134</v>
      </c>
      <c r="B776" t="s">
        <v>133</v>
      </c>
      <c r="C776" s="72" t="s">
        <v>213</v>
      </c>
    </row>
    <row r="777" spans="1:3" ht="15" customHeight="1">
      <c r="A777" t="s">
        <v>134</v>
      </c>
      <c r="B777" t="s">
        <v>133</v>
      </c>
      <c r="C777" s="72" t="s">
        <v>213</v>
      </c>
    </row>
    <row r="778" spans="1:3" ht="15" customHeight="1">
      <c r="A778" t="s">
        <v>134</v>
      </c>
      <c r="B778" t="s">
        <v>133</v>
      </c>
      <c r="C778" s="72" t="s">
        <v>213</v>
      </c>
    </row>
    <row r="779" spans="1:3" ht="15" customHeight="1">
      <c r="A779" t="s">
        <v>134</v>
      </c>
      <c r="B779" t="s">
        <v>133</v>
      </c>
      <c r="C779" s="72" t="s">
        <v>213</v>
      </c>
    </row>
    <row r="780" spans="1:3" ht="15" customHeight="1">
      <c r="A780" t="s">
        <v>134</v>
      </c>
      <c r="B780" t="s">
        <v>133</v>
      </c>
      <c r="C780" s="72" t="s">
        <v>213</v>
      </c>
    </row>
    <row r="781" spans="1:3" ht="15" customHeight="1">
      <c r="A781" t="s">
        <v>134</v>
      </c>
      <c r="B781" t="s">
        <v>133</v>
      </c>
      <c r="C781" s="72" t="s">
        <v>213</v>
      </c>
    </row>
    <row r="782" spans="1:3" ht="15" customHeight="1">
      <c r="A782" t="s">
        <v>134</v>
      </c>
      <c r="B782" t="s">
        <v>133</v>
      </c>
      <c r="C782" s="72" t="s">
        <v>213</v>
      </c>
    </row>
    <row r="783" spans="1:3" ht="15" customHeight="1">
      <c r="A783" t="s">
        <v>134</v>
      </c>
      <c r="B783" t="s">
        <v>133</v>
      </c>
      <c r="C783" s="72" t="s">
        <v>213</v>
      </c>
    </row>
    <row r="784" spans="1:3" ht="15" customHeight="1">
      <c r="A784" t="s">
        <v>134</v>
      </c>
      <c r="B784" t="s">
        <v>133</v>
      </c>
      <c r="C784" s="72" t="s">
        <v>213</v>
      </c>
    </row>
    <row r="785" spans="1:3" ht="15" customHeight="1">
      <c r="A785" t="s">
        <v>134</v>
      </c>
      <c r="B785" t="s">
        <v>133</v>
      </c>
      <c r="C785" s="72" t="s">
        <v>213</v>
      </c>
    </row>
    <row r="786" spans="1:3" ht="15" customHeight="1">
      <c r="A786" t="s">
        <v>134</v>
      </c>
      <c r="B786" t="s">
        <v>133</v>
      </c>
      <c r="C786" s="72" t="s">
        <v>213</v>
      </c>
    </row>
    <row r="787" spans="1:3" ht="15" customHeight="1">
      <c r="A787" t="s">
        <v>134</v>
      </c>
      <c r="B787" t="s">
        <v>133</v>
      </c>
      <c r="C787" s="72" t="s">
        <v>213</v>
      </c>
    </row>
    <row r="788" spans="1:3" ht="15" customHeight="1">
      <c r="A788" t="s">
        <v>134</v>
      </c>
      <c r="B788" t="s">
        <v>133</v>
      </c>
      <c r="C788" s="72" t="s">
        <v>213</v>
      </c>
    </row>
    <row r="789" spans="1:3" ht="15" customHeight="1">
      <c r="A789" t="s">
        <v>134</v>
      </c>
      <c r="B789" t="s">
        <v>133</v>
      </c>
      <c r="C789" s="72" t="s">
        <v>213</v>
      </c>
    </row>
    <row r="790" spans="1:3" ht="15" customHeight="1">
      <c r="A790" t="s">
        <v>134</v>
      </c>
      <c r="B790" t="s">
        <v>133</v>
      </c>
      <c r="C790" s="72" t="s">
        <v>213</v>
      </c>
    </row>
    <row r="791" spans="1:3" ht="15" customHeight="1">
      <c r="A791" t="s">
        <v>134</v>
      </c>
      <c r="B791" t="s">
        <v>133</v>
      </c>
      <c r="C791" s="72" t="s">
        <v>213</v>
      </c>
    </row>
    <row r="792" spans="1:3" ht="15" customHeight="1">
      <c r="A792" t="s">
        <v>134</v>
      </c>
      <c r="B792" t="s">
        <v>133</v>
      </c>
      <c r="C792" s="72" t="s">
        <v>213</v>
      </c>
    </row>
    <row r="793" spans="1:3" ht="15" customHeight="1">
      <c r="A793" t="s">
        <v>134</v>
      </c>
      <c r="B793" t="s">
        <v>133</v>
      </c>
      <c r="C793" s="72" t="s">
        <v>213</v>
      </c>
    </row>
    <row r="794" spans="1:3" ht="15" customHeight="1">
      <c r="A794" t="s">
        <v>134</v>
      </c>
      <c r="B794" t="s">
        <v>133</v>
      </c>
      <c r="C794" s="72" t="s">
        <v>213</v>
      </c>
    </row>
    <row r="795" spans="1:3" ht="15" customHeight="1">
      <c r="A795" t="s">
        <v>134</v>
      </c>
      <c r="B795" t="s">
        <v>133</v>
      </c>
      <c r="C795" s="72" t="s">
        <v>213</v>
      </c>
    </row>
    <row r="796" spans="1:3" ht="15" customHeight="1">
      <c r="A796" t="s">
        <v>134</v>
      </c>
      <c r="B796" t="s">
        <v>133</v>
      </c>
      <c r="C796" s="72" t="s">
        <v>213</v>
      </c>
    </row>
    <row r="797" spans="1:3" ht="15" customHeight="1">
      <c r="A797" t="s">
        <v>134</v>
      </c>
      <c r="B797" t="s">
        <v>133</v>
      </c>
      <c r="C797" s="72" t="s">
        <v>213</v>
      </c>
    </row>
    <row r="798" spans="1:3" ht="15" customHeight="1">
      <c r="A798" t="s">
        <v>134</v>
      </c>
      <c r="B798" t="s">
        <v>133</v>
      </c>
      <c r="C798" s="72" t="s">
        <v>213</v>
      </c>
    </row>
    <row r="799" spans="1:3" ht="15" customHeight="1">
      <c r="A799" t="s">
        <v>134</v>
      </c>
      <c r="B799" t="s">
        <v>133</v>
      </c>
      <c r="C799" s="72" t="s">
        <v>213</v>
      </c>
    </row>
    <row r="800" spans="1:3" ht="15" customHeight="1">
      <c r="A800" t="s">
        <v>134</v>
      </c>
      <c r="B800" t="s">
        <v>133</v>
      </c>
      <c r="C800" s="72" t="s">
        <v>213</v>
      </c>
    </row>
    <row r="801" spans="1:3" ht="15" customHeight="1">
      <c r="A801" t="s">
        <v>134</v>
      </c>
      <c r="B801" t="s">
        <v>133</v>
      </c>
      <c r="C801" s="72" t="s">
        <v>213</v>
      </c>
    </row>
    <row r="802" spans="1:3" ht="15" customHeight="1">
      <c r="A802" t="s">
        <v>134</v>
      </c>
      <c r="B802" t="s">
        <v>133</v>
      </c>
      <c r="C802" s="72" t="s">
        <v>213</v>
      </c>
    </row>
    <row r="803" spans="1:3" ht="15" customHeight="1">
      <c r="A803" t="s">
        <v>134</v>
      </c>
      <c r="B803" t="s">
        <v>133</v>
      </c>
      <c r="C803" s="72" t="s">
        <v>213</v>
      </c>
    </row>
    <row r="804" spans="1:3" ht="15" customHeight="1">
      <c r="A804" t="s">
        <v>134</v>
      </c>
      <c r="B804" t="s">
        <v>133</v>
      </c>
      <c r="C804" s="72" t="s">
        <v>213</v>
      </c>
    </row>
    <row r="805" spans="1:3" ht="15" customHeight="1">
      <c r="A805" t="s">
        <v>134</v>
      </c>
      <c r="B805" t="s">
        <v>133</v>
      </c>
      <c r="C805" s="72" t="s">
        <v>213</v>
      </c>
    </row>
    <row r="806" spans="1:3" ht="15" customHeight="1">
      <c r="A806" t="s">
        <v>134</v>
      </c>
      <c r="B806" t="s">
        <v>133</v>
      </c>
      <c r="C806" s="72" t="s">
        <v>213</v>
      </c>
    </row>
    <row r="807" spans="1:3" ht="15" customHeight="1">
      <c r="A807" t="s">
        <v>134</v>
      </c>
      <c r="B807" t="s">
        <v>133</v>
      </c>
      <c r="C807" s="72" t="s">
        <v>213</v>
      </c>
    </row>
    <row r="808" spans="1:3" ht="15" customHeight="1">
      <c r="A808" t="s">
        <v>134</v>
      </c>
      <c r="B808" t="s">
        <v>133</v>
      </c>
      <c r="C808" s="72" t="s">
        <v>213</v>
      </c>
    </row>
    <row r="809" spans="1:3" ht="15" customHeight="1">
      <c r="A809" t="s">
        <v>134</v>
      </c>
      <c r="B809" t="s">
        <v>133</v>
      </c>
      <c r="C809" s="72" t="s">
        <v>213</v>
      </c>
    </row>
    <row r="810" spans="1:3" ht="15" customHeight="1">
      <c r="A810" t="s">
        <v>134</v>
      </c>
      <c r="B810" t="s">
        <v>133</v>
      </c>
      <c r="C810" s="72" t="s">
        <v>213</v>
      </c>
    </row>
    <row r="811" spans="1:3" ht="15" customHeight="1">
      <c r="A811" t="s">
        <v>134</v>
      </c>
      <c r="B811" t="s">
        <v>133</v>
      </c>
      <c r="C811" s="72" t="s">
        <v>213</v>
      </c>
    </row>
    <row r="812" spans="1:3" ht="15" customHeight="1">
      <c r="A812" t="s">
        <v>134</v>
      </c>
      <c r="B812" t="s">
        <v>133</v>
      </c>
      <c r="C812" s="72" t="s">
        <v>213</v>
      </c>
    </row>
    <row r="813" spans="1:3" ht="15" customHeight="1">
      <c r="A813" t="s">
        <v>134</v>
      </c>
      <c r="B813" t="s">
        <v>133</v>
      </c>
      <c r="C813" s="72" t="s">
        <v>213</v>
      </c>
    </row>
    <row r="814" spans="1:3" ht="15" customHeight="1">
      <c r="A814" t="s">
        <v>134</v>
      </c>
      <c r="B814" t="s">
        <v>133</v>
      </c>
      <c r="C814" s="72" t="s">
        <v>213</v>
      </c>
    </row>
    <row r="815" spans="1:3" ht="15" customHeight="1">
      <c r="A815" t="s">
        <v>134</v>
      </c>
      <c r="B815" t="s">
        <v>133</v>
      </c>
      <c r="C815" s="72" t="s">
        <v>213</v>
      </c>
    </row>
    <row r="816" spans="1:3" ht="15" customHeight="1">
      <c r="A816" t="s">
        <v>134</v>
      </c>
      <c r="B816" t="s">
        <v>133</v>
      </c>
      <c r="C816" s="72" t="s">
        <v>213</v>
      </c>
    </row>
    <row r="817" spans="1:3" ht="15" customHeight="1">
      <c r="A817" t="s">
        <v>134</v>
      </c>
      <c r="B817" t="s">
        <v>133</v>
      </c>
      <c r="C817" s="72" t="s">
        <v>213</v>
      </c>
    </row>
    <row r="818" spans="1:3" ht="15" customHeight="1">
      <c r="A818" t="s">
        <v>134</v>
      </c>
      <c r="B818" t="s">
        <v>133</v>
      </c>
      <c r="C818" s="72" t="s">
        <v>213</v>
      </c>
    </row>
    <row r="819" spans="1:3" ht="15" customHeight="1">
      <c r="A819" t="s">
        <v>134</v>
      </c>
      <c r="B819" t="s">
        <v>133</v>
      </c>
      <c r="C819" s="72" t="s">
        <v>213</v>
      </c>
    </row>
    <row r="820" spans="1:3" ht="15" customHeight="1">
      <c r="A820" t="s">
        <v>134</v>
      </c>
      <c r="B820" t="s">
        <v>133</v>
      </c>
      <c r="C820" s="72" t="s">
        <v>213</v>
      </c>
    </row>
    <row r="821" spans="1:3" ht="15" customHeight="1">
      <c r="A821" t="s">
        <v>134</v>
      </c>
      <c r="B821" t="s">
        <v>133</v>
      </c>
      <c r="C821" s="72" t="s">
        <v>213</v>
      </c>
    </row>
    <row r="822" spans="1:3" ht="15" customHeight="1">
      <c r="A822" t="s">
        <v>134</v>
      </c>
      <c r="B822" t="s">
        <v>133</v>
      </c>
      <c r="C822" s="72" t="s">
        <v>213</v>
      </c>
    </row>
    <row r="823" spans="1:3" ht="15" customHeight="1">
      <c r="A823" t="s">
        <v>134</v>
      </c>
      <c r="B823" t="s">
        <v>133</v>
      </c>
      <c r="C823" s="72" t="s">
        <v>213</v>
      </c>
    </row>
    <row r="824" spans="1:3" ht="15" customHeight="1">
      <c r="A824" t="s">
        <v>134</v>
      </c>
      <c r="B824" t="s">
        <v>133</v>
      </c>
      <c r="C824" s="72" t="s">
        <v>213</v>
      </c>
    </row>
    <row r="825" spans="1:3" ht="15" customHeight="1">
      <c r="A825" t="s">
        <v>134</v>
      </c>
      <c r="B825" t="s">
        <v>133</v>
      </c>
      <c r="C825" s="72" t="s">
        <v>213</v>
      </c>
    </row>
    <row r="826" spans="1:3" ht="15" customHeight="1">
      <c r="A826" t="s">
        <v>134</v>
      </c>
      <c r="B826" t="s">
        <v>133</v>
      </c>
      <c r="C826" s="72" t="s">
        <v>213</v>
      </c>
    </row>
    <row r="827" spans="1:3" ht="15" customHeight="1">
      <c r="A827" t="s">
        <v>134</v>
      </c>
      <c r="B827" t="s">
        <v>133</v>
      </c>
      <c r="C827" s="72" t="s">
        <v>213</v>
      </c>
    </row>
    <row r="828" spans="1:3" ht="15" customHeight="1">
      <c r="A828" t="s">
        <v>134</v>
      </c>
      <c r="B828" t="s">
        <v>133</v>
      </c>
      <c r="C828" s="72" t="s">
        <v>213</v>
      </c>
    </row>
    <row r="829" spans="1:3" ht="15" customHeight="1">
      <c r="A829" t="s">
        <v>134</v>
      </c>
      <c r="B829" t="s">
        <v>133</v>
      </c>
      <c r="C829" s="72" t="s">
        <v>213</v>
      </c>
    </row>
    <row r="830" spans="1:3" ht="15" customHeight="1">
      <c r="A830" t="s">
        <v>134</v>
      </c>
      <c r="B830" t="s">
        <v>133</v>
      </c>
      <c r="C830" s="72" t="s">
        <v>213</v>
      </c>
    </row>
    <row r="831" spans="1:3" ht="15" customHeight="1">
      <c r="A831" t="s">
        <v>134</v>
      </c>
      <c r="B831" t="s">
        <v>133</v>
      </c>
      <c r="C831" s="72" t="s">
        <v>213</v>
      </c>
    </row>
    <row r="832" spans="1:3" ht="15" customHeight="1">
      <c r="A832" t="s">
        <v>134</v>
      </c>
      <c r="B832" t="s">
        <v>133</v>
      </c>
      <c r="C832" s="72" t="s">
        <v>213</v>
      </c>
    </row>
    <row r="833" spans="1:3" ht="15" customHeight="1">
      <c r="A833" t="s">
        <v>134</v>
      </c>
      <c r="B833" t="s">
        <v>133</v>
      </c>
      <c r="C833" s="72" t="s">
        <v>213</v>
      </c>
    </row>
    <row r="834" spans="1:3" ht="15" customHeight="1">
      <c r="A834" t="s">
        <v>134</v>
      </c>
      <c r="B834" t="s">
        <v>133</v>
      </c>
      <c r="C834" s="72" t="s">
        <v>213</v>
      </c>
    </row>
    <row r="835" spans="1:3" ht="15" customHeight="1">
      <c r="A835" t="s">
        <v>134</v>
      </c>
      <c r="B835" t="s">
        <v>133</v>
      </c>
      <c r="C835" s="72" t="s">
        <v>213</v>
      </c>
    </row>
    <row r="836" spans="1:3" ht="15" customHeight="1">
      <c r="A836" t="s">
        <v>134</v>
      </c>
      <c r="B836" t="s">
        <v>133</v>
      </c>
      <c r="C836" s="72" t="s">
        <v>213</v>
      </c>
    </row>
    <row r="837" spans="1:3" ht="15" customHeight="1">
      <c r="A837" t="s">
        <v>134</v>
      </c>
      <c r="B837" t="s">
        <v>133</v>
      </c>
      <c r="C837" s="72" t="s">
        <v>213</v>
      </c>
    </row>
    <row r="838" spans="1:3" ht="15" customHeight="1">
      <c r="A838" t="s">
        <v>134</v>
      </c>
      <c r="B838" t="s">
        <v>133</v>
      </c>
      <c r="C838" s="72" t="s">
        <v>213</v>
      </c>
    </row>
    <row r="839" spans="1:3" ht="15" customHeight="1">
      <c r="A839" t="s">
        <v>134</v>
      </c>
      <c r="B839" t="s">
        <v>133</v>
      </c>
      <c r="C839" s="72" t="s">
        <v>213</v>
      </c>
    </row>
    <row r="840" spans="1:3" ht="15" customHeight="1">
      <c r="A840" t="s">
        <v>134</v>
      </c>
      <c r="B840" t="s">
        <v>133</v>
      </c>
      <c r="C840" s="72" t="s">
        <v>213</v>
      </c>
    </row>
    <row r="841" spans="1:3" ht="15" customHeight="1">
      <c r="A841" t="s">
        <v>134</v>
      </c>
      <c r="B841" t="s">
        <v>133</v>
      </c>
      <c r="C841" s="72" t="s">
        <v>213</v>
      </c>
    </row>
    <row r="842" spans="1:3" ht="15" customHeight="1">
      <c r="A842" t="s">
        <v>134</v>
      </c>
      <c r="B842" t="s">
        <v>133</v>
      </c>
      <c r="C842" s="72" t="s">
        <v>213</v>
      </c>
    </row>
    <row r="843" spans="1:3" ht="15" customHeight="1">
      <c r="A843" t="s">
        <v>134</v>
      </c>
      <c r="B843" t="s">
        <v>133</v>
      </c>
      <c r="C843" s="72" t="s">
        <v>213</v>
      </c>
    </row>
    <row r="844" spans="1:3" ht="15" customHeight="1">
      <c r="A844" t="s">
        <v>134</v>
      </c>
      <c r="B844" t="s">
        <v>133</v>
      </c>
      <c r="C844" s="72" t="s">
        <v>213</v>
      </c>
    </row>
    <row r="845" spans="1:3" ht="15" customHeight="1">
      <c r="A845" t="s">
        <v>134</v>
      </c>
      <c r="B845" t="s">
        <v>133</v>
      </c>
      <c r="C845" s="72" t="s">
        <v>213</v>
      </c>
    </row>
    <row r="846" spans="1:3" ht="15" customHeight="1">
      <c r="A846" t="s">
        <v>134</v>
      </c>
      <c r="B846" t="s">
        <v>133</v>
      </c>
      <c r="C846" s="72" t="s">
        <v>213</v>
      </c>
    </row>
    <row r="847" spans="1:3" ht="15" customHeight="1">
      <c r="A847" t="s">
        <v>134</v>
      </c>
      <c r="B847" t="s">
        <v>133</v>
      </c>
      <c r="C847" s="72" t="s">
        <v>213</v>
      </c>
    </row>
    <row r="848" spans="1:3" ht="15" customHeight="1">
      <c r="A848" t="s">
        <v>134</v>
      </c>
      <c r="B848" t="s">
        <v>133</v>
      </c>
      <c r="C848" s="72" t="s">
        <v>213</v>
      </c>
    </row>
    <row r="849" spans="1:3" ht="15" customHeight="1">
      <c r="A849" t="s">
        <v>134</v>
      </c>
      <c r="B849" t="s">
        <v>133</v>
      </c>
      <c r="C849" s="72" t="s">
        <v>213</v>
      </c>
    </row>
    <row r="850" spans="1:3" ht="15" customHeight="1">
      <c r="A850" t="s">
        <v>134</v>
      </c>
      <c r="B850" t="s">
        <v>133</v>
      </c>
      <c r="C850" s="72" t="s">
        <v>213</v>
      </c>
    </row>
    <row r="851" spans="1:3" ht="15" customHeight="1">
      <c r="A851" t="s">
        <v>134</v>
      </c>
      <c r="B851" t="s">
        <v>133</v>
      </c>
      <c r="C851" s="72" t="s">
        <v>213</v>
      </c>
    </row>
    <row r="852" spans="1:3" ht="15" customHeight="1">
      <c r="A852" t="s">
        <v>134</v>
      </c>
      <c r="B852" t="s">
        <v>133</v>
      </c>
      <c r="C852" s="72" t="s">
        <v>213</v>
      </c>
    </row>
    <row r="853" spans="1:3" ht="15" customHeight="1">
      <c r="A853" t="s">
        <v>134</v>
      </c>
      <c r="B853" t="s">
        <v>133</v>
      </c>
      <c r="C853" s="72" t="s">
        <v>213</v>
      </c>
    </row>
    <row r="854" spans="1:3" ht="15" customHeight="1">
      <c r="A854" t="s">
        <v>134</v>
      </c>
      <c r="B854" t="s">
        <v>133</v>
      </c>
      <c r="C854" s="72" t="s">
        <v>213</v>
      </c>
    </row>
    <row r="855" spans="1:3" ht="15" customHeight="1">
      <c r="A855" t="s">
        <v>134</v>
      </c>
      <c r="B855" t="s">
        <v>133</v>
      </c>
      <c r="C855" s="72" t="s">
        <v>213</v>
      </c>
    </row>
    <row r="856" spans="1:3" ht="15" customHeight="1">
      <c r="A856" t="s">
        <v>134</v>
      </c>
      <c r="B856" t="s">
        <v>133</v>
      </c>
      <c r="C856" s="72" t="s">
        <v>213</v>
      </c>
    </row>
    <row r="857" spans="1:3" ht="15" customHeight="1">
      <c r="A857" t="s">
        <v>134</v>
      </c>
      <c r="B857" t="s">
        <v>133</v>
      </c>
      <c r="C857" s="72" t="s">
        <v>213</v>
      </c>
    </row>
    <row r="858" spans="1:3" ht="15" customHeight="1">
      <c r="A858" t="s">
        <v>134</v>
      </c>
      <c r="B858" t="s">
        <v>133</v>
      </c>
      <c r="C858" s="72" t="s">
        <v>213</v>
      </c>
    </row>
    <row r="859" spans="1:3" ht="15" customHeight="1">
      <c r="A859" t="s">
        <v>134</v>
      </c>
      <c r="B859" t="s">
        <v>133</v>
      </c>
      <c r="C859" s="72" t="s">
        <v>213</v>
      </c>
    </row>
    <row r="860" spans="1:3" ht="15" customHeight="1">
      <c r="A860" t="s">
        <v>134</v>
      </c>
      <c r="B860" t="s">
        <v>133</v>
      </c>
      <c r="C860" s="72" t="s">
        <v>213</v>
      </c>
    </row>
    <row r="861" spans="1:3" ht="15" customHeight="1">
      <c r="A861" t="s">
        <v>134</v>
      </c>
      <c r="B861" t="s">
        <v>133</v>
      </c>
      <c r="C861" s="72" t="s">
        <v>213</v>
      </c>
    </row>
    <row r="862" spans="1:3" ht="15" customHeight="1">
      <c r="A862" t="s">
        <v>134</v>
      </c>
      <c r="B862" t="s">
        <v>133</v>
      </c>
      <c r="C862" s="72" t="s">
        <v>213</v>
      </c>
    </row>
    <row r="863" spans="1:3" ht="15" customHeight="1">
      <c r="A863" t="s">
        <v>134</v>
      </c>
      <c r="B863" t="s">
        <v>133</v>
      </c>
      <c r="C863" s="72" t="s">
        <v>213</v>
      </c>
    </row>
    <row r="864" spans="1:3" ht="15" customHeight="1">
      <c r="A864" t="s">
        <v>134</v>
      </c>
      <c r="B864" t="s">
        <v>133</v>
      </c>
      <c r="C864" s="72" t="s">
        <v>213</v>
      </c>
    </row>
    <row r="865" spans="1:3" ht="15" customHeight="1">
      <c r="A865" t="s">
        <v>134</v>
      </c>
      <c r="B865" t="s">
        <v>133</v>
      </c>
      <c r="C865" s="72" t="s">
        <v>213</v>
      </c>
    </row>
    <row r="866" spans="1:3" ht="15" customHeight="1">
      <c r="A866" t="s">
        <v>134</v>
      </c>
      <c r="B866" t="s">
        <v>133</v>
      </c>
      <c r="C866" s="72" t="s">
        <v>213</v>
      </c>
    </row>
    <row r="867" spans="1:3" ht="15" customHeight="1">
      <c r="A867" t="s">
        <v>134</v>
      </c>
      <c r="B867" t="s">
        <v>133</v>
      </c>
      <c r="C867" s="72" t="s">
        <v>213</v>
      </c>
    </row>
    <row r="868" spans="1:3" ht="15" customHeight="1">
      <c r="A868" t="s">
        <v>134</v>
      </c>
      <c r="B868" t="s">
        <v>133</v>
      </c>
      <c r="C868" s="72" t="s">
        <v>213</v>
      </c>
    </row>
    <row r="869" spans="1:3" ht="15" customHeight="1">
      <c r="A869" t="s">
        <v>134</v>
      </c>
      <c r="B869" t="s">
        <v>133</v>
      </c>
      <c r="C869" s="72" t="s">
        <v>213</v>
      </c>
    </row>
    <row r="870" spans="1:3" ht="15" customHeight="1">
      <c r="A870" t="s">
        <v>134</v>
      </c>
      <c r="B870" t="s">
        <v>133</v>
      </c>
      <c r="C870" s="72" t="s">
        <v>213</v>
      </c>
    </row>
    <row r="871" spans="1:3" ht="15" customHeight="1">
      <c r="A871" t="s">
        <v>134</v>
      </c>
      <c r="B871" t="s">
        <v>133</v>
      </c>
      <c r="C871" s="72" t="s">
        <v>213</v>
      </c>
    </row>
    <row r="872" spans="1:3" ht="15" customHeight="1">
      <c r="A872" t="s">
        <v>134</v>
      </c>
      <c r="B872" t="s">
        <v>133</v>
      </c>
      <c r="C872" s="72" t="s">
        <v>213</v>
      </c>
    </row>
    <row r="873" spans="1:3" ht="15" customHeight="1">
      <c r="A873" t="s">
        <v>134</v>
      </c>
      <c r="B873" t="s">
        <v>133</v>
      </c>
      <c r="C873" s="72" t="s">
        <v>213</v>
      </c>
    </row>
    <row r="874" spans="1:3" ht="15" customHeight="1">
      <c r="A874" t="s">
        <v>134</v>
      </c>
      <c r="B874" t="s">
        <v>133</v>
      </c>
      <c r="C874" s="72" t="s">
        <v>213</v>
      </c>
    </row>
    <row r="875" spans="1:3" ht="15" customHeight="1">
      <c r="A875" t="s">
        <v>134</v>
      </c>
      <c r="B875" t="s">
        <v>133</v>
      </c>
      <c r="C875" s="72" t="s">
        <v>213</v>
      </c>
    </row>
    <row r="876" spans="1:3" ht="15" customHeight="1">
      <c r="A876" t="s">
        <v>134</v>
      </c>
      <c r="B876" t="s">
        <v>133</v>
      </c>
      <c r="C876" s="72" t="s">
        <v>213</v>
      </c>
    </row>
    <row r="877" spans="1:3" ht="15" customHeight="1">
      <c r="A877" t="s">
        <v>134</v>
      </c>
      <c r="B877" t="s">
        <v>133</v>
      </c>
      <c r="C877" s="72" t="s">
        <v>213</v>
      </c>
    </row>
    <row r="878" spans="1:3" ht="15" customHeight="1">
      <c r="A878" t="s">
        <v>134</v>
      </c>
      <c r="B878" t="s">
        <v>133</v>
      </c>
      <c r="C878" s="72" t="s">
        <v>213</v>
      </c>
    </row>
    <row r="879" spans="1:3" ht="15" customHeight="1">
      <c r="A879" t="s">
        <v>134</v>
      </c>
      <c r="B879" t="s">
        <v>133</v>
      </c>
      <c r="C879" s="72" t="s">
        <v>213</v>
      </c>
    </row>
    <row r="880" spans="1:3" ht="15" customHeight="1">
      <c r="A880" t="s">
        <v>134</v>
      </c>
      <c r="B880" t="s">
        <v>133</v>
      </c>
      <c r="C880" s="72" t="s">
        <v>213</v>
      </c>
    </row>
    <row r="881" spans="1:3" ht="15" customHeight="1">
      <c r="A881" t="s">
        <v>134</v>
      </c>
      <c r="B881" t="s">
        <v>133</v>
      </c>
      <c r="C881" s="72" t="s">
        <v>213</v>
      </c>
    </row>
    <row r="882" spans="1:3" ht="15" customHeight="1">
      <c r="A882" t="s">
        <v>134</v>
      </c>
      <c r="B882" t="s">
        <v>133</v>
      </c>
      <c r="C882" s="72" t="s">
        <v>213</v>
      </c>
    </row>
    <row r="883" spans="1:3" ht="15" customHeight="1">
      <c r="A883" t="s">
        <v>134</v>
      </c>
      <c r="B883" t="s">
        <v>133</v>
      </c>
      <c r="C883" s="72" t="s">
        <v>213</v>
      </c>
    </row>
    <row r="884" spans="1:3" ht="15" customHeight="1">
      <c r="A884" t="s">
        <v>134</v>
      </c>
      <c r="B884" t="s">
        <v>133</v>
      </c>
      <c r="C884" s="72" t="s">
        <v>213</v>
      </c>
    </row>
    <row r="885" spans="1:3" ht="15" customHeight="1">
      <c r="A885" t="s">
        <v>134</v>
      </c>
      <c r="B885" t="s">
        <v>133</v>
      </c>
      <c r="C885" s="72" t="s">
        <v>213</v>
      </c>
    </row>
    <row r="886" spans="1:3" ht="15" customHeight="1">
      <c r="A886" t="s">
        <v>134</v>
      </c>
      <c r="B886" t="s">
        <v>133</v>
      </c>
      <c r="C886" s="72" t="s">
        <v>213</v>
      </c>
    </row>
    <row r="887" spans="1:3" ht="15" customHeight="1">
      <c r="A887" t="s">
        <v>134</v>
      </c>
      <c r="B887" t="s">
        <v>133</v>
      </c>
      <c r="C887" s="72" t="s">
        <v>213</v>
      </c>
    </row>
    <row r="888" spans="1:3" ht="18.75" customHeight="1">
      <c r="A888" t="s">
        <v>134</v>
      </c>
      <c r="B888" t="s">
        <v>133</v>
      </c>
      <c r="C888" s="72" t="s">
        <v>1441</v>
      </c>
    </row>
    <row r="889" spans="1:3" ht="18.75" customHeight="1">
      <c r="A889" t="s">
        <v>134</v>
      </c>
      <c r="B889" t="s">
        <v>133</v>
      </c>
      <c r="C889" s="72" t="s">
        <v>1441</v>
      </c>
    </row>
    <row r="890" spans="1:3" ht="18.75" customHeight="1">
      <c r="A890" t="s">
        <v>134</v>
      </c>
      <c r="B890" t="s">
        <v>133</v>
      </c>
      <c r="C890" s="72" t="s">
        <v>1441</v>
      </c>
    </row>
    <row r="891" spans="1:3" ht="18.75" customHeight="1">
      <c r="A891" t="s">
        <v>134</v>
      </c>
      <c r="B891" t="s">
        <v>133</v>
      </c>
      <c r="C891" s="72" t="s">
        <v>1441</v>
      </c>
    </row>
    <row r="892" spans="1:3" ht="18.75" customHeight="1">
      <c r="A892" t="s">
        <v>134</v>
      </c>
      <c r="B892" t="s">
        <v>133</v>
      </c>
      <c r="C892" s="72" t="s">
        <v>1441</v>
      </c>
    </row>
    <row r="893" spans="1:3" ht="18.75" customHeight="1">
      <c r="A893" t="s">
        <v>134</v>
      </c>
      <c r="B893" t="s">
        <v>133</v>
      </c>
      <c r="C893" s="72" t="s">
        <v>1441</v>
      </c>
    </row>
    <row r="894" spans="1:3" ht="18.75" customHeight="1">
      <c r="A894" t="s">
        <v>134</v>
      </c>
      <c r="B894" t="s">
        <v>133</v>
      </c>
      <c r="C894" s="72" t="s">
        <v>1441</v>
      </c>
    </row>
    <row r="895" spans="1:3" ht="18.75" customHeight="1">
      <c r="A895" t="s">
        <v>134</v>
      </c>
      <c r="B895" t="s">
        <v>133</v>
      </c>
      <c r="C895" s="72" t="s">
        <v>1441</v>
      </c>
    </row>
    <row r="896" spans="1:3" ht="18.75" customHeight="1">
      <c r="A896" t="s">
        <v>134</v>
      </c>
      <c r="B896" t="s">
        <v>133</v>
      </c>
      <c r="C896" s="72" t="s">
        <v>1441</v>
      </c>
    </row>
    <row r="897" spans="1:3" ht="18.75" customHeight="1">
      <c r="A897" t="s">
        <v>134</v>
      </c>
      <c r="B897" t="s">
        <v>133</v>
      </c>
      <c r="C897" s="72" t="s">
        <v>1441</v>
      </c>
    </row>
    <row r="898" spans="1:3" ht="18.75" customHeight="1">
      <c r="A898" t="s">
        <v>134</v>
      </c>
      <c r="B898" t="s">
        <v>133</v>
      </c>
      <c r="C898" s="72" t="s">
        <v>1441</v>
      </c>
    </row>
    <row r="899" spans="1:3" ht="18.75" customHeight="1">
      <c r="A899" t="s">
        <v>134</v>
      </c>
      <c r="B899" s="72" t="s">
        <v>138</v>
      </c>
      <c r="C899" t="s">
        <v>1442</v>
      </c>
    </row>
    <row r="900" spans="1:3" ht="18.75" customHeight="1">
      <c r="A900" t="s">
        <v>134</v>
      </c>
      <c r="B900" s="72" t="s">
        <v>138</v>
      </c>
      <c r="C900" t="s">
        <v>1442</v>
      </c>
    </row>
    <row r="901" spans="1:3" ht="18.75" customHeight="1">
      <c r="A901" t="s">
        <v>134</v>
      </c>
      <c r="B901" s="72" t="s">
        <v>138</v>
      </c>
      <c r="C901" t="s">
        <v>1443</v>
      </c>
    </row>
    <row r="902" spans="1:3" ht="18.75" customHeight="1">
      <c r="A902" t="s">
        <v>134</v>
      </c>
      <c r="B902" s="72" t="s">
        <v>138</v>
      </c>
      <c r="C902" t="s">
        <v>1443</v>
      </c>
    </row>
    <row r="903" spans="1:3" ht="18.75" customHeight="1">
      <c r="A903" t="s">
        <v>134</v>
      </c>
      <c r="B903" s="72" t="s">
        <v>138</v>
      </c>
      <c r="C903" t="s">
        <v>1443</v>
      </c>
    </row>
    <row r="904" spans="1:3" ht="18.75" customHeight="1">
      <c r="A904" t="s">
        <v>134</v>
      </c>
      <c r="B904" s="72" t="s">
        <v>138</v>
      </c>
      <c r="C904" t="s">
        <v>1443</v>
      </c>
    </row>
    <row r="905" spans="1:3" ht="18.75" customHeight="1">
      <c r="A905" t="s">
        <v>134</v>
      </c>
      <c r="B905" s="72" t="s">
        <v>138</v>
      </c>
      <c r="C905" t="s">
        <v>1443</v>
      </c>
    </row>
    <row r="906" spans="1:3" ht="18.75" customHeight="1">
      <c r="A906" t="s">
        <v>134</v>
      </c>
      <c r="B906" s="72" t="s">
        <v>138</v>
      </c>
      <c r="C906" t="s">
        <v>1443</v>
      </c>
    </row>
    <row r="907" spans="1:3" ht="18.75" customHeight="1">
      <c r="A907" t="s">
        <v>134</v>
      </c>
      <c r="B907" s="72" t="s">
        <v>138</v>
      </c>
      <c r="C907" t="s">
        <v>1443</v>
      </c>
    </row>
    <row r="908" spans="1:3" ht="18.75" customHeight="1">
      <c r="A908" t="s">
        <v>134</v>
      </c>
      <c r="B908" s="72" t="s">
        <v>138</v>
      </c>
      <c r="C908" t="s">
        <v>1443</v>
      </c>
    </row>
    <row r="909" spans="1:3" ht="18.75" customHeight="1">
      <c r="A909" t="s">
        <v>134</v>
      </c>
      <c r="B909" s="72" t="s">
        <v>138</v>
      </c>
      <c r="C909" t="s">
        <v>1444</v>
      </c>
    </row>
    <row r="910" spans="1:3" ht="18.75" customHeight="1">
      <c r="A910" t="s">
        <v>134</v>
      </c>
      <c r="B910" s="72" t="s">
        <v>138</v>
      </c>
      <c r="C910" t="s">
        <v>1444</v>
      </c>
    </row>
    <row r="911" spans="1:3" ht="18.75" customHeight="1">
      <c r="A911" t="s">
        <v>134</v>
      </c>
      <c r="B911" s="72" t="s">
        <v>138</v>
      </c>
      <c r="C911" t="s">
        <v>1444</v>
      </c>
    </row>
    <row r="912" spans="1:3" ht="18.75" customHeight="1">
      <c r="A912" t="s">
        <v>134</v>
      </c>
      <c r="B912" s="72" t="s">
        <v>138</v>
      </c>
      <c r="C912" t="s">
        <v>1444</v>
      </c>
    </row>
    <row r="913" spans="1:3" ht="18.75" customHeight="1">
      <c r="A913" t="s">
        <v>134</v>
      </c>
      <c r="B913" s="72" t="s">
        <v>138</v>
      </c>
      <c r="C913" t="s">
        <v>1444</v>
      </c>
    </row>
    <row r="914" spans="1:3" ht="18.75" customHeight="1">
      <c r="A914" t="s">
        <v>134</v>
      </c>
      <c r="B914" s="72" t="s">
        <v>138</v>
      </c>
      <c r="C914" t="s">
        <v>1444</v>
      </c>
    </row>
    <row r="915" spans="1:3" ht="18.75" customHeight="1">
      <c r="A915" t="s">
        <v>134</v>
      </c>
      <c r="B915" s="72" t="s">
        <v>138</v>
      </c>
      <c r="C915" t="s">
        <v>1444</v>
      </c>
    </row>
    <row r="916" spans="1:3" ht="18.75" customHeight="1">
      <c r="A916" t="s">
        <v>134</v>
      </c>
      <c r="B916" s="72" t="s">
        <v>138</v>
      </c>
      <c r="C916" t="s">
        <v>1444</v>
      </c>
    </row>
    <row r="917" spans="1:3" ht="18.75" customHeight="1">
      <c r="A917" t="s">
        <v>134</v>
      </c>
      <c r="B917" s="72" t="s">
        <v>138</v>
      </c>
      <c r="C917" t="s">
        <v>1444</v>
      </c>
    </row>
    <row r="918" spans="1:3" ht="18.75" customHeight="1">
      <c r="A918" t="s">
        <v>134</v>
      </c>
      <c r="B918" s="72" t="s">
        <v>138</v>
      </c>
      <c r="C918" t="s">
        <v>1444</v>
      </c>
    </row>
    <row r="919" spans="1:3" ht="18.75" customHeight="1">
      <c r="A919" t="s">
        <v>134</v>
      </c>
      <c r="B919" s="72" t="s">
        <v>138</v>
      </c>
      <c r="C919" t="s">
        <v>1444</v>
      </c>
    </row>
    <row r="920" spans="1:3" ht="18.75" customHeight="1">
      <c r="A920" t="s">
        <v>134</v>
      </c>
      <c r="B920" s="72" t="s">
        <v>138</v>
      </c>
      <c r="C920" t="s">
        <v>1444</v>
      </c>
    </row>
    <row r="921" spans="1:3" ht="18.75" customHeight="1">
      <c r="A921" t="s">
        <v>134</v>
      </c>
      <c r="B921" s="72" t="s">
        <v>138</v>
      </c>
      <c r="C921" t="s">
        <v>1444</v>
      </c>
    </row>
    <row r="922" spans="1:3" ht="18.75" customHeight="1">
      <c r="A922" t="s">
        <v>134</v>
      </c>
      <c r="B922" s="72" t="s">
        <v>138</v>
      </c>
      <c r="C922" t="s">
        <v>1444</v>
      </c>
    </row>
    <row r="923" spans="1:3" ht="18.75" customHeight="1">
      <c r="A923" t="s">
        <v>134</v>
      </c>
      <c r="B923" s="72" t="s">
        <v>138</v>
      </c>
      <c r="C923" t="s">
        <v>1444</v>
      </c>
    </row>
    <row r="924" spans="1:3" ht="15" customHeight="1">
      <c r="A924" t="s">
        <v>134</v>
      </c>
      <c r="B924" s="72" t="s">
        <v>138</v>
      </c>
      <c r="C924" t="s">
        <v>1445</v>
      </c>
    </row>
    <row r="925" spans="1:3" ht="15" customHeight="1">
      <c r="A925" t="s">
        <v>134</v>
      </c>
      <c r="B925" s="72" t="s">
        <v>138</v>
      </c>
      <c r="C925" t="s">
        <v>1445</v>
      </c>
    </row>
    <row r="926" spans="1:3" ht="15" customHeight="1">
      <c r="A926" t="s">
        <v>134</v>
      </c>
      <c r="B926" s="72" t="s">
        <v>138</v>
      </c>
      <c r="C926" t="s">
        <v>1445</v>
      </c>
    </row>
    <row r="927" spans="1:3" ht="15" customHeight="1">
      <c r="A927" t="s">
        <v>134</v>
      </c>
      <c r="B927" s="72" t="s">
        <v>138</v>
      </c>
      <c r="C927" t="s">
        <v>1445</v>
      </c>
    </row>
    <row r="928" spans="1:3" ht="15" customHeight="1">
      <c r="A928" t="s">
        <v>134</v>
      </c>
      <c r="B928" s="72" t="s">
        <v>138</v>
      </c>
      <c r="C928" t="s">
        <v>1445</v>
      </c>
    </row>
    <row r="929" spans="1:3" ht="15" customHeight="1">
      <c r="A929" t="s">
        <v>134</v>
      </c>
      <c r="B929" s="72" t="s">
        <v>138</v>
      </c>
      <c r="C929" t="s">
        <v>1445</v>
      </c>
    </row>
    <row r="930" spans="1:3" ht="15" customHeight="1">
      <c r="A930" t="s">
        <v>134</v>
      </c>
      <c r="B930" s="72" t="s">
        <v>138</v>
      </c>
      <c r="C930" t="s">
        <v>1445</v>
      </c>
    </row>
    <row r="931" spans="1:3" ht="15" customHeight="1">
      <c r="A931" t="s">
        <v>134</v>
      </c>
      <c r="B931" s="72" t="s">
        <v>138</v>
      </c>
      <c r="C931" t="s">
        <v>1445</v>
      </c>
    </row>
    <row r="932" spans="1:3" ht="15" customHeight="1">
      <c r="A932" t="s">
        <v>134</v>
      </c>
      <c r="B932" s="72" t="s">
        <v>138</v>
      </c>
      <c r="C932" t="s">
        <v>1445</v>
      </c>
    </row>
    <row r="933" spans="1:3" ht="15" customHeight="1">
      <c r="A933" t="s">
        <v>134</v>
      </c>
      <c r="B933" s="72" t="s">
        <v>138</v>
      </c>
      <c r="C933" t="s">
        <v>1445</v>
      </c>
    </row>
    <row r="934" spans="1:3" ht="15" customHeight="1">
      <c r="A934" t="s">
        <v>134</v>
      </c>
      <c r="B934" s="72" t="s">
        <v>138</v>
      </c>
      <c r="C934" t="s">
        <v>1445</v>
      </c>
    </row>
    <row r="935" spans="1:3" ht="15" customHeight="1">
      <c r="A935" t="s">
        <v>134</v>
      </c>
      <c r="B935" s="72" t="s">
        <v>138</v>
      </c>
      <c r="C935" t="s">
        <v>1445</v>
      </c>
    </row>
    <row r="936" spans="1:3" ht="15" customHeight="1">
      <c r="A936" t="s">
        <v>134</v>
      </c>
      <c r="B936" s="72" t="s">
        <v>138</v>
      </c>
      <c r="C936" t="s">
        <v>1445</v>
      </c>
    </row>
    <row r="937" spans="1:3" ht="18.75" customHeight="1">
      <c r="A937" t="s">
        <v>134</v>
      </c>
      <c r="B937" s="72" t="s">
        <v>138</v>
      </c>
      <c r="C937" t="s">
        <v>1446</v>
      </c>
    </row>
    <row r="938" spans="1:3" ht="18.75" customHeight="1">
      <c r="A938" t="s">
        <v>134</v>
      </c>
      <c r="B938" s="72" t="s">
        <v>138</v>
      </c>
      <c r="C938" t="s">
        <v>1446</v>
      </c>
    </row>
    <row r="939" spans="1:3" ht="18.75" customHeight="1">
      <c r="A939" t="s">
        <v>134</v>
      </c>
      <c r="B939" s="72" t="s">
        <v>138</v>
      </c>
      <c r="C939" t="s">
        <v>1446</v>
      </c>
    </row>
    <row r="940" spans="1:3" ht="18.75" customHeight="1">
      <c r="A940" t="s">
        <v>134</v>
      </c>
      <c r="B940" s="72" t="s">
        <v>138</v>
      </c>
      <c r="C940" t="s">
        <v>1446</v>
      </c>
    </row>
    <row r="941" spans="1:3" ht="18.75" customHeight="1">
      <c r="A941" t="s">
        <v>134</v>
      </c>
      <c r="B941" s="72" t="s">
        <v>138</v>
      </c>
      <c r="C941" t="s">
        <v>1446</v>
      </c>
    </row>
    <row r="942" spans="1:3" ht="18.75" customHeight="1">
      <c r="A942" t="s">
        <v>134</v>
      </c>
      <c r="B942" s="72" t="s">
        <v>138</v>
      </c>
      <c r="C942" t="s">
        <v>1446</v>
      </c>
    </row>
    <row r="943" spans="1:3" ht="18.75" customHeight="1">
      <c r="A943" t="s">
        <v>134</v>
      </c>
      <c r="B943" s="72" t="s">
        <v>138</v>
      </c>
      <c r="C943" t="s">
        <v>1446</v>
      </c>
    </row>
    <row r="944" spans="1:3" ht="18.75" customHeight="1">
      <c r="A944" t="s">
        <v>134</v>
      </c>
      <c r="B944" s="72" t="s">
        <v>138</v>
      </c>
      <c r="C944" t="s">
        <v>1446</v>
      </c>
    </row>
    <row r="945" spans="1:3" ht="18.75" customHeight="1">
      <c r="A945" t="s">
        <v>134</v>
      </c>
      <c r="B945" s="72" t="s">
        <v>138</v>
      </c>
      <c r="C945" t="s">
        <v>1446</v>
      </c>
    </row>
    <row r="946" spans="1:3" ht="18.75" customHeight="1">
      <c r="A946" t="s">
        <v>134</v>
      </c>
      <c r="B946" s="72" t="s">
        <v>138</v>
      </c>
      <c r="C946" t="s">
        <v>1446</v>
      </c>
    </row>
    <row r="947" spans="1:3" ht="18.75" customHeight="1">
      <c r="A947" t="s">
        <v>134</v>
      </c>
      <c r="B947" s="72" t="s">
        <v>138</v>
      </c>
      <c r="C947" t="s">
        <v>1446</v>
      </c>
    </row>
    <row r="948" spans="1:3" ht="18.75" customHeight="1">
      <c r="A948" t="s">
        <v>134</v>
      </c>
      <c r="B948" s="72" t="s">
        <v>138</v>
      </c>
      <c r="C948" t="s">
        <v>1446</v>
      </c>
    </row>
    <row r="949" spans="1:3" ht="18.75" customHeight="1">
      <c r="A949" t="s">
        <v>134</v>
      </c>
      <c r="B949" s="72" t="s">
        <v>138</v>
      </c>
      <c r="C949" t="s">
        <v>1446</v>
      </c>
    </row>
    <row r="950" spans="1:3" ht="18.75" customHeight="1">
      <c r="A950" t="s">
        <v>134</v>
      </c>
      <c r="B950" s="72" t="s">
        <v>138</v>
      </c>
      <c r="C950" t="s">
        <v>1446</v>
      </c>
    </row>
    <row r="951" spans="1:3" ht="18.75" customHeight="1">
      <c r="A951" t="s">
        <v>134</v>
      </c>
      <c r="B951" s="72" t="s">
        <v>138</v>
      </c>
      <c r="C951" t="s">
        <v>1447</v>
      </c>
    </row>
    <row r="952" spans="1:3" ht="18.75" customHeight="1">
      <c r="A952" t="s">
        <v>134</v>
      </c>
      <c r="B952" s="72" t="s">
        <v>138</v>
      </c>
      <c r="C952" t="s">
        <v>1447</v>
      </c>
    </row>
    <row r="953" spans="1:3" ht="18.75" customHeight="1">
      <c r="A953" t="s">
        <v>134</v>
      </c>
      <c r="B953" s="72" t="s">
        <v>138</v>
      </c>
      <c r="C953" t="s">
        <v>1447</v>
      </c>
    </row>
    <row r="954" spans="1:3" ht="18.75" customHeight="1">
      <c r="A954" t="s">
        <v>134</v>
      </c>
      <c r="B954" s="72" t="s">
        <v>138</v>
      </c>
      <c r="C954" t="s">
        <v>1447</v>
      </c>
    </row>
    <row r="955" spans="1:3" ht="18.75" customHeight="1">
      <c r="A955" t="s">
        <v>134</v>
      </c>
      <c r="B955" s="72" t="s">
        <v>138</v>
      </c>
      <c r="C955" t="s">
        <v>1447</v>
      </c>
    </row>
    <row r="956" spans="1:3" ht="18.75" customHeight="1">
      <c r="A956" t="s">
        <v>134</v>
      </c>
      <c r="B956" s="72" t="s">
        <v>138</v>
      </c>
      <c r="C956" t="s">
        <v>1447</v>
      </c>
    </row>
    <row r="957" spans="1:3" ht="18.75" customHeight="1">
      <c r="A957" t="s">
        <v>134</v>
      </c>
      <c r="B957" s="72" t="s">
        <v>138</v>
      </c>
      <c r="C957" t="s">
        <v>1447</v>
      </c>
    </row>
    <row r="958" spans="1:3" ht="18.75" customHeight="1">
      <c r="A958" t="s">
        <v>134</v>
      </c>
      <c r="B958" s="72" t="s">
        <v>138</v>
      </c>
      <c r="C958" t="s">
        <v>1447</v>
      </c>
    </row>
    <row r="959" spans="1:3" ht="18.75" customHeight="1">
      <c r="A959" t="s">
        <v>134</v>
      </c>
      <c r="B959" s="72" t="s">
        <v>138</v>
      </c>
      <c r="C959" t="s">
        <v>1447</v>
      </c>
    </row>
    <row r="960" spans="1:3" ht="18.75" customHeight="1">
      <c r="A960" t="s">
        <v>134</v>
      </c>
      <c r="B960" s="72" t="s">
        <v>138</v>
      </c>
      <c r="C960" t="s">
        <v>1447</v>
      </c>
    </row>
    <row r="961" spans="1:3" ht="18.75" customHeight="1">
      <c r="A961" t="s">
        <v>134</v>
      </c>
      <c r="B961" s="72" t="s">
        <v>138</v>
      </c>
      <c r="C961" t="s">
        <v>1447</v>
      </c>
    </row>
    <row r="962" spans="1:3" ht="18.75" customHeight="1">
      <c r="A962" t="s">
        <v>134</v>
      </c>
      <c r="B962" s="72" t="s">
        <v>138</v>
      </c>
      <c r="C962" t="s">
        <v>1447</v>
      </c>
    </row>
    <row r="963" spans="1:3" ht="18.75" customHeight="1">
      <c r="A963" t="s">
        <v>134</v>
      </c>
      <c r="B963" s="72" t="s">
        <v>138</v>
      </c>
      <c r="C963" t="s">
        <v>1447</v>
      </c>
    </row>
    <row r="964" spans="1:3" ht="18.75" customHeight="1">
      <c r="A964" t="s">
        <v>134</v>
      </c>
      <c r="B964" s="72" t="s">
        <v>138</v>
      </c>
      <c r="C964" t="s">
        <v>1447</v>
      </c>
    </row>
    <row r="965" spans="1:3" ht="18.75" customHeight="1">
      <c r="A965" t="s">
        <v>134</v>
      </c>
      <c r="B965" s="72" t="s">
        <v>138</v>
      </c>
      <c r="C965" t="s">
        <v>1447</v>
      </c>
    </row>
    <row r="966" spans="1:3" ht="15" customHeight="1">
      <c r="A966" t="s">
        <v>134</v>
      </c>
      <c r="B966" s="72" t="s">
        <v>138</v>
      </c>
      <c r="C966" t="s">
        <v>1448</v>
      </c>
    </row>
    <row r="967" spans="1:3" ht="15" customHeight="1">
      <c r="A967" t="s">
        <v>134</v>
      </c>
      <c r="B967" s="72" t="s">
        <v>138</v>
      </c>
      <c r="C967" t="s">
        <v>1448</v>
      </c>
    </row>
    <row r="968" spans="1:3" ht="15" customHeight="1">
      <c r="A968" t="s">
        <v>134</v>
      </c>
      <c r="B968" s="72" t="s">
        <v>138</v>
      </c>
      <c r="C968" t="s">
        <v>1448</v>
      </c>
    </row>
    <row r="969" spans="1:3" ht="15" customHeight="1">
      <c r="A969" t="s">
        <v>134</v>
      </c>
      <c r="B969" s="72" t="s">
        <v>138</v>
      </c>
      <c r="C969" t="s">
        <v>1448</v>
      </c>
    </row>
    <row r="970" spans="1:3" ht="15" customHeight="1">
      <c r="A970" t="s">
        <v>134</v>
      </c>
      <c r="B970" s="72" t="s">
        <v>138</v>
      </c>
      <c r="C970" t="s">
        <v>1448</v>
      </c>
    </row>
    <row r="971" spans="1:3" ht="15" customHeight="1">
      <c r="A971" t="s">
        <v>134</v>
      </c>
      <c r="B971" s="72" t="s">
        <v>138</v>
      </c>
      <c r="C971" t="s">
        <v>1448</v>
      </c>
    </row>
    <row r="972" spans="1:3" ht="15" customHeight="1">
      <c r="A972" t="s">
        <v>134</v>
      </c>
      <c r="B972" s="72" t="s">
        <v>138</v>
      </c>
      <c r="C972" t="s">
        <v>1448</v>
      </c>
    </row>
    <row r="973" spans="1:3" ht="15" customHeight="1">
      <c r="A973" t="s">
        <v>134</v>
      </c>
      <c r="B973" s="72" t="s">
        <v>138</v>
      </c>
      <c r="C973" t="s">
        <v>1448</v>
      </c>
    </row>
    <row r="974" spans="1:3" ht="15" customHeight="1">
      <c r="A974" t="s">
        <v>134</v>
      </c>
      <c r="B974" s="72" t="s">
        <v>138</v>
      </c>
      <c r="C974" t="s">
        <v>1448</v>
      </c>
    </row>
    <row r="975" spans="1:3" ht="15" customHeight="1">
      <c r="A975" t="s">
        <v>134</v>
      </c>
      <c r="B975" s="72" t="s">
        <v>138</v>
      </c>
      <c r="C975" t="s">
        <v>1448</v>
      </c>
    </row>
    <row r="976" spans="1:3" ht="15" customHeight="1">
      <c r="A976" t="s">
        <v>134</v>
      </c>
      <c r="B976" s="72" t="s">
        <v>138</v>
      </c>
      <c r="C976" t="s">
        <v>1448</v>
      </c>
    </row>
    <row r="977" spans="1:3" ht="15" customHeight="1">
      <c r="A977" t="s">
        <v>134</v>
      </c>
      <c r="B977" s="72" t="s">
        <v>138</v>
      </c>
      <c r="C977" t="s">
        <v>1448</v>
      </c>
    </row>
    <row r="978" spans="1:3" ht="15" customHeight="1">
      <c r="A978" t="s">
        <v>134</v>
      </c>
      <c r="B978" s="72" t="s">
        <v>138</v>
      </c>
      <c r="C978" t="s">
        <v>1448</v>
      </c>
    </row>
    <row r="979" spans="1:3" ht="15" customHeight="1">
      <c r="A979" t="s">
        <v>134</v>
      </c>
      <c r="B979" s="72" t="s">
        <v>138</v>
      </c>
      <c r="C979" t="s">
        <v>1448</v>
      </c>
    </row>
    <row r="980" spans="1:3" ht="15" customHeight="1">
      <c r="A980" t="s">
        <v>134</v>
      </c>
      <c r="B980" s="72" t="s">
        <v>138</v>
      </c>
      <c r="C980" t="s">
        <v>1448</v>
      </c>
    </row>
    <row r="981" spans="1:3" ht="18.75" customHeight="1">
      <c r="A981" t="s">
        <v>134</v>
      </c>
      <c r="B981" s="72" t="s">
        <v>138</v>
      </c>
      <c r="C981" t="s">
        <v>1449</v>
      </c>
    </row>
    <row r="982" spans="1:3" ht="18.75" customHeight="1">
      <c r="A982" t="s">
        <v>134</v>
      </c>
      <c r="B982" s="72" t="s">
        <v>138</v>
      </c>
      <c r="C982" t="s">
        <v>1449</v>
      </c>
    </row>
    <row r="983" spans="1:3" ht="18.75" customHeight="1">
      <c r="A983" t="s">
        <v>134</v>
      </c>
      <c r="B983" s="72" t="s">
        <v>138</v>
      </c>
      <c r="C983" t="s">
        <v>1449</v>
      </c>
    </row>
    <row r="984" spans="1:3" ht="18.75" customHeight="1">
      <c r="A984" t="s">
        <v>134</v>
      </c>
      <c r="B984" s="72" t="s">
        <v>138</v>
      </c>
      <c r="C984" t="s">
        <v>1449</v>
      </c>
    </row>
    <row r="985" spans="1:3" ht="18.75" customHeight="1">
      <c r="A985" t="s">
        <v>134</v>
      </c>
      <c r="B985" s="72" t="s">
        <v>138</v>
      </c>
      <c r="C985" t="s">
        <v>1449</v>
      </c>
    </row>
    <row r="986" spans="1:3" ht="18.75" customHeight="1">
      <c r="A986" t="s">
        <v>134</v>
      </c>
      <c r="B986" s="72" t="s">
        <v>138</v>
      </c>
      <c r="C986" t="s">
        <v>1449</v>
      </c>
    </row>
    <row r="987" spans="1:3" ht="18.75" customHeight="1">
      <c r="A987" t="s">
        <v>134</v>
      </c>
      <c r="B987" s="72" t="s">
        <v>138</v>
      </c>
      <c r="C987" t="s">
        <v>1449</v>
      </c>
    </row>
    <row r="988" spans="1:3" ht="18.75" customHeight="1">
      <c r="A988" t="s">
        <v>134</v>
      </c>
      <c r="B988" s="72" t="s">
        <v>138</v>
      </c>
      <c r="C988" t="s">
        <v>1449</v>
      </c>
    </row>
    <row r="989" spans="1:3" ht="18.75" customHeight="1">
      <c r="A989" t="s">
        <v>134</v>
      </c>
      <c r="B989" s="72" t="s">
        <v>138</v>
      </c>
      <c r="C989" t="s">
        <v>1450</v>
      </c>
    </row>
    <row r="990" spans="1:3" ht="18.75" customHeight="1">
      <c r="A990" t="s">
        <v>134</v>
      </c>
      <c r="B990" s="72" t="s">
        <v>138</v>
      </c>
      <c r="C990" t="s">
        <v>1450</v>
      </c>
    </row>
    <row r="991" spans="1:3" ht="18.75" customHeight="1">
      <c r="A991" t="s">
        <v>134</v>
      </c>
      <c r="B991" s="72" t="s">
        <v>138</v>
      </c>
      <c r="C991" t="s">
        <v>1450</v>
      </c>
    </row>
    <row r="992" spans="1:3" ht="18.75" customHeight="1">
      <c r="A992" t="s">
        <v>134</v>
      </c>
      <c r="B992" s="72" t="s">
        <v>138</v>
      </c>
      <c r="C992" t="s">
        <v>1450</v>
      </c>
    </row>
    <row r="993" spans="1:3" ht="18.75" customHeight="1">
      <c r="A993" t="s">
        <v>134</v>
      </c>
      <c r="B993" s="72" t="s">
        <v>138</v>
      </c>
      <c r="C993" t="s">
        <v>1450</v>
      </c>
    </row>
    <row r="994" spans="1:3" ht="18.75" customHeight="1">
      <c r="A994" t="s">
        <v>134</v>
      </c>
      <c r="B994" s="72" t="s">
        <v>138</v>
      </c>
      <c r="C994" t="s">
        <v>1450</v>
      </c>
    </row>
    <row r="995" spans="1:3" ht="18.75" customHeight="1">
      <c r="A995" t="s">
        <v>134</v>
      </c>
      <c r="B995" s="72" t="s">
        <v>138</v>
      </c>
      <c r="C995" t="s">
        <v>1450</v>
      </c>
    </row>
    <row r="996" spans="1:3" ht="18.75" customHeight="1">
      <c r="A996" t="s">
        <v>134</v>
      </c>
      <c r="B996" s="72" t="s">
        <v>138</v>
      </c>
      <c r="C996" t="s">
        <v>1450</v>
      </c>
    </row>
    <row r="997" spans="1:3" ht="18.75" customHeight="1">
      <c r="A997" t="s">
        <v>134</v>
      </c>
      <c r="B997" s="72" t="s">
        <v>138</v>
      </c>
      <c r="C997" t="s">
        <v>1450</v>
      </c>
    </row>
    <row r="998" spans="1:3" ht="18.75" customHeight="1">
      <c r="A998" t="s">
        <v>134</v>
      </c>
      <c r="B998" s="72" t="s">
        <v>138</v>
      </c>
      <c r="C998" t="s">
        <v>1450</v>
      </c>
    </row>
    <row r="999" spans="1:3" ht="18.75" customHeight="1">
      <c r="A999" t="s">
        <v>134</v>
      </c>
      <c r="B999" s="72" t="s">
        <v>138</v>
      </c>
      <c r="C999" t="s">
        <v>1450</v>
      </c>
    </row>
    <row r="1000" spans="1:3" ht="18.75" customHeight="1">
      <c r="A1000" t="s">
        <v>134</v>
      </c>
      <c r="B1000" s="72" t="s">
        <v>138</v>
      </c>
      <c r="C1000" t="s">
        <v>1450</v>
      </c>
    </row>
    <row r="1001" spans="1:3" ht="18.75" customHeight="1">
      <c r="A1001" t="s">
        <v>134</v>
      </c>
      <c r="B1001" s="72" t="s">
        <v>138</v>
      </c>
      <c r="C1001" t="s">
        <v>1450</v>
      </c>
    </row>
    <row r="1002" spans="1:3" ht="18.75" customHeight="1">
      <c r="A1002" t="s">
        <v>134</v>
      </c>
      <c r="B1002" s="72" t="s">
        <v>138</v>
      </c>
      <c r="C1002" t="s">
        <v>1450</v>
      </c>
    </row>
    <row r="1003" spans="1:3" ht="18.75" customHeight="1">
      <c r="A1003" t="s">
        <v>134</v>
      </c>
      <c r="B1003" s="72" t="s">
        <v>138</v>
      </c>
      <c r="C1003" t="s">
        <v>1450</v>
      </c>
    </row>
    <row r="1004" spans="1:3" ht="18.75" customHeight="1">
      <c r="A1004" t="s">
        <v>134</v>
      </c>
      <c r="B1004" s="72" t="s">
        <v>138</v>
      </c>
      <c r="C1004" t="s">
        <v>1450</v>
      </c>
    </row>
    <row r="1005" spans="1:3" ht="18.75" customHeight="1">
      <c r="A1005" t="s">
        <v>134</v>
      </c>
      <c r="B1005" s="72" t="s">
        <v>138</v>
      </c>
      <c r="C1005" t="s">
        <v>1450</v>
      </c>
    </row>
    <row r="1006" spans="1:3" ht="18.75" customHeight="1">
      <c r="A1006" t="s">
        <v>134</v>
      </c>
      <c r="B1006" s="72" t="s">
        <v>138</v>
      </c>
      <c r="C1006" t="s">
        <v>1450</v>
      </c>
    </row>
    <row r="1007" spans="1:3" ht="18.75" customHeight="1">
      <c r="A1007" t="s">
        <v>134</v>
      </c>
      <c r="B1007" s="72" t="s">
        <v>138</v>
      </c>
      <c r="C1007" t="s">
        <v>1450</v>
      </c>
    </row>
    <row r="1008" spans="1:3" ht="18.75" customHeight="1">
      <c r="A1008" t="s">
        <v>134</v>
      </c>
      <c r="B1008" s="72" t="s">
        <v>138</v>
      </c>
      <c r="C1008" t="s">
        <v>1450</v>
      </c>
    </row>
    <row r="1009" spans="1:3" ht="18.75" customHeight="1">
      <c r="A1009" t="s">
        <v>134</v>
      </c>
      <c r="B1009" s="72" t="s">
        <v>138</v>
      </c>
      <c r="C1009" t="s">
        <v>1450</v>
      </c>
    </row>
    <row r="1010" spans="1:3" ht="18.75" customHeight="1">
      <c r="A1010" t="s">
        <v>134</v>
      </c>
      <c r="B1010" s="72" t="s">
        <v>138</v>
      </c>
      <c r="C1010" t="s">
        <v>1450</v>
      </c>
    </row>
    <row r="1011" spans="1:3" ht="18.75" customHeight="1">
      <c r="A1011" t="s">
        <v>134</v>
      </c>
      <c r="B1011" s="72" t="s">
        <v>138</v>
      </c>
      <c r="C1011" t="s">
        <v>1450</v>
      </c>
    </row>
    <row r="1012" spans="1:3" ht="18.75" customHeight="1">
      <c r="A1012" t="s">
        <v>134</v>
      </c>
      <c r="B1012" s="72" t="s">
        <v>138</v>
      </c>
      <c r="C1012" t="s">
        <v>1450</v>
      </c>
    </row>
    <row r="1013" spans="1:3" ht="18.75" customHeight="1">
      <c r="A1013" t="s">
        <v>134</v>
      </c>
      <c r="B1013" s="72" t="s">
        <v>138</v>
      </c>
      <c r="C1013" t="s">
        <v>1450</v>
      </c>
    </row>
    <row r="1014" spans="1:3" ht="18.75" customHeight="1">
      <c r="A1014" t="s">
        <v>134</v>
      </c>
      <c r="B1014" s="72" t="s">
        <v>138</v>
      </c>
      <c r="C1014" t="s">
        <v>1450</v>
      </c>
    </row>
    <row r="1015" spans="1:3" ht="18.75" customHeight="1">
      <c r="A1015" t="s">
        <v>134</v>
      </c>
      <c r="B1015" s="72" t="s">
        <v>138</v>
      </c>
      <c r="C1015" t="s">
        <v>1450</v>
      </c>
    </row>
    <row r="1016" spans="1:3" ht="18.75" customHeight="1">
      <c r="A1016" t="s">
        <v>134</v>
      </c>
      <c r="B1016" s="72" t="s">
        <v>138</v>
      </c>
      <c r="C1016" t="s">
        <v>1450</v>
      </c>
    </row>
    <row r="1017" spans="1:3" ht="18.75" customHeight="1">
      <c r="A1017" t="s">
        <v>134</v>
      </c>
      <c r="B1017" s="72" t="s">
        <v>138</v>
      </c>
      <c r="C1017" t="s">
        <v>1450</v>
      </c>
    </row>
    <row r="1018" spans="1:3" ht="18.75" customHeight="1">
      <c r="A1018" t="s">
        <v>134</v>
      </c>
      <c r="B1018" s="72" t="s">
        <v>138</v>
      </c>
      <c r="C1018" t="s">
        <v>1450</v>
      </c>
    </row>
    <row r="1019" spans="1:3" ht="18.75" customHeight="1">
      <c r="A1019" t="s">
        <v>134</v>
      </c>
      <c r="B1019" s="72" t="s">
        <v>138</v>
      </c>
      <c r="C1019" t="s">
        <v>1450</v>
      </c>
    </row>
    <row r="1020" spans="1:3" ht="18.75" customHeight="1">
      <c r="A1020" t="s">
        <v>134</v>
      </c>
      <c r="B1020" s="72" t="s">
        <v>138</v>
      </c>
      <c r="C1020" t="s">
        <v>1450</v>
      </c>
    </row>
    <row r="1021" spans="1:3" ht="18.75" customHeight="1">
      <c r="A1021" t="s">
        <v>134</v>
      </c>
      <c r="B1021" s="72" t="s">
        <v>138</v>
      </c>
      <c r="C1021" t="s">
        <v>1450</v>
      </c>
    </row>
    <row r="1022" spans="1:3" ht="18.75" customHeight="1">
      <c r="A1022" t="s">
        <v>134</v>
      </c>
      <c r="B1022" s="72" t="s">
        <v>138</v>
      </c>
      <c r="C1022" t="s">
        <v>1450</v>
      </c>
    </row>
    <row r="1023" spans="1:3" ht="18.75" customHeight="1">
      <c r="A1023" t="s">
        <v>134</v>
      </c>
      <c r="B1023" s="72" t="s">
        <v>138</v>
      </c>
      <c r="C1023" t="s">
        <v>1450</v>
      </c>
    </row>
    <row r="1024" spans="1:3" ht="18.75" customHeight="1">
      <c r="A1024" t="s">
        <v>134</v>
      </c>
      <c r="B1024" s="72" t="s">
        <v>138</v>
      </c>
      <c r="C1024" t="s">
        <v>1450</v>
      </c>
    </row>
    <row r="1025" spans="1:3" ht="18.75" customHeight="1">
      <c r="A1025" t="s">
        <v>134</v>
      </c>
      <c r="B1025" s="72" t="s">
        <v>138</v>
      </c>
      <c r="C1025" t="s">
        <v>1451</v>
      </c>
    </row>
    <row r="1026" spans="1:3" ht="18.75" customHeight="1">
      <c r="A1026" t="s">
        <v>134</v>
      </c>
      <c r="B1026" s="72" t="s">
        <v>138</v>
      </c>
      <c r="C1026" t="s">
        <v>1451</v>
      </c>
    </row>
    <row r="1027" spans="1:3" ht="15" customHeight="1">
      <c r="A1027" t="s">
        <v>134</v>
      </c>
      <c r="B1027" s="72" t="s">
        <v>138</v>
      </c>
      <c r="C1027" t="s">
        <v>1452</v>
      </c>
    </row>
    <row r="1028" spans="1:3" ht="15" customHeight="1">
      <c r="A1028" t="s">
        <v>134</v>
      </c>
      <c r="B1028" s="72" t="s">
        <v>138</v>
      </c>
      <c r="C1028" t="s">
        <v>1452</v>
      </c>
    </row>
    <row r="1029" spans="1:3" ht="15" customHeight="1">
      <c r="A1029" t="s">
        <v>134</v>
      </c>
      <c r="B1029" s="72" t="s">
        <v>138</v>
      </c>
      <c r="C1029" t="s">
        <v>1452</v>
      </c>
    </row>
    <row r="1030" spans="1:3" ht="15" customHeight="1">
      <c r="A1030" t="s">
        <v>134</v>
      </c>
      <c r="B1030" s="72" t="s">
        <v>138</v>
      </c>
      <c r="C1030" t="s">
        <v>1452</v>
      </c>
    </row>
    <row r="1031" spans="1:3" ht="15" customHeight="1">
      <c r="A1031" t="s">
        <v>134</v>
      </c>
      <c r="B1031" s="72" t="s">
        <v>138</v>
      </c>
      <c r="C1031" t="s">
        <v>1452</v>
      </c>
    </row>
    <row r="1032" spans="1:3" ht="15" customHeight="1">
      <c r="A1032" t="s">
        <v>134</v>
      </c>
      <c r="B1032" s="72" t="s">
        <v>138</v>
      </c>
      <c r="C1032" t="s">
        <v>1452</v>
      </c>
    </row>
    <row r="1033" spans="1:3" ht="15" customHeight="1">
      <c r="A1033" t="s">
        <v>134</v>
      </c>
      <c r="B1033" s="72" t="s">
        <v>138</v>
      </c>
      <c r="C1033" t="s">
        <v>1452</v>
      </c>
    </row>
    <row r="1034" spans="1:3" ht="15" customHeight="1">
      <c r="A1034" t="s">
        <v>134</v>
      </c>
      <c r="B1034" s="72" t="s">
        <v>138</v>
      </c>
      <c r="C1034" t="s">
        <v>1452</v>
      </c>
    </row>
    <row r="1035" spans="1:3" ht="15" customHeight="1">
      <c r="A1035" t="s">
        <v>134</v>
      </c>
      <c r="B1035" s="72" t="s">
        <v>138</v>
      </c>
      <c r="C1035" t="s">
        <v>1452</v>
      </c>
    </row>
    <row r="1036" spans="1:3" ht="15" customHeight="1">
      <c r="A1036" t="s">
        <v>134</v>
      </c>
      <c r="B1036" s="72" t="s">
        <v>138</v>
      </c>
      <c r="C1036" t="s">
        <v>1452</v>
      </c>
    </row>
    <row r="1037" spans="1:3" ht="15" customHeight="1">
      <c r="A1037" t="s">
        <v>134</v>
      </c>
      <c r="B1037" s="72" t="s">
        <v>138</v>
      </c>
      <c r="C1037" t="s">
        <v>1452</v>
      </c>
    </row>
    <row r="1038" spans="1:3" ht="15" customHeight="1">
      <c r="A1038" t="s">
        <v>134</v>
      </c>
      <c r="B1038" s="72" t="s">
        <v>138</v>
      </c>
      <c r="C1038" t="s">
        <v>1452</v>
      </c>
    </row>
    <row r="1039" spans="1:3" ht="18.75" customHeight="1">
      <c r="A1039" t="s">
        <v>134</v>
      </c>
      <c r="B1039" s="72" t="s">
        <v>138</v>
      </c>
      <c r="C1039" t="s">
        <v>1453</v>
      </c>
    </row>
    <row r="1040" spans="1:3" ht="18.75" customHeight="1">
      <c r="A1040" t="s">
        <v>134</v>
      </c>
      <c r="B1040" s="72" t="s">
        <v>138</v>
      </c>
      <c r="C1040" t="s">
        <v>1453</v>
      </c>
    </row>
    <row r="1041" spans="1:3" ht="18.75" customHeight="1">
      <c r="A1041" t="s">
        <v>134</v>
      </c>
      <c r="B1041" s="72" t="s">
        <v>138</v>
      </c>
      <c r="C1041" t="s">
        <v>1453</v>
      </c>
    </row>
    <row r="1042" spans="1:3" ht="18.75" customHeight="1">
      <c r="A1042" t="s">
        <v>134</v>
      </c>
      <c r="B1042" s="72" t="s">
        <v>138</v>
      </c>
      <c r="C1042" t="s">
        <v>1453</v>
      </c>
    </row>
    <row r="1043" spans="1:3" ht="18.75" customHeight="1">
      <c r="A1043" t="s">
        <v>134</v>
      </c>
      <c r="B1043" s="72" t="s">
        <v>138</v>
      </c>
      <c r="C1043" t="s">
        <v>1453</v>
      </c>
    </row>
    <row r="1044" spans="1:3" ht="18.75" customHeight="1">
      <c r="A1044" t="s">
        <v>134</v>
      </c>
      <c r="B1044" s="72" t="s">
        <v>138</v>
      </c>
      <c r="C1044" t="s">
        <v>1453</v>
      </c>
    </row>
    <row r="1045" spans="1:3" ht="18.75" customHeight="1">
      <c r="A1045" t="s">
        <v>134</v>
      </c>
      <c r="B1045" s="72" t="s">
        <v>138</v>
      </c>
      <c r="C1045" t="s">
        <v>1453</v>
      </c>
    </row>
    <row r="1046" spans="1:3" ht="18.75" customHeight="1">
      <c r="A1046" t="s">
        <v>134</v>
      </c>
      <c r="B1046" s="72" t="s">
        <v>138</v>
      </c>
      <c r="C1046" t="s">
        <v>1453</v>
      </c>
    </row>
    <row r="1047" spans="1:3" ht="18.75" customHeight="1">
      <c r="A1047" t="s">
        <v>134</v>
      </c>
      <c r="B1047" s="72" t="s">
        <v>138</v>
      </c>
      <c r="C1047" t="s">
        <v>1453</v>
      </c>
    </row>
    <row r="1048" spans="1:3" ht="18.75" customHeight="1">
      <c r="A1048" t="s">
        <v>134</v>
      </c>
      <c r="B1048" s="72" t="s">
        <v>138</v>
      </c>
      <c r="C1048" t="s">
        <v>1453</v>
      </c>
    </row>
    <row r="1049" spans="1:3" ht="18.75" customHeight="1">
      <c r="A1049" t="s">
        <v>134</v>
      </c>
      <c r="B1049" s="72" t="s">
        <v>138</v>
      </c>
      <c r="C1049" t="s">
        <v>1453</v>
      </c>
    </row>
    <row r="1050" spans="1:3" ht="18.75" customHeight="1">
      <c r="A1050" t="s">
        <v>134</v>
      </c>
      <c r="B1050" s="72" t="s">
        <v>138</v>
      </c>
      <c r="C1050" t="s">
        <v>1453</v>
      </c>
    </row>
    <row r="1051" spans="1:3" ht="18.75" customHeight="1">
      <c r="A1051" t="s">
        <v>134</v>
      </c>
      <c r="B1051" s="72" t="s">
        <v>138</v>
      </c>
      <c r="C1051" t="s">
        <v>1453</v>
      </c>
    </row>
    <row r="1052" spans="1:3" ht="18.75" customHeight="1">
      <c r="A1052" t="s">
        <v>134</v>
      </c>
      <c r="B1052" s="72" t="s">
        <v>138</v>
      </c>
      <c r="C1052" t="s">
        <v>1453</v>
      </c>
    </row>
    <row r="1053" spans="1:3" ht="18.75" customHeight="1">
      <c r="A1053" t="s">
        <v>134</v>
      </c>
      <c r="B1053" s="72" t="s">
        <v>138</v>
      </c>
      <c r="C1053" t="s">
        <v>1454</v>
      </c>
    </row>
    <row r="1054" spans="1:3" ht="18.75" customHeight="1">
      <c r="A1054" t="s">
        <v>134</v>
      </c>
      <c r="B1054" s="72" t="s">
        <v>138</v>
      </c>
      <c r="C1054" t="s">
        <v>1454</v>
      </c>
    </row>
    <row r="1055" spans="1:3" ht="18.75" customHeight="1">
      <c r="A1055" t="s">
        <v>134</v>
      </c>
      <c r="B1055" s="72" t="s">
        <v>138</v>
      </c>
      <c r="C1055" t="s">
        <v>1454</v>
      </c>
    </row>
    <row r="1056" spans="1:3" ht="18.75" customHeight="1">
      <c r="A1056" t="s">
        <v>134</v>
      </c>
      <c r="B1056" s="72" t="s">
        <v>138</v>
      </c>
      <c r="C1056" t="s">
        <v>1454</v>
      </c>
    </row>
    <row r="1057" spans="1:3" ht="18.75" customHeight="1">
      <c r="A1057" t="s">
        <v>134</v>
      </c>
      <c r="B1057" s="72" t="s">
        <v>138</v>
      </c>
      <c r="C1057" t="s">
        <v>1454</v>
      </c>
    </row>
    <row r="1058" spans="1:3" ht="18.75" customHeight="1">
      <c r="A1058" t="s">
        <v>134</v>
      </c>
      <c r="B1058" s="72" t="s">
        <v>138</v>
      </c>
      <c r="C1058" t="s">
        <v>1454</v>
      </c>
    </row>
    <row r="1059" spans="1:3" ht="18.75" customHeight="1">
      <c r="A1059" t="s">
        <v>134</v>
      </c>
      <c r="B1059" s="72" t="s">
        <v>138</v>
      </c>
      <c r="C1059" t="s">
        <v>1454</v>
      </c>
    </row>
    <row r="1060" spans="1:3" ht="18.75" customHeight="1">
      <c r="A1060" t="s">
        <v>134</v>
      </c>
      <c r="B1060" s="72" t="s">
        <v>138</v>
      </c>
      <c r="C1060" t="s">
        <v>1454</v>
      </c>
    </row>
    <row r="1061" spans="1:3" ht="18.75" customHeight="1">
      <c r="A1061" t="s">
        <v>134</v>
      </c>
      <c r="B1061" s="72" t="s">
        <v>138</v>
      </c>
      <c r="C1061" t="s">
        <v>1454</v>
      </c>
    </row>
    <row r="1062" spans="1:3" ht="18.75" customHeight="1">
      <c r="A1062" t="s">
        <v>134</v>
      </c>
      <c r="B1062" s="72" t="s">
        <v>138</v>
      </c>
      <c r="C1062" t="s">
        <v>1454</v>
      </c>
    </row>
    <row r="1063" spans="1:3" ht="18.75" customHeight="1">
      <c r="A1063" t="s">
        <v>134</v>
      </c>
      <c r="B1063" s="72" t="s">
        <v>138</v>
      </c>
      <c r="C1063" t="s">
        <v>1454</v>
      </c>
    </row>
    <row r="1064" spans="1:3" ht="18.75" customHeight="1">
      <c r="A1064" t="s">
        <v>134</v>
      </c>
      <c r="B1064" s="72" t="s">
        <v>138</v>
      </c>
      <c r="C1064" t="s">
        <v>1454</v>
      </c>
    </row>
    <row r="1065" spans="1:3" ht="18.75" customHeight="1">
      <c r="A1065" t="s">
        <v>134</v>
      </c>
      <c r="B1065" s="72" t="s">
        <v>138</v>
      </c>
      <c r="C1065" t="s">
        <v>1454</v>
      </c>
    </row>
    <row r="1066" spans="1:3" ht="18.75" customHeight="1">
      <c r="A1066" t="s">
        <v>134</v>
      </c>
      <c r="B1066" s="72" t="s">
        <v>138</v>
      </c>
      <c r="C1066" t="s">
        <v>1454</v>
      </c>
    </row>
    <row r="1067" spans="1:3" ht="18.75" customHeight="1">
      <c r="A1067" t="s">
        <v>134</v>
      </c>
      <c r="B1067" s="72" t="s">
        <v>138</v>
      </c>
      <c r="C1067" t="s">
        <v>1454</v>
      </c>
    </row>
    <row r="1068" spans="1:3" ht="18.75" customHeight="1">
      <c r="A1068" t="s">
        <v>134</v>
      </c>
      <c r="B1068" s="72" t="s">
        <v>138</v>
      </c>
      <c r="C1068" t="s">
        <v>1454</v>
      </c>
    </row>
    <row r="1069" spans="1:3" ht="18.75" customHeight="1">
      <c r="A1069" t="s">
        <v>134</v>
      </c>
      <c r="B1069" s="72" t="s">
        <v>138</v>
      </c>
      <c r="C1069" t="s">
        <v>1454</v>
      </c>
    </row>
    <row r="1070" spans="1:3" ht="18.75" customHeight="1">
      <c r="A1070" t="s">
        <v>134</v>
      </c>
      <c r="B1070" s="72" t="s">
        <v>138</v>
      </c>
      <c r="C1070" t="s">
        <v>1454</v>
      </c>
    </row>
    <row r="1071" spans="1:3" ht="18.75" customHeight="1">
      <c r="A1071" t="s">
        <v>134</v>
      </c>
      <c r="B1071" s="72" t="s">
        <v>138</v>
      </c>
      <c r="C1071" t="s">
        <v>1454</v>
      </c>
    </row>
    <row r="1072" spans="1:3" ht="18.75" customHeight="1">
      <c r="A1072" t="s">
        <v>134</v>
      </c>
      <c r="B1072" s="72" t="s">
        <v>138</v>
      </c>
      <c r="C1072" t="s">
        <v>1454</v>
      </c>
    </row>
    <row r="1073" spans="1:3" ht="18.75" customHeight="1">
      <c r="A1073" t="s">
        <v>134</v>
      </c>
      <c r="B1073" s="72" t="s">
        <v>138</v>
      </c>
      <c r="C1073" t="s">
        <v>1454</v>
      </c>
    </row>
    <row r="1074" spans="1:3" ht="18.75" customHeight="1">
      <c r="A1074" t="s">
        <v>134</v>
      </c>
      <c r="B1074" s="72" t="s">
        <v>138</v>
      </c>
      <c r="C1074" t="s">
        <v>1454</v>
      </c>
    </row>
    <row r="1075" spans="1:3" ht="18.75" customHeight="1">
      <c r="A1075" t="s">
        <v>134</v>
      </c>
      <c r="B1075" s="72" t="s">
        <v>138</v>
      </c>
      <c r="C1075" t="s">
        <v>1454</v>
      </c>
    </row>
    <row r="1076" spans="1:3" ht="18.75" customHeight="1">
      <c r="A1076" t="s">
        <v>134</v>
      </c>
      <c r="B1076" s="72" t="s">
        <v>138</v>
      </c>
      <c r="C1076" t="s">
        <v>1454</v>
      </c>
    </row>
    <row r="1077" spans="1:3" ht="18.75" customHeight="1">
      <c r="A1077" t="s">
        <v>134</v>
      </c>
      <c r="B1077" s="72" t="s">
        <v>138</v>
      </c>
      <c r="C1077" t="s">
        <v>1454</v>
      </c>
    </row>
    <row r="1078" spans="1:3" ht="18.75" customHeight="1">
      <c r="A1078" t="s">
        <v>134</v>
      </c>
      <c r="B1078" s="72" t="s">
        <v>138</v>
      </c>
      <c r="C1078" t="s">
        <v>1454</v>
      </c>
    </row>
    <row r="1079" spans="1:3" ht="18.75" customHeight="1">
      <c r="A1079" t="s">
        <v>134</v>
      </c>
      <c r="B1079" s="72" t="s">
        <v>138</v>
      </c>
      <c r="C1079" t="s">
        <v>1454</v>
      </c>
    </row>
    <row r="1080" spans="1:3" ht="18.75" customHeight="1">
      <c r="A1080" t="s">
        <v>134</v>
      </c>
      <c r="B1080" s="72" t="s">
        <v>138</v>
      </c>
      <c r="C1080" t="s">
        <v>1454</v>
      </c>
    </row>
    <row r="1081" spans="1:3" ht="18.75" customHeight="1">
      <c r="A1081" t="s">
        <v>134</v>
      </c>
      <c r="B1081" s="72" t="s">
        <v>138</v>
      </c>
      <c r="C1081" t="s">
        <v>1454</v>
      </c>
    </row>
    <row r="1082" spans="1:3" ht="18.75" customHeight="1">
      <c r="A1082" t="s">
        <v>134</v>
      </c>
      <c r="B1082" s="72" t="s">
        <v>138</v>
      </c>
      <c r="C1082" t="s">
        <v>1454</v>
      </c>
    </row>
    <row r="1083" spans="1:3" ht="18.75" customHeight="1">
      <c r="A1083" t="s">
        <v>134</v>
      </c>
      <c r="B1083" s="72" t="s">
        <v>138</v>
      </c>
      <c r="C1083" t="s">
        <v>1454</v>
      </c>
    </row>
    <row r="1084" spans="1:3" ht="18.75" customHeight="1">
      <c r="A1084" t="s">
        <v>134</v>
      </c>
      <c r="B1084" s="72" t="s">
        <v>138</v>
      </c>
      <c r="C1084" t="s">
        <v>1454</v>
      </c>
    </row>
    <row r="1085" spans="1:3" ht="18.75" customHeight="1">
      <c r="A1085" t="s">
        <v>134</v>
      </c>
      <c r="B1085" s="72" t="s">
        <v>138</v>
      </c>
      <c r="C1085" t="s">
        <v>1454</v>
      </c>
    </row>
    <row r="1086" spans="1:3" ht="18.75" customHeight="1">
      <c r="A1086" t="s">
        <v>134</v>
      </c>
      <c r="B1086" s="72" t="s">
        <v>138</v>
      </c>
      <c r="C1086" t="s">
        <v>1455</v>
      </c>
    </row>
    <row r="1087" spans="1:3" ht="18.75" customHeight="1">
      <c r="A1087" t="s">
        <v>134</v>
      </c>
      <c r="B1087" s="72" t="s">
        <v>138</v>
      </c>
      <c r="C1087" t="s">
        <v>1455</v>
      </c>
    </row>
    <row r="1088" spans="1:3" ht="18.75" customHeight="1">
      <c r="A1088" t="s">
        <v>134</v>
      </c>
      <c r="B1088" s="72" t="s">
        <v>138</v>
      </c>
      <c r="C1088" t="s">
        <v>1455</v>
      </c>
    </row>
    <row r="1089" spans="1:3" ht="18.75" customHeight="1">
      <c r="A1089" t="s">
        <v>134</v>
      </c>
      <c r="B1089" s="72" t="s">
        <v>138</v>
      </c>
      <c r="C1089" t="s">
        <v>1455</v>
      </c>
    </row>
    <row r="1090" spans="1:3" ht="18.75" customHeight="1">
      <c r="A1090" t="s">
        <v>134</v>
      </c>
      <c r="B1090" s="72" t="s">
        <v>138</v>
      </c>
      <c r="C1090" t="s">
        <v>1455</v>
      </c>
    </row>
    <row r="1091" spans="1:3" ht="18.75" customHeight="1">
      <c r="A1091" t="s">
        <v>134</v>
      </c>
      <c r="B1091" s="72" t="s">
        <v>138</v>
      </c>
      <c r="C1091" t="s">
        <v>1455</v>
      </c>
    </row>
    <row r="1092" spans="1:3" ht="18.75" customHeight="1">
      <c r="A1092" t="s">
        <v>134</v>
      </c>
      <c r="B1092" s="72" t="s">
        <v>138</v>
      </c>
      <c r="C1092" t="s">
        <v>1455</v>
      </c>
    </row>
    <row r="1093" spans="1:3" ht="18.75" customHeight="1">
      <c r="A1093" t="s">
        <v>134</v>
      </c>
      <c r="B1093" s="72" t="s">
        <v>138</v>
      </c>
      <c r="C1093" t="s">
        <v>1455</v>
      </c>
    </row>
    <row r="1094" spans="1:3" ht="18.75" customHeight="1">
      <c r="A1094" t="s">
        <v>134</v>
      </c>
      <c r="B1094" s="72" t="s">
        <v>138</v>
      </c>
      <c r="C1094" t="s">
        <v>1455</v>
      </c>
    </row>
    <row r="1095" spans="1:3" ht="18.75" customHeight="1">
      <c r="A1095" t="s">
        <v>134</v>
      </c>
      <c r="B1095" s="72" t="s">
        <v>138</v>
      </c>
      <c r="C1095" t="s">
        <v>1455</v>
      </c>
    </row>
    <row r="1096" spans="1:3" ht="18.75" customHeight="1">
      <c r="A1096" t="s">
        <v>134</v>
      </c>
      <c r="B1096" s="72" t="s">
        <v>138</v>
      </c>
      <c r="C1096" t="s">
        <v>1455</v>
      </c>
    </row>
    <row r="1097" spans="1:3" ht="18.75" customHeight="1">
      <c r="A1097" t="s">
        <v>134</v>
      </c>
      <c r="B1097" s="72" t="s">
        <v>138</v>
      </c>
      <c r="C1097" t="s">
        <v>1455</v>
      </c>
    </row>
    <row r="1098" spans="1:3" ht="18.75" customHeight="1">
      <c r="A1098" t="s">
        <v>134</v>
      </c>
      <c r="B1098" s="72" t="s">
        <v>138</v>
      </c>
      <c r="C1098" t="s">
        <v>1455</v>
      </c>
    </row>
    <row r="1099" spans="1:3" ht="18.75" customHeight="1">
      <c r="A1099" t="s">
        <v>134</v>
      </c>
      <c r="B1099" s="72" t="s">
        <v>138</v>
      </c>
      <c r="C1099" t="s">
        <v>1455</v>
      </c>
    </row>
    <row r="1100" spans="1:3" ht="18.75" customHeight="1">
      <c r="A1100" t="s">
        <v>134</v>
      </c>
      <c r="B1100" s="72" t="s">
        <v>138</v>
      </c>
      <c r="C1100" t="s">
        <v>1455</v>
      </c>
    </row>
    <row r="1101" spans="1:3" ht="18.75" customHeight="1">
      <c r="A1101" t="s">
        <v>134</v>
      </c>
      <c r="B1101" s="72" t="s">
        <v>138</v>
      </c>
      <c r="C1101" t="s">
        <v>1455</v>
      </c>
    </row>
    <row r="1102" spans="1:3" ht="18.75" customHeight="1">
      <c r="A1102" t="s">
        <v>134</v>
      </c>
      <c r="B1102" s="72" t="s">
        <v>138</v>
      </c>
      <c r="C1102" t="s">
        <v>1455</v>
      </c>
    </row>
    <row r="1103" spans="1:3" ht="18.75" customHeight="1">
      <c r="A1103" t="s">
        <v>134</v>
      </c>
      <c r="B1103" s="72" t="s">
        <v>138</v>
      </c>
      <c r="C1103" t="s">
        <v>1455</v>
      </c>
    </row>
    <row r="1104" spans="1:3" ht="18.75" customHeight="1">
      <c r="A1104" t="s">
        <v>134</v>
      </c>
      <c r="B1104" s="72" t="s">
        <v>138</v>
      </c>
      <c r="C1104" t="s">
        <v>1455</v>
      </c>
    </row>
    <row r="1105" spans="1:3" ht="18.75" customHeight="1">
      <c r="A1105" t="s">
        <v>134</v>
      </c>
      <c r="B1105" s="72" t="s">
        <v>138</v>
      </c>
      <c r="C1105" t="s">
        <v>1455</v>
      </c>
    </row>
    <row r="1106" spans="1:3" ht="18.75" customHeight="1">
      <c r="A1106" t="s">
        <v>134</v>
      </c>
      <c r="B1106" s="72" t="s">
        <v>138</v>
      </c>
      <c r="C1106" t="s">
        <v>1455</v>
      </c>
    </row>
    <row r="1107" spans="1:3" ht="18.75" customHeight="1">
      <c r="A1107" t="s">
        <v>134</v>
      </c>
      <c r="B1107" s="72" t="s">
        <v>138</v>
      </c>
      <c r="C1107" t="s">
        <v>1455</v>
      </c>
    </row>
    <row r="1108" spans="1:3" ht="18.75" customHeight="1">
      <c r="A1108" t="s">
        <v>134</v>
      </c>
      <c r="B1108" s="72" t="s">
        <v>138</v>
      </c>
      <c r="C1108" t="s">
        <v>1455</v>
      </c>
    </row>
    <row r="1109" spans="1:3" ht="18.75" customHeight="1">
      <c r="A1109" t="s">
        <v>134</v>
      </c>
      <c r="B1109" s="72" t="s">
        <v>138</v>
      </c>
      <c r="C1109" t="s">
        <v>1455</v>
      </c>
    </row>
    <row r="1110" spans="1:3" ht="18.75" customHeight="1">
      <c r="A1110" t="s">
        <v>134</v>
      </c>
      <c r="B1110" s="72" t="s">
        <v>138</v>
      </c>
      <c r="C1110" t="s">
        <v>1455</v>
      </c>
    </row>
    <row r="1111" spans="1:3" ht="18.75" customHeight="1">
      <c r="A1111" t="s">
        <v>134</v>
      </c>
      <c r="B1111" s="72" t="s">
        <v>138</v>
      </c>
      <c r="C1111" t="s">
        <v>1455</v>
      </c>
    </row>
    <row r="1112" spans="1:3" ht="18.75" customHeight="1">
      <c r="A1112" t="s">
        <v>134</v>
      </c>
      <c r="B1112" s="72" t="s">
        <v>138</v>
      </c>
      <c r="C1112" t="s">
        <v>1455</v>
      </c>
    </row>
    <row r="1113" spans="1:3" ht="18.75" customHeight="1">
      <c r="A1113" t="s">
        <v>134</v>
      </c>
      <c r="B1113" s="72" t="s">
        <v>138</v>
      </c>
      <c r="C1113" t="s">
        <v>1455</v>
      </c>
    </row>
    <row r="1114" spans="1:3" ht="18.75" customHeight="1">
      <c r="A1114" t="s">
        <v>134</v>
      </c>
      <c r="B1114" s="72" t="s">
        <v>138</v>
      </c>
      <c r="C1114" t="s">
        <v>1455</v>
      </c>
    </row>
    <row r="1115" spans="1:3" ht="18.75" customHeight="1">
      <c r="A1115" t="s">
        <v>134</v>
      </c>
      <c r="B1115" s="72" t="s">
        <v>138</v>
      </c>
      <c r="C1115" t="s">
        <v>1455</v>
      </c>
    </row>
    <row r="1116" spans="1:3" ht="18.75" customHeight="1">
      <c r="A1116" t="s">
        <v>134</v>
      </c>
      <c r="B1116" s="72" t="s">
        <v>138</v>
      </c>
      <c r="C1116" t="s">
        <v>1455</v>
      </c>
    </row>
    <row r="1117" spans="1:3" ht="18.75" customHeight="1">
      <c r="A1117" t="s">
        <v>134</v>
      </c>
      <c r="B1117" s="72" t="s">
        <v>138</v>
      </c>
      <c r="C1117" t="s">
        <v>1455</v>
      </c>
    </row>
    <row r="1118" spans="1:3" ht="18.75" customHeight="1">
      <c r="A1118" t="s">
        <v>134</v>
      </c>
      <c r="B1118" s="72" t="s">
        <v>138</v>
      </c>
      <c r="C1118" t="s">
        <v>1456</v>
      </c>
    </row>
    <row r="1119" spans="1:3" ht="18.75" customHeight="1">
      <c r="A1119" t="s">
        <v>134</v>
      </c>
      <c r="B1119" s="72" t="s">
        <v>138</v>
      </c>
      <c r="C1119" t="s">
        <v>1456</v>
      </c>
    </row>
    <row r="1120" spans="1:3" ht="18.75" customHeight="1">
      <c r="A1120" t="s">
        <v>134</v>
      </c>
      <c r="B1120" s="72" t="s">
        <v>138</v>
      </c>
      <c r="C1120" t="s">
        <v>1456</v>
      </c>
    </row>
    <row r="1121" spans="1:3" ht="18.75" customHeight="1">
      <c r="A1121" t="s">
        <v>134</v>
      </c>
      <c r="B1121" s="72" t="s">
        <v>138</v>
      </c>
      <c r="C1121" t="s">
        <v>1456</v>
      </c>
    </row>
    <row r="1122" spans="1:3" ht="18.75" customHeight="1">
      <c r="A1122" t="s">
        <v>134</v>
      </c>
      <c r="B1122" s="72" t="s">
        <v>138</v>
      </c>
      <c r="C1122" t="s">
        <v>1456</v>
      </c>
    </row>
    <row r="1123" spans="1:3" ht="18.75" customHeight="1">
      <c r="A1123" t="s">
        <v>134</v>
      </c>
      <c r="B1123" s="72" t="s">
        <v>138</v>
      </c>
      <c r="C1123" t="s">
        <v>1456</v>
      </c>
    </row>
    <row r="1124" spans="1:3" ht="18.75" customHeight="1">
      <c r="A1124" t="s">
        <v>134</v>
      </c>
      <c r="B1124" s="72" t="s">
        <v>138</v>
      </c>
      <c r="C1124" t="s">
        <v>1456</v>
      </c>
    </row>
    <row r="1125" spans="1:3" ht="18.75" customHeight="1">
      <c r="A1125" t="s">
        <v>134</v>
      </c>
      <c r="B1125" s="72" t="s">
        <v>138</v>
      </c>
      <c r="C1125" t="s">
        <v>1456</v>
      </c>
    </row>
    <row r="1126" spans="1:3" ht="18.75" customHeight="1">
      <c r="A1126" t="s">
        <v>134</v>
      </c>
      <c r="B1126" s="72" t="s">
        <v>138</v>
      </c>
      <c r="C1126" t="s">
        <v>1456</v>
      </c>
    </row>
    <row r="1127" spans="1:3" ht="18.75" customHeight="1">
      <c r="A1127" t="s">
        <v>134</v>
      </c>
      <c r="B1127" s="72" t="s">
        <v>138</v>
      </c>
      <c r="C1127" t="s">
        <v>1456</v>
      </c>
    </row>
    <row r="1128" spans="1:3" ht="18.75" customHeight="1">
      <c r="A1128" t="s">
        <v>134</v>
      </c>
      <c r="B1128" s="72" t="s">
        <v>138</v>
      </c>
      <c r="C1128" t="s">
        <v>1456</v>
      </c>
    </row>
    <row r="1129" spans="1:3" ht="18.75" customHeight="1">
      <c r="A1129" t="s">
        <v>134</v>
      </c>
      <c r="B1129" s="72" t="s">
        <v>138</v>
      </c>
      <c r="C1129" t="s">
        <v>1456</v>
      </c>
    </row>
    <row r="1130" spans="1:3" ht="18.75" customHeight="1">
      <c r="A1130" t="s">
        <v>134</v>
      </c>
      <c r="B1130" s="72" t="s">
        <v>138</v>
      </c>
      <c r="C1130" t="s">
        <v>1456</v>
      </c>
    </row>
    <row r="1131" spans="1:3" ht="18.75" customHeight="1">
      <c r="A1131" t="s">
        <v>134</v>
      </c>
      <c r="B1131" s="72" t="s">
        <v>138</v>
      </c>
      <c r="C1131" t="s">
        <v>1456</v>
      </c>
    </row>
    <row r="1132" spans="1:3" ht="18.75" customHeight="1">
      <c r="A1132" t="s">
        <v>134</v>
      </c>
      <c r="B1132" s="72" t="s">
        <v>138</v>
      </c>
      <c r="C1132" t="s">
        <v>1456</v>
      </c>
    </row>
    <row r="1133" spans="1:3" ht="18.75" customHeight="1">
      <c r="A1133" t="s">
        <v>134</v>
      </c>
      <c r="B1133" s="72" t="s">
        <v>138</v>
      </c>
      <c r="C1133" t="s">
        <v>1456</v>
      </c>
    </row>
    <row r="1134" spans="1:3" ht="18.75" customHeight="1">
      <c r="A1134" t="s">
        <v>134</v>
      </c>
      <c r="B1134" s="72" t="s">
        <v>138</v>
      </c>
      <c r="C1134" t="s">
        <v>1456</v>
      </c>
    </row>
    <row r="1135" spans="1:3" ht="18.75" customHeight="1">
      <c r="A1135" t="s">
        <v>134</v>
      </c>
      <c r="B1135" s="72" t="s">
        <v>138</v>
      </c>
      <c r="C1135" t="s">
        <v>1456</v>
      </c>
    </row>
    <row r="1136" spans="1:3" ht="18.75" customHeight="1">
      <c r="A1136" t="s">
        <v>134</v>
      </c>
      <c r="B1136" s="72" t="s">
        <v>138</v>
      </c>
      <c r="C1136" t="s">
        <v>1456</v>
      </c>
    </row>
    <row r="1137" spans="1:3" ht="18.75" customHeight="1">
      <c r="A1137" t="s">
        <v>134</v>
      </c>
      <c r="B1137" s="72" t="s">
        <v>138</v>
      </c>
      <c r="C1137" t="s">
        <v>1456</v>
      </c>
    </row>
    <row r="1138" spans="1:3" ht="18.75" customHeight="1">
      <c r="A1138" t="s">
        <v>134</v>
      </c>
      <c r="B1138" s="72" t="s">
        <v>138</v>
      </c>
      <c r="C1138" t="s">
        <v>1456</v>
      </c>
    </row>
    <row r="1139" spans="1:3" ht="18.75" customHeight="1">
      <c r="A1139" t="s">
        <v>134</v>
      </c>
      <c r="B1139" s="72" t="s">
        <v>138</v>
      </c>
      <c r="C1139" t="s">
        <v>1456</v>
      </c>
    </row>
    <row r="1140" spans="1:3" ht="18.75" customHeight="1">
      <c r="A1140" t="s">
        <v>134</v>
      </c>
      <c r="B1140" s="72" t="s">
        <v>138</v>
      </c>
      <c r="C1140" t="s">
        <v>1456</v>
      </c>
    </row>
    <row r="1141" spans="1:3" ht="18.75" customHeight="1">
      <c r="A1141" t="s">
        <v>134</v>
      </c>
      <c r="B1141" s="72" t="s">
        <v>138</v>
      </c>
      <c r="C1141" t="s">
        <v>1456</v>
      </c>
    </row>
    <row r="1142" spans="1:3" ht="18.75" customHeight="1">
      <c r="A1142" t="s">
        <v>134</v>
      </c>
      <c r="B1142" s="72" t="s">
        <v>138</v>
      </c>
      <c r="C1142" t="s">
        <v>1456</v>
      </c>
    </row>
    <row r="1143" spans="1:3" ht="18.75" customHeight="1">
      <c r="A1143" t="s">
        <v>134</v>
      </c>
      <c r="B1143" s="72" t="s">
        <v>138</v>
      </c>
      <c r="C1143" t="s">
        <v>1456</v>
      </c>
    </row>
    <row r="1144" spans="1:3" ht="18.75" customHeight="1">
      <c r="A1144" t="s">
        <v>134</v>
      </c>
      <c r="B1144" s="72" t="s">
        <v>138</v>
      </c>
      <c r="C1144" t="s">
        <v>1456</v>
      </c>
    </row>
    <row r="1145" spans="1:3" ht="18.75" customHeight="1">
      <c r="A1145" t="s">
        <v>134</v>
      </c>
      <c r="B1145" s="72" t="s">
        <v>138</v>
      </c>
      <c r="C1145" t="s">
        <v>1456</v>
      </c>
    </row>
    <row r="1146" spans="1:3" ht="18.75" customHeight="1">
      <c r="A1146" t="s">
        <v>134</v>
      </c>
      <c r="B1146" s="72" t="s">
        <v>138</v>
      </c>
      <c r="C1146" t="s">
        <v>1457</v>
      </c>
    </row>
    <row r="1147" spans="1:3" ht="18.75" customHeight="1">
      <c r="A1147" t="s">
        <v>134</v>
      </c>
      <c r="B1147" s="72" t="s">
        <v>138</v>
      </c>
      <c r="C1147" t="s">
        <v>1457</v>
      </c>
    </row>
    <row r="1148" spans="1:3" ht="18.75" customHeight="1">
      <c r="A1148" t="s">
        <v>134</v>
      </c>
      <c r="B1148" s="72" t="s">
        <v>138</v>
      </c>
      <c r="C1148" t="s">
        <v>1457</v>
      </c>
    </row>
    <row r="1149" spans="1:3" ht="18.75" customHeight="1">
      <c r="A1149" t="s">
        <v>134</v>
      </c>
      <c r="B1149" s="72" t="s">
        <v>138</v>
      </c>
      <c r="C1149" t="s">
        <v>1457</v>
      </c>
    </row>
    <row r="1150" spans="1:3" ht="18.75" customHeight="1">
      <c r="A1150" t="s">
        <v>134</v>
      </c>
      <c r="B1150" s="72" t="s">
        <v>138</v>
      </c>
      <c r="C1150" t="s">
        <v>1457</v>
      </c>
    </row>
    <row r="1151" spans="1:3" ht="18.75" customHeight="1">
      <c r="A1151" t="s">
        <v>134</v>
      </c>
      <c r="B1151" s="72" t="s">
        <v>138</v>
      </c>
      <c r="C1151" t="s">
        <v>1457</v>
      </c>
    </row>
    <row r="1152" spans="1:3" ht="18.75" customHeight="1">
      <c r="A1152" t="s">
        <v>134</v>
      </c>
      <c r="B1152" s="72" t="s">
        <v>138</v>
      </c>
      <c r="C1152" t="s">
        <v>1457</v>
      </c>
    </row>
    <row r="1153" spans="1:3" ht="18.75" customHeight="1">
      <c r="A1153" t="s">
        <v>134</v>
      </c>
      <c r="B1153" s="72" t="s">
        <v>138</v>
      </c>
      <c r="C1153" t="s">
        <v>1457</v>
      </c>
    </row>
    <row r="1154" spans="1:3" ht="18.75" customHeight="1">
      <c r="A1154" t="s">
        <v>134</v>
      </c>
      <c r="B1154" s="72" t="s">
        <v>138</v>
      </c>
      <c r="C1154" t="s">
        <v>1457</v>
      </c>
    </row>
    <row r="1155" spans="1:3" ht="18.75" customHeight="1">
      <c r="A1155" t="s">
        <v>134</v>
      </c>
      <c r="B1155" s="72" t="s">
        <v>138</v>
      </c>
      <c r="C1155" t="s">
        <v>1457</v>
      </c>
    </row>
    <row r="1156" spans="1:3" ht="18.75" customHeight="1">
      <c r="A1156" t="s">
        <v>134</v>
      </c>
      <c r="B1156" s="72" t="s">
        <v>138</v>
      </c>
      <c r="C1156" t="s">
        <v>1457</v>
      </c>
    </row>
    <row r="1157" spans="1:3" ht="18.75" customHeight="1">
      <c r="A1157" t="s">
        <v>134</v>
      </c>
      <c r="B1157" s="72" t="s">
        <v>138</v>
      </c>
      <c r="C1157" t="s">
        <v>1457</v>
      </c>
    </row>
    <row r="1158" spans="1:3" ht="18.75" customHeight="1">
      <c r="A1158" t="s">
        <v>134</v>
      </c>
      <c r="B1158" s="72" t="s">
        <v>138</v>
      </c>
      <c r="C1158" t="s">
        <v>1457</v>
      </c>
    </row>
    <row r="1159" spans="1:3" ht="18.75" customHeight="1">
      <c r="A1159" t="s">
        <v>134</v>
      </c>
      <c r="B1159" s="72" t="s">
        <v>138</v>
      </c>
      <c r="C1159" t="s">
        <v>1457</v>
      </c>
    </row>
    <row r="1160" spans="1:3" ht="18.75" customHeight="1">
      <c r="A1160" t="s">
        <v>134</v>
      </c>
      <c r="B1160" s="72" t="s">
        <v>138</v>
      </c>
      <c r="C1160" t="s">
        <v>1457</v>
      </c>
    </row>
    <row r="1161" spans="1:3" ht="18.75" customHeight="1">
      <c r="A1161" t="s">
        <v>134</v>
      </c>
      <c r="B1161" s="72" t="s">
        <v>138</v>
      </c>
      <c r="C1161" t="s">
        <v>1458</v>
      </c>
    </row>
    <row r="1162" spans="1:3" ht="18.75" customHeight="1">
      <c r="A1162" t="s">
        <v>134</v>
      </c>
      <c r="B1162" s="72" t="s">
        <v>138</v>
      </c>
      <c r="C1162" t="s">
        <v>1458</v>
      </c>
    </row>
    <row r="1163" spans="1:3" ht="18.75" customHeight="1">
      <c r="A1163" t="s">
        <v>134</v>
      </c>
      <c r="B1163" s="72" t="s">
        <v>138</v>
      </c>
      <c r="C1163" t="s">
        <v>1458</v>
      </c>
    </row>
    <row r="1164" spans="1:3" ht="18.75" customHeight="1">
      <c r="A1164" t="s">
        <v>134</v>
      </c>
      <c r="B1164" s="72" t="s">
        <v>138</v>
      </c>
      <c r="C1164" t="s">
        <v>1458</v>
      </c>
    </row>
    <row r="1165" spans="1:3" ht="18.75" customHeight="1">
      <c r="A1165" t="s">
        <v>134</v>
      </c>
      <c r="B1165" s="72" t="s">
        <v>138</v>
      </c>
      <c r="C1165" t="s">
        <v>1458</v>
      </c>
    </row>
    <row r="1166" spans="1:3" ht="18.75" customHeight="1">
      <c r="A1166" t="s">
        <v>134</v>
      </c>
      <c r="B1166" s="72" t="s">
        <v>138</v>
      </c>
      <c r="C1166" t="s">
        <v>1458</v>
      </c>
    </row>
    <row r="1167" spans="1:3" ht="18.75" customHeight="1">
      <c r="A1167" t="s">
        <v>134</v>
      </c>
      <c r="B1167" s="72" t="s">
        <v>138</v>
      </c>
      <c r="C1167" t="s">
        <v>1458</v>
      </c>
    </row>
    <row r="1168" spans="1:3" ht="18.75" customHeight="1">
      <c r="A1168" t="s">
        <v>134</v>
      </c>
      <c r="B1168" s="72" t="s">
        <v>138</v>
      </c>
      <c r="C1168" t="s">
        <v>1458</v>
      </c>
    </row>
    <row r="1169" spans="1:3" ht="18.75" customHeight="1">
      <c r="A1169" t="s">
        <v>134</v>
      </c>
      <c r="B1169" s="72" t="s">
        <v>138</v>
      </c>
      <c r="C1169" t="s">
        <v>1458</v>
      </c>
    </row>
    <row r="1170" spans="1:3" ht="18.75" customHeight="1">
      <c r="A1170" t="s">
        <v>134</v>
      </c>
      <c r="B1170" s="72" t="s">
        <v>138</v>
      </c>
      <c r="C1170" t="s">
        <v>1458</v>
      </c>
    </row>
    <row r="1171" spans="1:3" ht="18.75" customHeight="1">
      <c r="A1171" t="s">
        <v>134</v>
      </c>
      <c r="B1171" s="72" t="s">
        <v>138</v>
      </c>
      <c r="C1171" t="s">
        <v>1458</v>
      </c>
    </row>
    <row r="1172" spans="1:3" ht="18.75" customHeight="1">
      <c r="A1172" t="s">
        <v>134</v>
      </c>
      <c r="B1172" s="72" t="s">
        <v>138</v>
      </c>
      <c r="C1172" t="s">
        <v>1458</v>
      </c>
    </row>
    <row r="1173" spans="1:3" ht="18.75" customHeight="1">
      <c r="A1173" t="s">
        <v>134</v>
      </c>
      <c r="B1173" s="72" t="s">
        <v>138</v>
      </c>
      <c r="C1173" t="s">
        <v>1458</v>
      </c>
    </row>
    <row r="1174" spans="1:3" ht="18.75" customHeight="1">
      <c r="A1174" t="s">
        <v>134</v>
      </c>
      <c r="B1174" s="72" t="s">
        <v>138</v>
      </c>
      <c r="C1174" t="s">
        <v>1458</v>
      </c>
    </row>
    <row r="1175" spans="1:3" ht="18.75" customHeight="1">
      <c r="A1175" t="s">
        <v>134</v>
      </c>
      <c r="B1175" s="72" t="s">
        <v>138</v>
      </c>
      <c r="C1175" t="s">
        <v>1458</v>
      </c>
    </row>
    <row r="1176" spans="1:3" ht="18.75" customHeight="1">
      <c r="A1176" t="s">
        <v>134</v>
      </c>
      <c r="B1176" s="72" t="s">
        <v>138</v>
      </c>
      <c r="C1176" t="s">
        <v>1458</v>
      </c>
    </row>
    <row r="1177" spans="1:3" ht="18.75" customHeight="1">
      <c r="A1177" t="s">
        <v>134</v>
      </c>
      <c r="B1177" s="72" t="s">
        <v>138</v>
      </c>
      <c r="C1177" t="s">
        <v>1458</v>
      </c>
    </row>
    <row r="1178" spans="1:3" ht="18.75" customHeight="1">
      <c r="A1178" t="s">
        <v>134</v>
      </c>
      <c r="B1178" s="72" t="s">
        <v>138</v>
      </c>
      <c r="C1178" t="s">
        <v>1458</v>
      </c>
    </row>
    <row r="1179" spans="1:3" ht="18.75" customHeight="1">
      <c r="A1179" t="s">
        <v>134</v>
      </c>
      <c r="B1179" s="72" t="s">
        <v>138</v>
      </c>
      <c r="C1179" t="s">
        <v>1458</v>
      </c>
    </row>
    <row r="1180" spans="1:3" ht="18.75" customHeight="1">
      <c r="A1180" t="s">
        <v>134</v>
      </c>
      <c r="B1180" s="72" t="s">
        <v>138</v>
      </c>
      <c r="C1180" t="s">
        <v>1458</v>
      </c>
    </row>
    <row r="1181" spans="1:3" ht="18.75" customHeight="1">
      <c r="A1181" t="s">
        <v>134</v>
      </c>
      <c r="B1181" s="72" t="s">
        <v>138</v>
      </c>
      <c r="C1181" t="s">
        <v>1458</v>
      </c>
    </row>
    <row r="1182" spans="1:3" ht="18.75" customHeight="1">
      <c r="A1182" t="s">
        <v>134</v>
      </c>
      <c r="B1182" s="72" t="s">
        <v>138</v>
      </c>
      <c r="C1182" t="s">
        <v>1458</v>
      </c>
    </row>
    <row r="1183" spans="1:3" ht="18.75" customHeight="1">
      <c r="A1183" t="s">
        <v>134</v>
      </c>
      <c r="B1183" s="72" t="s">
        <v>138</v>
      </c>
      <c r="C1183" t="s">
        <v>1458</v>
      </c>
    </row>
    <row r="1184" spans="1:3" ht="18.75" customHeight="1">
      <c r="A1184" t="s">
        <v>134</v>
      </c>
      <c r="B1184" s="72" t="s">
        <v>138</v>
      </c>
      <c r="C1184" t="s">
        <v>1459</v>
      </c>
    </row>
    <row r="1185" spans="1:3" ht="18.75" customHeight="1">
      <c r="A1185" t="s">
        <v>134</v>
      </c>
      <c r="B1185" s="72" t="s">
        <v>138</v>
      </c>
      <c r="C1185" t="s">
        <v>1459</v>
      </c>
    </row>
    <row r="1186" spans="1:3" ht="18.75" customHeight="1">
      <c r="A1186" t="s">
        <v>134</v>
      </c>
      <c r="B1186" s="72" t="s">
        <v>138</v>
      </c>
      <c r="C1186" t="s">
        <v>1459</v>
      </c>
    </row>
    <row r="1187" spans="1:3" ht="18.75" customHeight="1">
      <c r="A1187" t="s">
        <v>134</v>
      </c>
      <c r="B1187" s="72" t="s">
        <v>138</v>
      </c>
      <c r="C1187" t="s">
        <v>1459</v>
      </c>
    </row>
    <row r="1188" spans="1:3" ht="18.75" customHeight="1">
      <c r="A1188" t="s">
        <v>134</v>
      </c>
      <c r="B1188" s="72" t="s">
        <v>138</v>
      </c>
      <c r="C1188" t="s">
        <v>1459</v>
      </c>
    </row>
    <row r="1189" spans="1:3" ht="18.75" customHeight="1">
      <c r="A1189" t="s">
        <v>134</v>
      </c>
      <c r="B1189" s="72" t="s">
        <v>138</v>
      </c>
      <c r="C1189" t="s">
        <v>1459</v>
      </c>
    </row>
    <row r="1190" spans="1:3" ht="18.75" customHeight="1">
      <c r="A1190" t="s">
        <v>134</v>
      </c>
      <c r="B1190" s="72" t="s">
        <v>138</v>
      </c>
      <c r="C1190" t="s">
        <v>1459</v>
      </c>
    </row>
    <row r="1191" spans="1:3" ht="18.75" customHeight="1">
      <c r="A1191" t="s">
        <v>134</v>
      </c>
      <c r="B1191" s="72" t="s">
        <v>138</v>
      </c>
      <c r="C1191" t="s">
        <v>1459</v>
      </c>
    </row>
    <row r="1192" spans="1:3" ht="18.75" customHeight="1">
      <c r="A1192" t="s">
        <v>134</v>
      </c>
      <c r="B1192" s="72" t="s">
        <v>138</v>
      </c>
      <c r="C1192" t="s">
        <v>1459</v>
      </c>
    </row>
    <row r="1193" spans="1:3" ht="18.75" customHeight="1">
      <c r="A1193" t="s">
        <v>134</v>
      </c>
      <c r="B1193" s="72" t="s">
        <v>138</v>
      </c>
      <c r="C1193" t="s">
        <v>1459</v>
      </c>
    </row>
    <row r="1194" spans="1:3" ht="18.75" customHeight="1">
      <c r="A1194" t="s">
        <v>134</v>
      </c>
      <c r="B1194" s="72" t="s">
        <v>138</v>
      </c>
      <c r="C1194" t="s">
        <v>1459</v>
      </c>
    </row>
    <row r="1195" spans="1:3" ht="18.75" customHeight="1">
      <c r="A1195" t="s">
        <v>134</v>
      </c>
      <c r="B1195" s="72" t="s">
        <v>138</v>
      </c>
      <c r="C1195" t="s">
        <v>1460</v>
      </c>
    </row>
    <row r="1196" spans="1:3" ht="18.75" customHeight="1">
      <c r="A1196" t="s">
        <v>134</v>
      </c>
      <c r="B1196" s="72" t="s">
        <v>138</v>
      </c>
      <c r="C1196" t="s">
        <v>1460</v>
      </c>
    </row>
    <row r="1197" spans="1:3" ht="18.75" customHeight="1">
      <c r="A1197" t="s">
        <v>134</v>
      </c>
      <c r="B1197" s="72" t="s">
        <v>138</v>
      </c>
      <c r="C1197" t="s">
        <v>1460</v>
      </c>
    </row>
    <row r="1198" spans="1:3" ht="18.75" customHeight="1">
      <c r="A1198" t="s">
        <v>134</v>
      </c>
      <c r="B1198" s="72" t="s">
        <v>138</v>
      </c>
      <c r="C1198" t="s">
        <v>1460</v>
      </c>
    </row>
    <row r="1199" spans="1:3" ht="18.75" customHeight="1">
      <c r="A1199" t="s">
        <v>134</v>
      </c>
      <c r="B1199" s="72" t="s">
        <v>138</v>
      </c>
      <c r="C1199" t="s">
        <v>1460</v>
      </c>
    </row>
    <row r="1200" spans="1:3" ht="18.75" customHeight="1">
      <c r="A1200" t="s">
        <v>134</v>
      </c>
      <c r="B1200" s="72" t="s">
        <v>138</v>
      </c>
      <c r="C1200" t="s">
        <v>1460</v>
      </c>
    </row>
    <row r="1201" spans="1:3" ht="18.75" customHeight="1">
      <c r="A1201" t="s">
        <v>134</v>
      </c>
      <c r="B1201" s="72" t="s">
        <v>138</v>
      </c>
      <c r="C1201" t="s">
        <v>1460</v>
      </c>
    </row>
    <row r="1202" spans="1:3" ht="18.75" customHeight="1">
      <c r="A1202" t="s">
        <v>134</v>
      </c>
      <c r="B1202" s="72" t="s">
        <v>138</v>
      </c>
      <c r="C1202" t="s">
        <v>1460</v>
      </c>
    </row>
    <row r="1203" spans="1:3" ht="18.75" customHeight="1">
      <c r="A1203" t="s">
        <v>134</v>
      </c>
      <c r="B1203" s="72" t="s">
        <v>138</v>
      </c>
      <c r="C1203" t="s">
        <v>1460</v>
      </c>
    </row>
    <row r="1204" spans="1:3" ht="18.75" customHeight="1">
      <c r="A1204" t="s">
        <v>134</v>
      </c>
      <c r="B1204" s="72" t="s">
        <v>138</v>
      </c>
      <c r="C1204" t="s">
        <v>1460</v>
      </c>
    </row>
    <row r="1205" spans="1:3" ht="18.75" customHeight="1">
      <c r="A1205" t="s">
        <v>134</v>
      </c>
      <c r="B1205" s="72" t="s">
        <v>138</v>
      </c>
      <c r="C1205" t="s">
        <v>1460</v>
      </c>
    </row>
    <row r="1206" spans="1:3" ht="18.75" customHeight="1">
      <c r="A1206" t="s">
        <v>134</v>
      </c>
      <c r="B1206" s="72" t="s">
        <v>138</v>
      </c>
      <c r="C1206" t="s">
        <v>1461</v>
      </c>
    </row>
    <row r="1207" spans="1:3" ht="18.75" customHeight="1">
      <c r="A1207" t="s">
        <v>134</v>
      </c>
      <c r="B1207" s="72" t="s">
        <v>138</v>
      </c>
      <c r="C1207" t="s">
        <v>1461</v>
      </c>
    </row>
    <row r="1208" spans="1:3" ht="18.75" customHeight="1">
      <c r="A1208" t="s">
        <v>134</v>
      </c>
      <c r="B1208" s="72" t="s">
        <v>138</v>
      </c>
      <c r="C1208" t="s">
        <v>1461</v>
      </c>
    </row>
    <row r="1209" spans="1:3" ht="18.75" customHeight="1">
      <c r="A1209" t="s">
        <v>134</v>
      </c>
      <c r="B1209" s="72" t="s">
        <v>138</v>
      </c>
      <c r="C1209" t="s">
        <v>1461</v>
      </c>
    </row>
    <row r="1210" spans="1:3" ht="18.75" customHeight="1">
      <c r="A1210" t="s">
        <v>134</v>
      </c>
      <c r="B1210" s="72" t="s">
        <v>138</v>
      </c>
      <c r="C1210" t="s">
        <v>1461</v>
      </c>
    </row>
    <row r="1211" spans="1:3" ht="18.75" customHeight="1">
      <c r="A1211" t="s">
        <v>134</v>
      </c>
      <c r="B1211" s="72" t="s">
        <v>138</v>
      </c>
      <c r="C1211" t="s">
        <v>1461</v>
      </c>
    </row>
    <row r="1212" spans="1:3" ht="18.75" customHeight="1">
      <c r="A1212" t="s">
        <v>134</v>
      </c>
      <c r="B1212" s="72" t="s">
        <v>138</v>
      </c>
      <c r="C1212" t="s">
        <v>1461</v>
      </c>
    </row>
    <row r="1213" spans="1:3" ht="18.75" customHeight="1">
      <c r="A1213" t="s">
        <v>134</v>
      </c>
      <c r="B1213" s="72" t="s">
        <v>138</v>
      </c>
      <c r="C1213" t="s">
        <v>1461</v>
      </c>
    </row>
    <row r="1214" spans="1:3" ht="18.75" customHeight="1">
      <c r="A1214" t="s">
        <v>134</v>
      </c>
      <c r="B1214" s="72" t="s">
        <v>138</v>
      </c>
      <c r="C1214" t="s">
        <v>1461</v>
      </c>
    </row>
    <row r="1215" spans="1:3" ht="18.75" customHeight="1">
      <c r="A1215" t="s">
        <v>134</v>
      </c>
      <c r="B1215" s="72" t="s">
        <v>138</v>
      </c>
      <c r="C1215" t="s">
        <v>1461</v>
      </c>
    </row>
    <row r="1216" spans="1:3" ht="18.75" customHeight="1">
      <c r="A1216" t="s">
        <v>134</v>
      </c>
      <c r="B1216" s="72" t="s">
        <v>138</v>
      </c>
      <c r="C1216" t="s">
        <v>1461</v>
      </c>
    </row>
    <row r="1217" spans="1:3" ht="18.75" customHeight="1">
      <c r="A1217" t="s">
        <v>134</v>
      </c>
      <c r="B1217" s="72" t="s">
        <v>138</v>
      </c>
      <c r="C1217" t="s">
        <v>1462</v>
      </c>
    </row>
    <row r="1218" spans="1:3" ht="18.75" customHeight="1">
      <c r="A1218" t="s">
        <v>134</v>
      </c>
      <c r="B1218" s="72" t="s">
        <v>138</v>
      </c>
      <c r="C1218" t="s">
        <v>1462</v>
      </c>
    </row>
    <row r="1219" spans="1:3" ht="18.75" customHeight="1">
      <c r="A1219" t="s">
        <v>134</v>
      </c>
      <c r="B1219" s="72" t="s">
        <v>138</v>
      </c>
      <c r="C1219" t="s">
        <v>1462</v>
      </c>
    </row>
    <row r="1220" spans="1:3" ht="18.75" customHeight="1">
      <c r="A1220" t="s">
        <v>134</v>
      </c>
      <c r="B1220" s="72" t="s">
        <v>138</v>
      </c>
      <c r="C1220" t="s">
        <v>1462</v>
      </c>
    </row>
    <row r="1221" spans="1:3" ht="18.75" customHeight="1">
      <c r="A1221" t="s">
        <v>134</v>
      </c>
      <c r="B1221" s="72" t="s">
        <v>138</v>
      </c>
      <c r="C1221" t="s">
        <v>1462</v>
      </c>
    </row>
    <row r="1222" spans="1:3" ht="18.75" customHeight="1">
      <c r="A1222" t="s">
        <v>134</v>
      </c>
      <c r="B1222" s="72" t="s">
        <v>138</v>
      </c>
      <c r="C1222" t="s">
        <v>1462</v>
      </c>
    </row>
    <row r="1223" spans="1:3" ht="18.75" customHeight="1">
      <c r="A1223" t="s">
        <v>134</v>
      </c>
      <c r="B1223" s="72" t="s">
        <v>138</v>
      </c>
      <c r="C1223" s="72" t="s">
        <v>1463</v>
      </c>
    </row>
    <row r="1224" spans="1:3" ht="18.75" customHeight="1">
      <c r="A1224" t="s">
        <v>134</v>
      </c>
      <c r="B1224" s="72" t="s">
        <v>138</v>
      </c>
      <c r="C1224" s="72" t="s">
        <v>1463</v>
      </c>
    </row>
    <row r="1225" spans="1:3" ht="18.75" customHeight="1">
      <c r="A1225" t="s">
        <v>134</v>
      </c>
      <c r="B1225" s="72" t="s">
        <v>138</v>
      </c>
      <c r="C1225" s="72" t="s">
        <v>1463</v>
      </c>
    </row>
    <row r="1226" spans="1:3" ht="18.75" customHeight="1">
      <c r="A1226" t="s">
        <v>134</v>
      </c>
      <c r="B1226" s="72" t="s">
        <v>138</v>
      </c>
      <c r="C1226" s="72" t="s">
        <v>1463</v>
      </c>
    </row>
    <row r="1227" spans="1:3" ht="18.75" customHeight="1">
      <c r="A1227" t="s">
        <v>134</v>
      </c>
      <c r="B1227" s="72" t="s">
        <v>138</v>
      </c>
      <c r="C1227" s="72" t="s">
        <v>1463</v>
      </c>
    </row>
    <row r="1228" spans="1:3" ht="18.75" customHeight="1">
      <c r="A1228" t="s">
        <v>134</v>
      </c>
      <c r="B1228" s="72" t="s">
        <v>138</v>
      </c>
      <c r="C1228" s="72" t="s">
        <v>1463</v>
      </c>
    </row>
    <row r="1229" spans="1:3" ht="18.75" customHeight="1">
      <c r="A1229" t="s">
        <v>134</v>
      </c>
      <c r="B1229" s="72" t="s">
        <v>138</v>
      </c>
      <c r="C1229" s="72" t="s">
        <v>1463</v>
      </c>
    </row>
    <row r="1230" spans="1:3" ht="18.75" customHeight="1">
      <c r="A1230" t="s">
        <v>134</v>
      </c>
      <c r="B1230" s="72" t="s">
        <v>138</v>
      </c>
      <c r="C1230" s="72" t="s">
        <v>1463</v>
      </c>
    </row>
    <row r="1231" spans="1:3" ht="18.75" customHeight="1">
      <c r="A1231" t="s">
        <v>134</v>
      </c>
      <c r="B1231" s="72" t="s">
        <v>138</v>
      </c>
      <c r="C1231" s="72" t="s">
        <v>1463</v>
      </c>
    </row>
    <row r="1232" spans="1:3" ht="18.75" customHeight="1">
      <c r="A1232" t="s">
        <v>134</v>
      </c>
      <c r="B1232" s="72" t="s">
        <v>138</v>
      </c>
      <c r="C1232" s="72" t="s">
        <v>1463</v>
      </c>
    </row>
    <row r="1233" spans="1:3" ht="18.75" customHeight="1">
      <c r="A1233" t="s">
        <v>134</v>
      </c>
      <c r="B1233" s="72" t="s">
        <v>138</v>
      </c>
      <c r="C1233" s="72" t="s">
        <v>1463</v>
      </c>
    </row>
    <row r="1234" spans="1:3" ht="18.75" customHeight="1">
      <c r="A1234" t="s">
        <v>134</v>
      </c>
      <c r="B1234" s="72" t="s">
        <v>138</v>
      </c>
      <c r="C1234" s="72" t="s">
        <v>1463</v>
      </c>
    </row>
    <row r="1235" spans="1:3" ht="18.75" customHeight="1">
      <c r="A1235" t="s">
        <v>134</v>
      </c>
      <c r="B1235" s="72" t="s">
        <v>138</v>
      </c>
      <c r="C1235" s="72" t="s">
        <v>1464</v>
      </c>
    </row>
    <row r="1236" spans="1:3" ht="18.75" customHeight="1">
      <c r="A1236" t="s">
        <v>134</v>
      </c>
      <c r="B1236" s="72" t="s">
        <v>138</v>
      </c>
      <c r="C1236" s="72" t="s">
        <v>1464</v>
      </c>
    </row>
    <row r="1237" spans="1:3" ht="18.75" customHeight="1">
      <c r="A1237" t="s">
        <v>134</v>
      </c>
      <c r="B1237" s="72" t="s">
        <v>138</v>
      </c>
      <c r="C1237" s="72" t="s">
        <v>1464</v>
      </c>
    </row>
    <row r="1238" spans="1:3" ht="18.75" customHeight="1">
      <c r="A1238" t="s">
        <v>134</v>
      </c>
      <c r="B1238" s="72" t="s">
        <v>138</v>
      </c>
      <c r="C1238" s="72" t="s">
        <v>1464</v>
      </c>
    </row>
    <row r="1239" spans="1:3" ht="18.75" customHeight="1">
      <c r="A1239" t="s">
        <v>134</v>
      </c>
      <c r="B1239" s="72" t="s">
        <v>138</v>
      </c>
      <c r="C1239" s="72" t="s">
        <v>1464</v>
      </c>
    </row>
    <row r="1240" spans="1:3" ht="18.75" customHeight="1">
      <c r="A1240" t="s">
        <v>134</v>
      </c>
      <c r="B1240" s="72" t="s">
        <v>138</v>
      </c>
      <c r="C1240" s="72" t="s">
        <v>1465</v>
      </c>
    </row>
    <row r="1241" spans="1:3" ht="18.75" customHeight="1">
      <c r="A1241" t="s">
        <v>134</v>
      </c>
      <c r="B1241" s="72" t="s">
        <v>138</v>
      </c>
      <c r="C1241" s="72" t="s">
        <v>1465</v>
      </c>
    </row>
    <row r="1242" spans="1:3" ht="18.75" customHeight="1">
      <c r="A1242" t="s">
        <v>134</v>
      </c>
      <c r="B1242" s="72" t="s">
        <v>138</v>
      </c>
      <c r="C1242" s="72" t="s">
        <v>1465</v>
      </c>
    </row>
    <row r="1243" spans="1:3" ht="18.75" customHeight="1">
      <c r="A1243" t="s">
        <v>134</v>
      </c>
      <c r="B1243" s="72" t="s">
        <v>138</v>
      </c>
      <c r="C1243" s="72" t="s">
        <v>1465</v>
      </c>
    </row>
    <row r="1244" spans="1:3" ht="18.75" customHeight="1">
      <c r="A1244" t="s">
        <v>134</v>
      </c>
      <c r="B1244" s="72" t="s">
        <v>138</v>
      </c>
      <c r="C1244" s="72" t="s">
        <v>1465</v>
      </c>
    </row>
    <row r="1245" spans="1:3" ht="18.75" customHeight="1">
      <c r="A1245" t="s">
        <v>134</v>
      </c>
      <c r="B1245" s="72" t="s">
        <v>138</v>
      </c>
      <c r="C1245" s="72" t="s">
        <v>1465</v>
      </c>
    </row>
    <row r="1246" spans="1:3" ht="18.75" customHeight="1">
      <c r="A1246" t="s">
        <v>134</v>
      </c>
      <c r="B1246" s="72" t="s">
        <v>138</v>
      </c>
      <c r="C1246" s="72" t="s">
        <v>1465</v>
      </c>
    </row>
    <row r="1247" spans="1:3" ht="18.75" customHeight="1">
      <c r="A1247" t="s">
        <v>134</v>
      </c>
      <c r="B1247" s="72" t="s">
        <v>138</v>
      </c>
      <c r="C1247" s="72" t="s">
        <v>1465</v>
      </c>
    </row>
    <row r="1248" spans="1:3" ht="18.75" customHeight="1">
      <c r="A1248" t="s">
        <v>134</v>
      </c>
      <c r="B1248" s="72" t="s">
        <v>138</v>
      </c>
      <c r="C1248" s="72" t="s">
        <v>1465</v>
      </c>
    </row>
    <row r="1249" spans="1:3" ht="18.75" customHeight="1">
      <c r="A1249" t="s">
        <v>134</v>
      </c>
      <c r="B1249" s="72" t="s">
        <v>138</v>
      </c>
      <c r="C1249" s="72" t="s">
        <v>1465</v>
      </c>
    </row>
    <row r="1250" spans="1:3" ht="18.75" customHeight="1">
      <c r="A1250" t="s">
        <v>134</v>
      </c>
      <c r="B1250" s="72" t="s">
        <v>138</v>
      </c>
      <c r="C1250" s="72" t="s">
        <v>1465</v>
      </c>
    </row>
    <row r="1251" spans="1:3" ht="18.75" customHeight="1">
      <c r="A1251" t="s">
        <v>134</v>
      </c>
      <c r="B1251" s="72" t="s">
        <v>138</v>
      </c>
      <c r="C1251" s="72" t="s">
        <v>1466</v>
      </c>
    </row>
    <row r="1252" spans="1:3" ht="18.75" customHeight="1">
      <c r="A1252" t="s">
        <v>134</v>
      </c>
      <c r="B1252" s="72" t="s">
        <v>138</v>
      </c>
      <c r="C1252" s="72" t="s">
        <v>1466</v>
      </c>
    </row>
    <row r="1253" spans="1:3" ht="18.75" customHeight="1">
      <c r="A1253" t="s">
        <v>134</v>
      </c>
      <c r="B1253" s="72" t="s">
        <v>138</v>
      </c>
      <c r="C1253" s="72" t="s">
        <v>1466</v>
      </c>
    </row>
    <row r="1254" spans="1:3" ht="18.75" customHeight="1">
      <c r="A1254" t="s">
        <v>134</v>
      </c>
      <c r="B1254" s="72" t="s">
        <v>138</v>
      </c>
      <c r="C1254" s="72" t="s">
        <v>1466</v>
      </c>
    </row>
    <row r="1255" spans="1:3" ht="18.75" customHeight="1">
      <c r="A1255" t="s">
        <v>134</v>
      </c>
      <c r="B1255" s="72" t="s">
        <v>138</v>
      </c>
      <c r="C1255" s="72" t="s">
        <v>1466</v>
      </c>
    </row>
    <row r="1256" spans="1:3" ht="18.75" customHeight="1">
      <c r="A1256" t="s">
        <v>134</v>
      </c>
      <c r="B1256" s="72" t="s">
        <v>138</v>
      </c>
      <c r="C1256" s="72" t="s">
        <v>1466</v>
      </c>
    </row>
    <row r="1257" spans="1:3" ht="18.75" customHeight="1">
      <c r="A1257" t="s">
        <v>134</v>
      </c>
      <c r="B1257" s="72" t="s">
        <v>138</v>
      </c>
      <c r="C1257" s="72" t="s">
        <v>1466</v>
      </c>
    </row>
    <row r="1258" spans="1:3" ht="18.75" customHeight="1">
      <c r="A1258" t="s">
        <v>134</v>
      </c>
      <c r="B1258" s="72" t="s">
        <v>138</v>
      </c>
      <c r="C1258" s="72" t="s">
        <v>1466</v>
      </c>
    </row>
    <row r="1259" spans="1:3" ht="18.75" customHeight="1">
      <c r="A1259" t="s">
        <v>134</v>
      </c>
      <c r="B1259" s="72" t="s">
        <v>138</v>
      </c>
      <c r="C1259" s="72" t="s">
        <v>1466</v>
      </c>
    </row>
    <row r="1260" spans="1:3" ht="18.75" customHeight="1">
      <c r="A1260" t="s">
        <v>134</v>
      </c>
      <c r="B1260" s="72" t="s">
        <v>138</v>
      </c>
      <c r="C1260" s="72" t="s">
        <v>1466</v>
      </c>
    </row>
    <row r="1261" spans="1:3" ht="18.75" customHeight="1">
      <c r="A1261" t="s">
        <v>134</v>
      </c>
      <c r="B1261" s="72" t="s">
        <v>138</v>
      </c>
      <c r="C1261" s="72" t="s">
        <v>1466</v>
      </c>
    </row>
    <row r="1262" spans="1:3" ht="18.75" customHeight="1">
      <c r="A1262" t="s">
        <v>134</v>
      </c>
      <c r="B1262" s="72" t="s">
        <v>138</v>
      </c>
      <c r="C1262" s="72" t="s">
        <v>1466</v>
      </c>
    </row>
    <row r="1263" spans="1:3" ht="18.75" customHeight="1">
      <c r="A1263" t="s">
        <v>134</v>
      </c>
      <c r="B1263" s="72" t="s">
        <v>138</v>
      </c>
      <c r="C1263" s="72" t="s">
        <v>1466</v>
      </c>
    </row>
    <row r="1264" spans="1:3" ht="18.75" customHeight="1">
      <c r="A1264" t="s">
        <v>134</v>
      </c>
      <c r="B1264" s="72" t="s">
        <v>138</v>
      </c>
      <c r="C1264" s="72" t="s">
        <v>1466</v>
      </c>
    </row>
    <row r="1265" spans="1:3" ht="18.75" customHeight="1">
      <c r="A1265" t="s">
        <v>134</v>
      </c>
      <c r="B1265" s="72" t="s">
        <v>138</v>
      </c>
      <c r="C1265" s="72" t="s">
        <v>1466</v>
      </c>
    </row>
    <row r="1266" spans="1:3" ht="18.75" customHeight="1">
      <c r="A1266" t="s">
        <v>134</v>
      </c>
      <c r="B1266" s="72" t="s">
        <v>138</v>
      </c>
      <c r="C1266" s="72" t="s">
        <v>1466</v>
      </c>
    </row>
    <row r="1267" spans="1:3" ht="18.75" customHeight="1">
      <c r="A1267" t="s">
        <v>134</v>
      </c>
      <c r="B1267" s="72" t="s">
        <v>138</v>
      </c>
      <c r="C1267" s="72" t="s">
        <v>1466</v>
      </c>
    </row>
    <row r="1268" spans="1:3" ht="18.75" customHeight="1">
      <c r="A1268" t="s">
        <v>134</v>
      </c>
      <c r="B1268" s="72" t="s">
        <v>138</v>
      </c>
      <c r="C1268" s="72" t="s">
        <v>1466</v>
      </c>
    </row>
    <row r="1269" spans="1:3" ht="18.75" customHeight="1">
      <c r="A1269" t="s">
        <v>134</v>
      </c>
      <c r="B1269" s="72" t="s">
        <v>138</v>
      </c>
      <c r="C1269" s="72" t="s">
        <v>1466</v>
      </c>
    </row>
    <row r="1270" spans="1:3" ht="18.75" customHeight="1">
      <c r="A1270" t="s">
        <v>134</v>
      </c>
      <c r="B1270" s="72" t="s">
        <v>138</v>
      </c>
      <c r="C1270" s="72" t="s">
        <v>1466</v>
      </c>
    </row>
    <row r="1271" spans="1:3" ht="18.75" customHeight="1">
      <c r="A1271" t="s">
        <v>134</v>
      </c>
      <c r="B1271" s="72" t="s">
        <v>138</v>
      </c>
      <c r="C1271" s="72" t="s">
        <v>1466</v>
      </c>
    </row>
    <row r="1272" spans="1:3" ht="18.75" customHeight="1">
      <c r="A1272" t="s">
        <v>134</v>
      </c>
      <c r="B1272" s="72" t="s">
        <v>138</v>
      </c>
      <c r="C1272" s="72" t="s">
        <v>1466</v>
      </c>
    </row>
    <row r="1273" spans="1:3" ht="18.75" customHeight="1">
      <c r="A1273" t="s">
        <v>134</v>
      </c>
      <c r="B1273" s="72" t="s">
        <v>138</v>
      </c>
      <c r="C1273" s="72" t="s">
        <v>1466</v>
      </c>
    </row>
    <row r="1274" spans="1:3" ht="18.75" customHeight="1">
      <c r="A1274" t="s">
        <v>134</v>
      </c>
      <c r="B1274" s="72" t="s">
        <v>138</v>
      </c>
      <c r="C1274" s="72" t="s">
        <v>1466</v>
      </c>
    </row>
    <row r="1275" spans="1:3" ht="18.75" customHeight="1">
      <c r="A1275" t="s">
        <v>134</v>
      </c>
      <c r="B1275" s="72" t="s">
        <v>138</v>
      </c>
      <c r="C1275" s="72" t="s">
        <v>1466</v>
      </c>
    </row>
    <row r="1276" spans="1:3" ht="18.75" customHeight="1">
      <c r="A1276" t="s">
        <v>134</v>
      </c>
      <c r="B1276" s="72" t="s">
        <v>138</v>
      </c>
      <c r="C1276" s="72" t="s">
        <v>1466</v>
      </c>
    </row>
    <row r="1277" spans="1:3" ht="15" customHeight="1">
      <c r="A1277" t="s">
        <v>134</v>
      </c>
      <c r="B1277" s="72" t="s">
        <v>138</v>
      </c>
      <c r="C1277" s="72" t="s">
        <v>1467</v>
      </c>
    </row>
    <row r="1278" spans="1:3" ht="15" customHeight="1">
      <c r="A1278" t="s">
        <v>134</v>
      </c>
      <c r="B1278" s="72" t="s">
        <v>138</v>
      </c>
      <c r="C1278" s="72" t="s">
        <v>1467</v>
      </c>
    </row>
    <row r="1279" spans="1:3" ht="15" customHeight="1">
      <c r="A1279" t="s">
        <v>134</v>
      </c>
      <c r="B1279" s="72" t="s">
        <v>138</v>
      </c>
      <c r="C1279" s="72" t="s">
        <v>1467</v>
      </c>
    </row>
    <row r="1280" spans="1:3" ht="15" customHeight="1">
      <c r="A1280" t="s">
        <v>134</v>
      </c>
      <c r="B1280" s="72" t="s">
        <v>138</v>
      </c>
      <c r="C1280" s="72" t="s">
        <v>1467</v>
      </c>
    </row>
    <row r="1281" spans="1:3" ht="15" customHeight="1">
      <c r="A1281" t="s">
        <v>134</v>
      </c>
      <c r="B1281" s="72" t="s">
        <v>138</v>
      </c>
      <c r="C1281" s="72" t="s">
        <v>1468</v>
      </c>
    </row>
    <row r="1282" spans="1:3" ht="15" customHeight="1">
      <c r="A1282" t="s">
        <v>134</v>
      </c>
      <c r="B1282" s="72" t="s">
        <v>138</v>
      </c>
      <c r="C1282" s="72" t="s">
        <v>1468</v>
      </c>
    </row>
    <row r="1283" spans="1:3" ht="15" customHeight="1">
      <c r="A1283" t="s">
        <v>134</v>
      </c>
      <c r="B1283" s="72" t="s">
        <v>138</v>
      </c>
      <c r="C1283" s="72" t="s">
        <v>1468</v>
      </c>
    </row>
    <row r="1284" spans="1:3" ht="15" customHeight="1">
      <c r="A1284" t="s">
        <v>134</v>
      </c>
      <c r="B1284" s="72" t="s">
        <v>138</v>
      </c>
      <c r="C1284" s="72" t="s">
        <v>1468</v>
      </c>
    </row>
    <row r="1285" spans="1:3" ht="15" customHeight="1">
      <c r="A1285" t="s">
        <v>134</v>
      </c>
      <c r="B1285" s="72" t="s">
        <v>138</v>
      </c>
      <c r="C1285" s="72" t="s">
        <v>1468</v>
      </c>
    </row>
    <row r="1286" spans="1:3" ht="15" customHeight="1">
      <c r="A1286" t="s">
        <v>134</v>
      </c>
      <c r="B1286" s="72" t="s">
        <v>138</v>
      </c>
      <c r="C1286" s="72" t="s">
        <v>1468</v>
      </c>
    </row>
    <row r="1287" spans="1:3" ht="15" customHeight="1">
      <c r="A1287" t="s">
        <v>134</v>
      </c>
      <c r="B1287" s="72" t="s">
        <v>138</v>
      </c>
      <c r="C1287" s="72" t="s">
        <v>1468</v>
      </c>
    </row>
    <row r="1288" spans="1:3" ht="15" customHeight="1">
      <c r="A1288" t="s">
        <v>134</v>
      </c>
      <c r="B1288" s="72" t="s">
        <v>138</v>
      </c>
      <c r="C1288" s="72" t="s">
        <v>1468</v>
      </c>
    </row>
    <row r="1289" spans="1:3" ht="15" customHeight="1">
      <c r="A1289" t="s">
        <v>134</v>
      </c>
      <c r="B1289" s="72" t="s">
        <v>138</v>
      </c>
      <c r="C1289" s="72" t="s">
        <v>1468</v>
      </c>
    </row>
    <row r="1290" spans="1:3" ht="15" customHeight="1">
      <c r="A1290" t="s">
        <v>134</v>
      </c>
      <c r="B1290" s="72" t="s">
        <v>138</v>
      </c>
      <c r="C1290" s="72" t="s">
        <v>1468</v>
      </c>
    </row>
    <row r="1291" spans="1:3" ht="15" customHeight="1">
      <c r="A1291" t="s">
        <v>134</v>
      </c>
      <c r="B1291" s="72" t="s">
        <v>138</v>
      </c>
      <c r="C1291" s="72" t="s">
        <v>1468</v>
      </c>
    </row>
    <row r="1292" spans="1:3" ht="15" customHeight="1">
      <c r="A1292" t="s">
        <v>134</v>
      </c>
      <c r="B1292" s="72" t="s">
        <v>138</v>
      </c>
      <c r="C1292" s="72" t="s">
        <v>1468</v>
      </c>
    </row>
    <row r="1293" spans="1:3" ht="15" customHeight="1">
      <c r="A1293" t="s">
        <v>134</v>
      </c>
      <c r="B1293" s="72" t="s">
        <v>138</v>
      </c>
      <c r="C1293" s="72" t="s">
        <v>1468</v>
      </c>
    </row>
    <row r="1294" spans="1:3" ht="15" customHeight="1">
      <c r="A1294" t="s">
        <v>134</v>
      </c>
      <c r="B1294" s="72" t="s">
        <v>138</v>
      </c>
      <c r="C1294" s="72" t="s">
        <v>1468</v>
      </c>
    </row>
    <row r="1295" spans="1:3" ht="15" customHeight="1">
      <c r="A1295" t="s">
        <v>134</v>
      </c>
      <c r="B1295" s="72" t="s">
        <v>138</v>
      </c>
      <c r="C1295" s="72" t="s">
        <v>1468</v>
      </c>
    </row>
    <row r="1296" spans="1:3" ht="15" customHeight="1">
      <c r="A1296" t="s">
        <v>134</v>
      </c>
      <c r="B1296" s="72" t="s">
        <v>138</v>
      </c>
      <c r="C1296" s="72" t="s">
        <v>1468</v>
      </c>
    </row>
    <row r="1297" spans="1:3" ht="15" customHeight="1">
      <c r="A1297" t="s">
        <v>134</v>
      </c>
      <c r="B1297" s="72" t="s">
        <v>138</v>
      </c>
      <c r="C1297" s="72" t="s">
        <v>1468</v>
      </c>
    </row>
    <row r="1298" spans="1:3" ht="15" customHeight="1">
      <c r="A1298" t="s">
        <v>134</v>
      </c>
      <c r="B1298" s="72" t="s">
        <v>138</v>
      </c>
      <c r="C1298" s="72" t="s">
        <v>1468</v>
      </c>
    </row>
    <row r="1299" spans="1:3" ht="15" customHeight="1">
      <c r="A1299" t="s">
        <v>134</v>
      </c>
      <c r="B1299" s="72" t="s">
        <v>138</v>
      </c>
      <c r="C1299" s="72" t="s">
        <v>1468</v>
      </c>
    </row>
    <row r="1300" spans="1:3" ht="15" customHeight="1">
      <c r="A1300" t="s">
        <v>134</v>
      </c>
      <c r="B1300" s="72" t="s">
        <v>138</v>
      </c>
      <c r="C1300" s="72" t="s">
        <v>255</v>
      </c>
    </row>
    <row r="1301" spans="1:3" ht="15" customHeight="1">
      <c r="A1301" t="s">
        <v>134</v>
      </c>
      <c r="B1301" s="72" t="s">
        <v>138</v>
      </c>
      <c r="C1301" s="72" t="s">
        <v>255</v>
      </c>
    </row>
    <row r="1302" spans="1:3" ht="15" customHeight="1">
      <c r="A1302" t="s">
        <v>134</v>
      </c>
      <c r="B1302" s="72" t="s">
        <v>138</v>
      </c>
      <c r="C1302" s="72" t="s">
        <v>255</v>
      </c>
    </row>
    <row r="1303" spans="1:3" ht="15" customHeight="1">
      <c r="A1303" t="s">
        <v>134</v>
      </c>
      <c r="B1303" s="72" t="s">
        <v>138</v>
      </c>
      <c r="C1303" s="72" t="s">
        <v>255</v>
      </c>
    </row>
    <row r="1304" spans="1:3" ht="15" customHeight="1">
      <c r="A1304" t="s">
        <v>134</v>
      </c>
      <c r="B1304" s="72" t="s">
        <v>138</v>
      </c>
      <c r="C1304" s="72" t="s">
        <v>255</v>
      </c>
    </row>
    <row r="1305" spans="1:3" ht="15" customHeight="1">
      <c r="A1305" t="s">
        <v>134</v>
      </c>
      <c r="B1305" s="72" t="s">
        <v>138</v>
      </c>
      <c r="C1305" s="72" t="s">
        <v>255</v>
      </c>
    </row>
    <row r="1306" spans="1:3" ht="15" customHeight="1">
      <c r="A1306" t="s">
        <v>134</v>
      </c>
      <c r="B1306" s="72" t="s">
        <v>138</v>
      </c>
      <c r="C1306" s="72" t="s">
        <v>255</v>
      </c>
    </row>
    <row r="1307" spans="1:3" ht="15" customHeight="1">
      <c r="A1307" t="s">
        <v>134</v>
      </c>
      <c r="B1307" s="72" t="s">
        <v>138</v>
      </c>
      <c r="C1307" s="72" t="s">
        <v>255</v>
      </c>
    </row>
    <row r="1308" spans="1:3" ht="15" customHeight="1">
      <c r="A1308" t="s">
        <v>134</v>
      </c>
      <c r="B1308" s="72" t="s">
        <v>138</v>
      </c>
      <c r="C1308" s="72" t="s">
        <v>255</v>
      </c>
    </row>
    <row r="1309" spans="1:3" ht="15" customHeight="1">
      <c r="A1309" t="s">
        <v>134</v>
      </c>
      <c r="B1309" s="72" t="s">
        <v>138</v>
      </c>
      <c r="C1309" s="72" t="s">
        <v>255</v>
      </c>
    </row>
    <row r="1310" spans="1:3" ht="15" customHeight="1">
      <c r="A1310" t="s">
        <v>134</v>
      </c>
      <c r="B1310" s="72" t="s">
        <v>138</v>
      </c>
      <c r="C1310" s="72" t="s">
        <v>255</v>
      </c>
    </row>
    <row r="1311" spans="1:3" ht="15" customHeight="1">
      <c r="A1311" t="s">
        <v>134</v>
      </c>
      <c r="B1311" s="72" t="s">
        <v>138</v>
      </c>
      <c r="C1311" s="72" t="s">
        <v>255</v>
      </c>
    </row>
    <row r="1312" spans="1:3" ht="15" customHeight="1">
      <c r="A1312" t="s">
        <v>134</v>
      </c>
      <c r="B1312" s="72" t="s">
        <v>138</v>
      </c>
      <c r="C1312" s="72" t="s">
        <v>255</v>
      </c>
    </row>
    <row r="1313" spans="1:3" ht="15" customHeight="1">
      <c r="A1313" t="s">
        <v>134</v>
      </c>
      <c r="B1313" s="72" t="s">
        <v>138</v>
      </c>
      <c r="C1313" s="72" t="s">
        <v>255</v>
      </c>
    </row>
    <row r="1314" spans="1:3" ht="15" customHeight="1">
      <c r="A1314" t="s">
        <v>134</v>
      </c>
      <c r="B1314" s="72" t="s">
        <v>138</v>
      </c>
      <c r="C1314" s="72" t="s">
        <v>255</v>
      </c>
    </row>
    <row r="1315" spans="1:3" ht="15" customHeight="1">
      <c r="A1315" t="s">
        <v>134</v>
      </c>
      <c r="B1315" s="72" t="s">
        <v>138</v>
      </c>
      <c r="C1315" s="72" t="s">
        <v>255</v>
      </c>
    </row>
    <row r="1316" spans="1:3" ht="15" customHeight="1">
      <c r="A1316" t="s">
        <v>134</v>
      </c>
      <c r="B1316" s="72" t="s">
        <v>138</v>
      </c>
      <c r="C1316" s="72" t="s">
        <v>255</v>
      </c>
    </row>
    <row r="1317" spans="1:3" ht="15" customHeight="1">
      <c r="A1317" t="s">
        <v>134</v>
      </c>
      <c r="B1317" s="72" t="s">
        <v>138</v>
      </c>
      <c r="C1317" s="72" t="s">
        <v>255</v>
      </c>
    </row>
    <row r="1318" spans="1:3" ht="15" customHeight="1">
      <c r="A1318" t="s">
        <v>134</v>
      </c>
      <c r="B1318" s="72" t="s">
        <v>138</v>
      </c>
      <c r="C1318" s="72" t="s">
        <v>255</v>
      </c>
    </row>
    <row r="1319" spans="1:3" ht="15" customHeight="1">
      <c r="A1319" t="s">
        <v>134</v>
      </c>
      <c r="B1319" s="72" t="s">
        <v>138</v>
      </c>
      <c r="C1319" s="72" t="s">
        <v>255</v>
      </c>
    </row>
    <row r="1320" spans="1:3" ht="15" customHeight="1">
      <c r="A1320" t="s">
        <v>134</v>
      </c>
      <c r="B1320" s="72" t="s">
        <v>138</v>
      </c>
      <c r="C1320" s="72" t="s">
        <v>255</v>
      </c>
    </row>
    <row r="1321" spans="1:3" ht="15" customHeight="1">
      <c r="A1321" t="s">
        <v>134</v>
      </c>
      <c r="B1321" s="72" t="s">
        <v>138</v>
      </c>
      <c r="C1321" s="72" t="s">
        <v>255</v>
      </c>
    </row>
    <row r="1322" spans="1:3" ht="15" customHeight="1">
      <c r="A1322" t="s">
        <v>134</v>
      </c>
      <c r="B1322" s="72" t="s">
        <v>138</v>
      </c>
      <c r="C1322" s="72" t="s">
        <v>255</v>
      </c>
    </row>
    <row r="1323" spans="1:3" ht="15" customHeight="1">
      <c r="A1323" t="s">
        <v>134</v>
      </c>
      <c r="B1323" s="72" t="s">
        <v>138</v>
      </c>
      <c r="C1323" s="72" t="s">
        <v>255</v>
      </c>
    </row>
    <row r="1324" spans="1:3" ht="15" customHeight="1">
      <c r="A1324" t="s">
        <v>134</v>
      </c>
      <c r="B1324" s="72" t="s">
        <v>138</v>
      </c>
      <c r="C1324" s="72" t="s">
        <v>255</v>
      </c>
    </row>
    <row r="1325" spans="1:3" ht="15" customHeight="1">
      <c r="A1325" t="s">
        <v>134</v>
      </c>
      <c r="B1325" s="72" t="s">
        <v>138</v>
      </c>
      <c r="C1325" s="72" t="s">
        <v>1469</v>
      </c>
    </row>
    <row r="1326" spans="1:3" ht="15" customHeight="1">
      <c r="A1326" t="s">
        <v>134</v>
      </c>
      <c r="B1326" s="72" t="s">
        <v>138</v>
      </c>
      <c r="C1326" s="72" t="s">
        <v>1469</v>
      </c>
    </row>
    <row r="1327" spans="1:3" ht="15" customHeight="1">
      <c r="A1327" t="s">
        <v>134</v>
      </c>
      <c r="B1327" s="72" t="s">
        <v>138</v>
      </c>
      <c r="C1327" s="72" t="s">
        <v>1469</v>
      </c>
    </row>
    <row r="1328" spans="1:3" ht="15" customHeight="1">
      <c r="A1328" t="s">
        <v>134</v>
      </c>
      <c r="B1328" s="72" t="s">
        <v>138</v>
      </c>
      <c r="C1328" s="72" t="s">
        <v>1469</v>
      </c>
    </row>
    <row r="1329" spans="1:3" ht="15" customHeight="1">
      <c r="A1329" t="s">
        <v>134</v>
      </c>
      <c r="B1329" s="72" t="s">
        <v>138</v>
      </c>
      <c r="C1329" s="72" t="s">
        <v>1469</v>
      </c>
    </row>
    <row r="1330" spans="1:3" ht="15" customHeight="1">
      <c r="A1330" t="s">
        <v>134</v>
      </c>
      <c r="B1330" s="72" t="s">
        <v>138</v>
      </c>
      <c r="C1330" s="72" t="s">
        <v>1469</v>
      </c>
    </row>
    <row r="1331" spans="1:3" ht="15" customHeight="1">
      <c r="A1331" t="s">
        <v>134</v>
      </c>
      <c r="B1331" s="72" t="s">
        <v>138</v>
      </c>
      <c r="C1331" s="72" t="s">
        <v>1469</v>
      </c>
    </row>
    <row r="1332" spans="1:3" ht="15" customHeight="1">
      <c r="A1332" t="s">
        <v>134</v>
      </c>
      <c r="B1332" s="72" t="s">
        <v>138</v>
      </c>
      <c r="C1332" s="72" t="s">
        <v>1469</v>
      </c>
    </row>
    <row r="1333" spans="1:3" ht="15" customHeight="1">
      <c r="A1333" t="s">
        <v>134</v>
      </c>
      <c r="B1333" s="72" t="s">
        <v>138</v>
      </c>
      <c r="C1333" s="72" t="s">
        <v>1469</v>
      </c>
    </row>
    <row r="1334" spans="1:3" ht="15" customHeight="1">
      <c r="A1334" t="s">
        <v>134</v>
      </c>
      <c r="B1334" s="72" t="s">
        <v>138</v>
      </c>
      <c r="C1334" s="72" t="s">
        <v>1469</v>
      </c>
    </row>
    <row r="1335" spans="1:3" ht="15" customHeight="1">
      <c r="A1335" t="s">
        <v>134</v>
      </c>
      <c r="B1335" s="72" t="s">
        <v>138</v>
      </c>
      <c r="C1335" s="72" t="s">
        <v>1470</v>
      </c>
    </row>
    <row r="1336" spans="1:3" ht="15" customHeight="1">
      <c r="A1336" t="s">
        <v>134</v>
      </c>
      <c r="B1336" s="72" t="s">
        <v>138</v>
      </c>
      <c r="C1336" s="72" t="s">
        <v>1470</v>
      </c>
    </row>
    <row r="1337" spans="1:3" ht="15" customHeight="1">
      <c r="A1337" t="s">
        <v>134</v>
      </c>
      <c r="B1337" s="72" t="s">
        <v>138</v>
      </c>
      <c r="C1337" s="72" t="s">
        <v>1470</v>
      </c>
    </row>
    <row r="1338" spans="1:3" ht="15" customHeight="1">
      <c r="A1338" t="s">
        <v>134</v>
      </c>
      <c r="B1338" s="72" t="s">
        <v>138</v>
      </c>
      <c r="C1338" s="72" t="s">
        <v>1470</v>
      </c>
    </row>
    <row r="1339" spans="1:3" ht="15" customHeight="1">
      <c r="A1339" t="s">
        <v>134</v>
      </c>
      <c r="B1339" s="72" t="s">
        <v>138</v>
      </c>
      <c r="C1339" s="72" t="s">
        <v>1470</v>
      </c>
    </row>
    <row r="1340" spans="1:3" ht="15" customHeight="1">
      <c r="A1340" t="s">
        <v>134</v>
      </c>
      <c r="B1340" s="72" t="s">
        <v>138</v>
      </c>
      <c r="C1340" s="72" t="s">
        <v>1470</v>
      </c>
    </row>
    <row r="1341" spans="1:3" ht="15" customHeight="1">
      <c r="A1341" t="s">
        <v>134</v>
      </c>
      <c r="B1341" s="72" t="s">
        <v>138</v>
      </c>
      <c r="C1341" s="72" t="s">
        <v>1470</v>
      </c>
    </row>
    <row r="1342" spans="1:3" ht="15" customHeight="1">
      <c r="A1342" t="s">
        <v>134</v>
      </c>
      <c r="B1342" s="72" t="s">
        <v>138</v>
      </c>
      <c r="C1342" s="72" t="s">
        <v>1470</v>
      </c>
    </row>
    <row r="1343" spans="1:3" ht="15" customHeight="1">
      <c r="A1343" t="s">
        <v>134</v>
      </c>
      <c r="B1343" s="72" t="s">
        <v>138</v>
      </c>
      <c r="C1343" s="72" t="s">
        <v>1470</v>
      </c>
    </row>
    <row r="1344" spans="1:3" ht="15" customHeight="1">
      <c r="A1344" t="s">
        <v>134</v>
      </c>
      <c r="B1344" s="72" t="s">
        <v>138</v>
      </c>
      <c r="C1344" s="72" t="s">
        <v>1470</v>
      </c>
    </row>
    <row r="1345" spans="1:3" ht="15" customHeight="1">
      <c r="A1345" t="s">
        <v>134</v>
      </c>
      <c r="B1345" s="72" t="s">
        <v>138</v>
      </c>
      <c r="C1345" s="72" t="s">
        <v>1470</v>
      </c>
    </row>
    <row r="1346" spans="1:3" ht="15" customHeight="1">
      <c r="A1346" t="s">
        <v>134</v>
      </c>
      <c r="B1346" s="72" t="s">
        <v>138</v>
      </c>
      <c r="C1346" s="72" t="s">
        <v>1470</v>
      </c>
    </row>
    <row r="1347" spans="1:3" ht="15" customHeight="1">
      <c r="A1347" t="s">
        <v>134</v>
      </c>
      <c r="B1347" s="72" t="s">
        <v>138</v>
      </c>
      <c r="C1347" s="72" t="s">
        <v>1470</v>
      </c>
    </row>
    <row r="1348" spans="1:3" ht="15" customHeight="1">
      <c r="A1348" t="s">
        <v>134</v>
      </c>
      <c r="B1348" s="72" t="s">
        <v>138</v>
      </c>
      <c r="C1348" s="72" t="s">
        <v>1470</v>
      </c>
    </row>
    <row r="1349" spans="1:3" ht="15" customHeight="1">
      <c r="A1349" t="s">
        <v>134</v>
      </c>
      <c r="B1349" s="72" t="s">
        <v>138</v>
      </c>
      <c r="C1349" s="72" t="s">
        <v>1470</v>
      </c>
    </row>
    <row r="1350" spans="1:3" ht="15" customHeight="1">
      <c r="A1350" t="s">
        <v>134</v>
      </c>
      <c r="B1350" s="72" t="s">
        <v>138</v>
      </c>
      <c r="C1350" s="72" t="s">
        <v>1470</v>
      </c>
    </row>
    <row r="1351" spans="1:3" ht="15" customHeight="1">
      <c r="A1351" t="s">
        <v>134</v>
      </c>
      <c r="B1351" s="72" t="s">
        <v>138</v>
      </c>
      <c r="C1351" s="72" t="s">
        <v>1470</v>
      </c>
    </row>
    <row r="1352" spans="1:3" ht="15" customHeight="1">
      <c r="A1352" t="s">
        <v>134</v>
      </c>
      <c r="B1352" s="72" t="s">
        <v>138</v>
      </c>
      <c r="C1352" s="72" t="s">
        <v>1470</v>
      </c>
    </row>
    <row r="1353" spans="1:3" ht="15" customHeight="1">
      <c r="A1353" t="s">
        <v>134</v>
      </c>
      <c r="B1353" s="72" t="s">
        <v>138</v>
      </c>
      <c r="C1353" s="72" t="s">
        <v>1470</v>
      </c>
    </row>
    <row r="1354" spans="1:3" ht="15" customHeight="1">
      <c r="A1354" t="s">
        <v>134</v>
      </c>
      <c r="B1354" s="72" t="s">
        <v>138</v>
      </c>
      <c r="C1354" s="72" t="s">
        <v>1471</v>
      </c>
    </row>
    <row r="1355" spans="1:3" ht="15" customHeight="1">
      <c r="A1355" t="s">
        <v>134</v>
      </c>
      <c r="B1355" s="72" t="s">
        <v>138</v>
      </c>
      <c r="C1355" s="72" t="s">
        <v>1471</v>
      </c>
    </row>
    <row r="1356" spans="1:3" ht="15" customHeight="1">
      <c r="A1356" t="s">
        <v>134</v>
      </c>
      <c r="B1356" s="72" t="s">
        <v>138</v>
      </c>
      <c r="C1356" s="72" t="s">
        <v>1471</v>
      </c>
    </row>
    <row r="1357" spans="1:3" ht="15" customHeight="1">
      <c r="A1357" t="s">
        <v>134</v>
      </c>
      <c r="B1357" s="72" t="s">
        <v>138</v>
      </c>
      <c r="C1357" s="72" t="s">
        <v>1471</v>
      </c>
    </row>
    <row r="1358" spans="1:3" ht="15" customHeight="1">
      <c r="A1358" t="s">
        <v>134</v>
      </c>
      <c r="B1358" s="72" t="s">
        <v>138</v>
      </c>
      <c r="C1358" s="72" t="s">
        <v>1471</v>
      </c>
    </row>
    <row r="1359" spans="1:3" ht="15" customHeight="1">
      <c r="A1359" t="s">
        <v>134</v>
      </c>
      <c r="B1359" s="72" t="s">
        <v>138</v>
      </c>
      <c r="C1359" s="72" t="s">
        <v>1471</v>
      </c>
    </row>
    <row r="1360" spans="1:3" ht="15" customHeight="1">
      <c r="A1360" t="s">
        <v>134</v>
      </c>
      <c r="B1360" s="72" t="s">
        <v>138</v>
      </c>
      <c r="C1360" s="72" t="s">
        <v>1471</v>
      </c>
    </row>
    <row r="1361" spans="1:3" ht="15" customHeight="1">
      <c r="A1361" t="s">
        <v>134</v>
      </c>
      <c r="B1361" s="72" t="s">
        <v>138</v>
      </c>
      <c r="C1361" s="72" t="s">
        <v>1471</v>
      </c>
    </row>
    <row r="1362" spans="1:3" ht="15" customHeight="1">
      <c r="A1362" t="s">
        <v>134</v>
      </c>
      <c r="B1362" s="72" t="s">
        <v>138</v>
      </c>
      <c r="C1362" s="72" t="s">
        <v>1471</v>
      </c>
    </row>
    <row r="1363" spans="1:3" ht="15" customHeight="1">
      <c r="A1363" t="s">
        <v>134</v>
      </c>
      <c r="B1363" s="72" t="s">
        <v>138</v>
      </c>
      <c r="C1363" s="72" t="s">
        <v>1471</v>
      </c>
    </row>
    <row r="1364" spans="1:3" ht="15" customHeight="1">
      <c r="A1364" t="s">
        <v>134</v>
      </c>
      <c r="B1364" s="72" t="s">
        <v>138</v>
      </c>
      <c r="C1364" s="72" t="s">
        <v>1471</v>
      </c>
    </row>
    <row r="1365" spans="1:3" ht="15" customHeight="1">
      <c r="A1365" t="s">
        <v>134</v>
      </c>
      <c r="B1365" s="72" t="s">
        <v>138</v>
      </c>
      <c r="C1365" s="72" t="s">
        <v>1471</v>
      </c>
    </row>
    <row r="1366" spans="1:3" ht="15" customHeight="1">
      <c r="A1366" t="s">
        <v>134</v>
      </c>
      <c r="B1366" s="72" t="s">
        <v>138</v>
      </c>
      <c r="C1366" s="72" t="s">
        <v>1471</v>
      </c>
    </row>
    <row r="1367" spans="1:3" ht="15" customHeight="1">
      <c r="A1367" t="s">
        <v>134</v>
      </c>
      <c r="B1367" s="72" t="s">
        <v>138</v>
      </c>
      <c r="C1367" s="72" t="s">
        <v>1471</v>
      </c>
    </row>
    <row r="1368" spans="1:3" ht="15" customHeight="1">
      <c r="A1368" t="s">
        <v>134</v>
      </c>
      <c r="B1368" s="72" t="s">
        <v>138</v>
      </c>
      <c r="C1368" s="72" t="s">
        <v>1471</v>
      </c>
    </row>
    <row r="1369" spans="1:3" ht="15" customHeight="1">
      <c r="A1369" t="s">
        <v>134</v>
      </c>
      <c r="B1369" s="72" t="s">
        <v>138</v>
      </c>
      <c r="C1369" s="72" t="s">
        <v>1472</v>
      </c>
    </row>
    <row r="1370" spans="1:3" ht="15" customHeight="1">
      <c r="A1370" t="s">
        <v>134</v>
      </c>
      <c r="B1370" s="72" t="s">
        <v>138</v>
      </c>
      <c r="C1370" s="72" t="s">
        <v>1472</v>
      </c>
    </row>
    <row r="1371" spans="1:3" ht="15" customHeight="1">
      <c r="A1371" t="s">
        <v>134</v>
      </c>
      <c r="B1371" s="72" t="s">
        <v>138</v>
      </c>
      <c r="C1371" s="72" t="s">
        <v>1472</v>
      </c>
    </row>
    <row r="1372" spans="1:3" ht="15" customHeight="1">
      <c r="A1372" t="s">
        <v>134</v>
      </c>
      <c r="B1372" s="72" t="s">
        <v>138</v>
      </c>
      <c r="C1372" s="72" t="s">
        <v>1472</v>
      </c>
    </row>
    <row r="1373" spans="1:3" ht="15" customHeight="1">
      <c r="A1373" t="s">
        <v>134</v>
      </c>
      <c r="B1373" s="72" t="s">
        <v>138</v>
      </c>
      <c r="C1373" s="72" t="s">
        <v>1472</v>
      </c>
    </row>
    <row r="1374" spans="1:3" ht="15" customHeight="1">
      <c r="A1374" t="s">
        <v>134</v>
      </c>
      <c r="B1374" s="72" t="s">
        <v>138</v>
      </c>
      <c r="C1374" s="72" t="s">
        <v>1472</v>
      </c>
    </row>
    <row r="1375" spans="1:3" ht="15" customHeight="1">
      <c r="A1375" t="s">
        <v>134</v>
      </c>
      <c r="B1375" s="72" t="s">
        <v>138</v>
      </c>
      <c r="C1375" s="72" t="s">
        <v>1472</v>
      </c>
    </row>
    <row r="1376" spans="1:3" ht="15" customHeight="1">
      <c r="A1376" t="s">
        <v>134</v>
      </c>
      <c r="B1376" s="72" t="s">
        <v>138</v>
      </c>
      <c r="C1376" s="72" t="s">
        <v>1472</v>
      </c>
    </row>
    <row r="1377" spans="1:3" ht="15" customHeight="1">
      <c r="A1377" t="s">
        <v>134</v>
      </c>
      <c r="B1377" s="72" t="s">
        <v>138</v>
      </c>
      <c r="C1377" s="72" t="s">
        <v>1472</v>
      </c>
    </row>
    <row r="1378" spans="1:3" ht="15" customHeight="1">
      <c r="A1378" t="s">
        <v>134</v>
      </c>
      <c r="B1378" s="72" t="s">
        <v>138</v>
      </c>
      <c r="C1378" s="72" t="s">
        <v>1473</v>
      </c>
    </row>
    <row r="1379" spans="1:3" ht="15" customHeight="1">
      <c r="A1379" t="s">
        <v>134</v>
      </c>
      <c r="B1379" s="72" t="s">
        <v>138</v>
      </c>
      <c r="C1379" s="72" t="s">
        <v>1473</v>
      </c>
    </row>
    <row r="1380" spans="1:3" ht="15" customHeight="1">
      <c r="A1380" t="s">
        <v>134</v>
      </c>
      <c r="B1380" s="72" t="s">
        <v>138</v>
      </c>
      <c r="C1380" s="72" t="s">
        <v>1473</v>
      </c>
    </row>
    <row r="1381" spans="1:3" ht="15" customHeight="1">
      <c r="A1381" t="s">
        <v>134</v>
      </c>
      <c r="B1381" s="72" t="s">
        <v>138</v>
      </c>
      <c r="C1381" s="72" t="s">
        <v>1473</v>
      </c>
    </row>
    <row r="1382" spans="1:3" ht="15" customHeight="1">
      <c r="A1382" t="s">
        <v>134</v>
      </c>
      <c r="B1382" s="72" t="s">
        <v>138</v>
      </c>
      <c r="C1382" s="72" t="s">
        <v>1473</v>
      </c>
    </row>
    <row r="1383" spans="1:3" ht="15" customHeight="1">
      <c r="A1383" t="s">
        <v>134</v>
      </c>
      <c r="B1383" s="72" t="s">
        <v>138</v>
      </c>
      <c r="C1383" s="72" t="s">
        <v>1473</v>
      </c>
    </row>
    <row r="1384" spans="1:3" ht="15" customHeight="1">
      <c r="A1384" t="s">
        <v>134</v>
      </c>
      <c r="B1384" s="72" t="s">
        <v>138</v>
      </c>
      <c r="C1384" s="72" t="s">
        <v>1473</v>
      </c>
    </row>
    <row r="1385" spans="1:3" ht="15" customHeight="1">
      <c r="A1385" t="s">
        <v>134</v>
      </c>
      <c r="B1385" s="72" t="s">
        <v>138</v>
      </c>
      <c r="C1385" s="72" t="s">
        <v>1473</v>
      </c>
    </row>
    <row r="1386" spans="1:3" ht="15" customHeight="1">
      <c r="A1386" t="s">
        <v>134</v>
      </c>
      <c r="B1386" s="72" t="s">
        <v>138</v>
      </c>
      <c r="C1386" s="72" t="s">
        <v>1473</v>
      </c>
    </row>
    <row r="1387" spans="1:3" ht="15" customHeight="1">
      <c r="A1387" t="s">
        <v>134</v>
      </c>
      <c r="B1387" s="72" t="s">
        <v>138</v>
      </c>
      <c r="C1387" s="72" t="s">
        <v>1473</v>
      </c>
    </row>
    <row r="1388" spans="1:3" ht="15" customHeight="1">
      <c r="A1388" t="s">
        <v>134</v>
      </c>
      <c r="B1388" s="72" t="s">
        <v>138</v>
      </c>
      <c r="C1388" s="72" t="s">
        <v>1473</v>
      </c>
    </row>
    <row r="1389" spans="1:3" ht="15" customHeight="1">
      <c r="A1389" t="s">
        <v>134</v>
      </c>
      <c r="B1389" s="72" t="s">
        <v>138</v>
      </c>
      <c r="C1389" s="72" t="s">
        <v>1473</v>
      </c>
    </row>
    <row r="1390" spans="1:3" ht="15" customHeight="1">
      <c r="A1390" t="s">
        <v>134</v>
      </c>
      <c r="B1390" s="72" t="s">
        <v>138</v>
      </c>
      <c r="C1390" s="72" t="s">
        <v>1473</v>
      </c>
    </row>
    <row r="1391" spans="1:3" ht="15" customHeight="1">
      <c r="A1391" t="s">
        <v>134</v>
      </c>
      <c r="B1391" s="72" t="s">
        <v>138</v>
      </c>
      <c r="C1391" s="72" t="s">
        <v>1473</v>
      </c>
    </row>
    <row r="1392" spans="1:3" ht="15" customHeight="1">
      <c r="A1392" t="s">
        <v>134</v>
      </c>
      <c r="B1392" s="72" t="s">
        <v>138</v>
      </c>
      <c r="C1392" s="72" t="s">
        <v>1473</v>
      </c>
    </row>
    <row r="1393" spans="1:3" ht="15" customHeight="1">
      <c r="A1393" t="s">
        <v>134</v>
      </c>
      <c r="B1393" s="72" t="s">
        <v>138</v>
      </c>
      <c r="C1393" s="72" t="s">
        <v>1473</v>
      </c>
    </row>
    <row r="1394" spans="1:3" ht="15" customHeight="1">
      <c r="A1394" t="s">
        <v>134</v>
      </c>
      <c r="B1394" s="72" t="s">
        <v>138</v>
      </c>
      <c r="C1394" s="72" t="s">
        <v>1473</v>
      </c>
    </row>
    <row r="1395" spans="1:3" ht="18.75" customHeight="1">
      <c r="A1395" t="s">
        <v>134</v>
      </c>
      <c r="B1395" s="72" t="s">
        <v>138</v>
      </c>
      <c r="C1395" s="72" t="s">
        <v>1474</v>
      </c>
    </row>
    <row r="1396" spans="1:3" ht="18.75" customHeight="1">
      <c r="A1396" t="s">
        <v>134</v>
      </c>
      <c r="B1396" s="72" t="s">
        <v>138</v>
      </c>
      <c r="C1396" s="72" t="s">
        <v>1474</v>
      </c>
    </row>
    <row r="1397" spans="1:3" ht="18.75" customHeight="1">
      <c r="A1397" t="s">
        <v>134</v>
      </c>
      <c r="B1397" s="72" t="s">
        <v>138</v>
      </c>
      <c r="C1397" s="72" t="s">
        <v>1474</v>
      </c>
    </row>
    <row r="1398" spans="1:3" ht="18.75" customHeight="1">
      <c r="A1398" t="s">
        <v>134</v>
      </c>
      <c r="B1398" s="72" t="s">
        <v>138</v>
      </c>
      <c r="C1398" s="72" t="s">
        <v>1474</v>
      </c>
    </row>
    <row r="1399" spans="1:3" ht="18.75" customHeight="1">
      <c r="A1399" t="s">
        <v>134</v>
      </c>
      <c r="B1399" s="72" t="s">
        <v>138</v>
      </c>
      <c r="C1399" s="72" t="s">
        <v>1474</v>
      </c>
    </row>
    <row r="1400" spans="1:3" ht="18.75" customHeight="1">
      <c r="A1400" t="s">
        <v>134</v>
      </c>
      <c r="B1400" s="72" t="s">
        <v>138</v>
      </c>
      <c r="C1400" s="72" t="s">
        <v>1474</v>
      </c>
    </row>
    <row r="1401" spans="1:3" ht="18.75" customHeight="1">
      <c r="A1401" t="s">
        <v>134</v>
      </c>
      <c r="B1401" s="72" t="s">
        <v>138</v>
      </c>
      <c r="C1401" s="72" t="s">
        <v>1474</v>
      </c>
    </row>
    <row r="1402" spans="1:3" ht="18.75" customHeight="1">
      <c r="A1402" t="s">
        <v>134</v>
      </c>
      <c r="B1402" s="72" t="s">
        <v>138</v>
      </c>
      <c r="C1402" s="72" t="s">
        <v>1474</v>
      </c>
    </row>
    <row r="1403" spans="1:3" ht="18.75" customHeight="1">
      <c r="A1403" t="s">
        <v>134</v>
      </c>
      <c r="B1403" s="72" t="s">
        <v>138</v>
      </c>
      <c r="C1403" s="72" t="s">
        <v>1474</v>
      </c>
    </row>
    <row r="1404" spans="1:3" ht="18.75" customHeight="1">
      <c r="A1404" t="s">
        <v>134</v>
      </c>
      <c r="B1404" s="72" t="s">
        <v>138</v>
      </c>
      <c r="C1404" s="72" t="s">
        <v>1474</v>
      </c>
    </row>
    <row r="1405" spans="1:3" ht="18.75" customHeight="1">
      <c r="A1405" t="s">
        <v>134</v>
      </c>
      <c r="B1405" s="72" t="s">
        <v>138</v>
      </c>
      <c r="C1405" s="72" t="s">
        <v>1474</v>
      </c>
    </row>
    <row r="1406" spans="1:3" ht="18.75" customHeight="1">
      <c r="A1406" t="s">
        <v>134</v>
      </c>
      <c r="B1406" s="72" t="s">
        <v>138</v>
      </c>
      <c r="C1406" s="72" t="s">
        <v>1474</v>
      </c>
    </row>
    <row r="1407" spans="1:3" ht="18.75" customHeight="1">
      <c r="A1407" t="s">
        <v>134</v>
      </c>
      <c r="B1407" s="72" t="s">
        <v>138</v>
      </c>
      <c r="C1407" s="72" t="s">
        <v>1474</v>
      </c>
    </row>
    <row r="1408" spans="1:3" ht="18.75" customHeight="1">
      <c r="A1408" t="s">
        <v>134</v>
      </c>
      <c r="B1408" s="72" t="s">
        <v>138</v>
      </c>
      <c r="C1408" s="72" t="s">
        <v>1474</v>
      </c>
    </row>
    <row r="1409" spans="1:3" ht="18.75" customHeight="1">
      <c r="A1409" t="s">
        <v>134</v>
      </c>
      <c r="B1409" s="72" t="s">
        <v>138</v>
      </c>
      <c r="C1409" s="72" t="s">
        <v>1474</v>
      </c>
    </row>
    <row r="1410" spans="1:3" ht="18.75" customHeight="1">
      <c r="A1410" t="s">
        <v>134</v>
      </c>
      <c r="B1410" s="72" t="s">
        <v>138</v>
      </c>
      <c r="C1410" s="72" t="s">
        <v>1474</v>
      </c>
    </row>
    <row r="1411" spans="1:3" ht="18.75" customHeight="1">
      <c r="A1411" t="s">
        <v>134</v>
      </c>
      <c r="B1411" s="72" t="s">
        <v>138</v>
      </c>
      <c r="C1411" s="72" t="s">
        <v>1474</v>
      </c>
    </row>
    <row r="1412" spans="1:3" ht="18.75" customHeight="1">
      <c r="A1412" t="s">
        <v>134</v>
      </c>
      <c r="B1412" s="72" t="s">
        <v>138</v>
      </c>
      <c r="C1412" s="72" t="s">
        <v>1474</v>
      </c>
    </row>
    <row r="1413" spans="1:3" ht="18.75" customHeight="1">
      <c r="A1413" t="s">
        <v>134</v>
      </c>
      <c r="B1413" s="72" t="s">
        <v>138</v>
      </c>
      <c r="C1413" s="72" t="s">
        <v>1474</v>
      </c>
    </row>
    <row r="1414" spans="1:3" ht="18.75" customHeight="1">
      <c r="A1414" t="s">
        <v>134</v>
      </c>
      <c r="B1414" s="72" t="s">
        <v>138</v>
      </c>
      <c r="C1414" s="72" t="s">
        <v>1474</v>
      </c>
    </row>
    <row r="1415" spans="1:3" ht="18.75" customHeight="1">
      <c r="A1415" t="s">
        <v>134</v>
      </c>
      <c r="B1415" s="72" t="s">
        <v>138</v>
      </c>
      <c r="C1415" s="72" t="s">
        <v>1474</v>
      </c>
    </row>
    <row r="1416" spans="1:3" ht="18.75" customHeight="1">
      <c r="A1416" t="s">
        <v>134</v>
      </c>
      <c r="B1416" s="72" t="s">
        <v>138</v>
      </c>
      <c r="C1416" s="72" t="s">
        <v>1474</v>
      </c>
    </row>
    <row r="1417" spans="1:3" ht="18.75" customHeight="1">
      <c r="A1417" t="s">
        <v>134</v>
      </c>
      <c r="B1417" s="72" t="s">
        <v>138</v>
      </c>
      <c r="C1417" s="72" t="s">
        <v>1474</v>
      </c>
    </row>
    <row r="1418" spans="1:3" ht="18.75" customHeight="1">
      <c r="A1418" t="s">
        <v>134</v>
      </c>
      <c r="B1418" s="72" t="s">
        <v>138</v>
      </c>
      <c r="C1418" s="72" t="s">
        <v>1474</v>
      </c>
    </row>
    <row r="1419" spans="1:3" ht="18.75" customHeight="1">
      <c r="A1419" t="s">
        <v>134</v>
      </c>
      <c r="B1419" s="72" t="s">
        <v>138</v>
      </c>
      <c r="C1419" s="72" t="s">
        <v>1474</v>
      </c>
    </row>
    <row r="1420" spans="1:3" ht="18.75" customHeight="1">
      <c r="A1420" t="s">
        <v>134</v>
      </c>
      <c r="B1420" s="72" t="s">
        <v>138</v>
      </c>
      <c r="C1420" s="72" t="s">
        <v>1474</v>
      </c>
    </row>
    <row r="1421" spans="1:3" ht="18.75" customHeight="1">
      <c r="A1421" t="s">
        <v>134</v>
      </c>
      <c r="B1421" s="72" t="s">
        <v>138</v>
      </c>
      <c r="C1421" s="72" t="s">
        <v>1475</v>
      </c>
    </row>
    <row r="1422" spans="1:3" ht="18.75" customHeight="1">
      <c r="A1422" t="s">
        <v>134</v>
      </c>
      <c r="B1422" s="72" t="s">
        <v>138</v>
      </c>
      <c r="C1422" s="72" t="s">
        <v>1475</v>
      </c>
    </row>
    <row r="1423" spans="1:3" ht="18.75" customHeight="1">
      <c r="A1423" t="s">
        <v>134</v>
      </c>
      <c r="B1423" s="72" t="s">
        <v>138</v>
      </c>
      <c r="C1423" s="72" t="s">
        <v>1475</v>
      </c>
    </row>
    <row r="1424" spans="1:3" ht="18.75" customHeight="1">
      <c r="A1424" t="s">
        <v>134</v>
      </c>
      <c r="B1424" s="72" t="s">
        <v>138</v>
      </c>
      <c r="C1424" s="72" t="s">
        <v>1475</v>
      </c>
    </row>
    <row r="1425" spans="1:3" ht="18.75" customHeight="1">
      <c r="A1425" t="s">
        <v>134</v>
      </c>
      <c r="B1425" s="72" t="s">
        <v>138</v>
      </c>
      <c r="C1425" s="72" t="s">
        <v>1475</v>
      </c>
    </row>
    <row r="1426" spans="1:3" ht="18.75" customHeight="1">
      <c r="A1426" t="s">
        <v>134</v>
      </c>
      <c r="B1426" s="72" t="s">
        <v>138</v>
      </c>
      <c r="C1426" s="72" t="s">
        <v>1475</v>
      </c>
    </row>
    <row r="1427" spans="1:3" ht="18.75" customHeight="1">
      <c r="A1427" t="s">
        <v>134</v>
      </c>
      <c r="B1427" s="72" t="s">
        <v>138</v>
      </c>
      <c r="C1427" s="72" t="s">
        <v>1475</v>
      </c>
    </row>
    <row r="1428" spans="1:3" ht="18.75" customHeight="1">
      <c r="A1428" t="s">
        <v>134</v>
      </c>
      <c r="B1428" s="72" t="s">
        <v>138</v>
      </c>
      <c r="C1428" s="72" t="s">
        <v>1475</v>
      </c>
    </row>
    <row r="1429" spans="1:3" ht="18.75" customHeight="1">
      <c r="A1429" t="s">
        <v>134</v>
      </c>
      <c r="B1429" s="72" t="s">
        <v>138</v>
      </c>
      <c r="C1429" s="72" t="s">
        <v>1475</v>
      </c>
    </row>
    <row r="1430" spans="1:3" ht="18.75" customHeight="1">
      <c r="A1430" t="s">
        <v>134</v>
      </c>
      <c r="B1430" s="72" t="s">
        <v>138</v>
      </c>
      <c r="C1430" s="72" t="s">
        <v>1475</v>
      </c>
    </row>
    <row r="1431" spans="1:3" ht="18.75" customHeight="1">
      <c r="A1431" t="s">
        <v>134</v>
      </c>
      <c r="B1431" s="72" t="s">
        <v>138</v>
      </c>
      <c r="C1431" s="72" t="s">
        <v>1475</v>
      </c>
    </row>
    <row r="1432" spans="1:3" ht="18.75" customHeight="1">
      <c r="A1432" t="s">
        <v>134</v>
      </c>
      <c r="B1432" s="72" t="s">
        <v>138</v>
      </c>
      <c r="C1432" s="72" t="s">
        <v>1475</v>
      </c>
    </row>
    <row r="1433" spans="1:3" ht="18.75" customHeight="1">
      <c r="A1433" t="s">
        <v>134</v>
      </c>
      <c r="B1433" s="72" t="s">
        <v>138</v>
      </c>
      <c r="C1433" s="72" t="s">
        <v>1475</v>
      </c>
    </row>
    <row r="1434" spans="1:3" ht="18.75" customHeight="1">
      <c r="A1434" t="s">
        <v>134</v>
      </c>
      <c r="B1434" s="72" t="s">
        <v>138</v>
      </c>
      <c r="C1434" s="72" t="s">
        <v>1475</v>
      </c>
    </row>
    <row r="1435" spans="1:3" ht="18.75" customHeight="1">
      <c r="A1435" t="s">
        <v>134</v>
      </c>
      <c r="B1435" s="72" t="s">
        <v>138</v>
      </c>
      <c r="C1435" s="72" t="s">
        <v>1475</v>
      </c>
    </row>
    <row r="1436" spans="1:3" ht="15" customHeight="1">
      <c r="A1436" t="s">
        <v>134</v>
      </c>
      <c r="B1436" s="72" t="s">
        <v>138</v>
      </c>
      <c r="C1436" s="72" t="s">
        <v>1476</v>
      </c>
    </row>
    <row r="1437" spans="1:3" ht="15" customHeight="1">
      <c r="A1437" t="s">
        <v>134</v>
      </c>
      <c r="B1437" s="72" t="s">
        <v>138</v>
      </c>
      <c r="C1437" s="72" t="s">
        <v>1476</v>
      </c>
    </row>
    <row r="1438" spans="1:3" ht="15" customHeight="1">
      <c r="A1438" t="s">
        <v>134</v>
      </c>
      <c r="B1438" s="72" t="s">
        <v>138</v>
      </c>
      <c r="C1438" s="72" t="s">
        <v>1476</v>
      </c>
    </row>
    <row r="1439" spans="1:3" ht="15" customHeight="1">
      <c r="A1439" t="s">
        <v>134</v>
      </c>
      <c r="B1439" s="72" t="s">
        <v>138</v>
      </c>
      <c r="C1439" s="72" t="s">
        <v>1476</v>
      </c>
    </row>
    <row r="1440" spans="1:3" ht="15" customHeight="1">
      <c r="A1440" t="s">
        <v>134</v>
      </c>
      <c r="B1440" s="72" t="s">
        <v>138</v>
      </c>
      <c r="C1440" s="72" t="s">
        <v>1476</v>
      </c>
    </row>
    <row r="1441" spans="1:3" ht="15" customHeight="1">
      <c r="A1441" t="s">
        <v>134</v>
      </c>
      <c r="B1441" s="72" t="s">
        <v>138</v>
      </c>
      <c r="C1441" s="72" t="s">
        <v>1476</v>
      </c>
    </row>
    <row r="1442" spans="1:3" ht="15" customHeight="1">
      <c r="A1442" t="s">
        <v>134</v>
      </c>
      <c r="B1442" s="72" t="s">
        <v>138</v>
      </c>
      <c r="C1442" s="72" t="s">
        <v>1476</v>
      </c>
    </row>
    <row r="1443" spans="1:3" ht="15" customHeight="1">
      <c r="A1443" t="s">
        <v>134</v>
      </c>
      <c r="B1443" s="72" t="s">
        <v>138</v>
      </c>
      <c r="C1443" s="72" t="s">
        <v>1476</v>
      </c>
    </row>
    <row r="1444" spans="1:3" ht="15" customHeight="1">
      <c r="A1444" t="s">
        <v>134</v>
      </c>
      <c r="B1444" s="72" t="s">
        <v>138</v>
      </c>
      <c r="C1444" s="72" t="s">
        <v>1476</v>
      </c>
    </row>
    <row r="1445" spans="1:3" ht="15" customHeight="1">
      <c r="A1445" t="s">
        <v>134</v>
      </c>
      <c r="B1445" s="72" t="s">
        <v>138</v>
      </c>
      <c r="C1445" s="72" t="s">
        <v>1476</v>
      </c>
    </row>
    <row r="1446" spans="1:3" ht="15" customHeight="1">
      <c r="A1446" t="s">
        <v>134</v>
      </c>
      <c r="B1446" s="72" t="s">
        <v>138</v>
      </c>
      <c r="C1446" s="72" t="s">
        <v>1476</v>
      </c>
    </row>
    <row r="1447" spans="1:3" ht="15" customHeight="1">
      <c r="A1447" t="s">
        <v>134</v>
      </c>
      <c r="B1447" s="72" t="s">
        <v>138</v>
      </c>
      <c r="C1447" s="72" t="s">
        <v>1476</v>
      </c>
    </row>
    <row r="1448" spans="1:3" ht="15" customHeight="1">
      <c r="A1448" t="s">
        <v>134</v>
      </c>
      <c r="B1448" s="72" t="s">
        <v>138</v>
      </c>
      <c r="C1448" s="72" t="s">
        <v>1476</v>
      </c>
    </row>
    <row r="1449" spans="1:3" ht="15" customHeight="1">
      <c r="A1449" t="s">
        <v>134</v>
      </c>
      <c r="B1449" s="72" t="s">
        <v>138</v>
      </c>
      <c r="C1449" s="72" t="s">
        <v>1476</v>
      </c>
    </row>
    <row r="1450" spans="1:3" ht="18.75" customHeight="1">
      <c r="A1450" t="s">
        <v>134</v>
      </c>
      <c r="B1450" s="72" t="s">
        <v>138</v>
      </c>
      <c r="C1450" s="72" t="s">
        <v>1477</v>
      </c>
    </row>
    <row r="1451" spans="1:3" ht="18.75" customHeight="1">
      <c r="A1451" t="s">
        <v>134</v>
      </c>
      <c r="B1451" s="72" t="s">
        <v>138</v>
      </c>
      <c r="C1451" s="72" t="s">
        <v>1477</v>
      </c>
    </row>
    <row r="1452" spans="1:3" ht="18.75" customHeight="1">
      <c r="A1452" t="s">
        <v>134</v>
      </c>
      <c r="B1452" s="72" t="s">
        <v>138</v>
      </c>
      <c r="C1452" s="72" t="s">
        <v>1477</v>
      </c>
    </row>
    <row r="1453" spans="1:3" ht="18.75" customHeight="1">
      <c r="A1453" t="s">
        <v>134</v>
      </c>
      <c r="B1453" s="72" t="s">
        <v>138</v>
      </c>
      <c r="C1453" s="72" t="s">
        <v>1477</v>
      </c>
    </row>
    <row r="1454" spans="1:3" ht="18.75" customHeight="1">
      <c r="A1454" t="s">
        <v>134</v>
      </c>
      <c r="B1454" s="72" t="s">
        <v>138</v>
      </c>
      <c r="C1454" s="72" t="s">
        <v>1477</v>
      </c>
    </row>
    <row r="1455" spans="1:3" ht="18.75" customHeight="1">
      <c r="A1455" t="s">
        <v>134</v>
      </c>
      <c r="B1455" s="72" t="s">
        <v>138</v>
      </c>
      <c r="C1455" s="72" t="s">
        <v>1477</v>
      </c>
    </row>
    <row r="1456" spans="1:3" ht="18.75" customHeight="1">
      <c r="A1456" t="s">
        <v>134</v>
      </c>
      <c r="B1456" s="72" t="s">
        <v>138</v>
      </c>
      <c r="C1456" s="72" t="s">
        <v>1477</v>
      </c>
    </row>
    <row r="1457" spans="1:3" ht="18.75" customHeight="1">
      <c r="A1457" t="s">
        <v>134</v>
      </c>
      <c r="B1457" s="72" t="s">
        <v>138</v>
      </c>
      <c r="C1457" s="72" t="s">
        <v>1477</v>
      </c>
    </row>
    <row r="1458" spans="1:3" ht="18.75" customHeight="1">
      <c r="A1458" t="s">
        <v>134</v>
      </c>
      <c r="B1458" s="72" t="s">
        <v>138</v>
      </c>
      <c r="C1458" s="72" t="s">
        <v>1477</v>
      </c>
    </row>
    <row r="1459" spans="1:3" ht="18.75" customHeight="1">
      <c r="A1459" t="s">
        <v>134</v>
      </c>
      <c r="B1459" s="72" t="s">
        <v>138</v>
      </c>
      <c r="C1459" s="72" t="s">
        <v>1477</v>
      </c>
    </row>
    <row r="1460" spans="1:3" ht="18.75" customHeight="1">
      <c r="A1460" t="s">
        <v>134</v>
      </c>
      <c r="B1460" s="72" t="s">
        <v>138</v>
      </c>
      <c r="C1460" s="72" t="s">
        <v>1477</v>
      </c>
    </row>
    <row r="1461" spans="1:3" ht="18.75" customHeight="1">
      <c r="A1461" t="s">
        <v>134</v>
      </c>
      <c r="B1461" s="72" t="s">
        <v>138</v>
      </c>
      <c r="C1461" s="72" t="s">
        <v>1477</v>
      </c>
    </row>
    <row r="1462" spans="1:3" ht="18.75" customHeight="1">
      <c r="A1462" t="s">
        <v>134</v>
      </c>
      <c r="B1462" s="72" t="s">
        <v>138</v>
      </c>
      <c r="C1462" s="72" t="s">
        <v>1477</v>
      </c>
    </row>
    <row r="1463" spans="1:3" ht="18.75" customHeight="1">
      <c r="A1463" t="s">
        <v>134</v>
      </c>
      <c r="B1463" s="72" t="s">
        <v>138</v>
      </c>
      <c r="C1463" s="72" t="s">
        <v>1477</v>
      </c>
    </row>
    <row r="1464" spans="1:3" ht="18.75" customHeight="1">
      <c r="A1464" t="s">
        <v>134</v>
      </c>
      <c r="B1464" s="72" t="s">
        <v>138</v>
      </c>
      <c r="C1464" s="72" t="s">
        <v>1477</v>
      </c>
    </row>
    <row r="1465" spans="1:3" ht="18.75" customHeight="1">
      <c r="A1465" t="s">
        <v>134</v>
      </c>
      <c r="B1465" s="72" t="s">
        <v>138</v>
      </c>
      <c r="C1465" s="72" t="s">
        <v>1477</v>
      </c>
    </row>
    <row r="1466" spans="1:3" ht="18.75" customHeight="1">
      <c r="A1466" t="s">
        <v>134</v>
      </c>
      <c r="B1466" s="72" t="s">
        <v>138</v>
      </c>
      <c r="C1466" s="72" t="s">
        <v>1477</v>
      </c>
    </row>
    <row r="1467" spans="1:3" ht="18.75" customHeight="1">
      <c r="A1467" t="s">
        <v>134</v>
      </c>
      <c r="B1467" s="72" t="s">
        <v>138</v>
      </c>
      <c r="C1467" s="72" t="s">
        <v>1477</v>
      </c>
    </row>
    <row r="1468" spans="1:3" ht="18.75" customHeight="1">
      <c r="A1468" t="s">
        <v>134</v>
      </c>
      <c r="B1468" s="72" t="s">
        <v>138</v>
      </c>
      <c r="C1468" s="72" t="s">
        <v>1477</v>
      </c>
    </row>
    <row r="1469" spans="1:3" ht="18.75" customHeight="1">
      <c r="A1469" t="s">
        <v>134</v>
      </c>
      <c r="B1469" s="72" t="s">
        <v>138</v>
      </c>
      <c r="C1469" s="72" t="s">
        <v>1477</v>
      </c>
    </row>
    <row r="1470" spans="1:3" ht="15" customHeight="1">
      <c r="A1470" t="s">
        <v>134</v>
      </c>
      <c r="B1470" s="72" t="s">
        <v>138</v>
      </c>
      <c r="C1470" s="72" t="s">
        <v>1478</v>
      </c>
    </row>
    <row r="1471" spans="1:3" ht="15" customHeight="1">
      <c r="A1471" t="s">
        <v>134</v>
      </c>
      <c r="B1471" s="72" t="s">
        <v>138</v>
      </c>
      <c r="C1471" s="72" t="s">
        <v>1478</v>
      </c>
    </row>
    <row r="1472" spans="1:3" ht="15" customHeight="1">
      <c r="A1472" t="s">
        <v>134</v>
      </c>
      <c r="B1472" s="72" t="s">
        <v>138</v>
      </c>
      <c r="C1472" s="72" t="s">
        <v>1478</v>
      </c>
    </row>
    <row r="1473" spans="1:3" ht="15" customHeight="1">
      <c r="A1473" t="s">
        <v>134</v>
      </c>
      <c r="B1473" s="72" t="s">
        <v>138</v>
      </c>
      <c r="C1473" s="72" t="s">
        <v>1478</v>
      </c>
    </row>
    <row r="1474" spans="1:3" ht="15" customHeight="1">
      <c r="A1474" t="s">
        <v>134</v>
      </c>
      <c r="B1474" s="72" t="s">
        <v>138</v>
      </c>
      <c r="C1474" s="72" t="s">
        <v>1478</v>
      </c>
    </row>
    <row r="1475" spans="1:3" ht="15" customHeight="1">
      <c r="A1475" t="s">
        <v>134</v>
      </c>
      <c r="B1475" s="72" t="s">
        <v>138</v>
      </c>
      <c r="C1475" s="72" t="s">
        <v>1478</v>
      </c>
    </row>
    <row r="1476" spans="1:3" ht="15" customHeight="1">
      <c r="A1476" t="s">
        <v>134</v>
      </c>
      <c r="B1476" s="72" t="s">
        <v>138</v>
      </c>
      <c r="C1476" s="72" t="s">
        <v>1478</v>
      </c>
    </row>
    <row r="1477" spans="1:3" ht="15" customHeight="1">
      <c r="A1477" t="s">
        <v>134</v>
      </c>
      <c r="B1477" s="72" t="s">
        <v>138</v>
      </c>
      <c r="C1477" s="72" t="s">
        <v>1478</v>
      </c>
    </row>
    <row r="1478" spans="1:3" ht="15" customHeight="1">
      <c r="A1478" t="s">
        <v>134</v>
      </c>
      <c r="B1478" s="72" t="s">
        <v>138</v>
      </c>
      <c r="C1478" s="72" t="s">
        <v>1478</v>
      </c>
    </row>
    <row r="1479" spans="1:3" ht="15" customHeight="1">
      <c r="A1479" t="s">
        <v>134</v>
      </c>
      <c r="B1479" s="72" t="s">
        <v>138</v>
      </c>
      <c r="C1479" s="72" t="s">
        <v>1478</v>
      </c>
    </row>
    <row r="1480" spans="1:3" ht="15" customHeight="1">
      <c r="A1480" t="s">
        <v>134</v>
      </c>
      <c r="B1480" s="72" t="s">
        <v>138</v>
      </c>
      <c r="C1480" s="72" t="s">
        <v>1478</v>
      </c>
    </row>
    <row r="1481" spans="1:3" ht="15" customHeight="1">
      <c r="A1481" t="s">
        <v>134</v>
      </c>
      <c r="B1481" s="72" t="s">
        <v>138</v>
      </c>
      <c r="C1481" s="72" t="s">
        <v>1478</v>
      </c>
    </row>
    <row r="1482" spans="1:3" ht="15" customHeight="1">
      <c r="A1482" t="s">
        <v>134</v>
      </c>
      <c r="B1482" s="72" t="s">
        <v>138</v>
      </c>
      <c r="C1482" s="72" t="s">
        <v>1478</v>
      </c>
    </row>
    <row r="1483" spans="1:3" ht="15" customHeight="1">
      <c r="A1483" t="s">
        <v>134</v>
      </c>
      <c r="B1483" s="72" t="s">
        <v>138</v>
      </c>
      <c r="C1483" s="72" t="s">
        <v>1478</v>
      </c>
    </row>
    <row r="1484" spans="1:3" ht="15" customHeight="1">
      <c r="A1484" t="s">
        <v>134</v>
      </c>
      <c r="B1484" s="72" t="s">
        <v>138</v>
      </c>
      <c r="C1484" s="72" t="s">
        <v>1478</v>
      </c>
    </row>
    <row r="1485" spans="1:3" ht="15" customHeight="1">
      <c r="A1485" t="s">
        <v>134</v>
      </c>
      <c r="B1485" s="72" t="s">
        <v>138</v>
      </c>
      <c r="C1485" s="72" t="s">
        <v>1478</v>
      </c>
    </row>
    <row r="1486" spans="1:3" ht="15" customHeight="1">
      <c r="A1486" t="s">
        <v>134</v>
      </c>
      <c r="B1486" s="72" t="s">
        <v>138</v>
      </c>
      <c r="C1486" s="72" t="s">
        <v>1478</v>
      </c>
    </row>
    <row r="1487" spans="1:3" ht="15" customHeight="1">
      <c r="A1487" t="s">
        <v>134</v>
      </c>
      <c r="B1487" s="72" t="s">
        <v>138</v>
      </c>
      <c r="C1487" s="72" t="s">
        <v>1478</v>
      </c>
    </row>
    <row r="1488" spans="1:3" ht="15" customHeight="1">
      <c r="A1488" t="s">
        <v>134</v>
      </c>
      <c r="B1488" s="72" t="s">
        <v>138</v>
      </c>
      <c r="C1488" s="72" t="s">
        <v>1478</v>
      </c>
    </row>
    <row r="1489" spans="1:3" ht="15" customHeight="1">
      <c r="A1489" t="s">
        <v>134</v>
      </c>
      <c r="B1489" s="72" t="s">
        <v>138</v>
      </c>
      <c r="C1489" s="72" t="s">
        <v>1478</v>
      </c>
    </row>
    <row r="1490" spans="1:3" ht="15" customHeight="1">
      <c r="A1490" t="s">
        <v>134</v>
      </c>
      <c r="B1490" s="72" t="s">
        <v>138</v>
      </c>
      <c r="C1490" s="72" t="s">
        <v>1478</v>
      </c>
    </row>
    <row r="1491" spans="1:3" ht="15" customHeight="1">
      <c r="A1491" t="s">
        <v>134</v>
      </c>
      <c r="B1491" s="72" t="s">
        <v>138</v>
      </c>
      <c r="C1491" s="72" t="s">
        <v>1478</v>
      </c>
    </row>
    <row r="1492" spans="1:3" ht="15" customHeight="1">
      <c r="A1492" t="s">
        <v>134</v>
      </c>
      <c r="B1492" s="72" t="s">
        <v>138</v>
      </c>
      <c r="C1492" s="72" t="s">
        <v>1478</v>
      </c>
    </row>
    <row r="1493" spans="1:3" ht="15" customHeight="1">
      <c r="A1493" t="s">
        <v>134</v>
      </c>
      <c r="B1493" s="72" t="s">
        <v>138</v>
      </c>
      <c r="C1493" s="72" t="s">
        <v>1478</v>
      </c>
    </row>
    <row r="1494" spans="1:3" ht="15" customHeight="1">
      <c r="A1494" t="s">
        <v>134</v>
      </c>
      <c r="B1494" s="72" t="s">
        <v>138</v>
      </c>
      <c r="C1494" s="72" t="s">
        <v>1478</v>
      </c>
    </row>
    <row r="1495" spans="1:3" ht="15" customHeight="1">
      <c r="A1495" t="s">
        <v>134</v>
      </c>
      <c r="B1495" s="72" t="s">
        <v>138</v>
      </c>
      <c r="C1495" s="72" t="s">
        <v>1478</v>
      </c>
    </row>
    <row r="1496" spans="1:3" ht="15" customHeight="1">
      <c r="A1496" t="s">
        <v>134</v>
      </c>
      <c r="B1496" s="72" t="s">
        <v>138</v>
      </c>
      <c r="C1496" s="72" t="s">
        <v>1478</v>
      </c>
    </row>
    <row r="1497" spans="1:3" ht="15" customHeight="1">
      <c r="A1497" t="s">
        <v>134</v>
      </c>
      <c r="B1497" s="72" t="s">
        <v>138</v>
      </c>
      <c r="C1497" s="72" t="s">
        <v>1478</v>
      </c>
    </row>
    <row r="1498" spans="1:3" ht="15" customHeight="1">
      <c r="A1498" t="s">
        <v>134</v>
      </c>
      <c r="B1498" s="72" t="s">
        <v>138</v>
      </c>
      <c r="C1498" s="72" t="s">
        <v>1478</v>
      </c>
    </row>
    <row r="1499" spans="1:3" ht="15" customHeight="1">
      <c r="A1499" t="s">
        <v>134</v>
      </c>
      <c r="B1499" s="72" t="s">
        <v>138</v>
      </c>
      <c r="C1499" s="72" t="s">
        <v>1478</v>
      </c>
    </row>
    <row r="1500" spans="1:3" ht="15" customHeight="1">
      <c r="A1500" t="s">
        <v>134</v>
      </c>
      <c r="B1500" s="72" t="s">
        <v>138</v>
      </c>
      <c r="C1500" s="72" t="s">
        <v>1478</v>
      </c>
    </row>
    <row r="1501" spans="1:3" ht="15" customHeight="1">
      <c r="A1501" t="s">
        <v>134</v>
      </c>
      <c r="B1501" s="72" t="s">
        <v>138</v>
      </c>
      <c r="C1501" s="72" t="s">
        <v>1478</v>
      </c>
    </row>
    <row r="1502" spans="1:3" ht="15" customHeight="1">
      <c r="A1502" t="s">
        <v>134</v>
      </c>
      <c r="B1502" s="72" t="s">
        <v>138</v>
      </c>
      <c r="C1502" s="72" t="s">
        <v>1478</v>
      </c>
    </row>
    <row r="1503" spans="1:3" ht="15" customHeight="1">
      <c r="A1503" t="s">
        <v>134</v>
      </c>
      <c r="B1503" s="72" t="s">
        <v>138</v>
      </c>
      <c r="C1503" s="72" t="s">
        <v>1478</v>
      </c>
    </row>
    <row r="1504" spans="1:3" ht="15" customHeight="1">
      <c r="A1504" t="s">
        <v>134</v>
      </c>
      <c r="B1504" s="72" t="s">
        <v>138</v>
      </c>
      <c r="C1504" s="72" t="s">
        <v>1478</v>
      </c>
    </row>
    <row r="1505" spans="1:3" ht="15" customHeight="1">
      <c r="A1505" t="s">
        <v>134</v>
      </c>
      <c r="B1505" s="72" t="s">
        <v>138</v>
      </c>
      <c r="C1505" s="72" t="s">
        <v>1478</v>
      </c>
    </row>
    <row r="1506" spans="1:3" ht="15" customHeight="1">
      <c r="A1506" t="s">
        <v>134</v>
      </c>
      <c r="B1506" s="72" t="s">
        <v>138</v>
      </c>
      <c r="C1506" s="72" t="s">
        <v>1478</v>
      </c>
    </row>
    <row r="1507" spans="1:3" ht="15" customHeight="1">
      <c r="A1507" t="s">
        <v>134</v>
      </c>
      <c r="B1507" s="72" t="s">
        <v>138</v>
      </c>
      <c r="C1507" s="72" t="s">
        <v>1478</v>
      </c>
    </row>
    <row r="1508" spans="1:3" ht="15" customHeight="1">
      <c r="A1508" t="s">
        <v>134</v>
      </c>
      <c r="B1508" s="72" t="s">
        <v>138</v>
      </c>
      <c r="C1508" s="72" t="s">
        <v>1478</v>
      </c>
    </row>
    <row r="1509" spans="1:3" ht="15" customHeight="1">
      <c r="A1509" t="s">
        <v>134</v>
      </c>
      <c r="B1509" s="72" t="s">
        <v>138</v>
      </c>
      <c r="C1509" s="72" t="s">
        <v>1478</v>
      </c>
    </row>
    <row r="1510" spans="1:3" ht="15" customHeight="1">
      <c r="A1510" t="s">
        <v>134</v>
      </c>
      <c r="B1510" s="72" t="s">
        <v>138</v>
      </c>
      <c r="C1510" s="72" t="s">
        <v>1479</v>
      </c>
    </row>
    <row r="1511" spans="1:3" ht="15" customHeight="1">
      <c r="A1511" t="s">
        <v>134</v>
      </c>
      <c r="B1511" s="72" t="s">
        <v>138</v>
      </c>
      <c r="C1511" s="72" t="s">
        <v>1479</v>
      </c>
    </row>
    <row r="1512" spans="1:3" ht="15" customHeight="1">
      <c r="A1512" t="s">
        <v>134</v>
      </c>
      <c r="B1512" s="72" t="s">
        <v>138</v>
      </c>
      <c r="C1512" s="72" t="s">
        <v>1479</v>
      </c>
    </row>
    <row r="1513" spans="1:3" ht="15" customHeight="1">
      <c r="A1513" t="s">
        <v>134</v>
      </c>
      <c r="B1513" s="72" t="s">
        <v>138</v>
      </c>
      <c r="C1513" s="72" t="s">
        <v>1479</v>
      </c>
    </row>
    <row r="1514" spans="1:3" ht="15" customHeight="1">
      <c r="A1514" t="s">
        <v>134</v>
      </c>
      <c r="B1514" s="72" t="s">
        <v>138</v>
      </c>
      <c r="C1514" s="72" t="s">
        <v>1479</v>
      </c>
    </row>
    <row r="1515" spans="1:3" ht="15" customHeight="1">
      <c r="A1515" t="s">
        <v>134</v>
      </c>
      <c r="B1515" s="72" t="s">
        <v>138</v>
      </c>
      <c r="C1515" s="72" t="s">
        <v>1479</v>
      </c>
    </row>
    <row r="1516" spans="1:3" ht="15" customHeight="1">
      <c r="A1516" t="s">
        <v>134</v>
      </c>
      <c r="B1516" s="72" t="s">
        <v>138</v>
      </c>
      <c r="C1516" s="72" t="s">
        <v>1479</v>
      </c>
    </row>
    <row r="1517" spans="1:3" ht="15" customHeight="1">
      <c r="A1517" t="s">
        <v>134</v>
      </c>
      <c r="B1517" s="72" t="s">
        <v>138</v>
      </c>
      <c r="C1517" s="72" t="s">
        <v>1479</v>
      </c>
    </row>
    <row r="1518" spans="1:3" ht="15" customHeight="1">
      <c r="A1518" t="s">
        <v>134</v>
      </c>
      <c r="B1518" s="72" t="s">
        <v>138</v>
      </c>
      <c r="C1518" s="72" t="s">
        <v>1479</v>
      </c>
    </row>
    <row r="1519" spans="1:3" ht="15" customHeight="1">
      <c r="A1519" t="s">
        <v>134</v>
      </c>
      <c r="B1519" s="72" t="s">
        <v>138</v>
      </c>
      <c r="C1519" s="72" t="s">
        <v>1479</v>
      </c>
    </row>
    <row r="1520" spans="1:3" ht="15" customHeight="1">
      <c r="A1520" t="s">
        <v>134</v>
      </c>
      <c r="B1520" s="72" t="s">
        <v>138</v>
      </c>
      <c r="C1520" s="72" t="s">
        <v>1479</v>
      </c>
    </row>
    <row r="1521" spans="1:3" ht="15" customHeight="1">
      <c r="A1521" t="s">
        <v>134</v>
      </c>
      <c r="B1521" s="72" t="s">
        <v>138</v>
      </c>
      <c r="C1521" s="72" t="s">
        <v>1479</v>
      </c>
    </row>
    <row r="1522" spans="1:3" ht="15" customHeight="1">
      <c r="A1522" t="s">
        <v>134</v>
      </c>
      <c r="B1522" s="72" t="s">
        <v>138</v>
      </c>
      <c r="C1522" s="72" t="s">
        <v>1479</v>
      </c>
    </row>
    <row r="1523" spans="1:3" ht="15" customHeight="1">
      <c r="A1523" t="s">
        <v>134</v>
      </c>
      <c r="B1523" s="72" t="s">
        <v>138</v>
      </c>
      <c r="C1523" s="72" t="s">
        <v>1479</v>
      </c>
    </row>
    <row r="1524" spans="1:3" ht="15" customHeight="1">
      <c r="A1524" t="s">
        <v>134</v>
      </c>
      <c r="B1524" s="72" t="s">
        <v>138</v>
      </c>
      <c r="C1524" s="72" t="s">
        <v>1479</v>
      </c>
    </row>
    <row r="1525" spans="1:3" ht="18.75" customHeight="1">
      <c r="A1525" t="s">
        <v>134</v>
      </c>
      <c r="B1525" s="72" t="s">
        <v>138</v>
      </c>
      <c r="C1525" s="72" t="s">
        <v>1480</v>
      </c>
    </row>
    <row r="1526" spans="1:3" ht="18.75" customHeight="1">
      <c r="A1526" t="s">
        <v>134</v>
      </c>
      <c r="B1526" s="72" t="s">
        <v>138</v>
      </c>
      <c r="C1526" s="72" t="s">
        <v>1480</v>
      </c>
    </row>
    <row r="1527" spans="1:3" ht="18.75" customHeight="1">
      <c r="A1527" t="s">
        <v>134</v>
      </c>
      <c r="B1527" s="72" t="s">
        <v>138</v>
      </c>
      <c r="C1527" s="72" t="s">
        <v>1480</v>
      </c>
    </row>
    <row r="1528" spans="1:3" ht="15" customHeight="1">
      <c r="A1528" t="s">
        <v>134</v>
      </c>
      <c r="B1528" s="72" t="s">
        <v>138</v>
      </c>
      <c r="C1528" s="72" t="s">
        <v>1481</v>
      </c>
    </row>
    <row r="1529" spans="1:3" ht="15" customHeight="1">
      <c r="A1529" t="s">
        <v>134</v>
      </c>
      <c r="B1529" s="72" t="s">
        <v>138</v>
      </c>
      <c r="C1529" s="72" t="s">
        <v>1481</v>
      </c>
    </row>
    <row r="1530" spans="1:3" ht="15" customHeight="1">
      <c r="A1530" t="s">
        <v>134</v>
      </c>
      <c r="B1530" s="72" t="s">
        <v>138</v>
      </c>
      <c r="C1530" s="72" t="s">
        <v>1481</v>
      </c>
    </row>
    <row r="1531" spans="1:3" ht="15" customHeight="1">
      <c r="A1531" t="s">
        <v>134</v>
      </c>
      <c r="B1531" s="72" t="s">
        <v>138</v>
      </c>
      <c r="C1531" s="72" t="s">
        <v>1481</v>
      </c>
    </row>
    <row r="1532" spans="1:3" ht="15" customHeight="1">
      <c r="A1532" t="s">
        <v>134</v>
      </c>
      <c r="B1532" s="72" t="s">
        <v>138</v>
      </c>
      <c r="C1532" s="72" t="s">
        <v>1481</v>
      </c>
    </row>
    <row r="1533" spans="1:3" ht="15" customHeight="1">
      <c r="A1533" t="s">
        <v>134</v>
      </c>
      <c r="B1533" s="72" t="s">
        <v>138</v>
      </c>
      <c r="C1533" s="72" t="s">
        <v>1481</v>
      </c>
    </row>
    <row r="1534" spans="1:3" ht="15" customHeight="1">
      <c r="A1534" t="s">
        <v>134</v>
      </c>
      <c r="B1534" s="72" t="s">
        <v>138</v>
      </c>
      <c r="C1534" s="72" t="s">
        <v>1481</v>
      </c>
    </row>
    <row r="1535" spans="1:3" ht="15" customHeight="1">
      <c r="A1535" t="s">
        <v>134</v>
      </c>
      <c r="B1535" s="72" t="s">
        <v>138</v>
      </c>
      <c r="C1535" s="72" t="s">
        <v>1481</v>
      </c>
    </row>
    <row r="1536" spans="1:3" ht="15" customHeight="1">
      <c r="A1536" t="s">
        <v>134</v>
      </c>
      <c r="B1536" s="72" t="s">
        <v>138</v>
      </c>
      <c r="C1536" s="72" t="s">
        <v>1481</v>
      </c>
    </row>
    <row r="1537" spans="1:3" ht="15" customHeight="1">
      <c r="A1537" t="s">
        <v>134</v>
      </c>
      <c r="B1537" s="72" t="s">
        <v>138</v>
      </c>
      <c r="C1537" s="72" t="s">
        <v>1481</v>
      </c>
    </row>
    <row r="1538" spans="1:3" ht="15" customHeight="1">
      <c r="A1538" t="s">
        <v>134</v>
      </c>
      <c r="B1538" s="72" t="s">
        <v>138</v>
      </c>
      <c r="C1538" s="72" t="s">
        <v>1481</v>
      </c>
    </row>
    <row r="1539" spans="1:3" ht="15" customHeight="1">
      <c r="A1539" t="s">
        <v>134</v>
      </c>
      <c r="B1539" s="72" t="s">
        <v>138</v>
      </c>
      <c r="C1539" s="72" t="s">
        <v>1481</v>
      </c>
    </row>
    <row r="1540" spans="1:3" ht="15" customHeight="1">
      <c r="A1540" t="s">
        <v>134</v>
      </c>
      <c r="B1540" s="72" t="s">
        <v>138</v>
      </c>
      <c r="C1540" s="72" t="s">
        <v>1481</v>
      </c>
    </row>
    <row r="1541" spans="1:3" ht="15" customHeight="1">
      <c r="A1541" t="s">
        <v>134</v>
      </c>
      <c r="B1541" s="72" t="s">
        <v>138</v>
      </c>
      <c r="C1541" s="72" t="s">
        <v>1481</v>
      </c>
    </row>
    <row r="1542" spans="1:3" ht="15" customHeight="1">
      <c r="A1542" t="s">
        <v>134</v>
      </c>
      <c r="B1542" s="72" t="s">
        <v>138</v>
      </c>
      <c r="C1542" s="72" t="s">
        <v>1481</v>
      </c>
    </row>
    <row r="1543" spans="1:3" ht="15" customHeight="1">
      <c r="A1543" t="s">
        <v>134</v>
      </c>
      <c r="B1543" s="72" t="s">
        <v>138</v>
      </c>
      <c r="C1543" s="72" t="s">
        <v>1481</v>
      </c>
    </row>
    <row r="1544" spans="1:3" ht="15" customHeight="1">
      <c r="A1544" t="s">
        <v>134</v>
      </c>
      <c r="B1544" s="72" t="s">
        <v>138</v>
      </c>
      <c r="C1544" s="72" t="s">
        <v>1481</v>
      </c>
    </row>
    <row r="1545" spans="1:3" ht="15" customHeight="1">
      <c r="A1545" t="s">
        <v>134</v>
      </c>
      <c r="B1545" s="72" t="s">
        <v>138</v>
      </c>
      <c r="C1545" s="72" t="s">
        <v>1481</v>
      </c>
    </row>
    <row r="1546" spans="1:3" ht="15" customHeight="1">
      <c r="A1546" t="s">
        <v>134</v>
      </c>
      <c r="B1546" s="72" t="s">
        <v>138</v>
      </c>
      <c r="C1546" s="72" t="s">
        <v>1481</v>
      </c>
    </row>
    <row r="1547" spans="1:3" ht="15" customHeight="1">
      <c r="A1547" t="s">
        <v>134</v>
      </c>
      <c r="B1547" s="72" t="s">
        <v>138</v>
      </c>
      <c r="C1547" s="72" t="s">
        <v>1481</v>
      </c>
    </row>
    <row r="1548" spans="1:3" ht="15" customHeight="1">
      <c r="A1548" t="s">
        <v>134</v>
      </c>
      <c r="B1548" s="72" t="s">
        <v>138</v>
      </c>
      <c r="C1548" s="72" t="s">
        <v>1481</v>
      </c>
    </row>
    <row r="1549" spans="1:3" ht="15" customHeight="1">
      <c r="A1549" t="s">
        <v>134</v>
      </c>
      <c r="B1549" s="72" t="s">
        <v>138</v>
      </c>
      <c r="C1549" s="72" t="s">
        <v>1481</v>
      </c>
    </row>
    <row r="1550" spans="1:3" ht="15" customHeight="1">
      <c r="A1550" t="s">
        <v>134</v>
      </c>
      <c r="B1550" s="72" t="s">
        <v>138</v>
      </c>
      <c r="C1550" s="72" t="s">
        <v>1481</v>
      </c>
    </row>
    <row r="1551" spans="1:3" ht="15" customHeight="1">
      <c r="A1551" t="s">
        <v>134</v>
      </c>
      <c r="B1551" s="72" t="s">
        <v>138</v>
      </c>
      <c r="C1551" s="72" t="s">
        <v>1481</v>
      </c>
    </row>
    <row r="1552" spans="1:3" ht="15" customHeight="1">
      <c r="A1552" t="s">
        <v>134</v>
      </c>
      <c r="B1552" s="72" t="s">
        <v>138</v>
      </c>
      <c r="C1552" s="72" t="s">
        <v>1481</v>
      </c>
    </row>
    <row r="1553" spans="1:3" ht="15" customHeight="1">
      <c r="A1553" t="s">
        <v>134</v>
      </c>
      <c r="B1553" s="72" t="s">
        <v>138</v>
      </c>
      <c r="C1553" s="72" t="s">
        <v>1481</v>
      </c>
    </row>
    <row r="1554" spans="1:3" ht="15" customHeight="1">
      <c r="A1554" t="s">
        <v>134</v>
      </c>
      <c r="B1554" s="72" t="s">
        <v>138</v>
      </c>
      <c r="C1554" s="72" t="s">
        <v>1482</v>
      </c>
    </row>
    <row r="1555" spans="1:3" ht="15" customHeight="1">
      <c r="A1555" t="s">
        <v>134</v>
      </c>
      <c r="B1555" s="72" t="s">
        <v>138</v>
      </c>
      <c r="C1555" s="72" t="s">
        <v>1482</v>
      </c>
    </row>
    <row r="1556" spans="1:3" ht="15" customHeight="1">
      <c r="A1556" t="s">
        <v>134</v>
      </c>
      <c r="B1556" s="72" t="s">
        <v>138</v>
      </c>
      <c r="C1556" s="72" t="s">
        <v>1482</v>
      </c>
    </row>
    <row r="1557" spans="1:3" ht="15" customHeight="1">
      <c r="A1557" t="s">
        <v>134</v>
      </c>
      <c r="B1557" s="72" t="s">
        <v>138</v>
      </c>
      <c r="C1557" s="72" t="s">
        <v>1482</v>
      </c>
    </row>
    <row r="1558" spans="1:3" ht="15" customHeight="1">
      <c r="A1558" t="s">
        <v>134</v>
      </c>
      <c r="B1558" s="72" t="s">
        <v>138</v>
      </c>
      <c r="C1558" s="72" t="s">
        <v>1482</v>
      </c>
    </row>
    <row r="1559" spans="1:3" ht="15" customHeight="1">
      <c r="A1559" t="s">
        <v>134</v>
      </c>
      <c r="B1559" s="72" t="s">
        <v>138</v>
      </c>
      <c r="C1559" s="72" t="s">
        <v>1482</v>
      </c>
    </row>
    <row r="1560" spans="1:3" ht="15" customHeight="1">
      <c r="A1560" t="s">
        <v>134</v>
      </c>
      <c r="B1560" s="72" t="s">
        <v>138</v>
      </c>
      <c r="C1560" s="72" t="s">
        <v>1482</v>
      </c>
    </row>
    <row r="1561" spans="1:3" ht="15" customHeight="1">
      <c r="A1561" t="s">
        <v>134</v>
      </c>
      <c r="B1561" s="72" t="s">
        <v>138</v>
      </c>
      <c r="C1561" s="72" t="s">
        <v>1482</v>
      </c>
    </row>
    <row r="1562" spans="1:3" ht="15" customHeight="1">
      <c r="A1562" t="s">
        <v>134</v>
      </c>
      <c r="B1562" s="72" t="s">
        <v>138</v>
      </c>
      <c r="C1562" s="72" t="s">
        <v>1482</v>
      </c>
    </row>
    <row r="1563" spans="1:3" ht="15" customHeight="1">
      <c r="A1563" t="s">
        <v>134</v>
      </c>
      <c r="B1563" s="72" t="s">
        <v>138</v>
      </c>
      <c r="C1563" s="72" t="s">
        <v>1482</v>
      </c>
    </row>
    <row r="1564" spans="1:3" ht="15" customHeight="1">
      <c r="A1564" t="s">
        <v>134</v>
      </c>
      <c r="B1564" s="72" t="s">
        <v>138</v>
      </c>
      <c r="C1564" s="72" t="s">
        <v>1482</v>
      </c>
    </row>
    <row r="1565" spans="1:3" ht="15" customHeight="1">
      <c r="A1565" t="s">
        <v>134</v>
      </c>
      <c r="B1565" s="72" t="s">
        <v>138</v>
      </c>
      <c r="C1565" s="72" t="s">
        <v>1483</v>
      </c>
    </row>
    <row r="1566" spans="1:3" ht="15" customHeight="1">
      <c r="A1566" t="s">
        <v>134</v>
      </c>
      <c r="B1566" s="72" t="s">
        <v>138</v>
      </c>
      <c r="C1566" s="72" t="s">
        <v>1483</v>
      </c>
    </row>
    <row r="1567" spans="1:3" ht="15" customHeight="1">
      <c r="A1567" t="s">
        <v>134</v>
      </c>
      <c r="B1567" s="72" t="s">
        <v>138</v>
      </c>
      <c r="C1567" s="72" t="s">
        <v>1483</v>
      </c>
    </row>
    <row r="1568" spans="1:3" ht="15" customHeight="1">
      <c r="A1568" t="s">
        <v>134</v>
      </c>
      <c r="B1568" s="72" t="s">
        <v>138</v>
      </c>
      <c r="C1568" s="72" t="s">
        <v>1483</v>
      </c>
    </row>
    <row r="1569" spans="1:3" ht="15" customHeight="1">
      <c r="A1569" t="s">
        <v>134</v>
      </c>
      <c r="B1569" s="72" t="s">
        <v>138</v>
      </c>
      <c r="C1569" s="72" t="s">
        <v>1483</v>
      </c>
    </row>
    <row r="1570" spans="1:3" ht="15" customHeight="1">
      <c r="A1570" t="s">
        <v>134</v>
      </c>
      <c r="B1570" s="72" t="s">
        <v>138</v>
      </c>
      <c r="C1570" s="72" t="s">
        <v>1483</v>
      </c>
    </row>
    <row r="1571" spans="1:3" ht="15" customHeight="1">
      <c r="A1571" t="s">
        <v>134</v>
      </c>
      <c r="B1571" s="72" t="s">
        <v>138</v>
      </c>
      <c r="C1571" s="72" t="s">
        <v>1483</v>
      </c>
    </row>
    <row r="1572" spans="1:3" ht="15" customHeight="1">
      <c r="A1572" t="s">
        <v>134</v>
      </c>
      <c r="B1572" s="72" t="s">
        <v>138</v>
      </c>
      <c r="C1572" s="72" t="s">
        <v>1483</v>
      </c>
    </row>
    <row r="1573" spans="1:3" ht="15" customHeight="1">
      <c r="A1573" t="s">
        <v>134</v>
      </c>
      <c r="B1573" s="72" t="s">
        <v>138</v>
      </c>
      <c r="C1573" s="72" t="s">
        <v>1483</v>
      </c>
    </row>
    <row r="1574" spans="1:3" ht="15" customHeight="1">
      <c r="A1574" t="s">
        <v>134</v>
      </c>
      <c r="B1574" s="72" t="s">
        <v>138</v>
      </c>
      <c r="C1574" s="72" t="s">
        <v>1483</v>
      </c>
    </row>
    <row r="1575" spans="1:3" ht="15" customHeight="1">
      <c r="A1575" t="s">
        <v>134</v>
      </c>
      <c r="B1575" s="72" t="s">
        <v>138</v>
      </c>
      <c r="C1575" s="72" t="s">
        <v>1483</v>
      </c>
    </row>
    <row r="1576" spans="1:3" ht="15" customHeight="1">
      <c r="A1576" t="s">
        <v>134</v>
      </c>
      <c r="B1576" s="72" t="s">
        <v>138</v>
      </c>
      <c r="C1576" s="72" t="s">
        <v>1483</v>
      </c>
    </row>
    <row r="1577" spans="1:3" ht="15" customHeight="1">
      <c r="A1577" t="s">
        <v>134</v>
      </c>
      <c r="B1577" s="72" t="s">
        <v>138</v>
      </c>
      <c r="C1577" s="72" t="s">
        <v>1483</v>
      </c>
    </row>
    <row r="1578" spans="1:3" ht="15" customHeight="1">
      <c r="A1578" t="s">
        <v>134</v>
      </c>
      <c r="B1578" s="72" t="s">
        <v>138</v>
      </c>
      <c r="C1578" s="72" t="s">
        <v>1483</v>
      </c>
    </row>
    <row r="1579" spans="1:3" ht="15" customHeight="1">
      <c r="A1579" t="s">
        <v>134</v>
      </c>
      <c r="B1579" s="72" t="s">
        <v>138</v>
      </c>
      <c r="C1579" s="72" t="s">
        <v>1483</v>
      </c>
    </row>
    <row r="1580" spans="1:3" ht="18.75" customHeight="1">
      <c r="A1580" t="s">
        <v>134</v>
      </c>
      <c r="B1580" s="72" t="s">
        <v>138</v>
      </c>
      <c r="C1580" s="72" t="s">
        <v>1484</v>
      </c>
    </row>
    <row r="1581" spans="1:3" ht="18.75" customHeight="1">
      <c r="A1581" t="s">
        <v>134</v>
      </c>
      <c r="B1581" s="72" t="s">
        <v>138</v>
      </c>
      <c r="C1581" s="72" t="s">
        <v>1484</v>
      </c>
    </row>
    <row r="1582" spans="1:3" ht="18.75" customHeight="1">
      <c r="A1582" t="s">
        <v>134</v>
      </c>
      <c r="B1582" s="72" t="s">
        <v>138</v>
      </c>
      <c r="C1582" s="72" t="s">
        <v>1484</v>
      </c>
    </row>
    <row r="1583" spans="1:3" ht="18.75" customHeight="1">
      <c r="A1583" t="s">
        <v>134</v>
      </c>
      <c r="B1583" s="72" t="s">
        <v>138</v>
      </c>
      <c r="C1583" s="72" t="s">
        <v>1484</v>
      </c>
    </row>
    <row r="1584" spans="1:3" ht="18.75" customHeight="1">
      <c r="A1584" t="s">
        <v>134</v>
      </c>
      <c r="B1584" s="72" t="s">
        <v>138</v>
      </c>
      <c r="C1584" s="72" t="s">
        <v>1484</v>
      </c>
    </row>
    <row r="1585" spans="1:3" ht="18.75" customHeight="1">
      <c r="A1585" t="s">
        <v>134</v>
      </c>
      <c r="B1585" s="72" t="s">
        <v>138</v>
      </c>
      <c r="C1585" s="72" t="s">
        <v>1484</v>
      </c>
    </row>
    <row r="1586" spans="1:3" ht="18.75" customHeight="1">
      <c r="A1586" t="s">
        <v>134</v>
      </c>
      <c r="B1586" s="72" t="s">
        <v>138</v>
      </c>
      <c r="C1586" s="72" t="s">
        <v>1484</v>
      </c>
    </row>
    <row r="1587" spans="1:3" ht="18.75" customHeight="1">
      <c r="A1587" t="s">
        <v>134</v>
      </c>
      <c r="B1587" s="72" t="s">
        <v>138</v>
      </c>
      <c r="C1587" s="72" t="s">
        <v>1484</v>
      </c>
    </row>
    <row r="1588" spans="1:3" ht="18.75" customHeight="1">
      <c r="A1588" t="s">
        <v>134</v>
      </c>
      <c r="B1588" s="72" t="s">
        <v>138</v>
      </c>
      <c r="C1588" s="72" t="s">
        <v>1484</v>
      </c>
    </row>
    <row r="1589" spans="1:3" ht="18.75" customHeight="1">
      <c r="A1589" t="s">
        <v>134</v>
      </c>
      <c r="B1589" s="72" t="s">
        <v>138</v>
      </c>
      <c r="C1589" s="72" t="s">
        <v>1484</v>
      </c>
    </row>
    <row r="1590" spans="1:3" ht="18.75" customHeight="1">
      <c r="A1590" t="s">
        <v>134</v>
      </c>
      <c r="B1590" s="72" t="s">
        <v>138</v>
      </c>
      <c r="C1590" s="72" t="s">
        <v>1484</v>
      </c>
    </row>
    <row r="1591" spans="1:3" ht="18.75" customHeight="1">
      <c r="A1591" t="s">
        <v>134</v>
      </c>
      <c r="B1591" s="72" t="s">
        <v>138</v>
      </c>
      <c r="C1591" s="72" t="s">
        <v>1484</v>
      </c>
    </row>
    <row r="1592" spans="1:3" ht="18.75" customHeight="1">
      <c r="A1592" t="s">
        <v>134</v>
      </c>
      <c r="B1592" s="72" t="s">
        <v>138</v>
      </c>
      <c r="C1592" s="72" t="s">
        <v>1484</v>
      </c>
    </row>
    <row r="1593" spans="1:3" ht="18.75" customHeight="1">
      <c r="A1593" t="s">
        <v>134</v>
      </c>
      <c r="B1593" s="72" t="s">
        <v>138</v>
      </c>
      <c r="C1593" s="72" t="s">
        <v>1484</v>
      </c>
    </row>
    <row r="1594" spans="1:3" ht="18.75" customHeight="1">
      <c r="A1594" t="s">
        <v>134</v>
      </c>
      <c r="B1594" s="72" t="s">
        <v>138</v>
      </c>
      <c r="C1594" s="72" t="s">
        <v>1484</v>
      </c>
    </row>
    <row r="1595" spans="1:3" ht="18.75" customHeight="1">
      <c r="A1595" t="s">
        <v>134</v>
      </c>
      <c r="B1595" s="72" t="s">
        <v>138</v>
      </c>
      <c r="C1595" s="72" t="s">
        <v>1484</v>
      </c>
    </row>
    <row r="1596" spans="1:3" ht="18.75" customHeight="1">
      <c r="A1596" t="s">
        <v>134</v>
      </c>
      <c r="B1596" s="72" t="s">
        <v>138</v>
      </c>
      <c r="C1596" s="72" t="s">
        <v>1484</v>
      </c>
    </row>
    <row r="1597" spans="1:3" ht="18.75" customHeight="1">
      <c r="A1597" t="s">
        <v>134</v>
      </c>
      <c r="B1597" s="72" t="s">
        <v>138</v>
      </c>
      <c r="C1597" s="72" t="s">
        <v>1484</v>
      </c>
    </row>
    <row r="1598" spans="1:3" ht="18.75" customHeight="1">
      <c r="A1598" t="s">
        <v>134</v>
      </c>
      <c r="B1598" s="72" t="s">
        <v>138</v>
      </c>
      <c r="C1598" s="72" t="s">
        <v>1484</v>
      </c>
    </row>
    <row r="1599" spans="1:3" ht="18.75" customHeight="1">
      <c r="A1599" t="s">
        <v>134</v>
      </c>
      <c r="B1599" s="72" t="s">
        <v>138</v>
      </c>
      <c r="C1599" s="72" t="s">
        <v>1484</v>
      </c>
    </row>
    <row r="1600" spans="1:3" ht="18.75" customHeight="1">
      <c r="A1600" t="s">
        <v>134</v>
      </c>
      <c r="B1600" s="72" t="s">
        <v>138</v>
      </c>
      <c r="C1600" s="72" t="s">
        <v>1484</v>
      </c>
    </row>
    <row r="1601" spans="1:3" ht="18.75" customHeight="1">
      <c r="A1601" t="s">
        <v>134</v>
      </c>
      <c r="B1601" s="72" t="s">
        <v>138</v>
      </c>
      <c r="C1601" s="72" t="s">
        <v>1484</v>
      </c>
    </row>
    <row r="1602" spans="1:3" ht="18.75" customHeight="1">
      <c r="A1602" t="s">
        <v>134</v>
      </c>
      <c r="B1602" s="72" t="s">
        <v>138</v>
      </c>
      <c r="C1602" s="72" t="s">
        <v>1484</v>
      </c>
    </row>
    <row r="1603" spans="1:3" ht="18.75" customHeight="1">
      <c r="A1603" t="s">
        <v>134</v>
      </c>
      <c r="B1603" s="72" t="s">
        <v>138</v>
      </c>
      <c r="C1603" s="72" t="s">
        <v>1484</v>
      </c>
    </row>
    <row r="1604" spans="1:3" ht="18.75" customHeight="1">
      <c r="A1604" t="s">
        <v>134</v>
      </c>
      <c r="B1604" s="72" t="s">
        <v>138</v>
      </c>
      <c r="C1604" s="72" t="s">
        <v>1484</v>
      </c>
    </row>
    <row r="1605" spans="1:3" ht="18.75" customHeight="1">
      <c r="A1605" t="s">
        <v>134</v>
      </c>
      <c r="B1605" s="72" t="s">
        <v>138</v>
      </c>
      <c r="C1605" s="72" t="s">
        <v>1484</v>
      </c>
    </row>
    <row r="1606" spans="1:3" ht="18.75" customHeight="1">
      <c r="A1606" t="s">
        <v>134</v>
      </c>
      <c r="B1606" s="72" t="s">
        <v>138</v>
      </c>
      <c r="C1606" s="72" t="s">
        <v>1484</v>
      </c>
    </row>
    <row r="1607" spans="1:3" ht="18.75" customHeight="1">
      <c r="A1607" t="s">
        <v>134</v>
      </c>
      <c r="B1607" s="72" t="s">
        <v>138</v>
      </c>
      <c r="C1607" s="72" t="s">
        <v>1484</v>
      </c>
    </row>
    <row r="1608" spans="1:3" ht="18.75" customHeight="1">
      <c r="A1608" t="s">
        <v>134</v>
      </c>
      <c r="B1608" s="72" t="s">
        <v>138</v>
      </c>
      <c r="C1608" s="72" t="s">
        <v>1484</v>
      </c>
    </row>
    <row r="1609" spans="1:3" ht="18.75" customHeight="1">
      <c r="A1609" t="s">
        <v>134</v>
      </c>
      <c r="B1609" s="72" t="s">
        <v>138</v>
      </c>
      <c r="C1609" s="72" t="s">
        <v>1484</v>
      </c>
    </row>
    <row r="1610" spans="1:3" ht="18.75" customHeight="1">
      <c r="A1610" t="s">
        <v>134</v>
      </c>
      <c r="B1610" s="72" t="s">
        <v>138</v>
      </c>
      <c r="C1610" s="72" t="s">
        <v>1484</v>
      </c>
    </row>
    <row r="1611" spans="1:3" ht="18.75" customHeight="1">
      <c r="A1611" t="s">
        <v>134</v>
      </c>
      <c r="B1611" s="72" t="s">
        <v>138</v>
      </c>
      <c r="C1611" s="72" t="s">
        <v>1484</v>
      </c>
    </row>
    <row r="1612" spans="1:3" ht="18.75" customHeight="1">
      <c r="A1612" t="s">
        <v>134</v>
      </c>
      <c r="B1612" s="72" t="s">
        <v>138</v>
      </c>
      <c r="C1612" s="72" t="s">
        <v>1484</v>
      </c>
    </row>
    <row r="1613" spans="1:3" ht="18.75" customHeight="1">
      <c r="A1613" t="s">
        <v>134</v>
      </c>
      <c r="B1613" s="72" t="s">
        <v>138</v>
      </c>
      <c r="C1613" s="72" t="s">
        <v>1484</v>
      </c>
    </row>
    <row r="1614" spans="1:3" ht="15" customHeight="1">
      <c r="A1614" t="s">
        <v>134</v>
      </c>
      <c r="B1614" s="72" t="s">
        <v>138</v>
      </c>
      <c r="C1614" s="72" t="s">
        <v>256</v>
      </c>
    </row>
    <row r="1615" spans="1:3" ht="15" customHeight="1">
      <c r="A1615" t="s">
        <v>134</v>
      </c>
      <c r="B1615" s="72" t="s">
        <v>138</v>
      </c>
      <c r="C1615" s="72" t="s">
        <v>256</v>
      </c>
    </row>
    <row r="1616" spans="1:3" ht="15" customHeight="1">
      <c r="A1616" t="s">
        <v>134</v>
      </c>
      <c r="B1616" s="72" t="s">
        <v>138</v>
      </c>
      <c r="C1616" s="72" t="s">
        <v>256</v>
      </c>
    </row>
    <row r="1617" spans="1:3" ht="15" customHeight="1">
      <c r="A1617" t="s">
        <v>134</v>
      </c>
      <c r="B1617" s="72" t="s">
        <v>138</v>
      </c>
      <c r="C1617" s="72" t="s">
        <v>256</v>
      </c>
    </row>
    <row r="1618" spans="1:3" ht="15" customHeight="1">
      <c r="A1618" t="s">
        <v>134</v>
      </c>
      <c r="B1618" s="72" t="s">
        <v>138</v>
      </c>
      <c r="C1618" s="72" t="s">
        <v>256</v>
      </c>
    </row>
    <row r="1619" spans="1:3" ht="15" customHeight="1">
      <c r="A1619" t="s">
        <v>134</v>
      </c>
      <c r="B1619" s="72" t="s">
        <v>138</v>
      </c>
      <c r="C1619" s="72" t="s">
        <v>256</v>
      </c>
    </row>
    <row r="1620" spans="1:3" ht="15" customHeight="1">
      <c r="A1620" t="s">
        <v>134</v>
      </c>
      <c r="B1620" s="72" t="s">
        <v>138</v>
      </c>
      <c r="C1620" s="72" t="s">
        <v>256</v>
      </c>
    </row>
    <row r="1621" spans="1:3" ht="15" customHeight="1">
      <c r="A1621" t="s">
        <v>134</v>
      </c>
      <c r="B1621" s="72" t="s">
        <v>138</v>
      </c>
      <c r="C1621" s="72" t="s">
        <v>256</v>
      </c>
    </row>
    <row r="1622" spans="1:3" ht="15" customHeight="1">
      <c r="A1622" t="s">
        <v>134</v>
      </c>
      <c r="B1622" s="72" t="s">
        <v>138</v>
      </c>
      <c r="C1622" s="72" t="s">
        <v>256</v>
      </c>
    </row>
    <row r="1623" spans="1:3" ht="15" customHeight="1">
      <c r="A1623" t="s">
        <v>134</v>
      </c>
      <c r="B1623" s="72" t="s">
        <v>138</v>
      </c>
      <c r="C1623" s="72" t="s">
        <v>1485</v>
      </c>
    </row>
    <row r="1624" spans="1:3" ht="15" customHeight="1">
      <c r="A1624" t="s">
        <v>134</v>
      </c>
      <c r="B1624" s="72" t="s">
        <v>138</v>
      </c>
      <c r="C1624" s="72" t="s">
        <v>1485</v>
      </c>
    </row>
    <row r="1625" spans="1:3" ht="15" customHeight="1">
      <c r="A1625" t="s">
        <v>134</v>
      </c>
      <c r="B1625" s="72" t="s">
        <v>138</v>
      </c>
      <c r="C1625" s="72" t="s">
        <v>1485</v>
      </c>
    </row>
    <row r="1626" spans="1:3" ht="15" customHeight="1">
      <c r="A1626" t="s">
        <v>134</v>
      </c>
      <c r="B1626" s="72" t="s">
        <v>138</v>
      </c>
      <c r="C1626" s="72" t="s">
        <v>1485</v>
      </c>
    </row>
    <row r="1627" spans="1:3" ht="15" customHeight="1">
      <c r="A1627" t="s">
        <v>134</v>
      </c>
      <c r="B1627" s="72" t="s">
        <v>138</v>
      </c>
      <c r="C1627" s="72" t="s">
        <v>1485</v>
      </c>
    </row>
    <row r="1628" spans="1:3" ht="15" customHeight="1">
      <c r="A1628" t="s">
        <v>134</v>
      </c>
      <c r="B1628" s="72" t="s">
        <v>138</v>
      </c>
      <c r="C1628" s="72" t="s">
        <v>1485</v>
      </c>
    </row>
    <row r="1629" spans="1:3" ht="15" customHeight="1">
      <c r="A1629" t="s">
        <v>134</v>
      </c>
      <c r="B1629" s="72" t="s">
        <v>138</v>
      </c>
      <c r="C1629" s="72" t="s">
        <v>1486</v>
      </c>
    </row>
    <row r="1630" spans="1:3" ht="15" customHeight="1">
      <c r="A1630" t="s">
        <v>134</v>
      </c>
      <c r="B1630" s="72" t="s">
        <v>138</v>
      </c>
      <c r="C1630" s="72" t="s">
        <v>1486</v>
      </c>
    </row>
    <row r="1631" spans="1:3" ht="15" customHeight="1">
      <c r="A1631" t="s">
        <v>134</v>
      </c>
      <c r="B1631" s="72" t="s">
        <v>138</v>
      </c>
      <c r="C1631" s="72" t="s">
        <v>1486</v>
      </c>
    </row>
    <row r="1632" spans="1:3" ht="15" customHeight="1">
      <c r="A1632" t="s">
        <v>134</v>
      </c>
      <c r="B1632" s="72" t="s">
        <v>138</v>
      </c>
      <c r="C1632" s="72" t="s">
        <v>1486</v>
      </c>
    </row>
    <row r="1633" spans="1:3" ht="15" customHeight="1">
      <c r="A1633" t="s">
        <v>134</v>
      </c>
      <c r="B1633" s="72" t="s">
        <v>138</v>
      </c>
      <c r="C1633" s="72" t="s">
        <v>1486</v>
      </c>
    </row>
    <row r="1634" spans="1:3" ht="15" customHeight="1">
      <c r="A1634" t="s">
        <v>134</v>
      </c>
      <c r="B1634" s="72" t="s">
        <v>138</v>
      </c>
      <c r="C1634" s="72" t="s">
        <v>1486</v>
      </c>
    </row>
    <row r="1635" spans="1:3" ht="15" customHeight="1">
      <c r="A1635" t="s">
        <v>134</v>
      </c>
      <c r="B1635" s="72" t="s">
        <v>138</v>
      </c>
      <c r="C1635" s="72" t="s">
        <v>1486</v>
      </c>
    </row>
    <row r="1636" spans="1:3" ht="15" customHeight="1">
      <c r="A1636" t="s">
        <v>134</v>
      </c>
      <c r="B1636" s="72" t="s">
        <v>138</v>
      </c>
      <c r="C1636" s="72" t="s">
        <v>1486</v>
      </c>
    </row>
    <row r="1637" spans="1:3" ht="15" customHeight="1">
      <c r="A1637" t="s">
        <v>134</v>
      </c>
      <c r="B1637" s="72" t="s">
        <v>138</v>
      </c>
      <c r="C1637" s="72" t="s">
        <v>1486</v>
      </c>
    </row>
    <row r="1638" spans="1:3" ht="15" customHeight="1">
      <c r="A1638" t="s">
        <v>134</v>
      </c>
      <c r="B1638" s="72" t="s">
        <v>138</v>
      </c>
      <c r="C1638" s="72" t="s">
        <v>1486</v>
      </c>
    </row>
    <row r="1639" spans="1:3" ht="15" customHeight="1">
      <c r="A1639" t="s">
        <v>134</v>
      </c>
      <c r="B1639" s="72" t="s">
        <v>138</v>
      </c>
      <c r="C1639" s="72" t="s">
        <v>1486</v>
      </c>
    </row>
    <row r="1640" spans="1:3" ht="15" customHeight="1">
      <c r="A1640" t="s">
        <v>134</v>
      </c>
      <c r="B1640" s="72" t="s">
        <v>138</v>
      </c>
      <c r="C1640" s="72" t="s">
        <v>1486</v>
      </c>
    </row>
    <row r="1641" spans="1:3" ht="15" customHeight="1">
      <c r="A1641" t="s">
        <v>134</v>
      </c>
      <c r="B1641" s="72" t="s">
        <v>138</v>
      </c>
      <c r="C1641" s="72" t="s">
        <v>1486</v>
      </c>
    </row>
    <row r="1642" spans="1:3" ht="15" customHeight="1">
      <c r="A1642" t="s">
        <v>134</v>
      </c>
      <c r="B1642" s="72" t="s">
        <v>138</v>
      </c>
      <c r="C1642" s="72" t="s">
        <v>1486</v>
      </c>
    </row>
    <row r="1643" spans="1:3" ht="15" customHeight="1">
      <c r="A1643" t="s">
        <v>134</v>
      </c>
      <c r="B1643" s="72" t="s">
        <v>138</v>
      </c>
      <c r="C1643" s="72" t="s">
        <v>1486</v>
      </c>
    </row>
    <row r="1644" spans="1:3" ht="15" customHeight="1">
      <c r="A1644" t="s">
        <v>134</v>
      </c>
      <c r="B1644" s="72" t="s">
        <v>138</v>
      </c>
      <c r="C1644" s="72" t="s">
        <v>1486</v>
      </c>
    </row>
    <row r="1645" spans="1:3" ht="15" customHeight="1">
      <c r="A1645" t="s">
        <v>134</v>
      </c>
      <c r="B1645" s="72" t="s">
        <v>138</v>
      </c>
      <c r="C1645" s="72" t="s">
        <v>1486</v>
      </c>
    </row>
    <row r="1646" spans="1:3" ht="15" customHeight="1">
      <c r="A1646" t="s">
        <v>134</v>
      </c>
      <c r="B1646" s="72" t="s">
        <v>138</v>
      </c>
      <c r="C1646" s="72" t="s">
        <v>1486</v>
      </c>
    </row>
    <row r="1647" spans="1:3" ht="15" customHeight="1">
      <c r="A1647" t="s">
        <v>134</v>
      </c>
      <c r="B1647" s="72" t="s">
        <v>138</v>
      </c>
      <c r="C1647" s="72" t="s">
        <v>1486</v>
      </c>
    </row>
    <row r="1648" spans="1:3" ht="15" customHeight="1">
      <c r="A1648" t="s">
        <v>134</v>
      </c>
      <c r="B1648" s="72" t="s">
        <v>138</v>
      </c>
      <c r="C1648" s="72" t="s">
        <v>1487</v>
      </c>
    </row>
    <row r="1649" spans="1:3" ht="15" customHeight="1">
      <c r="A1649" t="s">
        <v>134</v>
      </c>
      <c r="B1649" s="72" t="s">
        <v>138</v>
      </c>
      <c r="C1649" s="72" t="s">
        <v>1487</v>
      </c>
    </row>
    <row r="1650" spans="1:3" ht="15" customHeight="1">
      <c r="A1650" t="s">
        <v>134</v>
      </c>
      <c r="B1650" s="72" t="s">
        <v>138</v>
      </c>
      <c r="C1650" s="72" t="s">
        <v>1487</v>
      </c>
    </row>
    <row r="1651" spans="1:3" ht="15" customHeight="1">
      <c r="A1651" t="s">
        <v>134</v>
      </c>
      <c r="B1651" s="72" t="s">
        <v>138</v>
      </c>
      <c r="C1651" s="72" t="s">
        <v>1487</v>
      </c>
    </row>
    <row r="1652" spans="1:3" ht="15" customHeight="1">
      <c r="A1652" t="s">
        <v>134</v>
      </c>
      <c r="B1652" s="72" t="s">
        <v>138</v>
      </c>
      <c r="C1652" s="72" t="s">
        <v>1487</v>
      </c>
    </row>
    <row r="1653" spans="1:3" ht="15" customHeight="1">
      <c r="A1653" t="s">
        <v>134</v>
      </c>
      <c r="B1653" s="72" t="s">
        <v>138</v>
      </c>
      <c r="C1653" s="72" t="s">
        <v>1487</v>
      </c>
    </row>
    <row r="1654" spans="1:3" ht="15" customHeight="1">
      <c r="A1654" t="s">
        <v>134</v>
      </c>
      <c r="B1654" s="72" t="s">
        <v>138</v>
      </c>
      <c r="C1654" s="72" t="s">
        <v>1487</v>
      </c>
    </row>
    <row r="1655" spans="1:3" ht="15" customHeight="1">
      <c r="A1655" t="s">
        <v>134</v>
      </c>
      <c r="B1655" s="72" t="s">
        <v>138</v>
      </c>
      <c r="C1655" s="72" t="s">
        <v>1487</v>
      </c>
    </row>
    <row r="1656" spans="1:3" ht="15" customHeight="1">
      <c r="A1656" t="s">
        <v>134</v>
      </c>
      <c r="B1656" s="72" t="s">
        <v>138</v>
      </c>
      <c r="C1656" s="72" t="s">
        <v>1487</v>
      </c>
    </row>
    <row r="1657" spans="1:3" ht="15" customHeight="1">
      <c r="A1657" t="s">
        <v>134</v>
      </c>
      <c r="B1657" s="72" t="s">
        <v>138</v>
      </c>
      <c r="C1657" s="72" t="s">
        <v>1487</v>
      </c>
    </row>
    <row r="1658" spans="1:3" ht="15" customHeight="1">
      <c r="A1658" t="s">
        <v>134</v>
      </c>
      <c r="B1658" s="72" t="s">
        <v>138</v>
      </c>
      <c r="C1658" s="72" t="s">
        <v>1487</v>
      </c>
    </row>
    <row r="1659" spans="1:3" ht="15" customHeight="1">
      <c r="A1659" t="s">
        <v>134</v>
      </c>
      <c r="B1659" s="72" t="s">
        <v>138</v>
      </c>
      <c r="C1659" s="72" t="s">
        <v>1487</v>
      </c>
    </row>
    <row r="1660" spans="1:3" ht="15" customHeight="1">
      <c r="A1660" t="s">
        <v>134</v>
      </c>
      <c r="B1660" s="72" t="s">
        <v>138</v>
      </c>
      <c r="C1660" s="72" t="s">
        <v>1487</v>
      </c>
    </row>
    <row r="1661" spans="1:3" ht="15" customHeight="1">
      <c r="A1661" t="s">
        <v>134</v>
      </c>
      <c r="B1661" s="72" t="s">
        <v>138</v>
      </c>
      <c r="C1661" s="72" t="s">
        <v>1487</v>
      </c>
    </row>
    <row r="1662" spans="1:3" ht="15" customHeight="1">
      <c r="A1662" t="s">
        <v>134</v>
      </c>
      <c r="B1662" s="72" t="s">
        <v>138</v>
      </c>
      <c r="C1662" s="72" t="s">
        <v>1487</v>
      </c>
    </row>
    <row r="1663" spans="1:3" ht="15" customHeight="1">
      <c r="A1663" t="s">
        <v>134</v>
      </c>
      <c r="B1663" s="72" t="s">
        <v>138</v>
      </c>
      <c r="C1663" s="72" t="s">
        <v>1487</v>
      </c>
    </row>
    <row r="1664" spans="1:3" ht="15" customHeight="1">
      <c r="A1664" t="s">
        <v>134</v>
      </c>
      <c r="B1664" s="72" t="s">
        <v>138</v>
      </c>
      <c r="C1664" s="72" t="s">
        <v>1487</v>
      </c>
    </row>
    <row r="1665" spans="1:3" ht="15" customHeight="1">
      <c r="A1665" t="s">
        <v>134</v>
      </c>
      <c r="B1665" s="72" t="s">
        <v>138</v>
      </c>
      <c r="C1665" s="72" t="s">
        <v>1487</v>
      </c>
    </row>
    <row r="1666" spans="1:3" ht="15" customHeight="1">
      <c r="A1666" t="s">
        <v>134</v>
      </c>
      <c r="B1666" s="72" t="s">
        <v>138</v>
      </c>
      <c r="C1666" s="72" t="s">
        <v>1487</v>
      </c>
    </row>
    <row r="1667" spans="1:3" ht="15" customHeight="1">
      <c r="A1667" t="s">
        <v>134</v>
      </c>
      <c r="B1667" s="72" t="s">
        <v>138</v>
      </c>
      <c r="C1667" s="72" t="s">
        <v>1487</v>
      </c>
    </row>
    <row r="1668" spans="1:3" ht="15" customHeight="1">
      <c r="A1668" t="s">
        <v>134</v>
      </c>
      <c r="B1668" s="72" t="s">
        <v>138</v>
      </c>
      <c r="C1668" s="72" t="s">
        <v>1487</v>
      </c>
    </row>
    <row r="1669" spans="1:3" ht="15" customHeight="1">
      <c r="A1669" t="s">
        <v>134</v>
      </c>
      <c r="B1669" s="72" t="s">
        <v>138</v>
      </c>
      <c r="C1669" s="72" t="s">
        <v>1487</v>
      </c>
    </row>
    <row r="1670" spans="1:3" ht="15" customHeight="1">
      <c r="A1670" t="s">
        <v>134</v>
      </c>
      <c r="B1670" s="72" t="s">
        <v>138</v>
      </c>
      <c r="C1670" s="72" t="s">
        <v>1487</v>
      </c>
    </row>
    <row r="1671" spans="1:3" ht="15" customHeight="1">
      <c r="A1671" t="s">
        <v>134</v>
      </c>
      <c r="B1671" s="72" t="s">
        <v>138</v>
      </c>
      <c r="C1671" s="72" t="s">
        <v>1487</v>
      </c>
    </row>
    <row r="1672" spans="1:3" ht="15" customHeight="1">
      <c r="A1672" t="s">
        <v>134</v>
      </c>
      <c r="B1672" s="72" t="s">
        <v>138</v>
      </c>
      <c r="C1672" s="72" t="s">
        <v>1487</v>
      </c>
    </row>
    <row r="1673" spans="1:3" ht="15" customHeight="1">
      <c r="A1673" t="s">
        <v>134</v>
      </c>
      <c r="B1673" s="72" t="s">
        <v>138</v>
      </c>
      <c r="C1673" s="72" t="s">
        <v>1487</v>
      </c>
    </row>
    <row r="1674" spans="1:3" ht="15" customHeight="1">
      <c r="A1674" t="s">
        <v>134</v>
      </c>
      <c r="B1674" s="72" t="s">
        <v>138</v>
      </c>
      <c r="C1674" s="72" t="s">
        <v>1487</v>
      </c>
    </row>
    <row r="1675" spans="1:3" ht="15" customHeight="1">
      <c r="A1675" t="s">
        <v>134</v>
      </c>
      <c r="B1675" s="72" t="s">
        <v>138</v>
      </c>
      <c r="C1675" s="72" t="s">
        <v>1487</v>
      </c>
    </row>
    <row r="1676" spans="1:3" ht="15" customHeight="1">
      <c r="A1676" t="s">
        <v>134</v>
      </c>
      <c r="B1676" s="72" t="s">
        <v>138</v>
      </c>
      <c r="C1676" s="72" t="s">
        <v>1488</v>
      </c>
    </row>
    <row r="1677" spans="1:3" ht="15" customHeight="1">
      <c r="A1677" t="s">
        <v>134</v>
      </c>
      <c r="B1677" s="72" t="s">
        <v>138</v>
      </c>
      <c r="C1677" s="72" t="s">
        <v>1488</v>
      </c>
    </row>
    <row r="1678" spans="1:3" ht="15" customHeight="1">
      <c r="A1678" t="s">
        <v>134</v>
      </c>
      <c r="B1678" s="72" t="s">
        <v>138</v>
      </c>
      <c r="C1678" s="72" t="s">
        <v>1488</v>
      </c>
    </row>
    <row r="1679" spans="1:3" ht="15" customHeight="1">
      <c r="A1679" t="s">
        <v>134</v>
      </c>
      <c r="B1679" s="72" t="s">
        <v>138</v>
      </c>
      <c r="C1679" s="72" t="s">
        <v>1488</v>
      </c>
    </row>
    <row r="1680" spans="1:3" ht="15" customHeight="1">
      <c r="A1680" t="s">
        <v>134</v>
      </c>
      <c r="B1680" s="72" t="s">
        <v>138</v>
      </c>
      <c r="C1680" s="72" t="s">
        <v>1488</v>
      </c>
    </row>
    <row r="1681" spans="1:3" ht="15" customHeight="1">
      <c r="A1681" t="s">
        <v>134</v>
      </c>
      <c r="B1681" s="72" t="s">
        <v>138</v>
      </c>
      <c r="C1681" s="72" t="s">
        <v>1488</v>
      </c>
    </row>
    <row r="1682" spans="1:3" ht="15" customHeight="1">
      <c r="A1682" t="s">
        <v>134</v>
      </c>
      <c r="B1682" s="72" t="s">
        <v>138</v>
      </c>
      <c r="C1682" s="72" t="s">
        <v>1488</v>
      </c>
    </row>
    <row r="1683" spans="1:3" ht="15" customHeight="1">
      <c r="A1683" t="s">
        <v>134</v>
      </c>
      <c r="B1683" s="72" t="s">
        <v>138</v>
      </c>
      <c r="C1683" s="72" t="s">
        <v>1488</v>
      </c>
    </row>
    <row r="1684" spans="1:3" ht="15" customHeight="1">
      <c r="A1684" t="s">
        <v>134</v>
      </c>
      <c r="B1684" s="72" t="s">
        <v>138</v>
      </c>
      <c r="C1684" s="72" t="s">
        <v>1488</v>
      </c>
    </row>
    <row r="1685" spans="1:3" ht="15" customHeight="1">
      <c r="A1685" t="s">
        <v>134</v>
      </c>
      <c r="B1685" s="72" t="s">
        <v>138</v>
      </c>
      <c r="C1685" s="72" t="s">
        <v>1488</v>
      </c>
    </row>
    <row r="1686" spans="1:3" ht="15" customHeight="1">
      <c r="A1686" t="s">
        <v>134</v>
      </c>
      <c r="B1686" s="72" t="s">
        <v>138</v>
      </c>
      <c r="C1686" s="72" t="s">
        <v>1488</v>
      </c>
    </row>
    <row r="1687" spans="1:3" ht="15" customHeight="1">
      <c r="A1687" t="s">
        <v>134</v>
      </c>
      <c r="B1687" s="72" t="s">
        <v>138</v>
      </c>
      <c r="C1687" s="72" t="s">
        <v>1488</v>
      </c>
    </row>
    <row r="1688" spans="1:3" ht="15" customHeight="1">
      <c r="A1688" t="s">
        <v>134</v>
      </c>
      <c r="B1688" s="72" t="s">
        <v>138</v>
      </c>
      <c r="C1688" s="72" t="s">
        <v>1488</v>
      </c>
    </row>
    <row r="1689" spans="1:3" ht="15" customHeight="1">
      <c r="A1689" t="s">
        <v>134</v>
      </c>
      <c r="B1689" s="72" t="s">
        <v>138</v>
      </c>
      <c r="C1689" s="72" t="s">
        <v>1488</v>
      </c>
    </row>
    <row r="1690" spans="1:3" ht="15" customHeight="1">
      <c r="A1690" t="s">
        <v>134</v>
      </c>
      <c r="B1690" s="72" t="s">
        <v>138</v>
      </c>
      <c r="C1690" s="72" t="s">
        <v>1488</v>
      </c>
    </row>
    <row r="1691" spans="1:3" ht="15" customHeight="1">
      <c r="A1691" t="s">
        <v>134</v>
      </c>
      <c r="B1691" s="72" t="s">
        <v>138</v>
      </c>
      <c r="C1691" s="72" t="s">
        <v>1488</v>
      </c>
    </row>
    <row r="1692" spans="1:3" ht="15" customHeight="1">
      <c r="A1692" t="s">
        <v>134</v>
      </c>
      <c r="B1692" s="72" t="s">
        <v>138</v>
      </c>
      <c r="C1692" s="72" t="s">
        <v>1488</v>
      </c>
    </row>
    <row r="1693" spans="1:3" ht="15" customHeight="1">
      <c r="A1693" t="s">
        <v>134</v>
      </c>
      <c r="B1693" s="72" t="s">
        <v>138</v>
      </c>
      <c r="C1693" s="72" t="s">
        <v>1488</v>
      </c>
    </row>
    <row r="1694" spans="1:3" ht="15" customHeight="1">
      <c r="A1694" t="s">
        <v>134</v>
      </c>
      <c r="B1694" s="72" t="s">
        <v>138</v>
      </c>
      <c r="C1694" s="72" t="s">
        <v>1488</v>
      </c>
    </row>
    <row r="1695" spans="1:3" ht="15" customHeight="1">
      <c r="A1695" t="s">
        <v>134</v>
      </c>
      <c r="B1695" s="72" t="s">
        <v>138</v>
      </c>
      <c r="C1695" s="72" t="s">
        <v>1488</v>
      </c>
    </row>
    <row r="1696" spans="1:3" ht="15" customHeight="1">
      <c r="A1696" t="s">
        <v>134</v>
      </c>
      <c r="B1696" s="72" t="s">
        <v>138</v>
      </c>
      <c r="C1696" s="72" t="s">
        <v>1488</v>
      </c>
    </row>
    <row r="1697" spans="1:3" ht="15" customHeight="1">
      <c r="A1697" t="s">
        <v>134</v>
      </c>
      <c r="B1697" s="72" t="s">
        <v>138</v>
      </c>
      <c r="C1697" s="72" t="s">
        <v>1488</v>
      </c>
    </row>
    <row r="1698" spans="1:3" ht="15" customHeight="1">
      <c r="A1698" t="s">
        <v>134</v>
      </c>
      <c r="B1698" s="72" t="s">
        <v>138</v>
      </c>
      <c r="C1698" s="72" t="s">
        <v>1488</v>
      </c>
    </row>
    <row r="1699" spans="1:3" ht="15" customHeight="1">
      <c r="A1699" t="s">
        <v>134</v>
      </c>
      <c r="B1699" s="72" t="s">
        <v>138</v>
      </c>
      <c r="C1699" s="72" t="s">
        <v>1488</v>
      </c>
    </row>
    <row r="1700" spans="1:3" ht="15" customHeight="1">
      <c r="A1700" t="s">
        <v>134</v>
      </c>
      <c r="B1700" s="72" t="s">
        <v>138</v>
      </c>
      <c r="C1700" s="72" t="s">
        <v>1488</v>
      </c>
    </row>
    <row r="1701" spans="1:3" ht="15" customHeight="1">
      <c r="A1701" t="s">
        <v>134</v>
      </c>
      <c r="B1701" s="72" t="s">
        <v>138</v>
      </c>
      <c r="C1701" s="72" t="s">
        <v>1488</v>
      </c>
    </row>
    <row r="1702" spans="1:3" ht="15" customHeight="1">
      <c r="A1702" t="s">
        <v>134</v>
      </c>
      <c r="B1702" s="72" t="s">
        <v>138</v>
      </c>
      <c r="C1702" s="72" t="s">
        <v>1488</v>
      </c>
    </row>
    <row r="1703" spans="1:3" ht="15" customHeight="1">
      <c r="A1703" t="s">
        <v>134</v>
      </c>
      <c r="B1703" s="72" t="s">
        <v>138</v>
      </c>
      <c r="C1703" s="72" t="s">
        <v>1488</v>
      </c>
    </row>
    <row r="1704" spans="1:3" ht="15" customHeight="1">
      <c r="A1704" t="s">
        <v>134</v>
      </c>
      <c r="B1704" s="72" t="s">
        <v>138</v>
      </c>
      <c r="C1704" s="72" t="s">
        <v>1488</v>
      </c>
    </row>
    <row r="1705" spans="1:3" ht="15" customHeight="1">
      <c r="A1705" t="s">
        <v>134</v>
      </c>
      <c r="B1705" s="72" t="s">
        <v>138</v>
      </c>
      <c r="C1705" s="72" t="s">
        <v>1488</v>
      </c>
    </row>
    <row r="1706" spans="1:3" ht="15" customHeight="1">
      <c r="A1706" t="s">
        <v>134</v>
      </c>
      <c r="B1706" s="72" t="s">
        <v>138</v>
      </c>
      <c r="C1706" s="72" t="s">
        <v>1488</v>
      </c>
    </row>
    <row r="1707" spans="1:3" ht="15" customHeight="1">
      <c r="A1707" t="s">
        <v>134</v>
      </c>
      <c r="B1707" s="72" t="s">
        <v>138</v>
      </c>
      <c r="C1707" s="72" t="s">
        <v>1488</v>
      </c>
    </row>
    <row r="1708" spans="1:3" ht="15" customHeight="1">
      <c r="A1708" t="s">
        <v>134</v>
      </c>
      <c r="B1708" s="72" t="s">
        <v>138</v>
      </c>
      <c r="C1708" s="72" t="s">
        <v>1488</v>
      </c>
    </row>
    <row r="1709" spans="1:3" ht="15" customHeight="1">
      <c r="A1709" t="s">
        <v>134</v>
      </c>
      <c r="B1709" s="72" t="s">
        <v>138</v>
      </c>
      <c r="C1709" s="72" t="s">
        <v>1488</v>
      </c>
    </row>
    <row r="1710" spans="1:3" ht="15" customHeight="1">
      <c r="A1710" t="s">
        <v>134</v>
      </c>
      <c r="B1710" s="72" t="s">
        <v>138</v>
      </c>
      <c r="C1710" s="72" t="s">
        <v>1488</v>
      </c>
    </row>
    <row r="1711" spans="1:3" ht="15" customHeight="1">
      <c r="A1711" t="s">
        <v>134</v>
      </c>
      <c r="B1711" s="72" t="s">
        <v>138</v>
      </c>
      <c r="C1711" s="72" t="s">
        <v>1488</v>
      </c>
    </row>
    <row r="1712" spans="1:3" ht="18.75" customHeight="1">
      <c r="A1712" t="s">
        <v>134</v>
      </c>
      <c r="B1712" s="72" t="s">
        <v>138</v>
      </c>
      <c r="C1712" s="72" t="s">
        <v>1489</v>
      </c>
    </row>
    <row r="1713" spans="1:3" ht="18.75" customHeight="1">
      <c r="A1713" t="s">
        <v>134</v>
      </c>
      <c r="B1713" s="72" t="s">
        <v>138</v>
      </c>
      <c r="C1713" s="72" t="s">
        <v>1489</v>
      </c>
    </row>
    <row r="1714" spans="1:3" ht="18.75" customHeight="1">
      <c r="A1714" t="s">
        <v>134</v>
      </c>
      <c r="B1714" s="72" t="s">
        <v>138</v>
      </c>
      <c r="C1714" s="72" t="s">
        <v>1489</v>
      </c>
    </row>
    <row r="1715" spans="1:3" ht="18.75" customHeight="1">
      <c r="A1715" t="s">
        <v>134</v>
      </c>
      <c r="B1715" s="72" t="s">
        <v>138</v>
      </c>
      <c r="C1715" s="72" t="s">
        <v>1489</v>
      </c>
    </row>
    <row r="1716" spans="1:3" ht="18.75" customHeight="1">
      <c r="A1716" t="s">
        <v>134</v>
      </c>
      <c r="B1716" s="72" t="s">
        <v>138</v>
      </c>
      <c r="C1716" s="72" t="s">
        <v>1489</v>
      </c>
    </row>
    <row r="1717" spans="1:3" ht="18.75" customHeight="1">
      <c r="A1717" t="s">
        <v>134</v>
      </c>
      <c r="B1717" s="72" t="s">
        <v>138</v>
      </c>
      <c r="C1717" s="72" t="s">
        <v>1489</v>
      </c>
    </row>
    <row r="1718" spans="1:3" ht="18.75" customHeight="1">
      <c r="A1718" t="s">
        <v>134</v>
      </c>
      <c r="B1718" s="72" t="s">
        <v>138</v>
      </c>
      <c r="C1718" s="72" t="s">
        <v>1489</v>
      </c>
    </row>
    <row r="1719" spans="1:3" ht="18.75" customHeight="1">
      <c r="A1719" t="s">
        <v>134</v>
      </c>
      <c r="B1719" s="72" t="s">
        <v>138</v>
      </c>
      <c r="C1719" s="72" t="s">
        <v>1489</v>
      </c>
    </row>
    <row r="1720" spans="1:3" ht="18.75" customHeight="1">
      <c r="A1720" t="s">
        <v>134</v>
      </c>
      <c r="B1720" s="72" t="s">
        <v>138</v>
      </c>
      <c r="C1720" s="72" t="s">
        <v>1489</v>
      </c>
    </row>
    <row r="1721" spans="1:3" ht="18.75" customHeight="1">
      <c r="A1721" t="s">
        <v>134</v>
      </c>
      <c r="B1721" s="72" t="s">
        <v>138</v>
      </c>
      <c r="C1721" s="72" t="s">
        <v>1489</v>
      </c>
    </row>
    <row r="1722" spans="1:3" ht="18.75" customHeight="1">
      <c r="A1722" t="s">
        <v>134</v>
      </c>
      <c r="B1722" s="72" t="s">
        <v>138</v>
      </c>
      <c r="C1722" s="72" t="s">
        <v>1489</v>
      </c>
    </row>
    <row r="1723" spans="1:3" ht="18.75" customHeight="1">
      <c r="A1723" t="s">
        <v>134</v>
      </c>
      <c r="B1723" s="72" t="s">
        <v>138</v>
      </c>
      <c r="C1723" s="72" t="s">
        <v>1489</v>
      </c>
    </row>
    <row r="1724" spans="1:3" ht="18.75" customHeight="1">
      <c r="A1724" t="s">
        <v>134</v>
      </c>
      <c r="B1724" s="72" t="s">
        <v>138</v>
      </c>
      <c r="C1724" s="72" t="s">
        <v>1489</v>
      </c>
    </row>
    <row r="1725" spans="1:3" ht="18.75" customHeight="1">
      <c r="A1725" t="s">
        <v>134</v>
      </c>
      <c r="B1725" s="72" t="s">
        <v>138</v>
      </c>
      <c r="C1725" s="72" t="s">
        <v>1489</v>
      </c>
    </row>
    <row r="1726" spans="1:3" ht="18.75" customHeight="1">
      <c r="A1726" t="s">
        <v>134</v>
      </c>
      <c r="B1726" s="72" t="s">
        <v>138</v>
      </c>
      <c r="C1726" s="72" t="s">
        <v>1489</v>
      </c>
    </row>
    <row r="1727" spans="1:3" ht="18.75" customHeight="1">
      <c r="A1727" t="s">
        <v>134</v>
      </c>
      <c r="B1727" s="72" t="s">
        <v>138</v>
      </c>
      <c r="C1727" s="72" t="s">
        <v>1489</v>
      </c>
    </row>
    <row r="1728" spans="1:3" ht="18.75" customHeight="1">
      <c r="A1728" t="s">
        <v>134</v>
      </c>
      <c r="B1728" s="72" t="s">
        <v>138</v>
      </c>
      <c r="C1728" s="72" t="s">
        <v>1489</v>
      </c>
    </row>
    <row r="1729" spans="1:3" ht="18.75" customHeight="1">
      <c r="A1729" t="s">
        <v>134</v>
      </c>
      <c r="B1729" s="72" t="s">
        <v>138</v>
      </c>
      <c r="C1729" s="72" t="s">
        <v>1489</v>
      </c>
    </row>
    <row r="1730" spans="1:3" ht="18.75" customHeight="1">
      <c r="A1730" t="s">
        <v>134</v>
      </c>
      <c r="B1730" s="72" t="s">
        <v>138</v>
      </c>
      <c r="C1730" s="72" t="s">
        <v>1489</v>
      </c>
    </row>
    <row r="1731" spans="1:3" ht="18.75" customHeight="1">
      <c r="A1731" t="s">
        <v>134</v>
      </c>
      <c r="B1731" s="72" t="s">
        <v>138</v>
      </c>
      <c r="C1731" s="72" t="s">
        <v>1489</v>
      </c>
    </row>
    <row r="1732" spans="1:3" ht="18.75" customHeight="1">
      <c r="A1732" t="s">
        <v>134</v>
      </c>
      <c r="B1732" s="72" t="s">
        <v>138</v>
      </c>
      <c r="C1732" s="72" t="s">
        <v>1489</v>
      </c>
    </row>
    <row r="1733" spans="1:3" ht="18.75" customHeight="1">
      <c r="A1733" t="s">
        <v>134</v>
      </c>
      <c r="B1733" s="72" t="s">
        <v>138</v>
      </c>
      <c r="C1733" s="72" t="s">
        <v>1489</v>
      </c>
    </row>
    <row r="1734" spans="1:3" ht="18.75" customHeight="1">
      <c r="A1734" t="s">
        <v>134</v>
      </c>
      <c r="B1734" s="72" t="s">
        <v>138</v>
      </c>
      <c r="C1734" s="72" t="s">
        <v>1489</v>
      </c>
    </row>
    <row r="1735" spans="1:3" ht="18.75" customHeight="1">
      <c r="A1735" t="s">
        <v>134</v>
      </c>
      <c r="B1735" s="72" t="s">
        <v>138</v>
      </c>
      <c r="C1735" s="72" t="s">
        <v>1489</v>
      </c>
    </row>
    <row r="1736" spans="1:3" ht="18.75" customHeight="1">
      <c r="A1736" t="s">
        <v>134</v>
      </c>
      <c r="B1736" s="72" t="s">
        <v>138</v>
      </c>
      <c r="C1736" s="72" t="s">
        <v>1489</v>
      </c>
    </row>
    <row r="1737" spans="1:3" ht="18.75" customHeight="1">
      <c r="A1737" t="s">
        <v>134</v>
      </c>
      <c r="B1737" s="72" t="s">
        <v>138</v>
      </c>
      <c r="C1737" s="72" t="s">
        <v>1489</v>
      </c>
    </row>
    <row r="1738" spans="1:3" ht="18.75" customHeight="1">
      <c r="A1738" t="s">
        <v>134</v>
      </c>
      <c r="B1738" s="72" t="s">
        <v>138</v>
      </c>
      <c r="C1738" s="72" t="s">
        <v>1490</v>
      </c>
    </row>
    <row r="1739" spans="1:3" ht="18.75" customHeight="1">
      <c r="A1739" t="s">
        <v>134</v>
      </c>
      <c r="B1739" s="72" t="s">
        <v>138</v>
      </c>
      <c r="C1739" s="72" t="s">
        <v>1490</v>
      </c>
    </row>
    <row r="1740" spans="1:3" ht="18.75" customHeight="1">
      <c r="A1740" t="s">
        <v>134</v>
      </c>
      <c r="B1740" s="72" t="s">
        <v>138</v>
      </c>
      <c r="C1740" s="72" t="s">
        <v>1490</v>
      </c>
    </row>
    <row r="1741" spans="1:3" ht="18.75" customHeight="1">
      <c r="A1741" t="s">
        <v>134</v>
      </c>
      <c r="B1741" s="72" t="s">
        <v>138</v>
      </c>
      <c r="C1741" s="72" t="s">
        <v>1490</v>
      </c>
    </row>
    <row r="1742" spans="1:3" ht="18.75" customHeight="1">
      <c r="A1742" t="s">
        <v>134</v>
      </c>
      <c r="B1742" s="72" t="s">
        <v>138</v>
      </c>
      <c r="C1742" s="72" t="s">
        <v>1490</v>
      </c>
    </row>
    <row r="1743" spans="1:3" ht="18.75" customHeight="1">
      <c r="A1743" t="s">
        <v>134</v>
      </c>
      <c r="B1743" s="72" t="s">
        <v>138</v>
      </c>
      <c r="C1743" s="72" t="s">
        <v>1490</v>
      </c>
    </row>
    <row r="1744" spans="1:3" ht="18.75" customHeight="1">
      <c r="A1744" t="s">
        <v>134</v>
      </c>
      <c r="B1744" s="72" t="s">
        <v>138</v>
      </c>
      <c r="C1744" s="72" t="s">
        <v>1490</v>
      </c>
    </row>
    <row r="1745" spans="1:3" ht="18.75" customHeight="1">
      <c r="A1745" t="s">
        <v>134</v>
      </c>
      <c r="B1745" s="72" t="s">
        <v>138</v>
      </c>
      <c r="C1745" s="72" t="s">
        <v>1490</v>
      </c>
    </row>
    <row r="1746" spans="1:3" ht="18.75" customHeight="1">
      <c r="A1746" t="s">
        <v>134</v>
      </c>
      <c r="B1746" s="72" t="s">
        <v>138</v>
      </c>
      <c r="C1746" s="72" t="s">
        <v>1490</v>
      </c>
    </row>
    <row r="1747" spans="1:3" ht="18.75" customHeight="1">
      <c r="A1747" t="s">
        <v>134</v>
      </c>
      <c r="B1747" s="72" t="s">
        <v>138</v>
      </c>
      <c r="C1747" s="72" t="s">
        <v>1490</v>
      </c>
    </row>
    <row r="1748" spans="1:3" ht="18.75" customHeight="1">
      <c r="A1748" t="s">
        <v>134</v>
      </c>
      <c r="B1748" s="72" t="s">
        <v>138</v>
      </c>
      <c r="C1748" s="72" t="s">
        <v>1490</v>
      </c>
    </row>
    <row r="1749" spans="1:3" ht="18.75" customHeight="1">
      <c r="A1749" t="s">
        <v>134</v>
      </c>
      <c r="B1749" s="72" t="s">
        <v>138</v>
      </c>
      <c r="C1749" s="72" t="s">
        <v>1491</v>
      </c>
    </row>
    <row r="1750" spans="1:3" ht="18.75" customHeight="1">
      <c r="A1750" t="s">
        <v>134</v>
      </c>
      <c r="B1750" s="72" t="s">
        <v>138</v>
      </c>
      <c r="C1750" s="72" t="s">
        <v>1491</v>
      </c>
    </row>
    <row r="1751" spans="1:3" ht="18.75" customHeight="1">
      <c r="A1751" t="s">
        <v>134</v>
      </c>
      <c r="B1751" s="72" t="s">
        <v>138</v>
      </c>
      <c r="C1751" s="72" t="s">
        <v>1491</v>
      </c>
    </row>
    <row r="1752" spans="1:3" ht="18.75" customHeight="1">
      <c r="A1752" t="s">
        <v>134</v>
      </c>
      <c r="B1752" s="72" t="s">
        <v>138</v>
      </c>
      <c r="C1752" s="72" t="s">
        <v>1491</v>
      </c>
    </row>
    <row r="1753" spans="1:3" ht="18.75" customHeight="1">
      <c r="A1753" t="s">
        <v>134</v>
      </c>
      <c r="B1753" s="72" t="s">
        <v>138</v>
      </c>
      <c r="C1753" s="72" t="s">
        <v>1491</v>
      </c>
    </row>
    <row r="1754" spans="1:3" ht="18.75" customHeight="1">
      <c r="A1754" t="s">
        <v>134</v>
      </c>
      <c r="B1754" s="72" t="s">
        <v>138</v>
      </c>
      <c r="C1754" s="72" t="s">
        <v>1491</v>
      </c>
    </row>
    <row r="1755" spans="1:3" ht="18.75" customHeight="1">
      <c r="A1755" t="s">
        <v>134</v>
      </c>
      <c r="B1755" s="72" t="s">
        <v>138</v>
      </c>
      <c r="C1755" s="72" t="s">
        <v>1491</v>
      </c>
    </row>
    <row r="1756" spans="1:3" ht="18.75" customHeight="1">
      <c r="A1756" t="s">
        <v>134</v>
      </c>
      <c r="B1756" s="72" t="s">
        <v>138</v>
      </c>
      <c r="C1756" s="72" t="s">
        <v>1491</v>
      </c>
    </row>
    <row r="1757" spans="1:3" ht="18.75" customHeight="1">
      <c r="A1757" t="s">
        <v>134</v>
      </c>
      <c r="B1757" s="72" t="s">
        <v>138</v>
      </c>
      <c r="C1757" s="72" t="s">
        <v>1491</v>
      </c>
    </row>
    <row r="1758" spans="1:3" ht="15" customHeight="1">
      <c r="A1758" t="s">
        <v>134</v>
      </c>
      <c r="B1758" s="72" t="s">
        <v>138</v>
      </c>
      <c r="C1758" s="72" t="s">
        <v>1492</v>
      </c>
    </row>
    <row r="1759" spans="1:3" ht="15" customHeight="1">
      <c r="A1759" t="s">
        <v>134</v>
      </c>
      <c r="B1759" s="72" t="s">
        <v>138</v>
      </c>
      <c r="C1759" s="72" t="s">
        <v>1492</v>
      </c>
    </row>
    <row r="1760" spans="1:3" ht="15" customHeight="1">
      <c r="A1760" t="s">
        <v>134</v>
      </c>
      <c r="B1760" s="72" t="s">
        <v>138</v>
      </c>
      <c r="C1760" s="72" t="s">
        <v>1492</v>
      </c>
    </row>
    <row r="1761" spans="1:3" ht="15" customHeight="1">
      <c r="A1761" t="s">
        <v>134</v>
      </c>
      <c r="B1761" s="72" t="s">
        <v>138</v>
      </c>
      <c r="C1761" s="72" t="s">
        <v>1492</v>
      </c>
    </row>
    <row r="1762" spans="1:3" ht="15" customHeight="1">
      <c r="A1762" t="s">
        <v>134</v>
      </c>
      <c r="B1762" s="72" t="s">
        <v>138</v>
      </c>
      <c r="C1762" s="72" t="s">
        <v>1492</v>
      </c>
    </row>
    <row r="1763" spans="1:3" ht="15" customHeight="1">
      <c r="A1763" t="s">
        <v>134</v>
      </c>
      <c r="B1763" s="72" t="s">
        <v>138</v>
      </c>
      <c r="C1763" s="72" t="s">
        <v>1492</v>
      </c>
    </row>
    <row r="1764" spans="1:3" ht="15" customHeight="1">
      <c r="A1764" t="s">
        <v>134</v>
      </c>
      <c r="B1764" s="72" t="s">
        <v>138</v>
      </c>
      <c r="C1764" s="72" t="s">
        <v>1492</v>
      </c>
    </row>
    <row r="1765" spans="1:3" ht="15" customHeight="1">
      <c r="A1765" t="s">
        <v>134</v>
      </c>
      <c r="B1765" s="72" t="s">
        <v>138</v>
      </c>
      <c r="C1765" s="72" t="s">
        <v>1492</v>
      </c>
    </row>
    <row r="1766" spans="1:3" ht="15" customHeight="1">
      <c r="A1766" t="s">
        <v>134</v>
      </c>
      <c r="B1766" s="72" t="s">
        <v>138</v>
      </c>
      <c r="C1766" s="72" t="s">
        <v>1492</v>
      </c>
    </row>
    <row r="1767" spans="1:3" ht="15" customHeight="1">
      <c r="A1767" t="s">
        <v>134</v>
      </c>
      <c r="B1767" s="72" t="s">
        <v>138</v>
      </c>
      <c r="C1767" s="72" t="s">
        <v>1492</v>
      </c>
    </row>
    <row r="1768" spans="1:3" ht="15" customHeight="1">
      <c r="A1768" t="s">
        <v>134</v>
      </c>
      <c r="B1768" s="72" t="s">
        <v>138</v>
      </c>
      <c r="C1768" s="72" t="s">
        <v>1492</v>
      </c>
    </row>
    <row r="1769" spans="1:3" ht="15" customHeight="1">
      <c r="A1769" t="s">
        <v>134</v>
      </c>
      <c r="B1769" s="72" t="s">
        <v>138</v>
      </c>
      <c r="C1769" s="72" t="s">
        <v>1492</v>
      </c>
    </row>
    <row r="1770" spans="1:3" ht="15" customHeight="1">
      <c r="A1770" t="s">
        <v>134</v>
      </c>
      <c r="B1770" s="72" t="s">
        <v>138</v>
      </c>
      <c r="C1770" s="72" t="s">
        <v>1492</v>
      </c>
    </row>
    <row r="1771" spans="1:3" ht="15" customHeight="1">
      <c r="A1771" t="s">
        <v>134</v>
      </c>
      <c r="B1771" s="72" t="s">
        <v>138</v>
      </c>
      <c r="C1771" s="72" t="s">
        <v>1492</v>
      </c>
    </row>
    <row r="1772" spans="1:3" ht="15" customHeight="1">
      <c r="A1772" t="s">
        <v>134</v>
      </c>
      <c r="B1772" s="72" t="s">
        <v>138</v>
      </c>
      <c r="C1772" s="72" t="s">
        <v>1492</v>
      </c>
    </row>
    <row r="1773" spans="1:3" ht="15" customHeight="1">
      <c r="A1773" t="s">
        <v>134</v>
      </c>
      <c r="B1773" s="72" t="s">
        <v>138</v>
      </c>
      <c r="C1773" s="72" t="s">
        <v>1492</v>
      </c>
    </row>
    <row r="1774" spans="1:3" ht="15" customHeight="1">
      <c r="A1774" t="s">
        <v>134</v>
      </c>
      <c r="B1774" s="72" t="s">
        <v>138</v>
      </c>
      <c r="C1774" s="72" t="s">
        <v>1492</v>
      </c>
    </row>
    <row r="1775" spans="1:3" ht="15" customHeight="1">
      <c r="A1775" t="s">
        <v>134</v>
      </c>
      <c r="B1775" s="72" t="s">
        <v>138</v>
      </c>
      <c r="C1775" s="72" t="s">
        <v>1492</v>
      </c>
    </row>
    <row r="1776" spans="1:3" ht="15" customHeight="1">
      <c r="A1776" t="s">
        <v>134</v>
      </c>
      <c r="B1776" s="72" t="s">
        <v>138</v>
      </c>
      <c r="C1776" s="72" t="s">
        <v>1492</v>
      </c>
    </row>
    <row r="1777" spans="1:3" ht="15" customHeight="1">
      <c r="A1777" t="s">
        <v>134</v>
      </c>
      <c r="B1777" s="72" t="s">
        <v>138</v>
      </c>
      <c r="C1777" s="72" t="s">
        <v>1493</v>
      </c>
    </row>
    <row r="1778" spans="1:3" ht="15" customHeight="1">
      <c r="A1778" t="s">
        <v>134</v>
      </c>
      <c r="B1778" s="72" t="s">
        <v>138</v>
      </c>
      <c r="C1778" s="72" t="s">
        <v>1493</v>
      </c>
    </row>
    <row r="1779" spans="1:3" ht="15" customHeight="1">
      <c r="A1779" t="s">
        <v>134</v>
      </c>
      <c r="B1779" s="72" t="s">
        <v>138</v>
      </c>
      <c r="C1779" s="72" t="s">
        <v>1493</v>
      </c>
    </row>
    <row r="1780" spans="1:3" ht="15" customHeight="1">
      <c r="A1780" t="s">
        <v>134</v>
      </c>
      <c r="B1780" s="72" t="s">
        <v>138</v>
      </c>
      <c r="C1780" s="72" t="s">
        <v>1493</v>
      </c>
    </row>
    <row r="1781" spans="1:3" ht="15" customHeight="1">
      <c r="A1781" t="s">
        <v>134</v>
      </c>
      <c r="B1781" s="72" t="s">
        <v>138</v>
      </c>
      <c r="C1781" s="72" t="s">
        <v>1493</v>
      </c>
    </row>
    <row r="1782" spans="1:3" ht="15" customHeight="1">
      <c r="A1782" t="s">
        <v>134</v>
      </c>
      <c r="B1782" s="72" t="s">
        <v>138</v>
      </c>
      <c r="C1782" s="72" t="s">
        <v>1493</v>
      </c>
    </row>
    <row r="1783" spans="1:3" ht="15" customHeight="1">
      <c r="A1783" t="s">
        <v>134</v>
      </c>
      <c r="B1783" s="72" t="s">
        <v>138</v>
      </c>
      <c r="C1783" s="72" t="s">
        <v>1493</v>
      </c>
    </row>
    <row r="1784" spans="1:3" ht="15" customHeight="1">
      <c r="A1784" t="s">
        <v>134</v>
      </c>
      <c r="B1784" s="72" t="s">
        <v>138</v>
      </c>
      <c r="C1784" s="72" t="s">
        <v>1493</v>
      </c>
    </row>
    <row r="1785" spans="1:3" ht="15" customHeight="1">
      <c r="A1785" t="s">
        <v>134</v>
      </c>
      <c r="B1785" s="72" t="s">
        <v>138</v>
      </c>
      <c r="C1785" s="72" t="s">
        <v>1493</v>
      </c>
    </row>
    <row r="1786" spans="1:3" ht="15" customHeight="1">
      <c r="A1786" t="s">
        <v>134</v>
      </c>
      <c r="B1786" s="72" t="s">
        <v>138</v>
      </c>
      <c r="C1786" s="72" t="s">
        <v>1493</v>
      </c>
    </row>
    <row r="1787" spans="1:3" ht="15" customHeight="1">
      <c r="A1787" t="s">
        <v>134</v>
      </c>
      <c r="B1787" s="72" t="s">
        <v>138</v>
      </c>
      <c r="C1787" s="72" t="s">
        <v>1493</v>
      </c>
    </row>
    <row r="1788" spans="1:3" ht="15" customHeight="1">
      <c r="A1788" t="s">
        <v>134</v>
      </c>
      <c r="B1788" s="72" t="s">
        <v>138</v>
      </c>
      <c r="C1788" s="72" t="s">
        <v>1493</v>
      </c>
    </row>
    <row r="1789" spans="1:3" ht="15" customHeight="1">
      <c r="A1789" t="s">
        <v>134</v>
      </c>
      <c r="B1789" s="72" t="s">
        <v>138</v>
      </c>
      <c r="C1789" s="72" t="s">
        <v>1493</v>
      </c>
    </row>
    <row r="1790" spans="1:3" ht="15" customHeight="1">
      <c r="A1790" t="s">
        <v>134</v>
      </c>
      <c r="B1790" s="72" t="s">
        <v>138</v>
      </c>
      <c r="C1790" s="72" t="s">
        <v>1493</v>
      </c>
    </row>
    <row r="1791" spans="1:3" ht="15" customHeight="1">
      <c r="A1791" t="s">
        <v>134</v>
      </c>
      <c r="B1791" s="72" t="s">
        <v>138</v>
      </c>
      <c r="C1791" s="72" t="s">
        <v>1493</v>
      </c>
    </row>
    <row r="1792" spans="1:3" ht="15" customHeight="1">
      <c r="A1792" t="s">
        <v>134</v>
      </c>
      <c r="B1792" s="72" t="s">
        <v>138</v>
      </c>
      <c r="C1792" s="72" t="s">
        <v>1493</v>
      </c>
    </row>
    <row r="1793" spans="1:3" ht="15" customHeight="1">
      <c r="A1793" t="s">
        <v>134</v>
      </c>
      <c r="B1793" s="72" t="s">
        <v>138</v>
      </c>
      <c r="C1793" s="72" t="s">
        <v>1493</v>
      </c>
    </row>
    <row r="1794" spans="1:3" ht="15" customHeight="1">
      <c r="A1794" t="s">
        <v>134</v>
      </c>
      <c r="B1794" s="72" t="s">
        <v>138</v>
      </c>
      <c r="C1794" s="72" t="s">
        <v>1493</v>
      </c>
    </row>
    <row r="1795" spans="1:3" ht="15" customHeight="1">
      <c r="A1795" t="s">
        <v>134</v>
      </c>
      <c r="B1795" s="72" t="s">
        <v>138</v>
      </c>
      <c r="C1795" s="72" t="s">
        <v>1493</v>
      </c>
    </row>
    <row r="1796" spans="1:3" ht="15" customHeight="1">
      <c r="A1796" t="s">
        <v>134</v>
      </c>
      <c r="B1796" s="72" t="s">
        <v>138</v>
      </c>
      <c r="C1796" s="72" t="s">
        <v>1493</v>
      </c>
    </row>
    <row r="1797" spans="1:3" ht="15" customHeight="1">
      <c r="A1797" t="s">
        <v>134</v>
      </c>
      <c r="B1797" s="72" t="s">
        <v>138</v>
      </c>
      <c r="C1797" s="72" t="s">
        <v>1493</v>
      </c>
    </row>
    <row r="1798" spans="1:3" ht="18.75" customHeight="1">
      <c r="A1798" t="s">
        <v>134</v>
      </c>
      <c r="B1798" s="72" t="s">
        <v>138</v>
      </c>
      <c r="C1798" s="72" t="s">
        <v>1494</v>
      </c>
    </row>
    <row r="1799" spans="1:3" ht="18.75" customHeight="1">
      <c r="A1799" t="s">
        <v>134</v>
      </c>
      <c r="B1799" s="72" t="s">
        <v>138</v>
      </c>
      <c r="C1799" s="72" t="s">
        <v>1494</v>
      </c>
    </row>
    <row r="1800" spans="1:3" ht="18.75" customHeight="1">
      <c r="A1800" t="s">
        <v>134</v>
      </c>
      <c r="B1800" s="72" t="s">
        <v>138</v>
      </c>
      <c r="C1800" s="72" t="s">
        <v>1494</v>
      </c>
    </row>
    <row r="1801" spans="1:3" ht="18.75" customHeight="1">
      <c r="A1801" t="s">
        <v>134</v>
      </c>
      <c r="B1801" s="72" t="s">
        <v>138</v>
      </c>
      <c r="C1801" s="72" t="s">
        <v>1494</v>
      </c>
    </row>
    <row r="1802" spans="1:3" ht="18.75" customHeight="1">
      <c r="A1802" t="s">
        <v>134</v>
      </c>
      <c r="B1802" s="72" t="s">
        <v>138</v>
      </c>
      <c r="C1802" s="72" t="s">
        <v>1494</v>
      </c>
    </row>
    <row r="1803" spans="1:3" ht="18.75" customHeight="1">
      <c r="A1803" t="s">
        <v>134</v>
      </c>
      <c r="B1803" s="72" t="s">
        <v>138</v>
      </c>
      <c r="C1803" s="72" t="s">
        <v>1494</v>
      </c>
    </row>
    <row r="1804" spans="1:3" ht="18.75" customHeight="1">
      <c r="A1804" t="s">
        <v>134</v>
      </c>
      <c r="B1804" s="72" t="s">
        <v>138</v>
      </c>
      <c r="C1804" s="72" t="s">
        <v>1494</v>
      </c>
    </row>
    <row r="1805" spans="1:3" ht="18.75" customHeight="1">
      <c r="A1805" t="s">
        <v>134</v>
      </c>
      <c r="B1805" s="72" t="s">
        <v>138</v>
      </c>
      <c r="C1805" s="72" t="s">
        <v>1494</v>
      </c>
    </row>
    <row r="1806" spans="1:3" ht="18.75" customHeight="1">
      <c r="A1806" t="s">
        <v>134</v>
      </c>
      <c r="B1806" s="72" t="s">
        <v>138</v>
      </c>
      <c r="C1806" s="72" t="s">
        <v>1494</v>
      </c>
    </row>
    <row r="1807" spans="1:3" ht="18.75" customHeight="1">
      <c r="A1807" t="s">
        <v>134</v>
      </c>
      <c r="B1807" s="72" t="s">
        <v>138</v>
      </c>
      <c r="C1807" s="72" t="s">
        <v>1494</v>
      </c>
    </row>
    <row r="1808" spans="1:3" ht="18.75" customHeight="1">
      <c r="A1808" t="s">
        <v>134</v>
      </c>
      <c r="B1808" s="72" t="s">
        <v>138</v>
      </c>
      <c r="C1808" s="72" t="s">
        <v>1494</v>
      </c>
    </row>
    <row r="1809" spans="1:3" ht="18.75" customHeight="1">
      <c r="A1809" t="s">
        <v>134</v>
      </c>
      <c r="B1809" s="72" t="s">
        <v>138</v>
      </c>
      <c r="C1809" s="72" t="s">
        <v>1494</v>
      </c>
    </row>
    <row r="1810" spans="1:3" ht="18.75" customHeight="1">
      <c r="A1810" t="s">
        <v>134</v>
      </c>
      <c r="B1810" s="72" t="s">
        <v>138</v>
      </c>
      <c r="C1810" s="72" t="s">
        <v>1494</v>
      </c>
    </row>
    <row r="1811" spans="1:3" ht="18.75" customHeight="1">
      <c r="A1811" t="s">
        <v>134</v>
      </c>
      <c r="B1811" s="72" t="s">
        <v>138</v>
      </c>
      <c r="C1811" s="72" t="s">
        <v>1494</v>
      </c>
    </row>
    <row r="1812" spans="1:3" ht="18.75" customHeight="1">
      <c r="A1812" t="s">
        <v>134</v>
      </c>
      <c r="B1812" s="72" t="s">
        <v>138</v>
      </c>
      <c r="C1812" s="72" t="s">
        <v>1494</v>
      </c>
    </row>
    <row r="1813" spans="1:3" ht="18.75" customHeight="1">
      <c r="A1813" t="s">
        <v>134</v>
      </c>
      <c r="B1813" s="72" t="s">
        <v>138</v>
      </c>
      <c r="C1813" s="72" t="s">
        <v>1494</v>
      </c>
    </row>
    <row r="1814" spans="1:3" ht="18.75" customHeight="1">
      <c r="A1814" t="s">
        <v>134</v>
      </c>
      <c r="B1814" s="72" t="s">
        <v>138</v>
      </c>
      <c r="C1814" s="72" t="s">
        <v>1494</v>
      </c>
    </row>
    <row r="1815" spans="1:3" ht="18.75" customHeight="1">
      <c r="A1815" t="s">
        <v>134</v>
      </c>
      <c r="B1815" s="72" t="s">
        <v>138</v>
      </c>
      <c r="C1815" s="72" t="s">
        <v>1494</v>
      </c>
    </row>
    <row r="1816" spans="1:3" ht="18.75" customHeight="1">
      <c r="A1816" t="s">
        <v>134</v>
      </c>
      <c r="B1816" s="72" t="s">
        <v>138</v>
      </c>
      <c r="C1816" s="72" t="s">
        <v>1495</v>
      </c>
    </row>
    <row r="1817" spans="1:3" ht="18.75" customHeight="1">
      <c r="A1817" t="s">
        <v>134</v>
      </c>
      <c r="B1817" s="72" t="s">
        <v>138</v>
      </c>
      <c r="C1817" s="72" t="s">
        <v>1495</v>
      </c>
    </row>
    <row r="1818" spans="1:3" ht="18.75" customHeight="1">
      <c r="A1818" t="s">
        <v>134</v>
      </c>
      <c r="B1818" s="72" t="s">
        <v>138</v>
      </c>
      <c r="C1818" s="72" t="s">
        <v>1495</v>
      </c>
    </row>
    <row r="1819" spans="1:3" ht="18.75" customHeight="1">
      <c r="A1819" t="s">
        <v>134</v>
      </c>
      <c r="B1819" s="72" t="s">
        <v>138</v>
      </c>
      <c r="C1819" s="72" t="s">
        <v>1495</v>
      </c>
    </row>
    <row r="1820" spans="1:3" ht="18.75" customHeight="1">
      <c r="A1820" t="s">
        <v>134</v>
      </c>
      <c r="B1820" s="72" t="s">
        <v>138</v>
      </c>
      <c r="C1820" s="72" t="s">
        <v>1495</v>
      </c>
    </row>
    <row r="1821" spans="1:3" ht="18.75" customHeight="1">
      <c r="A1821" t="s">
        <v>134</v>
      </c>
      <c r="B1821" s="72" t="s">
        <v>138</v>
      </c>
      <c r="C1821" s="72" t="s">
        <v>1495</v>
      </c>
    </row>
    <row r="1822" spans="1:3" ht="18.75" customHeight="1">
      <c r="A1822" t="s">
        <v>134</v>
      </c>
      <c r="B1822" s="72" t="s">
        <v>138</v>
      </c>
      <c r="C1822" s="72" t="s">
        <v>1495</v>
      </c>
    </row>
    <row r="1823" spans="1:3" ht="18.75" customHeight="1">
      <c r="A1823" t="s">
        <v>134</v>
      </c>
      <c r="B1823" s="72" t="s">
        <v>138</v>
      </c>
      <c r="C1823" s="72" t="s">
        <v>1496</v>
      </c>
    </row>
    <row r="1824" spans="1:3" ht="15" customHeight="1">
      <c r="A1824" t="s">
        <v>134</v>
      </c>
      <c r="B1824" s="72" t="s">
        <v>138</v>
      </c>
      <c r="C1824" s="72" t="s">
        <v>257</v>
      </c>
    </row>
    <row r="1825" spans="1:3" ht="15" customHeight="1">
      <c r="A1825" t="s">
        <v>134</v>
      </c>
      <c r="B1825" s="72" t="s">
        <v>138</v>
      </c>
      <c r="C1825" s="72" t="s">
        <v>257</v>
      </c>
    </row>
    <row r="1826" spans="1:3" ht="15" customHeight="1">
      <c r="A1826" t="s">
        <v>134</v>
      </c>
      <c r="B1826" s="72" t="s">
        <v>138</v>
      </c>
      <c r="C1826" s="72" t="s">
        <v>257</v>
      </c>
    </row>
    <row r="1827" spans="1:3" ht="15" customHeight="1">
      <c r="A1827" t="s">
        <v>134</v>
      </c>
      <c r="B1827" s="72" t="s">
        <v>138</v>
      </c>
      <c r="C1827" s="72" t="s">
        <v>257</v>
      </c>
    </row>
    <row r="1828" spans="1:3" ht="15" customHeight="1">
      <c r="A1828" t="s">
        <v>134</v>
      </c>
      <c r="B1828" s="72" t="s">
        <v>138</v>
      </c>
      <c r="C1828" s="72" t="s">
        <v>257</v>
      </c>
    </row>
    <row r="1829" spans="1:3" ht="15" customHeight="1">
      <c r="A1829" t="s">
        <v>134</v>
      </c>
      <c r="B1829" s="72" t="s">
        <v>138</v>
      </c>
      <c r="C1829" s="72" t="s">
        <v>257</v>
      </c>
    </row>
    <row r="1830" spans="1:3" ht="15" customHeight="1">
      <c r="A1830" t="s">
        <v>134</v>
      </c>
      <c r="B1830" s="72" t="s">
        <v>138</v>
      </c>
      <c r="C1830" s="72" t="s">
        <v>257</v>
      </c>
    </row>
    <row r="1831" spans="1:3" ht="15" customHeight="1">
      <c r="A1831" t="s">
        <v>134</v>
      </c>
      <c r="B1831" s="72" t="s">
        <v>138</v>
      </c>
      <c r="C1831" s="72" t="s">
        <v>257</v>
      </c>
    </row>
    <row r="1832" spans="1:3" ht="15" customHeight="1">
      <c r="A1832" t="s">
        <v>134</v>
      </c>
      <c r="B1832" s="72" t="s">
        <v>138</v>
      </c>
      <c r="C1832" s="72" t="s">
        <v>257</v>
      </c>
    </row>
    <row r="1833" spans="1:3" ht="15" customHeight="1">
      <c r="A1833" t="s">
        <v>134</v>
      </c>
      <c r="B1833" s="72" t="s">
        <v>138</v>
      </c>
      <c r="C1833" s="72" t="s">
        <v>257</v>
      </c>
    </row>
    <row r="1834" spans="1:3" ht="15" customHeight="1">
      <c r="A1834" t="s">
        <v>134</v>
      </c>
      <c r="B1834" s="72" t="s">
        <v>138</v>
      </c>
      <c r="C1834" s="72" t="s">
        <v>257</v>
      </c>
    </row>
    <row r="1835" spans="1:3" ht="15" customHeight="1">
      <c r="A1835" t="s">
        <v>134</v>
      </c>
      <c r="B1835" s="72" t="s">
        <v>138</v>
      </c>
      <c r="C1835" s="72" t="s">
        <v>1497</v>
      </c>
    </row>
    <row r="1836" spans="1:3" ht="15" customHeight="1">
      <c r="A1836" t="s">
        <v>134</v>
      </c>
      <c r="B1836" s="72" t="s">
        <v>138</v>
      </c>
      <c r="C1836" s="72" t="s">
        <v>1497</v>
      </c>
    </row>
    <row r="1837" spans="1:3" ht="15" customHeight="1">
      <c r="A1837" t="s">
        <v>134</v>
      </c>
      <c r="B1837" s="72" t="s">
        <v>138</v>
      </c>
      <c r="C1837" s="72" t="s">
        <v>1497</v>
      </c>
    </row>
    <row r="1838" spans="1:3" ht="15" customHeight="1">
      <c r="A1838" t="s">
        <v>134</v>
      </c>
      <c r="B1838" s="72" t="s">
        <v>138</v>
      </c>
      <c r="C1838" s="72" t="s">
        <v>1497</v>
      </c>
    </row>
    <row r="1839" spans="1:3" ht="15" customHeight="1">
      <c r="A1839" t="s">
        <v>134</v>
      </c>
      <c r="B1839" s="72" t="s">
        <v>138</v>
      </c>
      <c r="C1839" s="72" t="s">
        <v>1497</v>
      </c>
    </row>
    <row r="1840" spans="1:3" ht="15" customHeight="1">
      <c r="A1840" t="s">
        <v>134</v>
      </c>
      <c r="B1840" s="72" t="s">
        <v>138</v>
      </c>
      <c r="C1840" s="72" t="s">
        <v>1497</v>
      </c>
    </row>
    <row r="1841" spans="1:3" ht="15" customHeight="1">
      <c r="A1841" t="s">
        <v>134</v>
      </c>
      <c r="B1841" s="72" t="s">
        <v>138</v>
      </c>
      <c r="C1841" s="72" t="s">
        <v>1497</v>
      </c>
    </row>
    <row r="1842" spans="1:3" ht="15" customHeight="1">
      <c r="A1842" t="s">
        <v>134</v>
      </c>
      <c r="B1842" s="72" t="s">
        <v>138</v>
      </c>
      <c r="C1842" s="72" t="s">
        <v>1498</v>
      </c>
    </row>
    <row r="1843" spans="1:3" ht="15" customHeight="1">
      <c r="A1843" t="s">
        <v>134</v>
      </c>
      <c r="B1843" s="72" t="s">
        <v>138</v>
      </c>
      <c r="C1843" s="72" t="s">
        <v>1498</v>
      </c>
    </row>
    <row r="1844" spans="1:3" ht="15" customHeight="1">
      <c r="A1844" t="s">
        <v>134</v>
      </c>
      <c r="B1844" s="72" t="s">
        <v>138</v>
      </c>
      <c r="C1844" s="72" t="s">
        <v>1498</v>
      </c>
    </row>
    <row r="1845" spans="1:3" ht="15" customHeight="1">
      <c r="A1845" t="s">
        <v>134</v>
      </c>
      <c r="B1845" s="72" t="s">
        <v>138</v>
      </c>
      <c r="C1845" s="72" t="s">
        <v>1498</v>
      </c>
    </row>
    <row r="1846" spans="1:3" ht="18.75" customHeight="1">
      <c r="A1846" t="s">
        <v>134</v>
      </c>
      <c r="B1846" s="72" t="s">
        <v>138</v>
      </c>
      <c r="C1846" s="72" t="s">
        <v>1499</v>
      </c>
    </row>
    <row r="1847" spans="1:3" ht="18.75" customHeight="1">
      <c r="A1847" t="s">
        <v>134</v>
      </c>
      <c r="B1847" s="72" t="s">
        <v>138</v>
      </c>
      <c r="C1847" s="72" t="s">
        <v>1499</v>
      </c>
    </row>
    <row r="1848" spans="1:3" ht="18.75" customHeight="1">
      <c r="A1848" t="s">
        <v>134</v>
      </c>
      <c r="B1848" s="72" t="s">
        <v>138</v>
      </c>
      <c r="C1848" s="72" t="s">
        <v>1499</v>
      </c>
    </row>
    <row r="1849" spans="1:3" ht="18.75" customHeight="1">
      <c r="A1849" t="s">
        <v>134</v>
      </c>
      <c r="B1849" s="72" t="s">
        <v>138</v>
      </c>
      <c r="C1849" s="72" t="s">
        <v>1499</v>
      </c>
    </row>
    <row r="1850" spans="1:3" ht="18.75" customHeight="1">
      <c r="A1850" t="s">
        <v>134</v>
      </c>
      <c r="B1850" s="72" t="s">
        <v>138</v>
      </c>
      <c r="C1850" s="72" t="s">
        <v>1499</v>
      </c>
    </row>
    <row r="1851" spans="1:3" ht="18.75" customHeight="1">
      <c r="A1851" t="s">
        <v>134</v>
      </c>
      <c r="B1851" s="72" t="s">
        <v>138</v>
      </c>
      <c r="C1851" s="72" t="s">
        <v>1499</v>
      </c>
    </row>
    <row r="1852" spans="1:3" ht="18.75" customHeight="1">
      <c r="A1852" t="s">
        <v>134</v>
      </c>
      <c r="B1852" s="72" t="s">
        <v>138</v>
      </c>
      <c r="C1852" s="72" t="s">
        <v>1499</v>
      </c>
    </row>
    <row r="1853" spans="1:3" ht="18.75" customHeight="1">
      <c r="A1853" t="s">
        <v>134</v>
      </c>
      <c r="B1853" s="72" t="s">
        <v>138</v>
      </c>
      <c r="C1853" s="72" t="s">
        <v>1499</v>
      </c>
    </row>
    <row r="1854" spans="1:3" ht="18.75" customHeight="1">
      <c r="A1854" t="s">
        <v>134</v>
      </c>
      <c r="B1854" s="72" t="s">
        <v>138</v>
      </c>
      <c r="C1854" s="72" t="s">
        <v>1500</v>
      </c>
    </row>
    <row r="1855" spans="1:3" ht="18.75" customHeight="1">
      <c r="A1855" t="s">
        <v>134</v>
      </c>
      <c r="B1855" s="72" t="s">
        <v>138</v>
      </c>
      <c r="C1855" s="72" t="s">
        <v>1500</v>
      </c>
    </row>
    <row r="1856" spans="1:3" ht="18.75" customHeight="1">
      <c r="A1856" t="s">
        <v>134</v>
      </c>
      <c r="B1856" s="72" t="s">
        <v>138</v>
      </c>
      <c r="C1856" s="72" t="s">
        <v>1500</v>
      </c>
    </row>
    <row r="1857" spans="1:3" ht="18.75" customHeight="1">
      <c r="A1857" t="s">
        <v>134</v>
      </c>
      <c r="B1857" s="72" t="s">
        <v>138</v>
      </c>
      <c r="C1857" s="72" t="s">
        <v>1500</v>
      </c>
    </row>
    <row r="1858" spans="1:3" ht="18.75" customHeight="1">
      <c r="A1858" t="s">
        <v>134</v>
      </c>
      <c r="B1858" s="72" t="s">
        <v>138</v>
      </c>
      <c r="C1858" s="72" t="s">
        <v>1500</v>
      </c>
    </row>
    <row r="1859" spans="1:3" ht="18.75" customHeight="1">
      <c r="A1859" t="s">
        <v>134</v>
      </c>
      <c r="B1859" s="72" t="s">
        <v>138</v>
      </c>
      <c r="C1859" s="72" t="s">
        <v>1500</v>
      </c>
    </row>
    <row r="1860" spans="1:3" ht="18.75" customHeight="1">
      <c r="A1860" t="s">
        <v>134</v>
      </c>
      <c r="B1860" s="72" t="s">
        <v>138</v>
      </c>
      <c r="C1860" s="72" t="s">
        <v>1500</v>
      </c>
    </row>
    <row r="1861" spans="1:3" ht="18.75" customHeight="1">
      <c r="A1861" t="s">
        <v>134</v>
      </c>
      <c r="B1861" s="72" t="s">
        <v>138</v>
      </c>
      <c r="C1861" s="72" t="s">
        <v>1500</v>
      </c>
    </row>
    <row r="1862" spans="1:3" ht="18.75" customHeight="1">
      <c r="A1862" t="s">
        <v>134</v>
      </c>
      <c r="B1862" s="72" t="s">
        <v>138</v>
      </c>
      <c r="C1862" s="72" t="s">
        <v>1500</v>
      </c>
    </row>
    <row r="1863" spans="1:3" ht="18.75" customHeight="1">
      <c r="A1863" t="s">
        <v>134</v>
      </c>
      <c r="B1863" s="72" t="s">
        <v>138</v>
      </c>
      <c r="C1863" s="72" t="s">
        <v>1500</v>
      </c>
    </row>
    <row r="1864" spans="1:3" ht="18.75" customHeight="1">
      <c r="A1864" t="s">
        <v>134</v>
      </c>
      <c r="B1864" s="72" t="s">
        <v>138</v>
      </c>
      <c r="C1864" s="72" t="s">
        <v>1500</v>
      </c>
    </row>
    <row r="1865" spans="1:3" ht="18.75" customHeight="1">
      <c r="A1865" t="s">
        <v>134</v>
      </c>
      <c r="B1865" s="72" t="s">
        <v>138</v>
      </c>
      <c r="C1865" s="72" t="s">
        <v>1500</v>
      </c>
    </row>
    <row r="1866" spans="1:3" ht="18.75" customHeight="1">
      <c r="A1866" t="s">
        <v>134</v>
      </c>
      <c r="B1866" s="72" t="s">
        <v>138</v>
      </c>
      <c r="C1866" s="72" t="s">
        <v>1501</v>
      </c>
    </row>
    <row r="1867" spans="1:3" ht="18.75" customHeight="1">
      <c r="A1867" t="s">
        <v>134</v>
      </c>
      <c r="B1867" s="72" t="s">
        <v>138</v>
      </c>
      <c r="C1867" s="72" t="s">
        <v>1501</v>
      </c>
    </row>
    <row r="1868" spans="1:3" ht="18.75" customHeight="1">
      <c r="A1868" t="s">
        <v>134</v>
      </c>
      <c r="B1868" s="72" t="s">
        <v>138</v>
      </c>
      <c r="C1868" s="72" t="s">
        <v>1501</v>
      </c>
    </row>
    <row r="1869" spans="1:3" ht="18.75" customHeight="1">
      <c r="A1869" t="s">
        <v>134</v>
      </c>
      <c r="B1869" s="72" t="s">
        <v>138</v>
      </c>
      <c r="C1869" s="72" t="s">
        <v>1501</v>
      </c>
    </row>
    <row r="1870" spans="1:3" ht="18.75" customHeight="1">
      <c r="A1870" t="s">
        <v>134</v>
      </c>
      <c r="B1870" s="72" t="s">
        <v>138</v>
      </c>
      <c r="C1870" s="72" t="s">
        <v>1501</v>
      </c>
    </row>
    <row r="1871" spans="1:3" ht="18.75" customHeight="1">
      <c r="A1871" t="s">
        <v>134</v>
      </c>
      <c r="B1871" s="72" t="s">
        <v>138</v>
      </c>
      <c r="C1871" s="72" t="s">
        <v>1501</v>
      </c>
    </row>
    <row r="1872" spans="1:3" ht="18.75" customHeight="1">
      <c r="A1872" t="s">
        <v>134</v>
      </c>
      <c r="B1872" s="72" t="s">
        <v>138</v>
      </c>
      <c r="C1872" s="72" t="s">
        <v>1501</v>
      </c>
    </row>
    <row r="1873" spans="1:3" ht="18.75" customHeight="1">
      <c r="A1873" t="s">
        <v>134</v>
      </c>
      <c r="B1873" s="72" t="s">
        <v>138</v>
      </c>
      <c r="C1873" s="72" t="s">
        <v>1501</v>
      </c>
    </row>
    <row r="1874" spans="1:3" ht="18.75" customHeight="1">
      <c r="A1874" t="s">
        <v>134</v>
      </c>
      <c r="B1874" s="72" t="s">
        <v>138</v>
      </c>
      <c r="C1874" s="72" t="s">
        <v>1501</v>
      </c>
    </row>
    <row r="1875" spans="1:3" ht="18.75" customHeight="1">
      <c r="A1875" t="s">
        <v>134</v>
      </c>
      <c r="B1875" s="72" t="s">
        <v>138</v>
      </c>
      <c r="C1875" s="72" t="s">
        <v>1501</v>
      </c>
    </row>
    <row r="1876" spans="1:3" ht="18.75" customHeight="1">
      <c r="A1876" t="s">
        <v>134</v>
      </c>
      <c r="B1876" s="72" t="s">
        <v>138</v>
      </c>
      <c r="C1876" s="72" t="s">
        <v>1501</v>
      </c>
    </row>
    <row r="1877" spans="1:3" ht="18.75" customHeight="1">
      <c r="A1877" t="s">
        <v>134</v>
      </c>
      <c r="B1877" s="72" t="s">
        <v>138</v>
      </c>
      <c r="C1877" s="72" t="s">
        <v>1501</v>
      </c>
    </row>
    <row r="1878" spans="1:3" ht="18.75" customHeight="1">
      <c r="A1878" t="s">
        <v>134</v>
      </c>
      <c r="B1878" s="72" t="s">
        <v>138</v>
      </c>
      <c r="C1878" s="72" t="s">
        <v>1501</v>
      </c>
    </row>
    <row r="1879" spans="1:3" ht="18.75" customHeight="1">
      <c r="A1879" t="s">
        <v>134</v>
      </c>
      <c r="B1879" s="72" t="s">
        <v>138</v>
      </c>
      <c r="C1879" s="72" t="s">
        <v>1501</v>
      </c>
    </row>
    <row r="1880" spans="1:3" ht="18.75" customHeight="1">
      <c r="A1880" t="s">
        <v>134</v>
      </c>
      <c r="B1880" s="72" t="s">
        <v>138</v>
      </c>
      <c r="C1880" s="72" t="s">
        <v>1501</v>
      </c>
    </row>
    <row r="1881" spans="1:3" ht="18.75" customHeight="1">
      <c r="A1881" t="s">
        <v>134</v>
      </c>
      <c r="B1881" s="72" t="s">
        <v>138</v>
      </c>
      <c r="C1881" s="72" t="s">
        <v>1501</v>
      </c>
    </row>
    <row r="1882" spans="1:3" ht="18.75" customHeight="1">
      <c r="A1882" t="s">
        <v>134</v>
      </c>
      <c r="B1882" s="72" t="s">
        <v>138</v>
      </c>
      <c r="C1882" s="72" t="s">
        <v>1501</v>
      </c>
    </row>
    <row r="1883" spans="1:3" ht="18.75" customHeight="1">
      <c r="A1883" t="s">
        <v>134</v>
      </c>
      <c r="B1883" s="72" t="s">
        <v>138</v>
      </c>
      <c r="C1883" s="72" t="s">
        <v>1501</v>
      </c>
    </row>
    <row r="1884" spans="1:3" ht="18.75" customHeight="1">
      <c r="A1884" t="s">
        <v>134</v>
      </c>
      <c r="B1884" s="72" t="s">
        <v>138</v>
      </c>
      <c r="C1884" s="72" t="s">
        <v>1501</v>
      </c>
    </row>
    <row r="1885" spans="1:3" ht="18.75" customHeight="1">
      <c r="A1885" t="s">
        <v>134</v>
      </c>
      <c r="B1885" s="72" t="s">
        <v>138</v>
      </c>
      <c r="C1885" s="72" t="s">
        <v>1501</v>
      </c>
    </row>
    <row r="1886" spans="1:3" ht="18.75" customHeight="1">
      <c r="A1886" t="s">
        <v>134</v>
      </c>
      <c r="B1886" s="72" t="s">
        <v>138</v>
      </c>
      <c r="C1886" s="72" t="s">
        <v>1501</v>
      </c>
    </row>
    <row r="1887" spans="1:3" ht="18.75" customHeight="1">
      <c r="A1887" t="s">
        <v>134</v>
      </c>
      <c r="B1887" s="72" t="s">
        <v>138</v>
      </c>
      <c r="C1887" s="72" t="s">
        <v>1501</v>
      </c>
    </row>
    <row r="1888" spans="1:3" ht="18.75" customHeight="1">
      <c r="A1888" t="s">
        <v>134</v>
      </c>
      <c r="B1888" s="72" t="s">
        <v>138</v>
      </c>
      <c r="C1888" s="72" t="s">
        <v>1501</v>
      </c>
    </row>
    <row r="1889" spans="1:3" ht="18.75" customHeight="1">
      <c r="A1889" t="s">
        <v>134</v>
      </c>
      <c r="B1889" s="72" t="s">
        <v>138</v>
      </c>
      <c r="C1889" s="72" t="s">
        <v>1501</v>
      </c>
    </row>
    <row r="1890" spans="1:3" ht="18.75" customHeight="1">
      <c r="A1890" t="s">
        <v>134</v>
      </c>
      <c r="B1890" s="72" t="s">
        <v>138</v>
      </c>
      <c r="C1890" s="72" t="s">
        <v>1501</v>
      </c>
    </row>
    <row r="1891" spans="1:3" ht="18.75" customHeight="1">
      <c r="A1891" t="s">
        <v>134</v>
      </c>
      <c r="B1891" s="72" t="s">
        <v>138</v>
      </c>
      <c r="C1891" s="72" t="s">
        <v>1501</v>
      </c>
    </row>
    <row r="1892" spans="1:3" ht="18.75" customHeight="1">
      <c r="A1892" t="s">
        <v>134</v>
      </c>
      <c r="B1892" s="72" t="s">
        <v>138</v>
      </c>
      <c r="C1892" s="72" t="s">
        <v>1502</v>
      </c>
    </row>
    <row r="1893" spans="1:3" ht="18.75" customHeight="1">
      <c r="A1893" t="s">
        <v>134</v>
      </c>
      <c r="B1893" s="72" t="s">
        <v>138</v>
      </c>
      <c r="C1893" s="72" t="s">
        <v>1502</v>
      </c>
    </row>
    <row r="1894" spans="1:3" ht="18.75" customHeight="1">
      <c r="A1894" t="s">
        <v>134</v>
      </c>
      <c r="B1894" s="72" t="s">
        <v>138</v>
      </c>
      <c r="C1894" s="72" t="s">
        <v>1502</v>
      </c>
    </row>
    <row r="1895" spans="1:3" ht="18.75" customHeight="1">
      <c r="A1895" t="s">
        <v>134</v>
      </c>
      <c r="B1895" s="72" t="s">
        <v>138</v>
      </c>
      <c r="C1895" s="72" t="s">
        <v>1502</v>
      </c>
    </row>
    <row r="1896" spans="1:3" ht="18.75" customHeight="1">
      <c r="A1896" t="s">
        <v>134</v>
      </c>
      <c r="B1896" s="72" t="s">
        <v>138</v>
      </c>
      <c r="C1896" s="72" t="s">
        <v>1502</v>
      </c>
    </row>
    <row r="1897" spans="1:3" ht="18.75" customHeight="1">
      <c r="A1897" t="s">
        <v>134</v>
      </c>
      <c r="B1897" s="72" t="s">
        <v>138</v>
      </c>
      <c r="C1897" s="72" t="s">
        <v>1502</v>
      </c>
    </row>
    <row r="1898" spans="1:3" ht="18.75" customHeight="1">
      <c r="A1898" t="s">
        <v>134</v>
      </c>
      <c r="B1898" s="72" t="s">
        <v>138</v>
      </c>
      <c r="C1898" s="72" t="s">
        <v>1502</v>
      </c>
    </row>
    <row r="1899" spans="1:3" ht="18.75" customHeight="1">
      <c r="A1899" t="s">
        <v>134</v>
      </c>
      <c r="B1899" s="72" t="s">
        <v>138</v>
      </c>
      <c r="C1899" s="72" t="s">
        <v>1502</v>
      </c>
    </row>
    <row r="1900" spans="1:3" ht="18.75" customHeight="1">
      <c r="A1900" t="s">
        <v>134</v>
      </c>
      <c r="B1900" s="72" t="s">
        <v>138</v>
      </c>
      <c r="C1900" s="72" t="s">
        <v>1502</v>
      </c>
    </row>
    <row r="1901" spans="1:3" ht="18.75" customHeight="1">
      <c r="A1901" t="s">
        <v>134</v>
      </c>
      <c r="B1901" s="72" t="s">
        <v>138</v>
      </c>
      <c r="C1901" s="72" t="s">
        <v>1502</v>
      </c>
    </row>
    <row r="1902" spans="1:3" ht="18.75" customHeight="1">
      <c r="A1902" t="s">
        <v>134</v>
      </c>
      <c r="B1902" s="72" t="s">
        <v>138</v>
      </c>
      <c r="C1902" s="72" t="s">
        <v>1502</v>
      </c>
    </row>
    <row r="1903" spans="1:3" ht="18.75" customHeight="1">
      <c r="A1903" t="s">
        <v>134</v>
      </c>
      <c r="B1903" s="72" t="s">
        <v>138</v>
      </c>
      <c r="C1903" s="72" t="s">
        <v>1502</v>
      </c>
    </row>
    <row r="1904" spans="1:3" ht="18.75" customHeight="1">
      <c r="A1904" t="s">
        <v>134</v>
      </c>
      <c r="B1904" s="72" t="s">
        <v>138</v>
      </c>
      <c r="C1904" s="72" t="s">
        <v>1502</v>
      </c>
    </row>
    <row r="1905" spans="1:3" ht="18.75" customHeight="1">
      <c r="A1905" t="s">
        <v>134</v>
      </c>
      <c r="B1905" s="72" t="s">
        <v>138</v>
      </c>
      <c r="C1905" s="72" t="s">
        <v>1502</v>
      </c>
    </row>
    <row r="1906" spans="1:3" ht="18.75" customHeight="1">
      <c r="A1906" t="s">
        <v>134</v>
      </c>
      <c r="B1906" s="72" t="s">
        <v>138</v>
      </c>
      <c r="C1906" s="72" t="s">
        <v>1502</v>
      </c>
    </row>
    <row r="1907" spans="1:3" ht="18.75" customHeight="1">
      <c r="A1907" t="s">
        <v>134</v>
      </c>
      <c r="B1907" s="72" t="s">
        <v>138</v>
      </c>
      <c r="C1907" s="72" t="s">
        <v>1502</v>
      </c>
    </row>
    <row r="1908" spans="1:3" ht="18.75" customHeight="1">
      <c r="A1908" t="s">
        <v>134</v>
      </c>
      <c r="B1908" s="72" t="s">
        <v>138</v>
      </c>
      <c r="C1908" s="72" t="s">
        <v>1502</v>
      </c>
    </row>
    <row r="1909" spans="1:3" ht="18.75" customHeight="1">
      <c r="A1909" t="s">
        <v>134</v>
      </c>
      <c r="B1909" s="72" t="s">
        <v>138</v>
      </c>
      <c r="C1909" s="72" t="s">
        <v>1502</v>
      </c>
    </row>
    <row r="1910" spans="1:3" ht="18.75" customHeight="1">
      <c r="A1910" t="s">
        <v>134</v>
      </c>
      <c r="B1910" s="72" t="s">
        <v>138</v>
      </c>
      <c r="C1910" s="72" t="s">
        <v>1502</v>
      </c>
    </row>
    <row r="1911" spans="1:3" ht="18.75" customHeight="1">
      <c r="A1911" t="s">
        <v>134</v>
      </c>
      <c r="B1911" s="72" t="s">
        <v>138</v>
      </c>
      <c r="C1911" s="72" t="s">
        <v>1502</v>
      </c>
    </row>
    <row r="1912" spans="1:3" ht="18.75" customHeight="1">
      <c r="A1912" t="s">
        <v>134</v>
      </c>
      <c r="B1912" s="72" t="s">
        <v>138</v>
      </c>
      <c r="C1912" s="72" t="s">
        <v>1502</v>
      </c>
    </row>
    <row r="1913" spans="1:3" ht="18.75" customHeight="1">
      <c r="A1913" t="s">
        <v>134</v>
      </c>
      <c r="B1913" s="72" t="s">
        <v>138</v>
      </c>
      <c r="C1913" s="72" t="s">
        <v>1502</v>
      </c>
    </row>
    <row r="1914" spans="1:3" ht="18.75" customHeight="1">
      <c r="A1914" t="s">
        <v>134</v>
      </c>
      <c r="B1914" s="72" t="s">
        <v>138</v>
      </c>
      <c r="C1914" s="72" t="s">
        <v>1502</v>
      </c>
    </row>
    <row r="1915" spans="1:3" ht="18.75" customHeight="1">
      <c r="A1915" t="s">
        <v>134</v>
      </c>
      <c r="B1915" s="72" t="s">
        <v>138</v>
      </c>
      <c r="C1915" s="72" t="s">
        <v>1502</v>
      </c>
    </row>
    <row r="1916" spans="1:3" ht="18.75" customHeight="1">
      <c r="A1916" t="s">
        <v>134</v>
      </c>
      <c r="B1916" s="72" t="s">
        <v>139</v>
      </c>
      <c r="C1916" s="72" t="s">
        <v>1418</v>
      </c>
    </row>
    <row r="1917" spans="1:3" ht="18.75" customHeight="1">
      <c r="A1917" t="s">
        <v>134</v>
      </c>
      <c r="B1917" s="72" t="s">
        <v>139</v>
      </c>
      <c r="C1917" s="72" t="s">
        <v>1418</v>
      </c>
    </row>
    <row r="1918" spans="1:3" ht="18.75" customHeight="1">
      <c r="A1918" t="s">
        <v>134</v>
      </c>
      <c r="B1918" s="72" t="s">
        <v>139</v>
      </c>
      <c r="C1918" s="72" t="s">
        <v>1418</v>
      </c>
    </row>
    <row r="1919" spans="1:3" ht="18.75" customHeight="1">
      <c r="A1919" t="s">
        <v>134</v>
      </c>
      <c r="B1919" s="72" t="s">
        <v>139</v>
      </c>
      <c r="C1919" s="72" t="s">
        <v>1418</v>
      </c>
    </row>
    <row r="1920" spans="1:3" ht="18.75" customHeight="1">
      <c r="A1920" t="s">
        <v>134</v>
      </c>
      <c r="B1920" s="72" t="s">
        <v>139</v>
      </c>
      <c r="C1920" s="72" t="s">
        <v>1418</v>
      </c>
    </row>
    <row r="1921" spans="1:3" ht="18.75" customHeight="1">
      <c r="A1921" t="s">
        <v>134</v>
      </c>
      <c r="B1921" s="72" t="s">
        <v>139</v>
      </c>
      <c r="C1921" s="72" t="s">
        <v>1418</v>
      </c>
    </row>
    <row r="1922" spans="1:3" ht="18.75" customHeight="1">
      <c r="A1922" t="s">
        <v>134</v>
      </c>
      <c r="B1922" s="72" t="s">
        <v>139</v>
      </c>
      <c r="C1922" s="72" t="s">
        <v>1418</v>
      </c>
    </row>
    <row r="1923" spans="1:3" ht="18.75" customHeight="1">
      <c r="A1923" t="s">
        <v>134</v>
      </c>
      <c r="B1923" s="72" t="s">
        <v>139</v>
      </c>
      <c r="C1923" s="72" t="s">
        <v>1418</v>
      </c>
    </row>
    <row r="1924" spans="1:3" ht="18.75" customHeight="1">
      <c r="A1924" t="s">
        <v>134</v>
      </c>
      <c r="B1924" s="72" t="s">
        <v>139</v>
      </c>
      <c r="C1924" s="72" t="s">
        <v>1418</v>
      </c>
    </row>
    <row r="1925" spans="1:3" ht="18.75" customHeight="1">
      <c r="A1925" t="s">
        <v>134</v>
      </c>
      <c r="B1925" s="72" t="s">
        <v>139</v>
      </c>
      <c r="C1925" s="72" t="s">
        <v>1418</v>
      </c>
    </row>
    <row r="1926" spans="1:3" ht="18.75" customHeight="1">
      <c r="A1926" t="s">
        <v>134</v>
      </c>
      <c r="B1926" s="72" t="s">
        <v>139</v>
      </c>
      <c r="C1926" s="72" t="s">
        <v>1418</v>
      </c>
    </row>
    <row r="1927" spans="1:3" ht="18.75" customHeight="1">
      <c r="A1927" t="s">
        <v>134</v>
      </c>
      <c r="B1927" s="72" t="s">
        <v>139</v>
      </c>
      <c r="C1927" s="72" t="s">
        <v>1418</v>
      </c>
    </row>
    <row r="1928" spans="1:3" ht="18.75" customHeight="1">
      <c r="A1928" t="s">
        <v>134</v>
      </c>
      <c r="B1928" s="72" t="s">
        <v>139</v>
      </c>
      <c r="C1928" s="72" t="s">
        <v>1418</v>
      </c>
    </row>
    <row r="1929" spans="1:3" ht="18.75" customHeight="1">
      <c r="A1929" t="s">
        <v>134</v>
      </c>
      <c r="B1929" s="72" t="s">
        <v>139</v>
      </c>
      <c r="C1929" s="72" t="s">
        <v>1418</v>
      </c>
    </row>
    <row r="1930" spans="1:3" ht="18.75" customHeight="1">
      <c r="A1930" t="s">
        <v>134</v>
      </c>
      <c r="B1930" s="72" t="s">
        <v>139</v>
      </c>
      <c r="C1930" s="72" t="s">
        <v>1418</v>
      </c>
    </row>
    <row r="1931" spans="1:3" ht="18.75" customHeight="1">
      <c r="A1931" t="s">
        <v>134</v>
      </c>
      <c r="B1931" s="72" t="s">
        <v>139</v>
      </c>
      <c r="C1931" s="72" t="s">
        <v>1418</v>
      </c>
    </row>
    <row r="1932" spans="1:3" ht="18.75" customHeight="1">
      <c r="A1932" t="s">
        <v>134</v>
      </c>
      <c r="B1932" s="72" t="s">
        <v>139</v>
      </c>
      <c r="C1932" s="72" t="s">
        <v>1418</v>
      </c>
    </row>
    <row r="1933" spans="1:3" ht="18.75" customHeight="1">
      <c r="A1933" t="s">
        <v>134</v>
      </c>
      <c r="B1933" s="72" t="s">
        <v>139</v>
      </c>
      <c r="C1933" s="72" t="s">
        <v>1418</v>
      </c>
    </row>
    <row r="1934" spans="1:3" ht="18.75" customHeight="1">
      <c r="A1934" t="s">
        <v>134</v>
      </c>
      <c r="B1934" s="72" t="s">
        <v>139</v>
      </c>
      <c r="C1934" s="72" t="s">
        <v>1418</v>
      </c>
    </row>
    <row r="1935" spans="1:3" ht="18.75" customHeight="1">
      <c r="A1935" t="s">
        <v>134</v>
      </c>
      <c r="B1935" s="72" t="s">
        <v>139</v>
      </c>
      <c r="C1935" s="72" t="s">
        <v>1418</v>
      </c>
    </row>
    <row r="1936" spans="1:3" ht="18.75" customHeight="1">
      <c r="A1936" t="s">
        <v>134</v>
      </c>
      <c r="B1936" s="72" t="s">
        <v>139</v>
      </c>
      <c r="C1936" s="72" t="s">
        <v>1418</v>
      </c>
    </row>
    <row r="1937" spans="1:3" ht="18.75" customHeight="1">
      <c r="A1937" t="s">
        <v>134</v>
      </c>
      <c r="B1937" s="72" t="s">
        <v>139</v>
      </c>
      <c r="C1937" s="72" t="s">
        <v>1418</v>
      </c>
    </row>
    <row r="1938" spans="1:3" ht="18.75" customHeight="1">
      <c r="A1938" t="s">
        <v>134</v>
      </c>
      <c r="B1938" s="72" t="s">
        <v>139</v>
      </c>
      <c r="C1938" s="72" t="s">
        <v>1418</v>
      </c>
    </row>
    <row r="1939" spans="1:3" ht="18.75" customHeight="1">
      <c r="A1939" t="s">
        <v>134</v>
      </c>
      <c r="B1939" s="72" t="s">
        <v>139</v>
      </c>
      <c r="C1939" s="72" t="s">
        <v>1418</v>
      </c>
    </row>
    <row r="1940" spans="1:3" ht="18.75" customHeight="1">
      <c r="A1940" t="s">
        <v>134</v>
      </c>
      <c r="B1940" s="72" t="s">
        <v>139</v>
      </c>
      <c r="C1940" s="72" t="s">
        <v>1418</v>
      </c>
    </row>
    <row r="1941" spans="1:3" ht="18.75" customHeight="1">
      <c r="A1941" t="s">
        <v>134</v>
      </c>
      <c r="B1941" s="72" t="s">
        <v>139</v>
      </c>
      <c r="C1941" s="72" t="s">
        <v>1418</v>
      </c>
    </row>
    <row r="1942" spans="1:3" ht="18.75" customHeight="1">
      <c r="A1942" t="s">
        <v>134</v>
      </c>
      <c r="B1942" s="72" t="s">
        <v>139</v>
      </c>
      <c r="C1942" s="72" t="s">
        <v>1418</v>
      </c>
    </row>
    <row r="1943" spans="1:3" ht="18.75" customHeight="1">
      <c r="A1943" t="s">
        <v>134</v>
      </c>
      <c r="B1943" s="72" t="s">
        <v>139</v>
      </c>
      <c r="C1943" s="72" t="s">
        <v>1418</v>
      </c>
    </row>
    <row r="1944" spans="1:3" ht="18.75" customHeight="1">
      <c r="A1944" t="s">
        <v>134</v>
      </c>
      <c r="B1944" s="72" t="s">
        <v>139</v>
      </c>
      <c r="C1944" s="72" t="s">
        <v>1418</v>
      </c>
    </row>
    <row r="1945" spans="1:3" ht="18.75" customHeight="1">
      <c r="A1945" t="s">
        <v>134</v>
      </c>
      <c r="B1945" s="72" t="s">
        <v>139</v>
      </c>
      <c r="C1945" s="72" t="s">
        <v>1418</v>
      </c>
    </row>
    <row r="1946" spans="1:3" ht="18.75" customHeight="1">
      <c r="A1946" t="s">
        <v>134</v>
      </c>
      <c r="B1946" s="72" t="s">
        <v>139</v>
      </c>
      <c r="C1946" s="72" t="s">
        <v>1418</v>
      </c>
    </row>
    <row r="1947" spans="1:3" ht="18.75" customHeight="1">
      <c r="A1947" t="s">
        <v>134</v>
      </c>
      <c r="B1947" s="72" t="s">
        <v>139</v>
      </c>
      <c r="C1947" s="72" t="s">
        <v>1418</v>
      </c>
    </row>
    <row r="1948" spans="1:3" ht="18.75" customHeight="1">
      <c r="A1948" t="s">
        <v>134</v>
      </c>
      <c r="B1948" s="72" t="s">
        <v>139</v>
      </c>
      <c r="C1948" s="72" t="s">
        <v>1418</v>
      </c>
    </row>
    <row r="1949" spans="1:3" ht="18.75" customHeight="1">
      <c r="A1949" t="s">
        <v>134</v>
      </c>
      <c r="B1949" s="72" t="s">
        <v>139</v>
      </c>
      <c r="C1949" s="72" t="s">
        <v>1418</v>
      </c>
    </row>
    <row r="1950" spans="1:3" ht="18.75" customHeight="1">
      <c r="A1950" t="s">
        <v>134</v>
      </c>
      <c r="B1950" s="72" t="s">
        <v>139</v>
      </c>
      <c r="C1950" s="72" t="s">
        <v>1418</v>
      </c>
    </row>
    <row r="1951" spans="1:3" ht="18.75" customHeight="1">
      <c r="A1951" t="s">
        <v>134</v>
      </c>
      <c r="B1951" s="72" t="s">
        <v>139</v>
      </c>
      <c r="C1951" s="72" t="s">
        <v>1418</v>
      </c>
    </row>
    <row r="1952" spans="1:3" ht="18.75" customHeight="1">
      <c r="A1952" t="s">
        <v>134</v>
      </c>
      <c r="B1952" s="72" t="s">
        <v>139</v>
      </c>
      <c r="C1952" s="72" t="s">
        <v>1418</v>
      </c>
    </row>
    <row r="1953" spans="1:3" ht="18.75" customHeight="1">
      <c r="A1953" t="s">
        <v>134</v>
      </c>
      <c r="B1953" s="72" t="s">
        <v>139</v>
      </c>
      <c r="C1953" s="72" t="s">
        <v>1418</v>
      </c>
    </row>
    <row r="1954" spans="1:3" ht="18.75" customHeight="1">
      <c r="A1954" t="s">
        <v>134</v>
      </c>
      <c r="B1954" s="72" t="s">
        <v>139</v>
      </c>
      <c r="C1954" s="72" t="s">
        <v>1418</v>
      </c>
    </row>
    <row r="1955" spans="1:3" ht="18.75" customHeight="1">
      <c r="A1955" t="s">
        <v>134</v>
      </c>
      <c r="B1955" s="72" t="s">
        <v>139</v>
      </c>
      <c r="C1955" s="72" t="s">
        <v>1418</v>
      </c>
    </row>
    <row r="1956" spans="1:3" ht="18.75" customHeight="1">
      <c r="A1956" t="s">
        <v>134</v>
      </c>
      <c r="B1956" s="72" t="s">
        <v>139</v>
      </c>
      <c r="C1956" s="72" t="s">
        <v>1418</v>
      </c>
    </row>
    <row r="1957" spans="1:3" ht="18.75" customHeight="1">
      <c r="A1957" t="s">
        <v>134</v>
      </c>
      <c r="B1957" s="72" t="s">
        <v>139</v>
      </c>
      <c r="C1957" s="72" t="s">
        <v>1418</v>
      </c>
    </row>
    <row r="1958" spans="1:3" ht="18.75" customHeight="1">
      <c r="A1958" t="s">
        <v>134</v>
      </c>
      <c r="B1958" s="72" t="s">
        <v>139</v>
      </c>
      <c r="C1958" s="72" t="s">
        <v>1418</v>
      </c>
    </row>
    <row r="1959" spans="1:3" ht="18.75" customHeight="1">
      <c r="A1959" t="s">
        <v>134</v>
      </c>
      <c r="B1959" s="72" t="s">
        <v>139</v>
      </c>
      <c r="C1959" s="72" t="s">
        <v>1418</v>
      </c>
    </row>
    <row r="1960" spans="1:3" ht="18.75" customHeight="1">
      <c r="A1960" t="s">
        <v>134</v>
      </c>
      <c r="B1960" s="72" t="s">
        <v>139</v>
      </c>
      <c r="C1960" s="72" t="s">
        <v>1418</v>
      </c>
    </row>
    <row r="1961" spans="1:3" ht="18.75" customHeight="1">
      <c r="A1961" t="s">
        <v>134</v>
      </c>
      <c r="B1961" s="72" t="s">
        <v>139</v>
      </c>
      <c r="C1961" s="72" t="s">
        <v>1418</v>
      </c>
    </row>
    <row r="1962" spans="1:3" ht="18.75" customHeight="1">
      <c r="A1962" t="s">
        <v>134</v>
      </c>
      <c r="B1962" s="72" t="s">
        <v>139</v>
      </c>
      <c r="C1962" s="72" t="s">
        <v>1418</v>
      </c>
    </row>
    <row r="1963" spans="1:3" ht="18.75" customHeight="1">
      <c r="A1963" t="s">
        <v>134</v>
      </c>
      <c r="B1963" s="72" t="s">
        <v>139</v>
      </c>
      <c r="C1963" s="72" t="s">
        <v>1418</v>
      </c>
    </row>
    <row r="1964" spans="1:3" ht="18.75" customHeight="1">
      <c r="A1964" t="s">
        <v>134</v>
      </c>
      <c r="B1964" s="72" t="s">
        <v>139</v>
      </c>
      <c r="C1964" s="72" t="s">
        <v>1418</v>
      </c>
    </row>
    <row r="1965" spans="1:3" ht="18.75" customHeight="1">
      <c r="A1965" t="s">
        <v>134</v>
      </c>
      <c r="B1965" s="72" t="s">
        <v>139</v>
      </c>
      <c r="C1965" s="72" t="s">
        <v>1418</v>
      </c>
    </row>
    <row r="1966" spans="1:3" ht="18.75" customHeight="1">
      <c r="A1966" t="s">
        <v>134</v>
      </c>
      <c r="B1966" s="72" t="s">
        <v>139</v>
      </c>
      <c r="C1966" s="72" t="s">
        <v>1418</v>
      </c>
    </row>
    <row r="1967" spans="1:3" ht="18.75" customHeight="1">
      <c r="A1967" t="s">
        <v>134</v>
      </c>
      <c r="B1967" s="72" t="s">
        <v>139</v>
      </c>
      <c r="C1967" s="72" t="s">
        <v>1418</v>
      </c>
    </row>
    <row r="1968" spans="1:3" ht="18.75" customHeight="1">
      <c r="A1968" t="s">
        <v>134</v>
      </c>
      <c r="B1968" s="72" t="s">
        <v>139</v>
      </c>
      <c r="C1968" s="72" t="s">
        <v>1418</v>
      </c>
    </row>
    <row r="1969" spans="1:3" ht="18.75" customHeight="1">
      <c r="A1969" t="s">
        <v>134</v>
      </c>
      <c r="B1969" s="72" t="s">
        <v>139</v>
      </c>
      <c r="C1969" s="72" t="s">
        <v>1418</v>
      </c>
    </row>
    <row r="1970" spans="1:3" ht="18.75" customHeight="1">
      <c r="A1970" t="s">
        <v>134</v>
      </c>
      <c r="B1970" s="72" t="s">
        <v>139</v>
      </c>
      <c r="C1970" s="72" t="s">
        <v>1418</v>
      </c>
    </row>
    <row r="1971" spans="1:3" ht="18.75" customHeight="1">
      <c r="A1971" t="s">
        <v>134</v>
      </c>
      <c r="B1971" s="72" t="s">
        <v>139</v>
      </c>
      <c r="C1971" s="72" t="s">
        <v>1418</v>
      </c>
    </row>
    <row r="1972" spans="1:3" ht="18.75" customHeight="1">
      <c r="A1972" t="s">
        <v>134</v>
      </c>
      <c r="B1972" s="72" t="s">
        <v>139</v>
      </c>
      <c r="C1972" s="72" t="s">
        <v>1418</v>
      </c>
    </row>
    <row r="1973" spans="1:3" ht="18.75" customHeight="1">
      <c r="A1973" t="s">
        <v>134</v>
      </c>
      <c r="B1973" s="72" t="s">
        <v>139</v>
      </c>
      <c r="C1973" s="72" t="s">
        <v>1418</v>
      </c>
    </row>
    <row r="1974" spans="1:3" ht="18.75" customHeight="1">
      <c r="A1974" t="s">
        <v>134</v>
      </c>
      <c r="B1974" s="72" t="s">
        <v>139</v>
      </c>
      <c r="C1974" s="72" t="s">
        <v>1418</v>
      </c>
    </row>
    <row r="1975" spans="1:3" ht="18.75" customHeight="1">
      <c r="A1975" t="s">
        <v>134</v>
      </c>
      <c r="B1975" s="72" t="s">
        <v>139</v>
      </c>
      <c r="C1975" s="72" t="s">
        <v>1418</v>
      </c>
    </row>
    <row r="1976" spans="1:3" ht="18.75" customHeight="1">
      <c r="A1976" t="s">
        <v>134</v>
      </c>
      <c r="B1976" s="72" t="s">
        <v>139</v>
      </c>
      <c r="C1976" s="72" t="s">
        <v>1418</v>
      </c>
    </row>
    <row r="1977" spans="1:3" ht="18.75" customHeight="1">
      <c r="A1977" t="s">
        <v>134</v>
      </c>
      <c r="B1977" s="72" t="s">
        <v>139</v>
      </c>
      <c r="C1977" s="72" t="s">
        <v>1418</v>
      </c>
    </row>
    <row r="1978" spans="1:3" ht="18.75" customHeight="1">
      <c r="A1978" t="s">
        <v>134</v>
      </c>
      <c r="B1978" s="72" t="s">
        <v>139</v>
      </c>
      <c r="C1978" s="72" t="s">
        <v>1418</v>
      </c>
    </row>
    <row r="1979" spans="1:3" ht="18.75" customHeight="1">
      <c r="A1979" t="s">
        <v>134</v>
      </c>
      <c r="B1979" s="72" t="s">
        <v>139</v>
      </c>
      <c r="C1979" s="72" t="s">
        <v>1418</v>
      </c>
    </row>
    <row r="1980" spans="1:3" ht="18.75" customHeight="1">
      <c r="A1980" t="s">
        <v>134</v>
      </c>
      <c r="B1980" s="72" t="s">
        <v>139</v>
      </c>
      <c r="C1980" s="72" t="s">
        <v>1418</v>
      </c>
    </row>
    <row r="1981" spans="1:3" ht="18.75" customHeight="1">
      <c r="A1981" t="s">
        <v>134</v>
      </c>
      <c r="B1981" s="72" t="s">
        <v>139</v>
      </c>
      <c r="C1981" s="72" t="s">
        <v>1418</v>
      </c>
    </row>
    <row r="1982" spans="1:3" ht="18.75" customHeight="1">
      <c r="A1982" t="s">
        <v>134</v>
      </c>
      <c r="B1982" s="72" t="s">
        <v>139</v>
      </c>
      <c r="C1982" s="72" t="s">
        <v>1418</v>
      </c>
    </row>
    <row r="1983" spans="1:3" ht="18.75" customHeight="1">
      <c r="A1983" t="s">
        <v>134</v>
      </c>
      <c r="B1983" s="72" t="s">
        <v>139</v>
      </c>
      <c r="C1983" s="72" t="s">
        <v>1418</v>
      </c>
    </row>
    <row r="1984" spans="1:3" ht="18.75" customHeight="1">
      <c r="A1984" t="s">
        <v>134</v>
      </c>
      <c r="B1984" s="72" t="s">
        <v>139</v>
      </c>
      <c r="C1984" s="72" t="s">
        <v>1418</v>
      </c>
    </row>
    <row r="1985" spans="1:3" ht="18.75" customHeight="1">
      <c r="A1985" t="s">
        <v>134</v>
      </c>
      <c r="B1985" s="72" t="s">
        <v>139</v>
      </c>
      <c r="C1985" s="72" t="s">
        <v>1418</v>
      </c>
    </row>
    <row r="1986" spans="1:3" ht="18.75" customHeight="1">
      <c r="A1986" t="s">
        <v>134</v>
      </c>
      <c r="B1986" s="72" t="s">
        <v>139</v>
      </c>
      <c r="C1986" s="72" t="s">
        <v>1418</v>
      </c>
    </row>
    <row r="1987" spans="1:3" ht="18.75" customHeight="1">
      <c r="A1987" t="s">
        <v>134</v>
      </c>
      <c r="B1987" s="72" t="s">
        <v>139</v>
      </c>
      <c r="C1987" s="72" t="s">
        <v>1418</v>
      </c>
    </row>
    <row r="1988" spans="1:3" ht="18.75" customHeight="1">
      <c r="A1988" t="s">
        <v>134</v>
      </c>
      <c r="B1988" s="72" t="s">
        <v>139</v>
      </c>
      <c r="C1988" s="72" t="s">
        <v>1418</v>
      </c>
    </row>
    <row r="1989" spans="1:3" ht="18.75" customHeight="1">
      <c r="A1989" t="s">
        <v>134</v>
      </c>
      <c r="B1989" s="72" t="s">
        <v>139</v>
      </c>
      <c r="C1989" s="72" t="s">
        <v>1418</v>
      </c>
    </row>
    <row r="1990" spans="1:3" ht="18.75" customHeight="1">
      <c r="A1990" t="s">
        <v>134</v>
      </c>
      <c r="B1990" s="72" t="s">
        <v>139</v>
      </c>
      <c r="C1990" s="72" t="s">
        <v>1418</v>
      </c>
    </row>
    <row r="1991" spans="1:3" ht="18.75" customHeight="1">
      <c r="A1991" t="s">
        <v>134</v>
      </c>
      <c r="B1991" s="72" t="s">
        <v>139</v>
      </c>
      <c r="C1991" s="72" t="s">
        <v>1418</v>
      </c>
    </row>
    <row r="1992" spans="1:3" ht="18.75" customHeight="1">
      <c r="A1992" t="s">
        <v>134</v>
      </c>
      <c r="B1992" s="72" t="s">
        <v>139</v>
      </c>
      <c r="C1992" s="72" t="s">
        <v>1418</v>
      </c>
    </row>
    <row r="1993" spans="1:3" ht="18.75" customHeight="1">
      <c r="A1993" t="s">
        <v>134</v>
      </c>
      <c r="B1993" s="72" t="s">
        <v>139</v>
      </c>
      <c r="C1993" s="72" t="s">
        <v>1418</v>
      </c>
    </row>
    <row r="1994" spans="1:3" ht="18.75" customHeight="1">
      <c r="A1994" t="s">
        <v>134</v>
      </c>
      <c r="B1994" s="72" t="s">
        <v>139</v>
      </c>
      <c r="C1994" s="72" t="s">
        <v>1418</v>
      </c>
    </row>
    <row r="1995" spans="1:3" ht="18.75" customHeight="1">
      <c r="A1995" t="s">
        <v>134</v>
      </c>
      <c r="B1995" s="72" t="s">
        <v>139</v>
      </c>
      <c r="C1995" s="72" t="s">
        <v>1418</v>
      </c>
    </row>
    <row r="1996" spans="1:3" ht="18.75" customHeight="1">
      <c r="A1996" t="s">
        <v>134</v>
      </c>
      <c r="B1996" s="72" t="s">
        <v>139</v>
      </c>
      <c r="C1996" s="72" t="s">
        <v>1418</v>
      </c>
    </row>
    <row r="1997" spans="1:3" ht="18.75" customHeight="1">
      <c r="A1997" t="s">
        <v>134</v>
      </c>
      <c r="B1997" s="72" t="s">
        <v>139</v>
      </c>
      <c r="C1997" s="72" t="s">
        <v>1418</v>
      </c>
    </row>
    <row r="1998" spans="1:3" ht="18.75" customHeight="1">
      <c r="A1998" t="s">
        <v>134</v>
      </c>
      <c r="B1998" s="72" t="s">
        <v>139</v>
      </c>
      <c r="C1998" s="72" t="s">
        <v>1418</v>
      </c>
    </row>
    <row r="1999" spans="1:3" ht="18.75" customHeight="1">
      <c r="A1999" t="s">
        <v>134</v>
      </c>
      <c r="B1999" s="72" t="s">
        <v>139</v>
      </c>
      <c r="C1999" s="72" t="s">
        <v>1418</v>
      </c>
    </row>
    <row r="2000" spans="1:3" ht="18.75" customHeight="1">
      <c r="A2000" t="s">
        <v>134</v>
      </c>
      <c r="B2000" s="72" t="s">
        <v>139</v>
      </c>
      <c r="C2000" s="72" t="s">
        <v>1418</v>
      </c>
    </row>
    <row r="2001" spans="1:3" ht="18.75" customHeight="1">
      <c r="A2001" t="s">
        <v>134</v>
      </c>
      <c r="B2001" s="72" t="s">
        <v>139</v>
      </c>
      <c r="C2001" s="72" t="s">
        <v>1418</v>
      </c>
    </row>
    <row r="2002" spans="1:3" ht="18.75" customHeight="1">
      <c r="A2002" t="s">
        <v>134</v>
      </c>
      <c r="B2002" s="72" t="s">
        <v>139</v>
      </c>
      <c r="C2002" s="72" t="s">
        <v>1418</v>
      </c>
    </row>
    <row r="2003" spans="1:3" ht="18.75" customHeight="1">
      <c r="A2003" t="s">
        <v>134</v>
      </c>
      <c r="B2003" s="72" t="s">
        <v>139</v>
      </c>
      <c r="C2003" s="72" t="s">
        <v>1418</v>
      </c>
    </row>
    <row r="2004" spans="1:3" ht="18.75" customHeight="1">
      <c r="A2004" t="s">
        <v>134</v>
      </c>
      <c r="B2004" s="72" t="s">
        <v>139</v>
      </c>
      <c r="C2004" s="72" t="s">
        <v>1418</v>
      </c>
    </row>
    <row r="2005" spans="1:3" ht="18.75" customHeight="1">
      <c r="A2005" t="s">
        <v>134</v>
      </c>
      <c r="B2005" s="72" t="s">
        <v>139</v>
      </c>
      <c r="C2005" s="72" t="s">
        <v>1418</v>
      </c>
    </row>
    <row r="2006" spans="1:3" ht="18.75" customHeight="1">
      <c r="A2006" t="s">
        <v>134</v>
      </c>
      <c r="B2006" s="72" t="s">
        <v>139</v>
      </c>
      <c r="C2006" s="72" t="s">
        <v>1418</v>
      </c>
    </row>
    <row r="2007" spans="1:3" ht="18.75" customHeight="1">
      <c r="A2007" t="s">
        <v>134</v>
      </c>
      <c r="B2007" s="72" t="s">
        <v>139</v>
      </c>
      <c r="C2007" s="72" t="s">
        <v>1418</v>
      </c>
    </row>
    <row r="2008" spans="1:3" ht="18.75" customHeight="1">
      <c r="A2008" t="s">
        <v>134</v>
      </c>
      <c r="B2008" s="72" t="s">
        <v>139</v>
      </c>
      <c r="C2008" s="72" t="s">
        <v>1418</v>
      </c>
    </row>
    <row r="2009" spans="1:3" ht="18.75" customHeight="1">
      <c r="A2009" t="s">
        <v>134</v>
      </c>
      <c r="B2009" s="72" t="s">
        <v>139</v>
      </c>
      <c r="C2009" s="72" t="s">
        <v>1418</v>
      </c>
    </row>
    <row r="2010" spans="1:3" ht="18.75" customHeight="1">
      <c r="A2010" t="s">
        <v>134</v>
      </c>
      <c r="B2010" s="72" t="s">
        <v>139</v>
      </c>
      <c r="C2010" s="72" t="s">
        <v>1418</v>
      </c>
    </row>
    <row r="2011" spans="1:3" ht="18.75" customHeight="1">
      <c r="A2011" t="s">
        <v>134</v>
      </c>
      <c r="B2011" s="72" t="s">
        <v>139</v>
      </c>
      <c r="C2011" s="72" t="s">
        <v>1418</v>
      </c>
    </row>
    <row r="2012" spans="1:3" ht="18.75" customHeight="1">
      <c r="A2012" t="s">
        <v>134</v>
      </c>
      <c r="B2012" s="72" t="s">
        <v>139</v>
      </c>
      <c r="C2012" s="72" t="s">
        <v>1418</v>
      </c>
    </row>
    <row r="2013" spans="1:3" ht="18.75" customHeight="1">
      <c r="A2013" t="s">
        <v>134</v>
      </c>
      <c r="B2013" s="72" t="s">
        <v>139</v>
      </c>
      <c r="C2013" s="72" t="s">
        <v>1418</v>
      </c>
    </row>
    <row r="2014" spans="1:3" ht="18.75" customHeight="1">
      <c r="A2014" t="s">
        <v>134</v>
      </c>
      <c r="B2014" s="72" t="s">
        <v>139</v>
      </c>
      <c r="C2014" s="72" t="s">
        <v>1418</v>
      </c>
    </row>
    <row r="2015" spans="1:3" ht="18.75" customHeight="1">
      <c r="A2015" t="s">
        <v>134</v>
      </c>
      <c r="B2015" s="72" t="s">
        <v>139</v>
      </c>
      <c r="C2015" s="72" t="s">
        <v>1418</v>
      </c>
    </row>
    <row r="2016" spans="1:3" ht="18.75" customHeight="1">
      <c r="A2016" t="s">
        <v>134</v>
      </c>
      <c r="B2016" s="72" t="s">
        <v>139</v>
      </c>
      <c r="C2016" s="72" t="s">
        <v>1418</v>
      </c>
    </row>
    <row r="2017" spans="1:3" ht="18.75" customHeight="1">
      <c r="A2017" t="s">
        <v>134</v>
      </c>
      <c r="B2017" s="72" t="s">
        <v>139</v>
      </c>
      <c r="C2017" s="72" t="s">
        <v>1503</v>
      </c>
    </row>
    <row r="2018" spans="1:3" ht="18.75" customHeight="1">
      <c r="A2018" t="s">
        <v>134</v>
      </c>
      <c r="B2018" s="72" t="s">
        <v>139</v>
      </c>
      <c r="C2018" s="72" t="s">
        <v>1503</v>
      </c>
    </row>
    <row r="2019" spans="1:3" ht="18.75" customHeight="1">
      <c r="A2019" t="s">
        <v>134</v>
      </c>
      <c r="B2019" s="72" t="s">
        <v>139</v>
      </c>
      <c r="C2019" s="72" t="s">
        <v>1503</v>
      </c>
    </row>
    <row r="2020" spans="1:3" ht="18.75" customHeight="1">
      <c r="A2020" t="s">
        <v>134</v>
      </c>
      <c r="B2020" s="72" t="s">
        <v>139</v>
      </c>
      <c r="C2020" s="72" t="s">
        <v>1503</v>
      </c>
    </row>
    <row r="2021" spans="1:3" ht="18.75" customHeight="1">
      <c r="A2021" t="s">
        <v>134</v>
      </c>
      <c r="B2021" s="72" t="s">
        <v>139</v>
      </c>
      <c r="C2021" s="72" t="s">
        <v>1503</v>
      </c>
    </row>
    <row r="2022" spans="1:3" ht="18.75" customHeight="1">
      <c r="A2022" t="s">
        <v>134</v>
      </c>
      <c r="B2022" s="72" t="s">
        <v>139</v>
      </c>
      <c r="C2022" s="72" t="s">
        <v>1503</v>
      </c>
    </row>
    <row r="2023" spans="1:3" ht="18.75" customHeight="1">
      <c r="A2023" t="s">
        <v>134</v>
      </c>
      <c r="B2023" s="72" t="s">
        <v>139</v>
      </c>
      <c r="C2023" s="72" t="s">
        <v>1503</v>
      </c>
    </row>
    <row r="2024" spans="1:3" ht="18.75" customHeight="1">
      <c r="A2024" t="s">
        <v>134</v>
      </c>
      <c r="B2024" s="72" t="s">
        <v>139</v>
      </c>
      <c r="C2024" s="72" t="s">
        <v>1503</v>
      </c>
    </row>
    <row r="2025" spans="1:3" ht="18.75" customHeight="1">
      <c r="A2025" t="s">
        <v>134</v>
      </c>
      <c r="B2025" s="72" t="s">
        <v>139</v>
      </c>
      <c r="C2025" s="72" t="s">
        <v>1503</v>
      </c>
    </row>
    <row r="2026" spans="1:3" ht="18.75" customHeight="1">
      <c r="A2026" t="s">
        <v>134</v>
      </c>
      <c r="B2026" s="72" t="s">
        <v>139</v>
      </c>
      <c r="C2026" s="72" t="s">
        <v>1503</v>
      </c>
    </row>
    <row r="2027" spans="1:3" ht="18.75" customHeight="1">
      <c r="A2027" t="s">
        <v>134</v>
      </c>
      <c r="B2027" s="72" t="s">
        <v>139</v>
      </c>
      <c r="C2027" s="72" t="s">
        <v>1503</v>
      </c>
    </row>
    <row r="2028" spans="1:3" ht="18.75" customHeight="1">
      <c r="A2028" t="s">
        <v>134</v>
      </c>
      <c r="B2028" s="72" t="s">
        <v>139</v>
      </c>
      <c r="C2028" s="72" t="s">
        <v>1503</v>
      </c>
    </row>
    <row r="2029" spans="1:3" ht="18.75" customHeight="1">
      <c r="A2029" t="s">
        <v>134</v>
      </c>
      <c r="B2029" s="72" t="s">
        <v>139</v>
      </c>
      <c r="C2029" s="72" t="s">
        <v>1503</v>
      </c>
    </row>
    <row r="2030" spans="1:3" ht="18.75" customHeight="1">
      <c r="A2030" t="s">
        <v>134</v>
      </c>
      <c r="B2030" s="72" t="s">
        <v>139</v>
      </c>
      <c r="C2030" s="72" t="s">
        <v>1503</v>
      </c>
    </row>
    <row r="2031" spans="1:3" ht="18.75" customHeight="1">
      <c r="A2031" t="s">
        <v>134</v>
      </c>
      <c r="B2031" s="72" t="s">
        <v>139</v>
      </c>
      <c r="C2031" s="72" t="s">
        <v>1503</v>
      </c>
    </row>
    <row r="2032" spans="1:3" ht="18.75" customHeight="1">
      <c r="A2032" t="s">
        <v>134</v>
      </c>
      <c r="B2032" s="72" t="s">
        <v>139</v>
      </c>
      <c r="C2032" s="72" t="s">
        <v>1503</v>
      </c>
    </row>
    <row r="2033" spans="1:3" ht="18.75" customHeight="1">
      <c r="A2033" t="s">
        <v>134</v>
      </c>
      <c r="B2033" s="72" t="s">
        <v>139</v>
      </c>
      <c r="C2033" s="72" t="s">
        <v>1503</v>
      </c>
    </row>
    <row r="2034" spans="1:3" ht="18.75" customHeight="1">
      <c r="A2034" t="s">
        <v>134</v>
      </c>
      <c r="B2034" s="72" t="s">
        <v>139</v>
      </c>
      <c r="C2034" s="72" t="s">
        <v>1503</v>
      </c>
    </row>
    <row r="2035" spans="1:3" ht="18.75" customHeight="1">
      <c r="A2035" t="s">
        <v>134</v>
      </c>
      <c r="B2035" s="72" t="s">
        <v>139</v>
      </c>
      <c r="C2035" s="72" t="s">
        <v>1503</v>
      </c>
    </row>
    <row r="2036" spans="1:3" ht="18.75" customHeight="1">
      <c r="A2036" t="s">
        <v>134</v>
      </c>
      <c r="B2036" s="72" t="s">
        <v>139</v>
      </c>
      <c r="C2036" s="72" t="s">
        <v>1503</v>
      </c>
    </row>
    <row r="2037" spans="1:3" ht="18.75" customHeight="1">
      <c r="A2037" t="s">
        <v>134</v>
      </c>
      <c r="B2037" s="72" t="s">
        <v>139</v>
      </c>
      <c r="C2037" s="72" t="s">
        <v>1503</v>
      </c>
    </row>
    <row r="2038" spans="1:3" ht="18.75" customHeight="1">
      <c r="A2038" t="s">
        <v>134</v>
      </c>
      <c r="B2038" s="72" t="s">
        <v>139</v>
      </c>
      <c r="C2038" s="72" t="s">
        <v>1503</v>
      </c>
    </row>
    <row r="2039" spans="1:3" ht="18.75" customHeight="1">
      <c r="A2039" t="s">
        <v>134</v>
      </c>
      <c r="B2039" s="72" t="s">
        <v>139</v>
      </c>
      <c r="C2039" s="72" t="s">
        <v>1503</v>
      </c>
    </row>
    <row r="2040" spans="1:3" ht="18.75" customHeight="1">
      <c r="A2040" t="s">
        <v>134</v>
      </c>
      <c r="B2040" s="72" t="s">
        <v>139</v>
      </c>
      <c r="C2040" s="72" t="s">
        <v>1503</v>
      </c>
    </row>
    <row r="2041" spans="1:3" ht="18.75" customHeight="1">
      <c r="A2041" t="s">
        <v>134</v>
      </c>
      <c r="B2041" s="72" t="s">
        <v>139</v>
      </c>
      <c r="C2041" s="72" t="s">
        <v>1503</v>
      </c>
    </row>
    <row r="2042" spans="1:3" ht="18.75" customHeight="1">
      <c r="A2042" t="s">
        <v>134</v>
      </c>
      <c r="B2042" s="72" t="s">
        <v>139</v>
      </c>
      <c r="C2042" s="72" t="s">
        <v>1503</v>
      </c>
    </row>
    <row r="2043" spans="1:3" ht="18.75" customHeight="1">
      <c r="A2043" t="s">
        <v>134</v>
      </c>
      <c r="B2043" s="72" t="s">
        <v>139</v>
      </c>
      <c r="C2043" s="72" t="s">
        <v>1503</v>
      </c>
    </row>
    <row r="2044" spans="1:3" ht="18.75" customHeight="1">
      <c r="A2044" t="s">
        <v>134</v>
      </c>
      <c r="B2044" s="72" t="s">
        <v>139</v>
      </c>
      <c r="C2044" s="72" t="s">
        <v>1503</v>
      </c>
    </row>
    <row r="2045" spans="1:3" ht="18.75" customHeight="1">
      <c r="A2045" t="s">
        <v>134</v>
      </c>
      <c r="B2045" s="72" t="s">
        <v>139</v>
      </c>
      <c r="C2045" s="72" t="s">
        <v>1503</v>
      </c>
    </row>
    <row r="2046" spans="1:3" ht="18.75" customHeight="1">
      <c r="A2046" t="s">
        <v>134</v>
      </c>
      <c r="B2046" s="72" t="s">
        <v>139</v>
      </c>
      <c r="C2046" s="72" t="s">
        <v>1503</v>
      </c>
    </row>
    <row r="2047" spans="1:3" ht="18.75" customHeight="1">
      <c r="A2047" t="s">
        <v>134</v>
      </c>
      <c r="B2047" s="72" t="s">
        <v>139</v>
      </c>
      <c r="C2047" s="72" t="s">
        <v>1503</v>
      </c>
    </row>
    <row r="2048" spans="1:3" ht="18.75" customHeight="1">
      <c r="A2048" t="s">
        <v>134</v>
      </c>
      <c r="B2048" s="72" t="s">
        <v>139</v>
      </c>
      <c r="C2048" s="72" t="s">
        <v>1503</v>
      </c>
    </row>
    <row r="2049" spans="1:3" ht="18.75" customHeight="1">
      <c r="A2049" t="s">
        <v>134</v>
      </c>
      <c r="B2049" s="72" t="s">
        <v>139</v>
      </c>
      <c r="C2049" s="72" t="s">
        <v>1503</v>
      </c>
    </row>
    <row r="2050" spans="1:3" ht="18.75" customHeight="1">
      <c r="A2050" t="s">
        <v>134</v>
      </c>
      <c r="B2050" s="72" t="s">
        <v>139</v>
      </c>
      <c r="C2050" s="72" t="s">
        <v>1503</v>
      </c>
    </row>
    <row r="2051" spans="1:3" ht="18.75" customHeight="1">
      <c r="A2051" t="s">
        <v>134</v>
      </c>
      <c r="B2051" s="72" t="s">
        <v>139</v>
      </c>
      <c r="C2051" s="72" t="s">
        <v>1503</v>
      </c>
    </row>
    <row r="2052" spans="1:3" ht="18.75" customHeight="1">
      <c r="A2052" t="s">
        <v>134</v>
      </c>
      <c r="B2052" s="72" t="s">
        <v>139</v>
      </c>
      <c r="C2052" s="72" t="s">
        <v>1503</v>
      </c>
    </row>
    <row r="2053" spans="1:3" ht="18.75" customHeight="1">
      <c r="A2053" t="s">
        <v>134</v>
      </c>
      <c r="B2053" s="72" t="s">
        <v>139</v>
      </c>
      <c r="C2053" s="72" t="s">
        <v>1503</v>
      </c>
    </row>
    <row r="2054" spans="1:3" ht="18.75" customHeight="1">
      <c r="A2054" t="s">
        <v>134</v>
      </c>
      <c r="B2054" s="72" t="s">
        <v>139</v>
      </c>
      <c r="C2054" s="72" t="s">
        <v>1503</v>
      </c>
    </row>
    <row r="2055" spans="1:3" ht="18.75" customHeight="1">
      <c r="A2055" t="s">
        <v>134</v>
      </c>
      <c r="B2055" s="72" t="s">
        <v>139</v>
      </c>
      <c r="C2055" s="72" t="s">
        <v>1419</v>
      </c>
    </row>
    <row r="2056" spans="1:3" ht="18.75" customHeight="1">
      <c r="A2056" t="s">
        <v>134</v>
      </c>
      <c r="B2056" s="72" t="s">
        <v>139</v>
      </c>
      <c r="C2056" s="72" t="s">
        <v>1419</v>
      </c>
    </row>
    <row r="2057" spans="1:3" ht="18.75" customHeight="1">
      <c r="A2057" t="s">
        <v>134</v>
      </c>
      <c r="B2057" s="72" t="s">
        <v>139</v>
      </c>
      <c r="C2057" s="72" t="s">
        <v>1419</v>
      </c>
    </row>
    <row r="2058" spans="1:3" ht="18.75" customHeight="1">
      <c r="A2058" t="s">
        <v>134</v>
      </c>
      <c r="B2058" s="72" t="s">
        <v>139</v>
      </c>
      <c r="C2058" s="72" t="s">
        <v>1419</v>
      </c>
    </row>
    <row r="2059" spans="1:3" ht="18.75" customHeight="1">
      <c r="A2059" t="s">
        <v>134</v>
      </c>
      <c r="B2059" s="72" t="s">
        <v>139</v>
      </c>
      <c r="C2059" s="72" t="s">
        <v>1419</v>
      </c>
    </row>
    <row r="2060" spans="1:3" ht="18.75" customHeight="1">
      <c r="A2060" t="s">
        <v>134</v>
      </c>
      <c r="B2060" s="72" t="s">
        <v>139</v>
      </c>
      <c r="C2060" s="72" t="s">
        <v>1419</v>
      </c>
    </row>
    <row r="2061" spans="1:3" ht="18.75" customHeight="1">
      <c r="A2061" t="s">
        <v>134</v>
      </c>
      <c r="B2061" s="72" t="s">
        <v>139</v>
      </c>
      <c r="C2061" s="72" t="s">
        <v>1419</v>
      </c>
    </row>
    <row r="2062" spans="1:3" ht="18.75" customHeight="1">
      <c r="A2062" t="s">
        <v>134</v>
      </c>
      <c r="B2062" s="72" t="s">
        <v>139</v>
      </c>
      <c r="C2062" s="72" t="s">
        <v>1419</v>
      </c>
    </row>
    <row r="2063" spans="1:3" ht="18.75" customHeight="1">
      <c r="A2063" t="s">
        <v>134</v>
      </c>
      <c r="B2063" s="72" t="s">
        <v>139</v>
      </c>
      <c r="C2063" s="72" t="s">
        <v>1419</v>
      </c>
    </row>
    <row r="2064" spans="1:3" ht="18.75" customHeight="1">
      <c r="A2064" t="s">
        <v>134</v>
      </c>
      <c r="B2064" s="72" t="s">
        <v>139</v>
      </c>
      <c r="C2064" s="72" t="s">
        <v>1419</v>
      </c>
    </row>
    <row r="2065" spans="1:3" ht="18.75" customHeight="1">
      <c r="A2065" t="s">
        <v>134</v>
      </c>
      <c r="B2065" s="72" t="s">
        <v>139</v>
      </c>
      <c r="C2065" s="72" t="s">
        <v>1419</v>
      </c>
    </row>
    <row r="2066" spans="1:3" ht="18.75" customHeight="1">
      <c r="A2066" t="s">
        <v>134</v>
      </c>
      <c r="B2066" s="72" t="s">
        <v>139</v>
      </c>
      <c r="C2066" s="72" t="s">
        <v>1419</v>
      </c>
    </row>
    <row r="2067" spans="1:3" ht="18.75" customHeight="1">
      <c r="A2067" t="s">
        <v>134</v>
      </c>
      <c r="B2067" s="72" t="s">
        <v>139</v>
      </c>
      <c r="C2067" s="72" t="s">
        <v>1419</v>
      </c>
    </row>
    <row r="2068" spans="1:3" ht="18.75" customHeight="1">
      <c r="A2068" t="s">
        <v>134</v>
      </c>
      <c r="B2068" s="72" t="s">
        <v>139</v>
      </c>
      <c r="C2068" s="72" t="s">
        <v>1419</v>
      </c>
    </row>
    <row r="2069" spans="1:3" ht="18.75" customHeight="1">
      <c r="A2069" t="s">
        <v>134</v>
      </c>
      <c r="B2069" s="72" t="s">
        <v>139</v>
      </c>
      <c r="C2069" s="72" t="s">
        <v>1419</v>
      </c>
    </row>
    <row r="2070" spans="1:3" ht="18.75" customHeight="1">
      <c r="A2070" t="s">
        <v>134</v>
      </c>
      <c r="B2070" s="72" t="s">
        <v>139</v>
      </c>
      <c r="C2070" s="72" t="s">
        <v>1419</v>
      </c>
    </row>
    <row r="2071" spans="1:3" ht="18.75" customHeight="1">
      <c r="A2071" t="s">
        <v>134</v>
      </c>
      <c r="B2071" s="72" t="s">
        <v>139</v>
      </c>
      <c r="C2071" s="72" t="s">
        <v>1419</v>
      </c>
    </row>
    <row r="2072" spans="1:3" ht="18.75" customHeight="1">
      <c r="A2072" t="s">
        <v>134</v>
      </c>
      <c r="B2072" s="72" t="s">
        <v>139</v>
      </c>
      <c r="C2072" s="72" t="s">
        <v>1419</v>
      </c>
    </row>
    <row r="2073" spans="1:3" ht="18.75" customHeight="1">
      <c r="A2073" t="s">
        <v>134</v>
      </c>
      <c r="B2073" s="72" t="s">
        <v>139</v>
      </c>
      <c r="C2073" s="72" t="s">
        <v>1419</v>
      </c>
    </row>
    <row r="2074" spans="1:3" ht="18.75" customHeight="1">
      <c r="A2074" t="s">
        <v>134</v>
      </c>
      <c r="B2074" s="72" t="s">
        <v>139</v>
      </c>
      <c r="C2074" s="72" t="s">
        <v>1419</v>
      </c>
    </row>
    <row r="2075" spans="1:3" ht="18.75" customHeight="1">
      <c r="A2075" t="s">
        <v>134</v>
      </c>
      <c r="B2075" s="72" t="s">
        <v>139</v>
      </c>
      <c r="C2075" s="72" t="s">
        <v>1419</v>
      </c>
    </row>
    <row r="2076" spans="1:3" ht="18.75" customHeight="1">
      <c r="A2076" t="s">
        <v>134</v>
      </c>
      <c r="B2076" s="72" t="s">
        <v>139</v>
      </c>
      <c r="C2076" s="72" t="s">
        <v>1419</v>
      </c>
    </row>
    <row r="2077" spans="1:3" ht="18.75" customHeight="1">
      <c r="A2077" t="s">
        <v>134</v>
      </c>
      <c r="B2077" s="72" t="s">
        <v>139</v>
      </c>
      <c r="C2077" s="72" t="s">
        <v>1419</v>
      </c>
    </row>
    <row r="2078" spans="1:3" ht="18.75" customHeight="1">
      <c r="A2078" t="s">
        <v>134</v>
      </c>
      <c r="B2078" s="72" t="s">
        <v>139</v>
      </c>
      <c r="C2078" s="72" t="s">
        <v>1419</v>
      </c>
    </row>
    <row r="2079" spans="1:3" ht="18.75" customHeight="1">
      <c r="A2079" t="s">
        <v>134</v>
      </c>
      <c r="B2079" s="72" t="s">
        <v>139</v>
      </c>
      <c r="C2079" s="72" t="s">
        <v>1419</v>
      </c>
    </row>
    <row r="2080" spans="1:3" ht="18.75" customHeight="1">
      <c r="A2080" t="s">
        <v>134</v>
      </c>
      <c r="B2080" s="72" t="s">
        <v>139</v>
      </c>
      <c r="C2080" s="72" t="s">
        <v>1419</v>
      </c>
    </row>
    <row r="2081" spans="1:3" ht="18.75" customHeight="1">
      <c r="A2081" t="s">
        <v>134</v>
      </c>
      <c r="B2081" s="72" t="s">
        <v>139</v>
      </c>
      <c r="C2081" s="72" t="s">
        <v>1420</v>
      </c>
    </row>
    <row r="2082" spans="1:3" ht="18.75" customHeight="1">
      <c r="A2082" t="s">
        <v>134</v>
      </c>
      <c r="B2082" s="72" t="s">
        <v>139</v>
      </c>
      <c r="C2082" s="72" t="s">
        <v>1420</v>
      </c>
    </row>
    <row r="2083" spans="1:3" ht="18.75" customHeight="1">
      <c r="A2083" t="s">
        <v>134</v>
      </c>
      <c r="B2083" s="72" t="s">
        <v>139</v>
      </c>
      <c r="C2083" s="72" t="s">
        <v>1420</v>
      </c>
    </row>
    <row r="2084" spans="1:3" ht="18.75" customHeight="1">
      <c r="A2084" t="s">
        <v>134</v>
      </c>
      <c r="B2084" s="72" t="s">
        <v>139</v>
      </c>
      <c r="C2084" s="72" t="s">
        <v>1420</v>
      </c>
    </row>
    <row r="2085" spans="1:3" ht="18.75" customHeight="1">
      <c r="A2085" t="s">
        <v>134</v>
      </c>
      <c r="B2085" s="72" t="s">
        <v>139</v>
      </c>
      <c r="C2085" s="72" t="s">
        <v>1420</v>
      </c>
    </row>
    <row r="2086" spans="1:3" ht="18.75" customHeight="1">
      <c r="A2086" t="s">
        <v>134</v>
      </c>
      <c r="B2086" s="72" t="s">
        <v>139</v>
      </c>
      <c r="C2086" s="72" t="s">
        <v>1420</v>
      </c>
    </row>
    <row r="2087" spans="1:3" ht="18.75" customHeight="1">
      <c r="A2087" t="s">
        <v>134</v>
      </c>
      <c r="B2087" s="72" t="s">
        <v>139</v>
      </c>
      <c r="C2087" s="72" t="s">
        <v>1420</v>
      </c>
    </row>
    <row r="2088" spans="1:3" ht="18.75" customHeight="1">
      <c r="A2088" t="s">
        <v>134</v>
      </c>
      <c r="B2088" s="72" t="s">
        <v>139</v>
      </c>
      <c r="C2088" s="72" t="s">
        <v>1420</v>
      </c>
    </row>
    <row r="2089" spans="1:3" ht="18.75" customHeight="1">
      <c r="A2089" t="s">
        <v>134</v>
      </c>
      <c r="B2089" s="72" t="s">
        <v>139</v>
      </c>
      <c r="C2089" s="72" t="s">
        <v>1420</v>
      </c>
    </row>
    <row r="2090" spans="1:3" ht="18.75" customHeight="1">
      <c r="A2090" t="s">
        <v>134</v>
      </c>
      <c r="B2090" s="72" t="s">
        <v>139</v>
      </c>
      <c r="C2090" s="72" t="s">
        <v>1420</v>
      </c>
    </row>
    <row r="2091" spans="1:3" ht="18.75" customHeight="1">
      <c r="A2091" t="s">
        <v>134</v>
      </c>
      <c r="B2091" s="72" t="s">
        <v>139</v>
      </c>
      <c r="C2091" s="72" t="s">
        <v>1420</v>
      </c>
    </row>
    <row r="2092" spans="1:3" ht="18.75" customHeight="1">
      <c r="A2092" t="s">
        <v>134</v>
      </c>
      <c r="B2092" s="72" t="s">
        <v>139</v>
      </c>
      <c r="C2092" s="72" t="s">
        <v>1420</v>
      </c>
    </row>
    <row r="2093" spans="1:3" ht="18.75" customHeight="1">
      <c r="A2093" t="s">
        <v>134</v>
      </c>
      <c r="B2093" s="72" t="s">
        <v>139</v>
      </c>
      <c r="C2093" s="72" t="s">
        <v>1420</v>
      </c>
    </row>
    <row r="2094" spans="1:3" ht="18.75" customHeight="1">
      <c r="A2094" t="s">
        <v>134</v>
      </c>
      <c r="B2094" s="72" t="s">
        <v>139</v>
      </c>
      <c r="C2094" s="72" t="s">
        <v>1420</v>
      </c>
    </row>
    <row r="2095" spans="1:3" ht="18.75" customHeight="1">
      <c r="A2095" t="s">
        <v>134</v>
      </c>
      <c r="B2095" s="72" t="s">
        <v>139</v>
      </c>
      <c r="C2095" s="72" t="s">
        <v>1420</v>
      </c>
    </row>
    <row r="2096" spans="1:3" ht="18.75" customHeight="1">
      <c r="A2096" t="s">
        <v>134</v>
      </c>
      <c r="B2096" s="72" t="s">
        <v>139</v>
      </c>
      <c r="C2096" s="72" t="s">
        <v>1420</v>
      </c>
    </row>
    <row r="2097" spans="1:3" ht="18.75" customHeight="1">
      <c r="A2097" t="s">
        <v>134</v>
      </c>
      <c r="B2097" s="72" t="s">
        <v>139</v>
      </c>
      <c r="C2097" s="72" t="s">
        <v>1420</v>
      </c>
    </row>
    <row r="2098" spans="1:3" ht="18.75" customHeight="1">
      <c r="A2098" t="s">
        <v>134</v>
      </c>
      <c r="B2098" s="72" t="s">
        <v>139</v>
      </c>
      <c r="C2098" s="72" t="s">
        <v>1420</v>
      </c>
    </row>
    <row r="2099" spans="1:3" ht="18.75" customHeight="1">
      <c r="A2099" t="s">
        <v>134</v>
      </c>
      <c r="B2099" s="72" t="s">
        <v>139</v>
      </c>
      <c r="C2099" s="72" t="s">
        <v>1420</v>
      </c>
    </row>
    <row r="2100" spans="1:3" ht="18.75" customHeight="1">
      <c r="A2100" t="s">
        <v>134</v>
      </c>
      <c r="B2100" s="72" t="s">
        <v>139</v>
      </c>
      <c r="C2100" s="72" t="s">
        <v>1420</v>
      </c>
    </row>
    <row r="2101" spans="1:3" ht="18.75" customHeight="1">
      <c r="A2101" t="s">
        <v>134</v>
      </c>
      <c r="B2101" s="72" t="s">
        <v>139</v>
      </c>
      <c r="C2101" s="72" t="s">
        <v>1420</v>
      </c>
    </row>
    <row r="2102" spans="1:3" ht="18.75" customHeight="1">
      <c r="A2102" t="s">
        <v>134</v>
      </c>
      <c r="B2102" s="72" t="s">
        <v>139</v>
      </c>
      <c r="C2102" s="72" t="s">
        <v>1420</v>
      </c>
    </row>
    <row r="2103" spans="1:3" ht="18.75" customHeight="1">
      <c r="A2103" t="s">
        <v>134</v>
      </c>
      <c r="B2103" s="72" t="s">
        <v>139</v>
      </c>
      <c r="C2103" s="72" t="s">
        <v>1420</v>
      </c>
    </row>
    <row r="2104" spans="1:3" ht="18.75" customHeight="1">
      <c r="A2104" t="s">
        <v>134</v>
      </c>
      <c r="B2104" s="72" t="s">
        <v>139</v>
      </c>
      <c r="C2104" s="72" t="s">
        <v>1420</v>
      </c>
    </row>
    <row r="2105" spans="1:3" ht="18.75" customHeight="1">
      <c r="A2105" t="s">
        <v>134</v>
      </c>
      <c r="B2105" s="72" t="s">
        <v>139</v>
      </c>
      <c r="C2105" s="72" t="s">
        <v>1420</v>
      </c>
    </row>
    <row r="2106" spans="1:3" ht="18.75" customHeight="1">
      <c r="A2106" t="s">
        <v>134</v>
      </c>
      <c r="B2106" s="72" t="s">
        <v>139</v>
      </c>
      <c r="C2106" s="72" t="s">
        <v>1420</v>
      </c>
    </row>
    <row r="2107" spans="1:3" ht="18.75" customHeight="1">
      <c r="A2107" t="s">
        <v>134</v>
      </c>
      <c r="B2107" s="72" t="s">
        <v>139</v>
      </c>
      <c r="C2107" s="72" t="s">
        <v>1420</v>
      </c>
    </row>
    <row r="2108" spans="1:3" ht="18.75" customHeight="1">
      <c r="A2108" t="s">
        <v>134</v>
      </c>
      <c r="B2108" s="72" t="s">
        <v>139</v>
      </c>
      <c r="C2108" s="72" t="s">
        <v>1420</v>
      </c>
    </row>
    <row r="2109" spans="1:3" ht="18.75" customHeight="1">
      <c r="A2109" t="s">
        <v>134</v>
      </c>
      <c r="B2109" s="72" t="s">
        <v>139</v>
      </c>
      <c r="C2109" s="72" t="s">
        <v>1420</v>
      </c>
    </row>
    <row r="2110" spans="1:3" ht="18.75" customHeight="1">
      <c r="A2110" t="s">
        <v>134</v>
      </c>
      <c r="B2110" s="72" t="s">
        <v>139</v>
      </c>
      <c r="C2110" s="72" t="s">
        <v>1420</v>
      </c>
    </row>
    <row r="2111" spans="1:3" ht="18.75" customHeight="1">
      <c r="A2111" t="s">
        <v>134</v>
      </c>
      <c r="B2111" s="72" t="s">
        <v>139</v>
      </c>
      <c r="C2111" s="72" t="s">
        <v>1420</v>
      </c>
    </row>
    <row r="2112" spans="1:3" ht="18.75" customHeight="1">
      <c r="A2112" t="s">
        <v>134</v>
      </c>
      <c r="B2112" s="72" t="s">
        <v>139</v>
      </c>
      <c r="C2112" s="72" t="s">
        <v>1420</v>
      </c>
    </row>
    <row r="2113" spans="1:3" ht="18.75" customHeight="1">
      <c r="A2113" t="s">
        <v>134</v>
      </c>
      <c r="B2113" s="72" t="s">
        <v>139</v>
      </c>
      <c r="C2113" s="72" t="s">
        <v>1420</v>
      </c>
    </row>
    <row r="2114" spans="1:3" ht="18.75" customHeight="1">
      <c r="A2114" t="s">
        <v>134</v>
      </c>
      <c r="B2114" s="72" t="s">
        <v>139</v>
      </c>
      <c r="C2114" s="72" t="s">
        <v>1420</v>
      </c>
    </row>
    <row r="2115" spans="1:3" ht="18.75" customHeight="1">
      <c r="A2115" t="s">
        <v>134</v>
      </c>
      <c r="B2115" s="72" t="s">
        <v>139</v>
      </c>
      <c r="C2115" s="72" t="s">
        <v>1420</v>
      </c>
    </row>
    <row r="2116" spans="1:3" ht="18.75" customHeight="1">
      <c r="A2116" t="s">
        <v>134</v>
      </c>
      <c r="B2116" s="72" t="s">
        <v>139</v>
      </c>
      <c r="C2116" s="72" t="s">
        <v>1420</v>
      </c>
    </row>
    <row r="2117" spans="1:3" ht="18.75" customHeight="1">
      <c r="A2117" t="s">
        <v>134</v>
      </c>
      <c r="B2117" s="72" t="s">
        <v>139</v>
      </c>
      <c r="C2117" s="72" t="s">
        <v>1420</v>
      </c>
    </row>
    <row r="2118" spans="1:3" ht="18.75" customHeight="1">
      <c r="A2118" t="s">
        <v>134</v>
      </c>
      <c r="B2118" s="72" t="s">
        <v>139</v>
      </c>
      <c r="C2118" s="72" t="s">
        <v>1420</v>
      </c>
    </row>
    <row r="2119" spans="1:3" ht="18.75" customHeight="1">
      <c r="A2119" t="s">
        <v>134</v>
      </c>
      <c r="B2119" s="72" t="s">
        <v>139</v>
      </c>
      <c r="C2119" s="72" t="s">
        <v>1420</v>
      </c>
    </row>
    <row r="2120" spans="1:3" ht="18.75" customHeight="1">
      <c r="A2120" t="s">
        <v>134</v>
      </c>
      <c r="B2120" s="72" t="s">
        <v>139</v>
      </c>
      <c r="C2120" s="72" t="s">
        <v>1420</v>
      </c>
    </row>
    <row r="2121" spans="1:3" ht="18.75" customHeight="1">
      <c r="A2121" t="s">
        <v>134</v>
      </c>
      <c r="B2121" s="72" t="s">
        <v>139</v>
      </c>
      <c r="C2121" s="72" t="s">
        <v>1420</v>
      </c>
    </row>
    <row r="2122" spans="1:3" ht="18.75" customHeight="1">
      <c r="A2122" t="s">
        <v>134</v>
      </c>
      <c r="B2122" s="72" t="s">
        <v>139</v>
      </c>
      <c r="C2122" s="72" t="s">
        <v>1420</v>
      </c>
    </row>
    <row r="2123" spans="1:3" ht="18.75" customHeight="1">
      <c r="A2123" t="s">
        <v>134</v>
      </c>
      <c r="B2123" s="72" t="s">
        <v>139</v>
      </c>
      <c r="C2123" s="72" t="s">
        <v>1420</v>
      </c>
    </row>
    <row r="2124" spans="1:3" ht="18.75" customHeight="1">
      <c r="A2124" t="s">
        <v>134</v>
      </c>
      <c r="B2124" s="72" t="s">
        <v>139</v>
      </c>
      <c r="C2124" s="72" t="s">
        <v>1420</v>
      </c>
    </row>
    <row r="2125" spans="1:3" ht="18.75" customHeight="1">
      <c r="A2125" t="s">
        <v>134</v>
      </c>
      <c r="B2125" s="72" t="s">
        <v>139</v>
      </c>
      <c r="C2125" s="72" t="s">
        <v>1420</v>
      </c>
    </row>
    <row r="2126" spans="1:3" ht="18.75" customHeight="1">
      <c r="A2126" t="s">
        <v>134</v>
      </c>
      <c r="B2126" s="72" t="s">
        <v>139</v>
      </c>
      <c r="C2126" s="72" t="s">
        <v>1420</v>
      </c>
    </row>
    <row r="2127" spans="1:3" ht="18.75" customHeight="1">
      <c r="A2127" t="s">
        <v>134</v>
      </c>
      <c r="B2127" s="72" t="s">
        <v>139</v>
      </c>
      <c r="C2127" s="72" t="s">
        <v>1420</v>
      </c>
    </row>
    <row r="2128" spans="1:3" ht="18.75" customHeight="1">
      <c r="A2128" t="s">
        <v>134</v>
      </c>
      <c r="B2128" s="72" t="s">
        <v>139</v>
      </c>
      <c r="C2128" s="72" t="s">
        <v>1420</v>
      </c>
    </row>
    <row r="2129" spans="1:3" ht="18.75" customHeight="1">
      <c r="A2129" t="s">
        <v>134</v>
      </c>
      <c r="B2129" s="72" t="s">
        <v>139</v>
      </c>
      <c r="C2129" s="72" t="s">
        <v>1420</v>
      </c>
    </row>
    <row r="2130" spans="1:3" ht="18.75" customHeight="1">
      <c r="A2130" t="s">
        <v>134</v>
      </c>
      <c r="B2130" s="72" t="s">
        <v>139</v>
      </c>
      <c r="C2130" s="72" t="s">
        <v>1420</v>
      </c>
    </row>
    <row r="2131" spans="1:3" ht="18.75" customHeight="1">
      <c r="A2131" t="s">
        <v>134</v>
      </c>
      <c r="B2131" s="72" t="s">
        <v>139</v>
      </c>
      <c r="C2131" s="72" t="s">
        <v>1420</v>
      </c>
    </row>
    <row r="2132" spans="1:3" ht="18.75" customHeight="1">
      <c r="A2132" t="s">
        <v>134</v>
      </c>
      <c r="B2132" s="72" t="s">
        <v>139</v>
      </c>
      <c r="C2132" s="72" t="s">
        <v>1420</v>
      </c>
    </row>
    <row r="2133" spans="1:3" ht="18.75" customHeight="1">
      <c r="A2133" t="s">
        <v>134</v>
      </c>
      <c r="B2133" s="72" t="s">
        <v>139</v>
      </c>
      <c r="C2133" s="72" t="s">
        <v>1420</v>
      </c>
    </row>
    <row r="2134" spans="1:3" ht="18.75" customHeight="1">
      <c r="A2134" t="s">
        <v>134</v>
      </c>
      <c r="B2134" s="72" t="s">
        <v>139</v>
      </c>
      <c r="C2134" s="72" t="s">
        <v>1420</v>
      </c>
    </row>
    <row r="2135" spans="1:3" ht="18.75" customHeight="1">
      <c r="A2135" t="s">
        <v>134</v>
      </c>
      <c r="B2135" s="72" t="s">
        <v>139</v>
      </c>
      <c r="C2135" s="72" t="s">
        <v>1420</v>
      </c>
    </row>
    <row r="2136" spans="1:3" ht="18.75" customHeight="1">
      <c r="A2136" t="s">
        <v>134</v>
      </c>
      <c r="B2136" s="72" t="s">
        <v>139</v>
      </c>
      <c r="C2136" s="72" t="s">
        <v>1420</v>
      </c>
    </row>
    <row r="2137" spans="1:3" ht="18.75" customHeight="1">
      <c r="A2137" t="s">
        <v>134</v>
      </c>
      <c r="B2137" s="72" t="s">
        <v>139</v>
      </c>
      <c r="C2137" s="72" t="s">
        <v>1420</v>
      </c>
    </row>
    <row r="2138" spans="1:3" ht="18.75" customHeight="1">
      <c r="A2138" t="s">
        <v>134</v>
      </c>
      <c r="B2138" s="72" t="s">
        <v>139</v>
      </c>
      <c r="C2138" s="72" t="s">
        <v>1420</v>
      </c>
    </row>
    <row r="2139" spans="1:3" ht="18.75" customHeight="1">
      <c r="A2139" t="s">
        <v>134</v>
      </c>
      <c r="B2139" s="72" t="s">
        <v>139</v>
      </c>
      <c r="C2139" s="72" t="s">
        <v>1420</v>
      </c>
    </row>
    <row r="2140" spans="1:3" ht="18.75" customHeight="1">
      <c r="A2140" t="s">
        <v>134</v>
      </c>
      <c r="B2140" s="72" t="s">
        <v>139</v>
      </c>
      <c r="C2140" s="72" t="s">
        <v>1420</v>
      </c>
    </row>
    <row r="2141" spans="1:3" ht="18.75" customHeight="1">
      <c r="A2141" t="s">
        <v>134</v>
      </c>
      <c r="B2141" s="72" t="s">
        <v>139</v>
      </c>
      <c r="C2141" s="72" t="s">
        <v>1420</v>
      </c>
    </row>
    <row r="2142" spans="1:3" ht="18.75" customHeight="1">
      <c r="A2142" t="s">
        <v>134</v>
      </c>
      <c r="B2142" s="72" t="s">
        <v>139</v>
      </c>
      <c r="C2142" s="72" t="s">
        <v>1420</v>
      </c>
    </row>
    <row r="2143" spans="1:3" ht="18.75" customHeight="1">
      <c r="A2143" t="s">
        <v>134</v>
      </c>
      <c r="B2143" s="72" t="s">
        <v>139</v>
      </c>
      <c r="C2143" s="72" t="s">
        <v>1420</v>
      </c>
    </row>
    <row r="2144" spans="1:3" ht="18.75" customHeight="1">
      <c r="A2144" t="s">
        <v>134</v>
      </c>
      <c r="B2144" s="72" t="s">
        <v>139</v>
      </c>
      <c r="C2144" s="72" t="s">
        <v>1420</v>
      </c>
    </row>
    <row r="2145" spans="1:3" ht="18.75" customHeight="1">
      <c r="A2145" t="s">
        <v>134</v>
      </c>
      <c r="B2145" s="72" t="s">
        <v>139</v>
      </c>
      <c r="C2145" s="72" t="s">
        <v>1420</v>
      </c>
    </row>
    <row r="2146" spans="1:3" ht="18.75" customHeight="1">
      <c r="A2146" t="s">
        <v>134</v>
      </c>
      <c r="B2146" s="72" t="s">
        <v>139</v>
      </c>
      <c r="C2146" s="72" t="s">
        <v>1420</v>
      </c>
    </row>
    <row r="2147" spans="1:3" ht="18.75" customHeight="1">
      <c r="A2147" t="s">
        <v>134</v>
      </c>
      <c r="B2147" s="72" t="s">
        <v>139</v>
      </c>
      <c r="C2147" s="72" t="s">
        <v>1420</v>
      </c>
    </row>
    <row r="2148" spans="1:3" ht="18.75" customHeight="1">
      <c r="A2148" t="s">
        <v>134</v>
      </c>
      <c r="B2148" s="72" t="s">
        <v>139</v>
      </c>
      <c r="C2148" s="72" t="s">
        <v>1420</v>
      </c>
    </row>
    <row r="2149" spans="1:3" ht="18.75" customHeight="1">
      <c r="A2149" t="s">
        <v>134</v>
      </c>
      <c r="B2149" s="72" t="s">
        <v>139</v>
      </c>
      <c r="C2149" s="72" t="s">
        <v>1420</v>
      </c>
    </row>
    <row r="2150" spans="1:3" ht="18.75" customHeight="1">
      <c r="A2150" t="s">
        <v>134</v>
      </c>
      <c r="B2150" s="72" t="s">
        <v>139</v>
      </c>
      <c r="C2150" s="72" t="s">
        <v>1420</v>
      </c>
    </row>
    <row r="2151" spans="1:3" ht="18.75" customHeight="1">
      <c r="A2151" t="s">
        <v>134</v>
      </c>
      <c r="B2151" s="72" t="s">
        <v>139</v>
      </c>
      <c r="C2151" s="72" t="s">
        <v>1420</v>
      </c>
    </row>
    <row r="2152" spans="1:3" ht="18.75" customHeight="1">
      <c r="A2152" t="s">
        <v>134</v>
      </c>
      <c r="B2152" s="72" t="s">
        <v>139</v>
      </c>
      <c r="C2152" s="72" t="s">
        <v>1420</v>
      </c>
    </row>
    <row r="2153" spans="1:3" ht="18.75" customHeight="1">
      <c r="A2153" t="s">
        <v>134</v>
      </c>
      <c r="B2153" s="72" t="s">
        <v>139</v>
      </c>
      <c r="C2153" s="72" t="s">
        <v>1420</v>
      </c>
    </row>
    <row r="2154" spans="1:3" ht="18.75" customHeight="1">
      <c r="A2154" t="s">
        <v>134</v>
      </c>
      <c r="B2154" s="72" t="s">
        <v>139</v>
      </c>
      <c r="C2154" s="72" t="s">
        <v>1420</v>
      </c>
    </row>
    <row r="2155" spans="1:3" ht="15" customHeight="1">
      <c r="A2155" t="s">
        <v>134</v>
      </c>
      <c r="B2155" s="72" t="s">
        <v>139</v>
      </c>
      <c r="C2155" s="72" t="s">
        <v>1504</v>
      </c>
    </row>
    <row r="2156" spans="1:3" ht="15" customHeight="1">
      <c r="A2156" t="s">
        <v>134</v>
      </c>
      <c r="B2156" s="72" t="s">
        <v>139</v>
      </c>
      <c r="C2156" s="72" t="s">
        <v>1504</v>
      </c>
    </row>
    <row r="2157" spans="1:3" ht="15" customHeight="1">
      <c r="A2157" t="s">
        <v>134</v>
      </c>
      <c r="B2157" s="72" t="s">
        <v>139</v>
      </c>
      <c r="C2157" s="72" t="s">
        <v>1504</v>
      </c>
    </row>
    <row r="2158" spans="1:3" ht="15" customHeight="1">
      <c r="A2158" t="s">
        <v>134</v>
      </c>
      <c r="B2158" s="72" t="s">
        <v>139</v>
      </c>
      <c r="C2158" s="72" t="s">
        <v>1504</v>
      </c>
    </row>
    <row r="2159" spans="1:3" ht="15" customHeight="1">
      <c r="A2159" t="s">
        <v>134</v>
      </c>
      <c r="B2159" s="72" t="s">
        <v>139</v>
      </c>
      <c r="C2159" s="72" t="s">
        <v>1504</v>
      </c>
    </row>
    <row r="2160" spans="1:3" ht="15" customHeight="1">
      <c r="A2160" t="s">
        <v>134</v>
      </c>
      <c r="B2160" s="72" t="s">
        <v>139</v>
      </c>
      <c r="C2160" s="72" t="s">
        <v>1504</v>
      </c>
    </row>
    <row r="2161" spans="1:3" ht="15" customHeight="1">
      <c r="A2161" t="s">
        <v>134</v>
      </c>
      <c r="B2161" s="72" t="s">
        <v>139</v>
      </c>
      <c r="C2161" s="72" t="s">
        <v>1504</v>
      </c>
    </row>
    <row r="2162" spans="1:3" ht="15" customHeight="1">
      <c r="A2162" t="s">
        <v>134</v>
      </c>
      <c r="B2162" s="72" t="s">
        <v>139</v>
      </c>
      <c r="C2162" s="72" t="s">
        <v>1504</v>
      </c>
    </row>
    <row r="2163" spans="1:3" ht="15" customHeight="1">
      <c r="A2163" t="s">
        <v>134</v>
      </c>
      <c r="B2163" s="72" t="s">
        <v>139</v>
      </c>
      <c r="C2163" s="72" t="s">
        <v>1504</v>
      </c>
    </row>
    <row r="2164" spans="1:3" ht="15" customHeight="1">
      <c r="A2164" t="s">
        <v>134</v>
      </c>
      <c r="B2164" s="72" t="s">
        <v>139</v>
      </c>
      <c r="C2164" s="72" t="s">
        <v>1504</v>
      </c>
    </row>
    <row r="2165" spans="1:3" ht="15" customHeight="1">
      <c r="A2165" t="s">
        <v>134</v>
      </c>
      <c r="B2165" s="72" t="s">
        <v>139</v>
      </c>
      <c r="C2165" s="72" t="s">
        <v>1504</v>
      </c>
    </row>
    <row r="2166" spans="1:3" ht="15" customHeight="1">
      <c r="A2166" t="s">
        <v>134</v>
      </c>
      <c r="B2166" s="72" t="s">
        <v>139</v>
      </c>
      <c r="C2166" s="72" t="s">
        <v>1504</v>
      </c>
    </row>
    <row r="2167" spans="1:3" ht="15" customHeight="1">
      <c r="A2167" t="s">
        <v>134</v>
      </c>
      <c r="B2167" s="72" t="s">
        <v>139</v>
      </c>
      <c r="C2167" s="72" t="s">
        <v>1504</v>
      </c>
    </row>
    <row r="2168" spans="1:3" ht="15" customHeight="1">
      <c r="A2168" t="s">
        <v>134</v>
      </c>
      <c r="B2168" s="72" t="s">
        <v>139</v>
      </c>
      <c r="C2168" s="72" t="s">
        <v>1504</v>
      </c>
    </row>
    <row r="2169" spans="1:3" ht="15" customHeight="1">
      <c r="A2169" t="s">
        <v>134</v>
      </c>
      <c r="B2169" s="72" t="s">
        <v>139</v>
      </c>
      <c r="C2169" s="72" t="s">
        <v>1504</v>
      </c>
    </row>
    <row r="2170" spans="1:3" ht="15" customHeight="1">
      <c r="A2170" t="s">
        <v>134</v>
      </c>
      <c r="B2170" s="72" t="s">
        <v>139</v>
      </c>
      <c r="C2170" s="72" t="s">
        <v>1504</v>
      </c>
    </row>
    <row r="2171" spans="1:3" ht="15" customHeight="1">
      <c r="A2171" t="s">
        <v>134</v>
      </c>
      <c r="B2171" s="72" t="s">
        <v>139</v>
      </c>
      <c r="C2171" s="72" t="s">
        <v>1504</v>
      </c>
    </row>
    <row r="2172" spans="1:3" ht="15" customHeight="1">
      <c r="A2172" t="s">
        <v>134</v>
      </c>
      <c r="B2172" s="72" t="s">
        <v>139</v>
      </c>
      <c r="C2172" s="72" t="s">
        <v>1504</v>
      </c>
    </row>
    <row r="2173" spans="1:3" ht="15" customHeight="1">
      <c r="A2173" t="s">
        <v>134</v>
      </c>
      <c r="B2173" s="72" t="s">
        <v>139</v>
      </c>
      <c r="C2173" s="72" t="s">
        <v>1504</v>
      </c>
    </row>
    <row r="2174" spans="1:3" ht="15" customHeight="1">
      <c r="A2174" t="s">
        <v>134</v>
      </c>
      <c r="B2174" s="72" t="s">
        <v>139</v>
      </c>
      <c r="C2174" s="72" t="s">
        <v>1504</v>
      </c>
    </row>
    <row r="2175" spans="1:3" ht="15" customHeight="1">
      <c r="A2175" t="s">
        <v>134</v>
      </c>
      <c r="B2175" s="72" t="s">
        <v>139</v>
      </c>
      <c r="C2175" s="72" t="s">
        <v>1504</v>
      </c>
    </row>
    <row r="2176" spans="1:3" ht="15" customHeight="1">
      <c r="A2176" t="s">
        <v>134</v>
      </c>
      <c r="B2176" s="72" t="s">
        <v>139</v>
      </c>
      <c r="C2176" s="72" t="s">
        <v>1504</v>
      </c>
    </row>
    <row r="2177" spans="1:3" ht="15" customHeight="1">
      <c r="A2177" t="s">
        <v>134</v>
      </c>
      <c r="B2177" s="72" t="s">
        <v>139</v>
      </c>
      <c r="C2177" s="72" t="s">
        <v>1504</v>
      </c>
    </row>
    <row r="2178" spans="1:3" ht="15" customHeight="1">
      <c r="A2178" t="s">
        <v>134</v>
      </c>
      <c r="B2178" s="72" t="s">
        <v>139</v>
      </c>
      <c r="C2178" s="72" t="s">
        <v>1504</v>
      </c>
    </row>
    <row r="2179" spans="1:3" ht="15" customHeight="1">
      <c r="A2179" t="s">
        <v>134</v>
      </c>
      <c r="B2179" s="72" t="s">
        <v>139</v>
      </c>
      <c r="C2179" s="72" t="s">
        <v>1504</v>
      </c>
    </row>
    <row r="2180" spans="1:3" ht="15" customHeight="1">
      <c r="A2180" t="s">
        <v>134</v>
      </c>
      <c r="B2180" s="72" t="s">
        <v>139</v>
      </c>
      <c r="C2180" s="72" t="s">
        <v>1504</v>
      </c>
    </row>
    <row r="2181" spans="1:3" ht="15" customHeight="1">
      <c r="A2181" t="s">
        <v>134</v>
      </c>
      <c r="B2181" s="72" t="s">
        <v>139</v>
      </c>
      <c r="C2181" s="72" t="s">
        <v>1504</v>
      </c>
    </row>
    <row r="2182" spans="1:3" ht="15" customHeight="1">
      <c r="A2182" t="s">
        <v>134</v>
      </c>
      <c r="B2182" s="72" t="s">
        <v>139</v>
      </c>
      <c r="C2182" s="72" t="s">
        <v>1504</v>
      </c>
    </row>
    <row r="2183" spans="1:3" ht="15" customHeight="1">
      <c r="A2183" t="s">
        <v>134</v>
      </c>
      <c r="B2183" s="72" t="s">
        <v>139</v>
      </c>
      <c r="C2183" s="72" t="s">
        <v>1504</v>
      </c>
    </row>
    <row r="2184" spans="1:3" ht="15" customHeight="1">
      <c r="A2184" t="s">
        <v>134</v>
      </c>
      <c r="B2184" s="72" t="s">
        <v>139</v>
      </c>
      <c r="C2184" s="72" t="s">
        <v>1504</v>
      </c>
    </row>
    <row r="2185" spans="1:3" ht="15" customHeight="1">
      <c r="A2185" t="s">
        <v>134</v>
      </c>
      <c r="B2185" s="72" t="s">
        <v>139</v>
      </c>
      <c r="C2185" s="72" t="s">
        <v>1504</v>
      </c>
    </row>
    <row r="2186" spans="1:3" ht="15" customHeight="1">
      <c r="A2186" t="s">
        <v>134</v>
      </c>
      <c r="B2186" s="72" t="s">
        <v>139</v>
      </c>
      <c r="C2186" s="72" t="s">
        <v>1504</v>
      </c>
    </row>
    <row r="2187" spans="1:3" ht="15" customHeight="1">
      <c r="A2187" t="s">
        <v>134</v>
      </c>
      <c r="B2187" s="72" t="s">
        <v>139</v>
      </c>
      <c r="C2187" s="72" t="s">
        <v>1504</v>
      </c>
    </row>
    <row r="2188" spans="1:3" ht="15" customHeight="1">
      <c r="A2188" t="s">
        <v>134</v>
      </c>
      <c r="B2188" s="72" t="s">
        <v>139</v>
      </c>
      <c r="C2188" s="72" t="s">
        <v>1504</v>
      </c>
    </row>
    <row r="2189" spans="1:3" ht="15" customHeight="1">
      <c r="A2189" t="s">
        <v>134</v>
      </c>
      <c r="B2189" s="72" t="s">
        <v>139</v>
      </c>
      <c r="C2189" s="72" t="s">
        <v>1504</v>
      </c>
    </row>
    <row r="2190" spans="1:3" ht="15" customHeight="1">
      <c r="A2190" t="s">
        <v>134</v>
      </c>
      <c r="B2190" s="72" t="s">
        <v>139</v>
      </c>
      <c r="C2190" s="72" t="s">
        <v>1504</v>
      </c>
    </row>
    <row r="2191" spans="1:3" ht="15" customHeight="1">
      <c r="A2191" t="s">
        <v>134</v>
      </c>
      <c r="B2191" s="72" t="s">
        <v>139</v>
      </c>
      <c r="C2191" s="72" t="s">
        <v>1504</v>
      </c>
    </row>
    <row r="2192" spans="1:3" ht="15" customHeight="1">
      <c r="A2192" t="s">
        <v>134</v>
      </c>
      <c r="B2192" s="72" t="s">
        <v>139</v>
      </c>
      <c r="C2192" s="72" t="s">
        <v>1504</v>
      </c>
    </row>
    <row r="2193" spans="1:3" ht="15" customHeight="1">
      <c r="A2193" t="s">
        <v>134</v>
      </c>
      <c r="B2193" s="72" t="s">
        <v>139</v>
      </c>
      <c r="C2193" s="72" t="s">
        <v>1504</v>
      </c>
    </row>
    <row r="2194" spans="1:3" ht="15" customHeight="1">
      <c r="A2194" t="s">
        <v>134</v>
      </c>
      <c r="B2194" s="72" t="s">
        <v>139</v>
      </c>
      <c r="C2194" s="72" t="s">
        <v>1504</v>
      </c>
    </row>
    <row r="2195" spans="1:3" ht="15" customHeight="1">
      <c r="A2195" t="s">
        <v>134</v>
      </c>
      <c r="B2195" s="72" t="s">
        <v>139</v>
      </c>
      <c r="C2195" s="72" t="s">
        <v>1504</v>
      </c>
    </row>
    <row r="2196" spans="1:3" ht="15" customHeight="1">
      <c r="A2196" t="s">
        <v>134</v>
      </c>
      <c r="B2196" s="72" t="s">
        <v>139</v>
      </c>
      <c r="C2196" s="72" t="s">
        <v>1504</v>
      </c>
    </row>
    <row r="2197" spans="1:3" ht="15" customHeight="1">
      <c r="A2197" t="s">
        <v>134</v>
      </c>
      <c r="B2197" s="72" t="s">
        <v>139</v>
      </c>
      <c r="C2197" s="72" t="s">
        <v>1504</v>
      </c>
    </row>
    <row r="2198" spans="1:3" ht="15" customHeight="1">
      <c r="A2198" t="s">
        <v>134</v>
      </c>
      <c r="B2198" s="72" t="s">
        <v>139</v>
      </c>
      <c r="C2198" s="72" t="s">
        <v>1504</v>
      </c>
    </row>
    <row r="2199" spans="1:3" ht="15" customHeight="1">
      <c r="A2199" t="s">
        <v>134</v>
      </c>
      <c r="B2199" s="72" t="s">
        <v>139</v>
      </c>
      <c r="C2199" s="72" t="s">
        <v>1504</v>
      </c>
    </row>
    <row r="2200" spans="1:3" ht="15" customHeight="1">
      <c r="A2200" t="s">
        <v>134</v>
      </c>
      <c r="B2200" s="72" t="s">
        <v>139</v>
      </c>
      <c r="C2200" s="72" t="s">
        <v>1505</v>
      </c>
    </row>
    <row r="2201" spans="1:3" ht="15" customHeight="1">
      <c r="A2201" t="s">
        <v>134</v>
      </c>
      <c r="B2201" s="72" t="s">
        <v>139</v>
      </c>
      <c r="C2201" s="72" t="s">
        <v>1505</v>
      </c>
    </row>
    <row r="2202" spans="1:3" ht="15" customHeight="1">
      <c r="A2202" t="s">
        <v>134</v>
      </c>
      <c r="B2202" s="72" t="s">
        <v>139</v>
      </c>
      <c r="C2202" s="72" t="s">
        <v>1505</v>
      </c>
    </row>
    <row r="2203" spans="1:3" ht="15" customHeight="1">
      <c r="A2203" t="s">
        <v>134</v>
      </c>
      <c r="B2203" s="72" t="s">
        <v>139</v>
      </c>
      <c r="C2203" s="72" t="s">
        <v>1505</v>
      </c>
    </row>
    <row r="2204" spans="1:3" ht="15" customHeight="1">
      <c r="A2204" t="s">
        <v>134</v>
      </c>
      <c r="B2204" s="72" t="s">
        <v>139</v>
      </c>
      <c r="C2204" s="72" t="s">
        <v>1505</v>
      </c>
    </row>
    <row r="2205" spans="1:3" ht="15" customHeight="1">
      <c r="A2205" t="s">
        <v>134</v>
      </c>
      <c r="B2205" s="72" t="s">
        <v>139</v>
      </c>
      <c r="C2205" s="72" t="s">
        <v>1505</v>
      </c>
    </row>
    <row r="2206" spans="1:3" ht="15" customHeight="1">
      <c r="A2206" t="s">
        <v>134</v>
      </c>
      <c r="B2206" s="72" t="s">
        <v>139</v>
      </c>
      <c r="C2206" s="72" t="s">
        <v>1505</v>
      </c>
    </row>
    <row r="2207" spans="1:3" ht="15" customHeight="1">
      <c r="A2207" t="s">
        <v>134</v>
      </c>
      <c r="B2207" s="72" t="s">
        <v>139</v>
      </c>
      <c r="C2207" s="72" t="s">
        <v>1505</v>
      </c>
    </row>
    <row r="2208" spans="1:3" ht="15" customHeight="1">
      <c r="A2208" t="s">
        <v>134</v>
      </c>
      <c r="B2208" s="72" t="s">
        <v>139</v>
      </c>
      <c r="C2208" s="72" t="s">
        <v>1505</v>
      </c>
    </row>
    <row r="2209" spans="1:3" ht="15" customHeight="1">
      <c r="A2209" t="s">
        <v>134</v>
      </c>
      <c r="B2209" s="72" t="s">
        <v>139</v>
      </c>
      <c r="C2209" s="72" t="s">
        <v>1505</v>
      </c>
    </row>
    <row r="2210" spans="1:3" ht="15" customHeight="1">
      <c r="A2210" t="s">
        <v>134</v>
      </c>
      <c r="B2210" s="72" t="s">
        <v>139</v>
      </c>
      <c r="C2210" s="72" t="s">
        <v>1505</v>
      </c>
    </row>
    <row r="2211" spans="1:3" ht="15" customHeight="1">
      <c r="A2211" t="s">
        <v>134</v>
      </c>
      <c r="B2211" s="72" t="s">
        <v>139</v>
      </c>
      <c r="C2211" s="72" t="s">
        <v>1505</v>
      </c>
    </row>
    <row r="2212" spans="1:3" ht="15" customHeight="1">
      <c r="A2212" t="s">
        <v>134</v>
      </c>
      <c r="B2212" s="72" t="s">
        <v>139</v>
      </c>
      <c r="C2212" s="72" t="s">
        <v>1505</v>
      </c>
    </row>
    <row r="2213" spans="1:3" ht="15" customHeight="1">
      <c r="A2213" t="s">
        <v>134</v>
      </c>
      <c r="B2213" s="72" t="s">
        <v>139</v>
      </c>
      <c r="C2213" s="72" t="s">
        <v>1505</v>
      </c>
    </row>
    <row r="2214" spans="1:3" ht="15" customHeight="1">
      <c r="A2214" t="s">
        <v>134</v>
      </c>
      <c r="B2214" s="72" t="s">
        <v>139</v>
      </c>
      <c r="C2214" s="72" t="s">
        <v>1505</v>
      </c>
    </row>
    <row r="2215" spans="1:3" ht="15" customHeight="1">
      <c r="A2215" t="s">
        <v>134</v>
      </c>
      <c r="B2215" s="72" t="s">
        <v>139</v>
      </c>
      <c r="C2215" s="72" t="s">
        <v>1505</v>
      </c>
    </row>
    <row r="2216" spans="1:3" ht="15" customHeight="1">
      <c r="A2216" t="s">
        <v>134</v>
      </c>
      <c r="B2216" s="72" t="s">
        <v>139</v>
      </c>
      <c r="C2216" s="72" t="s">
        <v>1505</v>
      </c>
    </row>
    <row r="2217" spans="1:3" ht="15" customHeight="1">
      <c r="A2217" t="s">
        <v>134</v>
      </c>
      <c r="B2217" s="72" t="s">
        <v>139</v>
      </c>
      <c r="C2217" s="72" t="s">
        <v>1505</v>
      </c>
    </row>
    <row r="2218" spans="1:3" ht="15" customHeight="1">
      <c r="A2218" t="s">
        <v>134</v>
      </c>
      <c r="B2218" s="72" t="s">
        <v>139</v>
      </c>
      <c r="C2218" s="72" t="s">
        <v>1505</v>
      </c>
    </row>
    <row r="2219" spans="1:3" ht="15" customHeight="1">
      <c r="A2219" t="s">
        <v>134</v>
      </c>
      <c r="B2219" s="72" t="s">
        <v>139</v>
      </c>
      <c r="C2219" s="72" t="s">
        <v>1505</v>
      </c>
    </row>
    <row r="2220" spans="1:3" ht="15" customHeight="1">
      <c r="A2220" t="s">
        <v>134</v>
      </c>
      <c r="B2220" s="72" t="s">
        <v>139</v>
      </c>
      <c r="C2220" s="72" t="s">
        <v>1505</v>
      </c>
    </row>
    <row r="2221" spans="1:3" ht="15" customHeight="1">
      <c r="A2221" t="s">
        <v>134</v>
      </c>
      <c r="B2221" s="72" t="s">
        <v>139</v>
      </c>
      <c r="C2221" s="72" t="s">
        <v>1505</v>
      </c>
    </row>
    <row r="2222" spans="1:3" ht="15" customHeight="1">
      <c r="A2222" t="s">
        <v>134</v>
      </c>
      <c r="B2222" s="72" t="s">
        <v>139</v>
      </c>
      <c r="C2222" s="72" t="s">
        <v>1505</v>
      </c>
    </row>
    <row r="2223" spans="1:3" ht="15" customHeight="1">
      <c r="A2223" t="s">
        <v>134</v>
      </c>
      <c r="B2223" s="72" t="s">
        <v>139</v>
      </c>
      <c r="C2223" s="72" t="s">
        <v>1505</v>
      </c>
    </row>
    <row r="2224" spans="1:3" ht="15" customHeight="1">
      <c r="A2224" t="s">
        <v>134</v>
      </c>
      <c r="B2224" s="72" t="s">
        <v>139</v>
      </c>
      <c r="C2224" s="72" t="s">
        <v>1505</v>
      </c>
    </row>
    <row r="2225" spans="1:3" ht="15" customHeight="1">
      <c r="A2225" t="s">
        <v>134</v>
      </c>
      <c r="B2225" s="72" t="s">
        <v>139</v>
      </c>
      <c r="C2225" s="72" t="s">
        <v>1505</v>
      </c>
    </row>
    <row r="2226" spans="1:3" ht="15" customHeight="1">
      <c r="A2226" t="s">
        <v>134</v>
      </c>
      <c r="B2226" s="72" t="s">
        <v>139</v>
      </c>
      <c r="C2226" s="72" t="s">
        <v>1505</v>
      </c>
    </row>
    <row r="2227" spans="1:3" ht="15" customHeight="1">
      <c r="A2227" t="s">
        <v>134</v>
      </c>
      <c r="B2227" s="72" t="s">
        <v>139</v>
      </c>
      <c r="C2227" s="72" t="s">
        <v>1505</v>
      </c>
    </row>
    <row r="2228" spans="1:3" ht="15" customHeight="1">
      <c r="A2228" t="s">
        <v>134</v>
      </c>
      <c r="B2228" s="72" t="s">
        <v>139</v>
      </c>
      <c r="C2228" s="72" t="s">
        <v>1505</v>
      </c>
    </row>
    <row r="2229" spans="1:3" ht="15" customHeight="1">
      <c r="A2229" t="s">
        <v>134</v>
      </c>
      <c r="B2229" s="72" t="s">
        <v>139</v>
      </c>
      <c r="C2229" s="72" t="s">
        <v>1505</v>
      </c>
    </row>
    <row r="2230" spans="1:3" ht="15" customHeight="1">
      <c r="A2230" t="s">
        <v>134</v>
      </c>
      <c r="B2230" s="72" t="s">
        <v>139</v>
      </c>
      <c r="C2230" s="72" t="s">
        <v>1505</v>
      </c>
    </row>
    <row r="2231" spans="1:3" ht="15" customHeight="1">
      <c r="A2231" t="s">
        <v>134</v>
      </c>
      <c r="B2231" s="72" t="s">
        <v>139</v>
      </c>
      <c r="C2231" s="72" t="s">
        <v>1505</v>
      </c>
    </row>
    <row r="2232" spans="1:3" ht="15" customHeight="1">
      <c r="A2232" t="s">
        <v>134</v>
      </c>
      <c r="B2232" s="72" t="s">
        <v>139</v>
      </c>
      <c r="C2232" s="72" t="s">
        <v>1505</v>
      </c>
    </row>
    <row r="2233" spans="1:3" ht="15" customHeight="1">
      <c r="A2233" t="s">
        <v>134</v>
      </c>
      <c r="B2233" s="72" t="s">
        <v>139</v>
      </c>
      <c r="C2233" s="72" t="s">
        <v>1505</v>
      </c>
    </row>
    <row r="2234" spans="1:3" ht="15" customHeight="1">
      <c r="A2234" t="s">
        <v>134</v>
      </c>
      <c r="B2234" s="72" t="s">
        <v>139</v>
      </c>
      <c r="C2234" s="72" t="s">
        <v>1505</v>
      </c>
    </row>
    <row r="2235" spans="1:3" ht="15" customHeight="1">
      <c r="A2235" t="s">
        <v>134</v>
      </c>
      <c r="B2235" s="72" t="s">
        <v>139</v>
      </c>
      <c r="C2235" s="72" t="s">
        <v>1505</v>
      </c>
    </row>
    <row r="2236" spans="1:3" ht="15" customHeight="1">
      <c r="A2236" t="s">
        <v>134</v>
      </c>
      <c r="B2236" s="72" t="s">
        <v>139</v>
      </c>
      <c r="C2236" s="72" t="s">
        <v>1505</v>
      </c>
    </row>
    <row r="2237" spans="1:3" ht="15" customHeight="1">
      <c r="A2237" t="s">
        <v>134</v>
      </c>
      <c r="B2237" s="72" t="s">
        <v>139</v>
      </c>
      <c r="C2237" s="72" t="s">
        <v>1505</v>
      </c>
    </row>
    <row r="2238" spans="1:3" ht="15" customHeight="1">
      <c r="A2238" t="s">
        <v>134</v>
      </c>
      <c r="B2238" s="72" t="s">
        <v>139</v>
      </c>
      <c r="C2238" s="72" t="s">
        <v>1505</v>
      </c>
    </row>
    <row r="2239" spans="1:3" ht="15" customHeight="1">
      <c r="A2239" t="s">
        <v>134</v>
      </c>
      <c r="B2239" s="72" t="s">
        <v>139</v>
      </c>
      <c r="C2239" s="72" t="s">
        <v>1505</v>
      </c>
    </row>
    <row r="2240" spans="1:3" ht="15" customHeight="1">
      <c r="A2240" t="s">
        <v>134</v>
      </c>
      <c r="B2240" s="72" t="s">
        <v>139</v>
      </c>
      <c r="C2240" s="72" t="s">
        <v>1505</v>
      </c>
    </row>
    <row r="2241" spans="1:3" ht="15" customHeight="1">
      <c r="A2241" t="s">
        <v>134</v>
      </c>
      <c r="B2241" s="72" t="s">
        <v>139</v>
      </c>
      <c r="C2241" s="72" t="s">
        <v>1505</v>
      </c>
    </row>
    <row r="2242" spans="1:3" ht="15" customHeight="1">
      <c r="A2242" t="s">
        <v>134</v>
      </c>
      <c r="B2242" s="72" t="s">
        <v>139</v>
      </c>
      <c r="C2242" s="72" t="s">
        <v>1505</v>
      </c>
    </row>
    <row r="2243" spans="1:3" ht="15" customHeight="1">
      <c r="A2243" t="s">
        <v>134</v>
      </c>
      <c r="B2243" s="72" t="s">
        <v>139</v>
      </c>
      <c r="C2243" s="72" t="s">
        <v>1505</v>
      </c>
    </row>
    <row r="2244" spans="1:3" ht="15" customHeight="1">
      <c r="A2244" t="s">
        <v>134</v>
      </c>
      <c r="B2244" s="72" t="s">
        <v>139</v>
      </c>
      <c r="C2244" s="72" t="s">
        <v>1505</v>
      </c>
    </row>
    <row r="2245" spans="1:3" ht="15" customHeight="1">
      <c r="A2245" t="s">
        <v>134</v>
      </c>
      <c r="B2245" s="72" t="s">
        <v>139</v>
      </c>
      <c r="C2245" s="72" t="s">
        <v>1505</v>
      </c>
    </row>
    <row r="2246" spans="1:3" ht="15" customHeight="1">
      <c r="A2246" t="s">
        <v>134</v>
      </c>
      <c r="B2246" s="72" t="s">
        <v>116</v>
      </c>
      <c r="C2246" t="s">
        <v>132</v>
      </c>
    </row>
    <row r="2247" spans="1:3" ht="15" customHeight="1">
      <c r="A2247" t="s">
        <v>134</v>
      </c>
      <c r="B2247" s="72" t="s">
        <v>116</v>
      </c>
      <c r="C2247" t="s">
        <v>132</v>
      </c>
    </row>
    <row r="2248" spans="1:3" ht="15" customHeight="1">
      <c r="A2248" t="s">
        <v>134</v>
      </c>
      <c r="B2248" s="72" t="s">
        <v>116</v>
      </c>
      <c r="C2248" t="s">
        <v>132</v>
      </c>
    </row>
    <row r="2249" spans="1:3" ht="15" customHeight="1">
      <c r="A2249" t="s">
        <v>134</v>
      </c>
      <c r="B2249" s="72" t="s">
        <v>116</v>
      </c>
      <c r="C2249" t="s">
        <v>132</v>
      </c>
    </row>
    <row r="2250" spans="1:3" ht="15" customHeight="1">
      <c r="A2250" t="s">
        <v>134</v>
      </c>
      <c r="B2250" s="72" t="s">
        <v>116</v>
      </c>
      <c r="C2250" t="s">
        <v>132</v>
      </c>
    </row>
    <row r="2251" spans="1:3" ht="15" customHeight="1">
      <c r="A2251" t="s">
        <v>134</v>
      </c>
      <c r="B2251" s="72" t="s">
        <v>116</v>
      </c>
      <c r="C2251" t="s">
        <v>132</v>
      </c>
    </row>
    <row r="2252" spans="1:3" ht="15" customHeight="1">
      <c r="A2252" t="s">
        <v>134</v>
      </c>
      <c r="B2252" s="72" t="s">
        <v>116</v>
      </c>
      <c r="C2252" t="s">
        <v>132</v>
      </c>
    </row>
    <row r="2253" spans="1:3" ht="15" customHeight="1">
      <c r="A2253" t="s">
        <v>134</v>
      </c>
      <c r="B2253" s="72" t="s">
        <v>116</v>
      </c>
      <c r="C2253" t="s">
        <v>132</v>
      </c>
    </row>
    <row r="2254" spans="1:3" ht="15" customHeight="1">
      <c r="A2254" t="s">
        <v>134</v>
      </c>
      <c r="B2254" s="72" t="s">
        <v>116</v>
      </c>
      <c r="C2254" t="s">
        <v>132</v>
      </c>
    </row>
    <row r="2255" spans="1:3" ht="15" customHeight="1">
      <c r="A2255" t="s">
        <v>134</v>
      </c>
      <c r="B2255" s="72" t="s">
        <v>116</v>
      </c>
      <c r="C2255" t="s">
        <v>132</v>
      </c>
    </row>
    <row r="2256" spans="1:3" ht="15" customHeight="1">
      <c r="A2256" t="s">
        <v>134</v>
      </c>
      <c r="B2256" s="72" t="s">
        <v>116</v>
      </c>
      <c r="C2256" t="s">
        <v>132</v>
      </c>
    </row>
    <row r="2257" spans="1:3" ht="15" customHeight="1">
      <c r="A2257" t="s">
        <v>134</v>
      </c>
      <c r="B2257" s="72" t="s">
        <v>116</v>
      </c>
      <c r="C2257" t="s">
        <v>132</v>
      </c>
    </row>
    <row r="2258" spans="1:3" ht="15" customHeight="1">
      <c r="A2258" t="s">
        <v>134</v>
      </c>
      <c r="B2258" s="72" t="s">
        <v>116</v>
      </c>
      <c r="C2258" t="s">
        <v>132</v>
      </c>
    </row>
    <row r="2259" spans="1:3" ht="15" customHeight="1">
      <c r="A2259" t="s">
        <v>134</v>
      </c>
      <c r="B2259" s="72" t="s">
        <v>116</v>
      </c>
      <c r="C2259" t="s">
        <v>132</v>
      </c>
    </row>
    <row r="2260" spans="1:3" ht="15" customHeight="1">
      <c r="A2260" t="s">
        <v>134</v>
      </c>
      <c r="B2260" s="72" t="s">
        <v>116</v>
      </c>
      <c r="C2260" t="s">
        <v>132</v>
      </c>
    </row>
    <row r="2261" spans="1:3" ht="15" customHeight="1">
      <c r="A2261" t="s">
        <v>134</v>
      </c>
      <c r="B2261" s="72" t="s">
        <v>116</v>
      </c>
      <c r="C2261" t="s">
        <v>132</v>
      </c>
    </row>
    <row r="2262" spans="1:3" ht="15" customHeight="1">
      <c r="A2262" t="s">
        <v>134</v>
      </c>
      <c r="B2262" s="72" t="s">
        <v>116</v>
      </c>
      <c r="C2262" t="s">
        <v>132</v>
      </c>
    </row>
    <row r="2263" spans="1:3" ht="15" customHeight="1">
      <c r="A2263" t="s">
        <v>134</v>
      </c>
      <c r="B2263" s="72" t="s">
        <v>116</v>
      </c>
      <c r="C2263" t="s">
        <v>132</v>
      </c>
    </row>
    <row r="2264" spans="1:3" ht="15" customHeight="1">
      <c r="A2264" t="s">
        <v>134</v>
      </c>
      <c r="B2264" s="72" t="s">
        <v>116</v>
      </c>
      <c r="C2264" t="s">
        <v>132</v>
      </c>
    </row>
    <row r="2265" spans="1:3" ht="15" customHeight="1">
      <c r="A2265" t="s">
        <v>134</v>
      </c>
      <c r="B2265" s="72" t="s">
        <v>116</v>
      </c>
      <c r="C2265" t="s">
        <v>132</v>
      </c>
    </row>
    <row r="2266" spans="1:3" ht="15" customHeight="1">
      <c r="A2266" t="s">
        <v>134</v>
      </c>
      <c r="B2266" s="72" t="s">
        <v>116</v>
      </c>
      <c r="C2266" t="s">
        <v>132</v>
      </c>
    </row>
    <row r="2267" spans="1:3" ht="15" customHeight="1">
      <c r="A2267" t="s">
        <v>134</v>
      </c>
      <c r="B2267" s="72" t="s">
        <v>116</v>
      </c>
      <c r="C2267" t="s">
        <v>132</v>
      </c>
    </row>
    <row r="2268" spans="1:3" ht="15" customHeight="1">
      <c r="A2268" t="s">
        <v>134</v>
      </c>
      <c r="B2268" s="72" t="s">
        <v>116</v>
      </c>
      <c r="C2268" t="s">
        <v>132</v>
      </c>
    </row>
    <row r="2269" spans="1:3" ht="15" customHeight="1">
      <c r="A2269" t="s">
        <v>134</v>
      </c>
      <c r="B2269" s="72" t="s">
        <v>116</v>
      </c>
      <c r="C2269" t="s">
        <v>132</v>
      </c>
    </row>
    <row r="2270" spans="1:3" ht="15" customHeight="1">
      <c r="A2270" t="s">
        <v>134</v>
      </c>
      <c r="B2270" s="72" t="s">
        <v>116</v>
      </c>
      <c r="C2270" t="s">
        <v>132</v>
      </c>
    </row>
    <row r="2271" spans="1:3" ht="15" customHeight="1">
      <c r="A2271" t="s">
        <v>134</v>
      </c>
      <c r="B2271" s="72" t="s">
        <v>116</v>
      </c>
      <c r="C2271" t="s">
        <v>132</v>
      </c>
    </row>
    <row r="2272" spans="1:3" ht="15" customHeight="1">
      <c r="A2272" t="s">
        <v>134</v>
      </c>
      <c r="B2272" s="72" t="s">
        <v>116</v>
      </c>
      <c r="C2272" t="s">
        <v>132</v>
      </c>
    </row>
    <row r="2273" spans="1:3" ht="15" customHeight="1">
      <c r="A2273" t="s">
        <v>134</v>
      </c>
      <c r="B2273" s="72" t="s">
        <v>116</v>
      </c>
      <c r="C2273" t="s">
        <v>132</v>
      </c>
    </row>
    <row r="2274" spans="1:3" ht="15" customHeight="1">
      <c r="A2274" t="s">
        <v>134</v>
      </c>
      <c r="B2274" s="72" t="s">
        <v>116</v>
      </c>
      <c r="C2274" t="s">
        <v>132</v>
      </c>
    </row>
    <row r="2275" spans="1:3" ht="15" customHeight="1">
      <c r="A2275" t="s">
        <v>134</v>
      </c>
      <c r="B2275" s="72" t="s">
        <v>116</v>
      </c>
      <c r="C2275" t="s">
        <v>132</v>
      </c>
    </row>
    <row r="2276" spans="1:3" ht="15" customHeight="1">
      <c r="A2276" t="s">
        <v>134</v>
      </c>
      <c r="B2276" s="72" t="s">
        <v>116</v>
      </c>
      <c r="C2276" t="s">
        <v>132</v>
      </c>
    </row>
    <row r="2277" spans="1:3" ht="15" customHeight="1">
      <c r="A2277" t="s">
        <v>134</v>
      </c>
      <c r="B2277" s="72" t="s">
        <v>116</v>
      </c>
      <c r="C2277" t="s">
        <v>132</v>
      </c>
    </row>
    <row r="2278" spans="1:3" ht="15" customHeight="1">
      <c r="A2278" t="s">
        <v>134</v>
      </c>
      <c r="B2278" s="72" t="s">
        <v>116</v>
      </c>
      <c r="C2278" t="s">
        <v>132</v>
      </c>
    </row>
    <row r="2279" spans="1:3" ht="15" customHeight="1">
      <c r="A2279" t="s">
        <v>134</v>
      </c>
      <c r="B2279" s="72" t="s">
        <v>116</v>
      </c>
      <c r="C2279" t="s">
        <v>132</v>
      </c>
    </row>
    <row r="2280" spans="1:3" ht="15" customHeight="1">
      <c r="A2280" t="s">
        <v>134</v>
      </c>
      <c r="B2280" s="72" t="s">
        <v>116</v>
      </c>
      <c r="C2280" t="s">
        <v>132</v>
      </c>
    </row>
    <row r="2281" spans="1:3" ht="15" customHeight="1">
      <c r="A2281" t="s">
        <v>134</v>
      </c>
      <c r="B2281" s="72" t="s">
        <v>116</v>
      </c>
      <c r="C2281" t="s">
        <v>132</v>
      </c>
    </row>
    <row r="2282" spans="1:3" ht="15" customHeight="1">
      <c r="A2282" t="s">
        <v>134</v>
      </c>
      <c r="B2282" s="72" t="s">
        <v>116</v>
      </c>
      <c r="C2282" t="s">
        <v>132</v>
      </c>
    </row>
    <row r="2283" spans="1:3" ht="15" customHeight="1">
      <c r="A2283" t="s">
        <v>134</v>
      </c>
      <c r="B2283" s="72" t="s">
        <v>116</v>
      </c>
      <c r="C2283" t="s">
        <v>132</v>
      </c>
    </row>
    <row r="2284" spans="1:3" ht="15" customHeight="1">
      <c r="A2284" t="s">
        <v>134</v>
      </c>
      <c r="B2284" s="72" t="s">
        <v>116</v>
      </c>
      <c r="C2284" t="s">
        <v>132</v>
      </c>
    </row>
    <row r="2285" spans="1:3" ht="15" customHeight="1">
      <c r="A2285" t="s">
        <v>134</v>
      </c>
      <c r="B2285" s="72" t="s">
        <v>116</v>
      </c>
      <c r="C2285" t="s">
        <v>132</v>
      </c>
    </row>
    <row r="2286" spans="1:3" ht="15" customHeight="1">
      <c r="A2286" t="s">
        <v>134</v>
      </c>
      <c r="B2286" s="72" t="s">
        <v>116</v>
      </c>
      <c r="C2286" t="s">
        <v>132</v>
      </c>
    </row>
    <row r="2287" spans="1:3" ht="15" customHeight="1">
      <c r="A2287" t="s">
        <v>134</v>
      </c>
      <c r="B2287" s="72" t="s">
        <v>116</v>
      </c>
      <c r="C2287" t="s">
        <v>132</v>
      </c>
    </row>
    <row r="2288" spans="1:3" ht="15" customHeight="1">
      <c r="A2288" t="s">
        <v>134</v>
      </c>
      <c r="B2288" s="72" t="s">
        <v>116</v>
      </c>
      <c r="C2288" t="s">
        <v>132</v>
      </c>
    </row>
    <row r="2289" spans="1:3" ht="15" customHeight="1">
      <c r="A2289" t="s">
        <v>134</v>
      </c>
      <c r="B2289" s="72" t="s">
        <v>116</v>
      </c>
      <c r="C2289" t="s">
        <v>132</v>
      </c>
    </row>
    <row r="2290" spans="1:3" ht="15" customHeight="1">
      <c r="A2290" t="s">
        <v>134</v>
      </c>
      <c r="B2290" s="72" t="s">
        <v>116</v>
      </c>
      <c r="C2290" t="s">
        <v>132</v>
      </c>
    </row>
    <row r="2291" spans="1:3" ht="15" customHeight="1">
      <c r="A2291" t="s">
        <v>134</v>
      </c>
      <c r="B2291" s="72" t="s">
        <v>116</v>
      </c>
      <c r="C2291" t="s">
        <v>132</v>
      </c>
    </row>
    <row r="2292" spans="1:3" ht="15" customHeight="1">
      <c r="A2292" t="s">
        <v>134</v>
      </c>
      <c r="B2292" s="72" t="s">
        <v>116</v>
      </c>
      <c r="C2292" t="s">
        <v>132</v>
      </c>
    </row>
    <row r="2293" spans="1:3" ht="15" customHeight="1">
      <c r="A2293" t="s">
        <v>134</v>
      </c>
      <c r="B2293" s="72" t="s">
        <v>116</v>
      </c>
      <c r="C2293" t="s">
        <v>132</v>
      </c>
    </row>
    <row r="2294" spans="1:3" ht="15" customHeight="1">
      <c r="A2294" t="s">
        <v>134</v>
      </c>
      <c r="B2294" s="72" t="s">
        <v>116</v>
      </c>
      <c r="C2294" t="s">
        <v>132</v>
      </c>
    </row>
    <row r="2295" spans="1:3" ht="15" customHeight="1">
      <c r="A2295" t="s">
        <v>134</v>
      </c>
      <c r="B2295" s="72" t="s">
        <v>116</v>
      </c>
      <c r="C2295" t="s">
        <v>132</v>
      </c>
    </row>
    <row r="2296" spans="1:3" ht="15" customHeight="1">
      <c r="A2296" t="s">
        <v>134</v>
      </c>
      <c r="B2296" s="72" t="s">
        <v>116</v>
      </c>
      <c r="C2296" t="s">
        <v>132</v>
      </c>
    </row>
    <row r="2297" spans="1:3" ht="15" customHeight="1">
      <c r="A2297" t="s">
        <v>134</v>
      </c>
      <c r="B2297" s="72" t="s">
        <v>116</v>
      </c>
      <c r="C2297" t="s">
        <v>132</v>
      </c>
    </row>
    <row r="2298" spans="1:3" ht="15" customHeight="1">
      <c r="A2298" t="s">
        <v>134</v>
      </c>
      <c r="B2298" s="72" t="s">
        <v>116</v>
      </c>
      <c r="C2298" t="s">
        <v>132</v>
      </c>
    </row>
    <row r="2299" spans="1:3" ht="15" customHeight="1">
      <c r="A2299" t="s">
        <v>134</v>
      </c>
      <c r="B2299" s="72" t="s">
        <v>116</v>
      </c>
      <c r="C2299" t="s">
        <v>132</v>
      </c>
    </row>
    <row r="2300" spans="1:3" ht="15" customHeight="1">
      <c r="A2300" t="s">
        <v>134</v>
      </c>
      <c r="B2300" s="72" t="s">
        <v>116</v>
      </c>
      <c r="C2300" t="s">
        <v>132</v>
      </c>
    </row>
    <row r="2301" spans="1:3" ht="15" customHeight="1">
      <c r="A2301" t="s">
        <v>134</v>
      </c>
      <c r="B2301" s="72" t="s">
        <v>116</v>
      </c>
      <c r="C2301" t="s">
        <v>132</v>
      </c>
    </row>
    <row r="2302" spans="1:3" ht="15" customHeight="1">
      <c r="A2302" t="s">
        <v>134</v>
      </c>
      <c r="B2302" s="72" t="s">
        <v>116</v>
      </c>
      <c r="C2302" t="s">
        <v>132</v>
      </c>
    </row>
    <row r="2303" spans="1:3" ht="15" customHeight="1">
      <c r="A2303" t="s">
        <v>134</v>
      </c>
      <c r="B2303" s="72" t="s">
        <v>116</v>
      </c>
      <c r="C2303" t="s">
        <v>132</v>
      </c>
    </row>
    <row r="2304" spans="1:3" ht="15" customHeight="1">
      <c r="A2304" t="s">
        <v>134</v>
      </c>
      <c r="B2304" s="72" t="s">
        <v>116</v>
      </c>
      <c r="C2304" t="s">
        <v>132</v>
      </c>
    </row>
    <row r="2305" spans="1:3" ht="15" customHeight="1">
      <c r="A2305" t="s">
        <v>134</v>
      </c>
      <c r="B2305" s="72" t="s">
        <v>116</v>
      </c>
      <c r="C2305" t="s">
        <v>132</v>
      </c>
    </row>
    <row r="2306" spans="1:3" ht="15" customHeight="1">
      <c r="A2306" t="s">
        <v>134</v>
      </c>
      <c r="B2306" s="72" t="s">
        <v>116</v>
      </c>
      <c r="C2306" t="s">
        <v>132</v>
      </c>
    </row>
    <row r="2307" spans="1:3" ht="15" customHeight="1">
      <c r="A2307" t="s">
        <v>134</v>
      </c>
      <c r="B2307" s="72" t="s">
        <v>116</v>
      </c>
      <c r="C2307" t="s">
        <v>132</v>
      </c>
    </row>
    <row r="2308" spans="1:3" ht="15" customHeight="1">
      <c r="A2308" t="s">
        <v>134</v>
      </c>
      <c r="B2308" s="72" t="s">
        <v>116</v>
      </c>
      <c r="C2308" t="s">
        <v>132</v>
      </c>
    </row>
    <row r="2309" spans="1:3" ht="15" customHeight="1">
      <c r="A2309" t="s">
        <v>134</v>
      </c>
      <c r="B2309" s="72" t="s">
        <v>116</v>
      </c>
      <c r="C2309" t="s">
        <v>132</v>
      </c>
    </row>
    <row r="2310" spans="1:3" ht="15" customHeight="1">
      <c r="A2310" t="s">
        <v>134</v>
      </c>
      <c r="B2310" s="72" t="s">
        <v>116</v>
      </c>
      <c r="C2310" t="s">
        <v>132</v>
      </c>
    </row>
    <row r="2311" spans="1:3" ht="15" customHeight="1">
      <c r="A2311" t="s">
        <v>134</v>
      </c>
      <c r="B2311" s="72" t="s">
        <v>116</v>
      </c>
      <c r="C2311" t="s">
        <v>132</v>
      </c>
    </row>
    <row r="2312" spans="1:3" ht="15" customHeight="1">
      <c r="A2312" t="s">
        <v>134</v>
      </c>
      <c r="B2312" s="72" t="s">
        <v>116</v>
      </c>
      <c r="C2312" t="s">
        <v>132</v>
      </c>
    </row>
    <row r="2313" spans="1:3" ht="15" customHeight="1">
      <c r="A2313" t="s">
        <v>134</v>
      </c>
      <c r="B2313" s="72" t="s">
        <v>116</v>
      </c>
      <c r="C2313" t="s">
        <v>132</v>
      </c>
    </row>
    <row r="2314" spans="1:3" ht="15" customHeight="1">
      <c r="A2314" t="s">
        <v>134</v>
      </c>
      <c r="B2314" s="72" t="s">
        <v>116</v>
      </c>
      <c r="C2314" t="s">
        <v>132</v>
      </c>
    </row>
    <row r="2315" spans="1:3" ht="15" customHeight="1">
      <c r="A2315" t="s">
        <v>134</v>
      </c>
      <c r="B2315" s="72" t="s">
        <v>116</v>
      </c>
      <c r="C2315" t="s">
        <v>132</v>
      </c>
    </row>
    <row r="2316" spans="1:3" ht="15" customHeight="1">
      <c r="A2316" t="s">
        <v>134</v>
      </c>
      <c r="B2316" s="72" t="s">
        <v>116</v>
      </c>
      <c r="C2316" t="s">
        <v>132</v>
      </c>
    </row>
    <row r="2317" spans="1:3" ht="15" customHeight="1">
      <c r="A2317" t="s">
        <v>134</v>
      </c>
      <c r="B2317" s="72" t="s">
        <v>116</v>
      </c>
      <c r="C2317" t="s">
        <v>132</v>
      </c>
    </row>
    <row r="2318" spans="1:3" ht="15" customHeight="1">
      <c r="A2318" t="s">
        <v>134</v>
      </c>
      <c r="B2318" s="72" t="s">
        <v>116</v>
      </c>
      <c r="C2318" t="s">
        <v>132</v>
      </c>
    </row>
    <row r="2319" spans="1:3" ht="15" customHeight="1">
      <c r="A2319" t="s">
        <v>134</v>
      </c>
      <c r="B2319" s="72" t="s">
        <v>116</v>
      </c>
      <c r="C2319" t="s">
        <v>132</v>
      </c>
    </row>
    <row r="2320" spans="1:3" ht="15" customHeight="1">
      <c r="A2320" t="s">
        <v>134</v>
      </c>
      <c r="B2320" s="72" t="s">
        <v>116</v>
      </c>
      <c r="C2320" t="s">
        <v>132</v>
      </c>
    </row>
    <row r="2321" spans="1:3" ht="15" customHeight="1">
      <c r="A2321" t="s">
        <v>134</v>
      </c>
      <c r="B2321" s="72" t="s">
        <v>116</v>
      </c>
      <c r="C2321" t="s">
        <v>132</v>
      </c>
    </row>
    <row r="2322" spans="1:3" ht="15" customHeight="1">
      <c r="A2322" t="s">
        <v>134</v>
      </c>
      <c r="B2322" s="72" t="s">
        <v>116</v>
      </c>
      <c r="C2322" t="s">
        <v>132</v>
      </c>
    </row>
    <row r="2323" spans="1:3" ht="15" customHeight="1">
      <c r="A2323" t="s">
        <v>134</v>
      </c>
      <c r="B2323" s="72" t="s">
        <v>116</v>
      </c>
      <c r="C2323" t="s">
        <v>132</v>
      </c>
    </row>
    <row r="2324" spans="1:3" ht="15" customHeight="1">
      <c r="A2324" t="s">
        <v>134</v>
      </c>
      <c r="B2324" s="72" t="s">
        <v>116</v>
      </c>
      <c r="C2324" t="s">
        <v>132</v>
      </c>
    </row>
    <row r="2325" spans="1:3" ht="15" customHeight="1">
      <c r="A2325" t="s">
        <v>134</v>
      </c>
      <c r="B2325" s="72" t="s">
        <v>116</v>
      </c>
      <c r="C2325" t="s">
        <v>132</v>
      </c>
    </row>
    <row r="2326" spans="1:3" ht="15" customHeight="1">
      <c r="A2326" t="s">
        <v>134</v>
      </c>
      <c r="B2326" s="72" t="s">
        <v>116</v>
      </c>
      <c r="C2326" t="s">
        <v>132</v>
      </c>
    </row>
    <row r="2327" spans="1:3" ht="15" customHeight="1">
      <c r="A2327" t="s">
        <v>134</v>
      </c>
      <c r="B2327" s="72" t="s">
        <v>116</v>
      </c>
      <c r="C2327" t="s">
        <v>132</v>
      </c>
    </row>
    <row r="2328" spans="1:3" ht="15" customHeight="1">
      <c r="A2328" t="s">
        <v>134</v>
      </c>
      <c r="B2328" s="72" t="s">
        <v>116</v>
      </c>
      <c r="C2328" t="s">
        <v>132</v>
      </c>
    </row>
    <row r="2329" spans="1:3" ht="15" customHeight="1">
      <c r="A2329" t="s">
        <v>134</v>
      </c>
      <c r="B2329" s="72" t="s">
        <v>116</v>
      </c>
      <c r="C2329" t="s">
        <v>132</v>
      </c>
    </row>
    <row r="2330" spans="1:3" ht="15" customHeight="1">
      <c r="A2330" t="s">
        <v>134</v>
      </c>
      <c r="B2330" s="72" t="s">
        <v>116</v>
      </c>
      <c r="C2330" t="s">
        <v>132</v>
      </c>
    </row>
    <row r="2331" spans="1:3" ht="15" customHeight="1">
      <c r="A2331" t="s">
        <v>134</v>
      </c>
      <c r="B2331" s="72" t="s">
        <v>116</v>
      </c>
      <c r="C2331" t="s">
        <v>132</v>
      </c>
    </row>
    <row r="2332" spans="1:3" ht="15" customHeight="1">
      <c r="A2332" t="s">
        <v>134</v>
      </c>
      <c r="B2332" s="72" t="s">
        <v>116</v>
      </c>
      <c r="C2332" t="s">
        <v>132</v>
      </c>
    </row>
    <row r="2333" spans="1:3" ht="15" customHeight="1">
      <c r="A2333" t="s">
        <v>134</v>
      </c>
      <c r="B2333" s="72" t="s">
        <v>116</v>
      </c>
      <c r="C2333" t="s">
        <v>132</v>
      </c>
    </row>
    <row r="2334" spans="1:3" ht="15" customHeight="1">
      <c r="A2334" t="s">
        <v>134</v>
      </c>
      <c r="B2334" s="72" t="s">
        <v>116</v>
      </c>
      <c r="C2334" t="s">
        <v>132</v>
      </c>
    </row>
    <row r="2335" spans="1:3" ht="15" customHeight="1">
      <c r="A2335" t="s">
        <v>134</v>
      </c>
      <c r="B2335" s="72" t="s">
        <v>116</v>
      </c>
      <c r="C2335" t="s">
        <v>132</v>
      </c>
    </row>
    <row r="2336" spans="1:3" ht="15" customHeight="1">
      <c r="A2336" t="s">
        <v>134</v>
      </c>
      <c r="B2336" s="72" t="s">
        <v>116</v>
      </c>
      <c r="C2336" t="s">
        <v>132</v>
      </c>
    </row>
    <row r="2337" spans="1:3" ht="15" customHeight="1">
      <c r="A2337" t="s">
        <v>134</v>
      </c>
      <c r="B2337" s="72" t="s">
        <v>116</v>
      </c>
      <c r="C2337" t="s">
        <v>132</v>
      </c>
    </row>
    <row r="2338" spans="1:3" ht="15" customHeight="1">
      <c r="A2338" t="s">
        <v>134</v>
      </c>
      <c r="B2338" s="72" t="s">
        <v>116</v>
      </c>
      <c r="C2338" t="s">
        <v>132</v>
      </c>
    </row>
    <row r="2339" spans="1:3" ht="15" customHeight="1">
      <c r="A2339" t="s">
        <v>134</v>
      </c>
      <c r="B2339" s="72" t="s">
        <v>116</v>
      </c>
      <c r="C2339" t="s">
        <v>132</v>
      </c>
    </row>
    <row r="2340" spans="1:3" ht="15" customHeight="1">
      <c r="A2340" t="s">
        <v>134</v>
      </c>
      <c r="B2340" s="72" t="s">
        <v>116</v>
      </c>
      <c r="C2340" t="s">
        <v>132</v>
      </c>
    </row>
    <row r="2341" spans="1:3" ht="15" customHeight="1">
      <c r="A2341" t="s">
        <v>134</v>
      </c>
      <c r="B2341" s="72" t="s">
        <v>116</v>
      </c>
      <c r="C2341" t="s">
        <v>132</v>
      </c>
    </row>
    <row r="2342" spans="1:3" ht="15" customHeight="1">
      <c r="A2342" t="s">
        <v>134</v>
      </c>
      <c r="B2342" s="72" t="s">
        <v>116</v>
      </c>
      <c r="C2342" t="s">
        <v>132</v>
      </c>
    </row>
    <row r="2343" spans="1:3" ht="15" customHeight="1">
      <c r="A2343" t="s">
        <v>134</v>
      </c>
      <c r="B2343" s="72" t="s">
        <v>116</v>
      </c>
      <c r="C2343" t="s">
        <v>132</v>
      </c>
    </row>
    <row r="2344" spans="1:3" ht="15" customHeight="1">
      <c r="A2344" t="s">
        <v>134</v>
      </c>
      <c r="B2344" s="72" t="s">
        <v>116</v>
      </c>
      <c r="C2344" t="s">
        <v>132</v>
      </c>
    </row>
    <row r="2345" spans="1:3" ht="15" customHeight="1">
      <c r="A2345" t="s">
        <v>134</v>
      </c>
      <c r="B2345" s="72" t="s">
        <v>116</v>
      </c>
      <c r="C2345" t="s">
        <v>132</v>
      </c>
    </row>
    <row r="2346" spans="1:3" ht="15" customHeight="1">
      <c r="A2346" t="s">
        <v>134</v>
      </c>
      <c r="B2346" s="72" t="s">
        <v>116</v>
      </c>
      <c r="C2346" t="s">
        <v>132</v>
      </c>
    </row>
    <row r="2347" spans="1:3" ht="15" customHeight="1">
      <c r="A2347" t="s">
        <v>134</v>
      </c>
      <c r="B2347" s="72" t="s">
        <v>116</v>
      </c>
      <c r="C2347" t="s">
        <v>132</v>
      </c>
    </row>
    <row r="2348" spans="1:3" ht="15" customHeight="1">
      <c r="A2348" t="s">
        <v>134</v>
      </c>
      <c r="B2348" s="72" t="s">
        <v>116</v>
      </c>
      <c r="C2348" t="s">
        <v>132</v>
      </c>
    </row>
    <row r="2349" spans="1:3" ht="15" customHeight="1">
      <c r="A2349" t="s">
        <v>134</v>
      </c>
      <c r="B2349" s="72" t="s">
        <v>116</v>
      </c>
      <c r="C2349" t="s">
        <v>132</v>
      </c>
    </row>
    <row r="2350" spans="1:3" ht="15" customHeight="1">
      <c r="A2350" t="s">
        <v>134</v>
      </c>
      <c r="B2350" s="72" t="s">
        <v>116</v>
      </c>
      <c r="C2350" t="s">
        <v>132</v>
      </c>
    </row>
    <row r="2351" spans="1:3" ht="15" customHeight="1">
      <c r="A2351" t="s">
        <v>134</v>
      </c>
      <c r="B2351" s="72" t="s">
        <v>116</v>
      </c>
      <c r="C2351" t="s">
        <v>132</v>
      </c>
    </row>
    <row r="2352" spans="1:3" ht="15" customHeight="1">
      <c r="A2352" t="s">
        <v>134</v>
      </c>
      <c r="B2352" s="72" t="s">
        <v>116</v>
      </c>
      <c r="C2352" t="s">
        <v>132</v>
      </c>
    </row>
    <row r="2353" spans="1:3" ht="15" customHeight="1">
      <c r="A2353" t="s">
        <v>134</v>
      </c>
      <c r="B2353" s="72" t="s">
        <v>116</v>
      </c>
      <c r="C2353" t="s">
        <v>132</v>
      </c>
    </row>
    <row r="2354" spans="1:3" ht="15" customHeight="1">
      <c r="A2354" t="s">
        <v>134</v>
      </c>
      <c r="B2354" s="72" t="s">
        <v>116</v>
      </c>
      <c r="C2354" t="s">
        <v>132</v>
      </c>
    </row>
    <row r="2355" spans="1:3" ht="15" customHeight="1">
      <c r="A2355" t="s">
        <v>134</v>
      </c>
      <c r="B2355" s="72" t="s">
        <v>116</v>
      </c>
      <c r="C2355" t="s">
        <v>132</v>
      </c>
    </row>
    <row r="2356" spans="1:3" ht="15" customHeight="1">
      <c r="A2356" t="s">
        <v>134</v>
      </c>
      <c r="B2356" s="72" t="s">
        <v>116</v>
      </c>
      <c r="C2356" t="s">
        <v>132</v>
      </c>
    </row>
    <row r="2357" spans="1:3" ht="15" customHeight="1">
      <c r="A2357" t="s">
        <v>134</v>
      </c>
      <c r="B2357" s="72" t="s">
        <v>116</v>
      </c>
      <c r="C2357" t="s">
        <v>132</v>
      </c>
    </row>
    <row r="2358" spans="1:3" ht="15" customHeight="1">
      <c r="A2358" t="s">
        <v>134</v>
      </c>
      <c r="B2358" s="72" t="s">
        <v>116</v>
      </c>
      <c r="C2358" t="s">
        <v>132</v>
      </c>
    </row>
    <row r="2359" spans="1:3" ht="15" customHeight="1">
      <c r="A2359" t="s">
        <v>134</v>
      </c>
      <c r="B2359" s="72" t="s">
        <v>116</v>
      </c>
      <c r="C2359" t="s">
        <v>132</v>
      </c>
    </row>
    <row r="2360" spans="1:3" ht="15" customHeight="1">
      <c r="A2360" t="s">
        <v>134</v>
      </c>
      <c r="B2360" s="72" t="s">
        <v>116</v>
      </c>
      <c r="C2360" t="s">
        <v>132</v>
      </c>
    </row>
    <row r="2361" spans="1:3" ht="15" customHeight="1">
      <c r="A2361" t="s">
        <v>134</v>
      </c>
      <c r="B2361" s="72" t="s">
        <v>116</v>
      </c>
      <c r="C2361" t="s">
        <v>132</v>
      </c>
    </row>
    <row r="2362" spans="1:3" ht="15" customHeight="1">
      <c r="A2362" t="s">
        <v>134</v>
      </c>
      <c r="B2362" s="72" t="s">
        <v>116</v>
      </c>
      <c r="C2362" t="s">
        <v>132</v>
      </c>
    </row>
    <row r="2363" spans="1:3" ht="15" customHeight="1">
      <c r="A2363" t="s">
        <v>134</v>
      </c>
      <c r="B2363" s="72" t="s">
        <v>116</v>
      </c>
      <c r="C2363" t="s">
        <v>132</v>
      </c>
    </row>
    <row r="2364" spans="1:3" ht="15" customHeight="1">
      <c r="A2364" t="s">
        <v>134</v>
      </c>
      <c r="B2364" s="72" t="s">
        <v>116</v>
      </c>
      <c r="C2364" t="s">
        <v>132</v>
      </c>
    </row>
    <row r="2365" spans="1:3" ht="15" customHeight="1">
      <c r="A2365" t="s">
        <v>134</v>
      </c>
      <c r="B2365" s="72" t="s">
        <v>116</v>
      </c>
      <c r="C2365" t="s">
        <v>132</v>
      </c>
    </row>
    <row r="2366" spans="1:3" ht="15" customHeight="1">
      <c r="A2366" t="s">
        <v>134</v>
      </c>
      <c r="B2366" s="72" t="s">
        <v>116</v>
      </c>
      <c r="C2366" t="s">
        <v>132</v>
      </c>
    </row>
    <row r="2367" spans="1:3" ht="15" customHeight="1">
      <c r="A2367" t="s">
        <v>134</v>
      </c>
      <c r="B2367" s="72" t="s">
        <v>116</v>
      </c>
      <c r="C2367" t="s">
        <v>132</v>
      </c>
    </row>
    <row r="2368" spans="1:3" ht="15" customHeight="1">
      <c r="A2368" t="s">
        <v>134</v>
      </c>
      <c r="B2368" s="72" t="s">
        <v>116</v>
      </c>
      <c r="C2368" t="s">
        <v>132</v>
      </c>
    </row>
    <row r="2369" spans="1:3" ht="15" customHeight="1">
      <c r="A2369" t="s">
        <v>134</v>
      </c>
      <c r="B2369" s="72" t="s">
        <v>116</v>
      </c>
      <c r="C2369" t="s">
        <v>132</v>
      </c>
    </row>
    <row r="2370" spans="1:3" ht="15" customHeight="1">
      <c r="A2370" t="s">
        <v>134</v>
      </c>
      <c r="B2370" s="72" t="s">
        <v>116</v>
      </c>
      <c r="C2370" t="s">
        <v>132</v>
      </c>
    </row>
    <row r="2371" spans="1:3" ht="15" customHeight="1">
      <c r="A2371" t="s">
        <v>134</v>
      </c>
      <c r="B2371" s="72" t="s">
        <v>116</v>
      </c>
      <c r="C2371" t="s">
        <v>132</v>
      </c>
    </row>
    <row r="2372" spans="1:3" ht="15" customHeight="1">
      <c r="A2372" t="s">
        <v>134</v>
      </c>
      <c r="B2372" s="72" t="s">
        <v>116</v>
      </c>
      <c r="C2372" t="s">
        <v>132</v>
      </c>
    </row>
    <row r="2373" spans="1:3" ht="15" customHeight="1">
      <c r="A2373" t="s">
        <v>134</v>
      </c>
      <c r="B2373" s="72" t="s">
        <v>116</v>
      </c>
      <c r="C2373" t="s">
        <v>132</v>
      </c>
    </row>
    <row r="2374" spans="1:3" ht="15" customHeight="1">
      <c r="A2374" t="s">
        <v>134</v>
      </c>
      <c r="B2374" s="72" t="s">
        <v>116</v>
      </c>
      <c r="C2374" t="s">
        <v>132</v>
      </c>
    </row>
    <row r="2375" spans="1:3" ht="15" customHeight="1">
      <c r="A2375" t="s">
        <v>134</v>
      </c>
      <c r="B2375" s="72" t="s">
        <v>116</v>
      </c>
      <c r="C2375" t="s">
        <v>132</v>
      </c>
    </row>
    <row r="2376" spans="1:3" ht="15" customHeight="1">
      <c r="A2376" t="s">
        <v>134</v>
      </c>
      <c r="B2376" s="72" t="s">
        <v>116</v>
      </c>
      <c r="C2376" t="s">
        <v>132</v>
      </c>
    </row>
    <row r="2377" spans="1:3" ht="15" customHeight="1">
      <c r="A2377" t="s">
        <v>134</v>
      </c>
      <c r="B2377" s="72" t="s">
        <v>116</v>
      </c>
      <c r="C2377" t="s">
        <v>132</v>
      </c>
    </row>
    <row r="2378" spans="1:3" ht="15" customHeight="1">
      <c r="A2378" t="s">
        <v>134</v>
      </c>
      <c r="B2378" s="72" t="s">
        <v>116</v>
      </c>
      <c r="C2378" t="s">
        <v>132</v>
      </c>
    </row>
    <row r="2379" spans="1:3" ht="15" customHeight="1">
      <c r="A2379" t="s">
        <v>134</v>
      </c>
      <c r="B2379" s="72" t="s">
        <v>116</v>
      </c>
      <c r="C2379" t="s">
        <v>132</v>
      </c>
    </row>
    <row r="2380" spans="1:3" ht="15" customHeight="1">
      <c r="A2380" t="s">
        <v>134</v>
      </c>
      <c r="B2380" s="72" t="s">
        <v>116</v>
      </c>
      <c r="C2380" t="s">
        <v>132</v>
      </c>
    </row>
    <row r="2381" spans="1:3" ht="15" customHeight="1">
      <c r="A2381" t="s">
        <v>134</v>
      </c>
      <c r="B2381" s="72" t="s">
        <v>116</v>
      </c>
      <c r="C2381" t="s">
        <v>132</v>
      </c>
    </row>
    <row r="2382" spans="1:3" ht="15" customHeight="1">
      <c r="A2382" t="s">
        <v>134</v>
      </c>
      <c r="B2382" s="72" t="s">
        <v>116</v>
      </c>
      <c r="C2382" t="s">
        <v>132</v>
      </c>
    </row>
    <row r="2383" spans="1:3" ht="15" customHeight="1">
      <c r="A2383" t="s">
        <v>134</v>
      </c>
      <c r="B2383" s="72" t="s">
        <v>116</v>
      </c>
      <c r="C2383" t="s">
        <v>132</v>
      </c>
    </row>
    <row r="2384" spans="1:3" ht="15" customHeight="1">
      <c r="A2384" t="s">
        <v>134</v>
      </c>
      <c r="B2384" s="72" t="s">
        <v>116</v>
      </c>
      <c r="C2384" t="s">
        <v>132</v>
      </c>
    </row>
    <row r="2385" spans="1:3" ht="15" customHeight="1">
      <c r="A2385" t="s">
        <v>134</v>
      </c>
      <c r="B2385" s="72" t="s">
        <v>116</v>
      </c>
      <c r="C2385" t="s">
        <v>132</v>
      </c>
    </row>
    <row r="2386" spans="1:3" ht="15" customHeight="1">
      <c r="A2386" t="s">
        <v>134</v>
      </c>
      <c r="B2386" s="72" t="s">
        <v>116</v>
      </c>
      <c r="C2386" t="s">
        <v>132</v>
      </c>
    </row>
    <row r="2387" spans="1:3" ht="15" customHeight="1">
      <c r="A2387" t="s">
        <v>134</v>
      </c>
      <c r="B2387" s="72" t="s">
        <v>116</v>
      </c>
      <c r="C2387" t="s">
        <v>132</v>
      </c>
    </row>
    <row r="2388" spans="1:3" ht="15" customHeight="1">
      <c r="A2388" t="s">
        <v>134</v>
      </c>
      <c r="B2388" s="72" t="s">
        <v>116</v>
      </c>
      <c r="C2388" t="s">
        <v>132</v>
      </c>
    </row>
    <row r="2389" spans="1:3" ht="15" customHeight="1">
      <c r="A2389" t="s">
        <v>134</v>
      </c>
      <c r="B2389" s="72" t="s">
        <v>116</v>
      </c>
      <c r="C2389" t="s">
        <v>132</v>
      </c>
    </row>
    <row r="2390" spans="1:3" ht="15" customHeight="1">
      <c r="A2390" t="s">
        <v>134</v>
      </c>
      <c r="B2390" s="72" t="s">
        <v>116</v>
      </c>
      <c r="C2390" t="s">
        <v>132</v>
      </c>
    </row>
    <row r="2391" spans="1:3" ht="15" customHeight="1">
      <c r="A2391" t="s">
        <v>134</v>
      </c>
      <c r="B2391" s="72" t="s">
        <v>116</v>
      </c>
      <c r="C2391" t="s">
        <v>132</v>
      </c>
    </row>
    <row r="2392" spans="1:3" ht="15" customHeight="1">
      <c r="A2392" t="s">
        <v>134</v>
      </c>
      <c r="B2392" s="72" t="s">
        <v>116</v>
      </c>
      <c r="C2392" t="s">
        <v>132</v>
      </c>
    </row>
    <row r="2393" spans="1:3" ht="15" customHeight="1">
      <c r="A2393" t="s">
        <v>134</v>
      </c>
      <c r="B2393" s="72" t="s">
        <v>116</v>
      </c>
      <c r="C2393" t="s">
        <v>132</v>
      </c>
    </row>
    <row r="2394" spans="1:3" ht="15" customHeight="1">
      <c r="A2394" t="s">
        <v>134</v>
      </c>
      <c r="B2394" s="72" t="s">
        <v>116</v>
      </c>
      <c r="C2394" t="s">
        <v>132</v>
      </c>
    </row>
    <row r="2395" spans="1:3" ht="15" customHeight="1">
      <c r="A2395" t="s">
        <v>134</v>
      </c>
      <c r="B2395" s="72" t="s">
        <v>116</v>
      </c>
      <c r="C2395" t="s">
        <v>132</v>
      </c>
    </row>
    <row r="2396" spans="1:3" ht="15" customHeight="1">
      <c r="A2396" t="s">
        <v>134</v>
      </c>
      <c r="B2396" s="72" t="s">
        <v>116</v>
      </c>
      <c r="C2396" t="s">
        <v>132</v>
      </c>
    </row>
    <row r="2397" spans="1:3" ht="15" customHeight="1">
      <c r="A2397" t="s">
        <v>134</v>
      </c>
      <c r="B2397" s="72" t="s">
        <v>116</v>
      </c>
      <c r="C2397" t="s">
        <v>132</v>
      </c>
    </row>
    <row r="2398" spans="1:3" ht="15" customHeight="1">
      <c r="A2398" t="s">
        <v>134</v>
      </c>
      <c r="B2398" s="72" t="s">
        <v>116</v>
      </c>
      <c r="C2398" t="s">
        <v>132</v>
      </c>
    </row>
    <row r="2399" spans="1:3" ht="15" customHeight="1">
      <c r="A2399" t="s">
        <v>134</v>
      </c>
      <c r="B2399" s="72" t="s">
        <v>116</v>
      </c>
      <c r="C2399" t="s">
        <v>132</v>
      </c>
    </row>
    <row r="2400" spans="1:3" ht="15" customHeight="1">
      <c r="A2400" t="s">
        <v>134</v>
      </c>
      <c r="B2400" s="72" t="s">
        <v>116</v>
      </c>
      <c r="C2400" t="s">
        <v>132</v>
      </c>
    </row>
    <row r="2401" spans="1:3" ht="15" customHeight="1">
      <c r="A2401" t="s">
        <v>134</v>
      </c>
      <c r="B2401" s="72" t="s">
        <v>116</v>
      </c>
      <c r="C2401" t="s">
        <v>132</v>
      </c>
    </row>
    <row r="2402" spans="1:3" ht="15" customHeight="1">
      <c r="A2402" t="s">
        <v>134</v>
      </c>
      <c r="B2402" s="72" t="s">
        <v>116</v>
      </c>
      <c r="C2402" t="s">
        <v>132</v>
      </c>
    </row>
    <row r="2403" spans="1:3" ht="15" customHeight="1">
      <c r="A2403" t="s">
        <v>134</v>
      </c>
      <c r="B2403" s="72" t="s">
        <v>116</v>
      </c>
      <c r="C2403" t="s">
        <v>132</v>
      </c>
    </row>
    <row r="2404" spans="1:3" ht="15" customHeight="1">
      <c r="A2404" t="s">
        <v>134</v>
      </c>
      <c r="B2404" s="72" t="s">
        <v>116</v>
      </c>
      <c r="C2404" t="s">
        <v>132</v>
      </c>
    </row>
    <row r="2405" spans="1:3" ht="15" customHeight="1">
      <c r="A2405" t="s">
        <v>134</v>
      </c>
      <c r="B2405" s="72" t="s">
        <v>116</v>
      </c>
      <c r="C2405" t="s">
        <v>132</v>
      </c>
    </row>
    <row r="2406" spans="1:3" ht="15" customHeight="1">
      <c r="A2406" t="s">
        <v>134</v>
      </c>
      <c r="B2406" s="72" t="s">
        <v>116</v>
      </c>
      <c r="C2406" t="s">
        <v>132</v>
      </c>
    </row>
    <row r="2407" spans="1:3" ht="15" customHeight="1">
      <c r="A2407" t="s">
        <v>134</v>
      </c>
      <c r="B2407" s="72" t="s">
        <v>116</v>
      </c>
      <c r="C2407" t="s">
        <v>132</v>
      </c>
    </row>
    <row r="2408" spans="1:3" ht="15" customHeight="1">
      <c r="A2408" t="s">
        <v>134</v>
      </c>
      <c r="B2408" s="72" t="s">
        <v>116</v>
      </c>
      <c r="C2408" t="s">
        <v>132</v>
      </c>
    </row>
    <row r="2409" spans="1:3" ht="15" customHeight="1">
      <c r="A2409" t="s">
        <v>134</v>
      </c>
      <c r="B2409" s="72" t="s">
        <v>116</v>
      </c>
      <c r="C2409" t="s">
        <v>132</v>
      </c>
    </row>
    <row r="2410" spans="1:3" ht="15" customHeight="1">
      <c r="A2410" t="s">
        <v>134</v>
      </c>
      <c r="B2410" s="72" t="s">
        <v>116</v>
      </c>
      <c r="C2410" t="s">
        <v>132</v>
      </c>
    </row>
    <row r="2411" spans="1:3" ht="15" customHeight="1">
      <c r="A2411" t="s">
        <v>134</v>
      </c>
      <c r="B2411" s="72" t="s">
        <v>116</v>
      </c>
      <c r="C2411" t="s">
        <v>132</v>
      </c>
    </row>
    <row r="2412" spans="1:3" ht="15" customHeight="1">
      <c r="A2412" t="s">
        <v>134</v>
      </c>
      <c r="B2412" s="72" t="s">
        <v>116</v>
      </c>
      <c r="C2412" t="s">
        <v>132</v>
      </c>
    </row>
    <row r="2413" spans="1:3" ht="15" customHeight="1">
      <c r="A2413" t="s">
        <v>134</v>
      </c>
      <c r="B2413" s="72" t="s">
        <v>116</v>
      </c>
      <c r="C2413" t="s">
        <v>132</v>
      </c>
    </row>
    <row r="2414" spans="1:3" ht="15" customHeight="1">
      <c r="A2414" t="s">
        <v>134</v>
      </c>
      <c r="B2414" s="72" t="s">
        <v>116</v>
      </c>
      <c r="C2414" t="s">
        <v>132</v>
      </c>
    </row>
    <row r="2415" spans="1:3" ht="15" customHeight="1">
      <c r="A2415" t="s">
        <v>134</v>
      </c>
      <c r="B2415" s="72" t="s">
        <v>116</v>
      </c>
      <c r="C2415" t="s">
        <v>132</v>
      </c>
    </row>
    <row r="2416" spans="1:3" ht="15" customHeight="1">
      <c r="A2416" t="s">
        <v>134</v>
      </c>
      <c r="B2416" s="72" t="s">
        <v>116</v>
      </c>
      <c r="C2416" t="s">
        <v>132</v>
      </c>
    </row>
    <row r="2417" spans="1:3" ht="15" customHeight="1">
      <c r="A2417" t="s">
        <v>134</v>
      </c>
      <c r="B2417" s="72" t="s">
        <v>116</v>
      </c>
      <c r="C2417" t="s">
        <v>132</v>
      </c>
    </row>
    <row r="2418" spans="1:3" ht="15" customHeight="1">
      <c r="A2418" t="s">
        <v>134</v>
      </c>
      <c r="B2418" s="72" t="s">
        <v>116</v>
      </c>
      <c r="C2418" t="s">
        <v>132</v>
      </c>
    </row>
    <row r="2419" spans="1:3" ht="15" customHeight="1">
      <c r="A2419" t="s">
        <v>134</v>
      </c>
      <c r="B2419" s="72" t="s">
        <v>116</v>
      </c>
      <c r="C2419" t="s">
        <v>132</v>
      </c>
    </row>
    <row r="2420" spans="1:3" ht="15" customHeight="1">
      <c r="A2420" t="s">
        <v>134</v>
      </c>
      <c r="B2420" s="72" t="s">
        <v>116</v>
      </c>
      <c r="C2420" t="s">
        <v>132</v>
      </c>
    </row>
    <row r="2421" spans="1:3" ht="15" customHeight="1">
      <c r="A2421" t="s">
        <v>134</v>
      </c>
      <c r="B2421" s="72" t="s">
        <v>116</v>
      </c>
      <c r="C2421" t="s">
        <v>132</v>
      </c>
    </row>
    <row r="2422" spans="1:3" ht="15" customHeight="1">
      <c r="A2422" t="s">
        <v>134</v>
      </c>
      <c r="B2422" s="72" t="s">
        <v>116</v>
      </c>
      <c r="C2422" t="s">
        <v>132</v>
      </c>
    </row>
    <row r="2423" spans="1:3" ht="15" customHeight="1">
      <c r="A2423" t="s">
        <v>134</v>
      </c>
      <c r="B2423" s="72" t="s">
        <v>116</v>
      </c>
      <c r="C2423" t="s">
        <v>132</v>
      </c>
    </row>
    <row r="2424" spans="1:3" ht="15" customHeight="1">
      <c r="A2424" t="s">
        <v>134</v>
      </c>
      <c r="B2424" s="72" t="s">
        <v>116</v>
      </c>
      <c r="C2424" t="s">
        <v>132</v>
      </c>
    </row>
    <row r="2425" spans="1:3" ht="15" customHeight="1">
      <c r="A2425" t="s">
        <v>134</v>
      </c>
      <c r="B2425" s="72" t="s">
        <v>116</v>
      </c>
      <c r="C2425" t="s">
        <v>132</v>
      </c>
    </row>
    <row r="2426" spans="1:3" ht="15" customHeight="1">
      <c r="A2426" t="s">
        <v>134</v>
      </c>
      <c r="B2426" s="72" t="s">
        <v>116</v>
      </c>
      <c r="C2426" t="s">
        <v>132</v>
      </c>
    </row>
    <row r="2427" spans="1:3" ht="15" customHeight="1">
      <c r="A2427" t="s">
        <v>134</v>
      </c>
      <c r="B2427" s="72" t="s">
        <v>116</v>
      </c>
      <c r="C2427" t="s">
        <v>132</v>
      </c>
    </row>
    <row r="2428" spans="1:3" ht="15" customHeight="1">
      <c r="A2428" t="s">
        <v>134</v>
      </c>
      <c r="B2428" s="72" t="s">
        <v>116</v>
      </c>
      <c r="C2428" t="s">
        <v>132</v>
      </c>
    </row>
    <row r="2429" spans="1:3" ht="15" customHeight="1">
      <c r="A2429" t="s">
        <v>134</v>
      </c>
      <c r="B2429" s="72" t="s">
        <v>116</v>
      </c>
      <c r="C2429" t="s">
        <v>132</v>
      </c>
    </row>
    <row r="2430" spans="1:3" ht="15" customHeight="1">
      <c r="A2430" t="s">
        <v>134</v>
      </c>
      <c r="B2430" s="72" t="s">
        <v>116</v>
      </c>
      <c r="C2430" t="s">
        <v>132</v>
      </c>
    </row>
    <row r="2431" spans="1:3" ht="15" customHeight="1">
      <c r="A2431" t="s">
        <v>134</v>
      </c>
      <c r="B2431" s="72" t="s">
        <v>116</v>
      </c>
      <c r="C2431" t="s">
        <v>132</v>
      </c>
    </row>
    <row r="2432" spans="1:3" ht="15" customHeight="1">
      <c r="A2432" t="s">
        <v>134</v>
      </c>
      <c r="B2432" s="72" t="s">
        <v>116</v>
      </c>
      <c r="C2432" t="s">
        <v>132</v>
      </c>
    </row>
    <row r="2433" spans="1:3" ht="15" customHeight="1">
      <c r="A2433" t="s">
        <v>134</v>
      </c>
      <c r="B2433" s="72" t="s">
        <v>116</v>
      </c>
      <c r="C2433" t="s">
        <v>132</v>
      </c>
    </row>
    <row r="2434" spans="1:3" ht="15" customHeight="1">
      <c r="A2434" t="s">
        <v>134</v>
      </c>
      <c r="B2434" s="72" t="s">
        <v>116</v>
      </c>
      <c r="C2434" t="s">
        <v>132</v>
      </c>
    </row>
    <row r="2435" spans="1:3" ht="15" customHeight="1">
      <c r="A2435" t="s">
        <v>134</v>
      </c>
      <c r="B2435" s="72" t="s">
        <v>116</v>
      </c>
      <c r="C2435" t="s">
        <v>132</v>
      </c>
    </row>
    <row r="2436" spans="1:3" ht="15" customHeight="1">
      <c r="A2436" t="s">
        <v>134</v>
      </c>
      <c r="B2436" s="72" t="s">
        <v>116</v>
      </c>
      <c r="C2436" t="s">
        <v>132</v>
      </c>
    </row>
    <row r="2437" spans="1:3" ht="15" customHeight="1">
      <c r="A2437" t="s">
        <v>134</v>
      </c>
      <c r="B2437" s="72" t="s">
        <v>116</v>
      </c>
      <c r="C2437" t="s">
        <v>132</v>
      </c>
    </row>
    <row r="2438" spans="1:3" ht="15" customHeight="1">
      <c r="A2438" t="s">
        <v>134</v>
      </c>
      <c r="B2438" s="72" t="s">
        <v>116</v>
      </c>
      <c r="C2438" t="s">
        <v>132</v>
      </c>
    </row>
    <row r="2439" spans="1:3" ht="15" customHeight="1">
      <c r="A2439" t="s">
        <v>134</v>
      </c>
      <c r="B2439" s="72" t="s">
        <v>116</v>
      </c>
      <c r="C2439" t="s">
        <v>132</v>
      </c>
    </row>
    <row r="2440" spans="1:3" ht="15" customHeight="1">
      <c r="A2440" t="s">
        <v>134</v>
      </c>
      <c r="B2440" s="72" t="s">
        <v>116</v>
      </c>
      <c r="C2440" t="s">
        <v>132</v>
      </c>
    </row>
    <row r="2441" spans="1:3" ht="15" customHeight="1">
      <c r="A2441" t="s">
        <v>134</v>
      </c>
      <c r="B2441" s="72" t="s">
        <v>116</v>
      </c>
      <c r="C2441" t="s">
        <v>132</v>
      </c>
    </row>
    <row r="2442" spans="1:3" ht="15" customHeight="1">
      <c r="A2442" t="s">
        <v>134</v>
      </c>
      <c r="B2442" s="72" t="s">
        <v>116</v>
      </c>
      <c r="C2442" t="s">
        <v>132</v>
      </c>
    </row>
    <row r="2443" spans="1:3" ht="15" customHeight="1">
      <c r="A2443" t="s">
        <v>134</v>
      </c>
      <c r="B2443" s="72" t="s">
        <v>116</v>
      </c>
      <c r="C2443" t="s">
        <v>132</v>
      </c>
    </row>
    <row r="2444" spans="1:3" ht="15" customHeight="1">
      <c r="A2444" t="s">
        <v>134</v>
      </c>
      <c r="B2444" s="72" t="s">
        <v>116</v>
      </c>
      <c r="C2444" t="s">
        <v>132</v>
      </c>
    </row>
    <row r="2445" spans="1:3" ht="15" customHeight="1">
      <c r="A2445" t="s">
        <v>134</v>
      </c>
      <c r="B2445" s="72" t="s">
        <v>116</v>
      </c>
      <c r="C2445" t="s">
        <v>132</v>
      </c>
    </row>
    <row r="2446" spans="1:3" ht="15" customHeight="1">
      <c r="A2446" t="s">
        <v>134</v>
      </c>
      <c r="B2446" s="72" t="s">
        <v>116</v>
      </c>
      <c r="C2446" t="s">
        <v>132</v>
      </c>
    </row>
    <row r="2447" spans="1:3" ht="15" customHeight="1">
      <c r="A2447" t="s">
        <v>134</v>
      </c>
      <c r="B2447" s="72" t="s">
        <v>116</v>
      </c>
      <c r="C2447" t="s">
        <v>132</v>
      </c>
    </row>
    <row r="2448" spans="1:3" ht="15" customHeight="1">
      <c r="A2448" t="s">
        <v>134</v>
      </c>
      <c r="B2448" s="72" t="s">
        <v>116</v>
      </c>
      <c r="C2448" t="s">
        <v>132</v>
      </c>
    </row>
    <row r="2449" spans="1:3" ht="15" customHeight="1">
      <c r="A2449" t="s">
        <v>134</v>
      </c>
      <c r="B2449" s="72" t="s">
        <v>116</v>
      </c>
      <c r="C2449" t="s">
        <v>132</v>
      </c>
    </row>
    <row r="2450" spans="1:3" ht="15" customHeight="1">
      <c r="A2450" t="s">
        <v>134</v>
      </c>
      <c r="B2450" s="72" t="s">
        <v>116</v>
      </c>
      <c r="C2450" t="s">
        <v>132</v>
      </c>
    </row>
    <row r="2451" spans="1:3" ht="15" customHeight="1">
      <c r="A2451" t="s">
        <v>134</v>
      </c>
      <c r="B2451" s="72" t="s">
        <v>116</v>
      </c>
      <c r="C2451" t="s">
        <v>132</v>
      </c>
    </row>
    <row r="2452" spans="1:3" ht="15" customHeight="1">
      <c r="A2452" t="s">
        <v>134</v>
      </c>
      <c r="B2452" s="72" t="s">
        <v>116</v>
      </c>
      <c r="C2452" t="s">
        <v>132</v>
      </c>
    </row>
    <row r="2453" spans="1:3" ht="15" customHeight="1">
      <c r="A2453" t="s">
        <v>134</v>
      </c>
      <c r="B2453" s="72" t="s">
        <v>116</v>
      </c>
      <c r="C2453" t="s">
        <v>132</v>
      </c>
    </row>
    <row r="2454" spans="1:3" ht="15" customHeight="1">
      <c r="A2454" t="s">
        <v>134</v>
      </c>
      <c r="B2454" s="72" t="s">
        <v>116</v>
      </c>
      <c r="C2454" t="s">
        <v>132</v>
      </c>
    </row>
    <row r="2455" spans="1:3" ht="15" customHeight="1">
      <c r="A2455" t="s">
        <v>134</v>
      </c>
      <c r="B2455" s="72" t="s">
        <v>116</v>
      </c>
      <c r="C2455" t="s">
        <v>132</v>
      </c>
    </row>
    <row r="2456" spans="1:3" ht="15" customHeight="1">
      <c r="A2456" t="s">
        <v>134</v>
      </c>
      <c r="B2456" s="72" t="s">
        <v>116</v>
      </c>
      <c r="C2456" s="72" t="s">
        <v>1506</v>
      </c>
    </row>
    <row r="2457" spans="1:3" ht="15" customHeight="1">
      <c r="A2457" t="s">
        <v>134</v>
      </c>
      <c r="B2457" s="72" t="s">
        <v>116</v>
      </c>
      <c r="C2457" s="72" t="s">
        <v>1506</v>
      </c>
    </row>
    <row r="2458" spans="1:3" ht="15" customHeight="1">
      <c r="A2458" t="s">
        <v>134</v>
      </c>
      <c r="B2458" s="72" t="s">
        <v>116</v>
      </c>
      <c r="C2458" s="72" t="s">
        <v>1506</v>
      </c>
    </row>
    <row r="2459" spans="1:3" ht="15" customHeight="1">
      <c r="A2459" t="s">
        <v>134</v>
      </c>
      <c r="B2459" s="72" t="s">
        <v>116</v>
      </c>
      <c r="C2459" s="72" t="s">
        <v>1506</v>
      </c>
    </row>
    <row r="2460" spans="1:3" ht="15" customHeight="1">
      <c r="A2460" t="s">
        <v>134</v>
      </c>
      <c r="B2460" s="72" t="s">
        <v>116</v>
      </c>
      <c r="C2460" s="72" t="s">
        <v>1506</v>
      </c>
    </row>
    <row r="2461" spans="1:3" ht="15" customHeight="1">
      <c r="A2461" t="s">
        <v>134</v>
      </c>
      <c r="B2461" s="72" t="s">
        <v>116</v>
      </c>
      <c r="C2461" s="72" t="s">
        <v>1506</v>
      </c>
    </row>
    <row r="2462" spans="1:3" ht="15" customHeight="1">
      <c r="A2462" t="s">
        <v>134</v>
      </c>
      <c r="B2462" s="72" t="s">
        <v>116</v>
      </c>
      <c r="C2462" s="72" t="s">
        <v>1506</v>
      </c>
    </row>
    <row r="2463" spans="1:3" ht="15" customHeight="1">
      <c r="A2463" t="s">
        <v>134</v>
      </c>
      <c r="B2463" s="72" t="s">
        <v>116</v>
      </c>
      <c r="C2463" s="72" t="s">
        <v>1506</v>
      </c>
    </row>
    <row r="2464" spans="1:3" ht="15" customHeight="1">
      <c r="A2464" t="s">
        <v>134</v>
      </c>
      <c r="B2464" s="72" t="s">
        <v>116</v>
      </c>
      <c r="C2464" s="72" t="s">
        <v>1506</v>
      </c>
    </row>
    <row r="2465" spans="1:3" ht="15" customHeight="1">
      <c r="A2465" t="s">
        <v>134</v>
      </c>
      <c r="B2465" s="72" t="s">
        <v>116</v>
      </c>
      <c r="C2465" s="72" t="s">
        <v>1506</v>
      </c>
    </row>
    <row r="2466" spans="1:3" ht="15" customHeight="1">
      <c r="A2466" t="s">
        <v>134</v>
      </c>
      <c r="B2466" s="72" t="s">
        <v>116</v>
      </c>
      <c r="C2466" s="72" t="s">
        <v>1507</v>
      </c>
    </row>
    <row r="2467" spans="1:3" ht="15" customHeight="1">
      <c r="A2467" t="s">
        <v>134</v>
      </c>
      <c r="B2467" s="72" t="s">
        <v>116</v>
      </c>
      <c r="C2467" s="72" t="s">
        <v>1507</v>
      </c>
    </row>
    <row r="2468" spans="1:3" ht="15" customHeight="1">
      <c r="A2468" t="s">
        <v>134</v>
      </c>
      <c r="B2468" s="72" t="s">
        <v>116</v>
      </c>
      <c r="C2468" s="72" t="s">
        <v>1507</v>
      </c>
    </row>
    <row r="2469" spans="1:3" ht="15" customHeight="1">
      <c r="A2469" t="s">
        <v>134</v>
      </c>
      <c r="B2469" s="72" t="s">
        <v>116</v>
      </c>
      <c r="C2469" s="72" t="s">
        <v>1507</v>
      </c>
    </row>
    <row r="2470" spans="1:3" ht="15" customHeight="1">
      <c r="A2470" t="s">
        <v>134</v>
      </c>
      <c r="B2470" s="72" t="s">
        <v>135</v>
      </c>
      <c r="C2470" t="s">
        <v>132</v>
      </c>
    </row>
    <row r="2471" spans="1:3" ht="15" customHeight="1">
      <c r="A2471" t="s">
        <v>134</v>
      </c>
      <c r="B2471" s="72" t="s">
        <v>135</v>
      </c>
      <c r="C2471" t="s">
        <v>132</v>
      </c>
    </row>
    <row r="2472" spans="1:3" ht="15" customHeight="1">
      <c r="A2472" t="s">
        <v>134</v>
      </c>
      <c r="B2472" s="72" t="s">
        <v>135</v>
      </c>
      <c r="C2472" t="s">
        <v>132</v>
      </c>
    </row>
    <row r="2473" spans="1:3" ht="15" customHeight="1">
      <c r="A2473" t="s">
        <v>134</v>
      </c>
      <c r="B2473" s="72" t="s">
        <v>135</v>
      </c>
      <c r="C2473" t="s">
        <v>132</v>
      </c>
    </row>
    <row r="2474" spans="1:3" ht="15" customHeight="1">
      <c r="A2474" t="s">
        <v>134</v>
      </c>
      <c r="B2474" s="72" t="s">
        <v>135</v>
      </c>
      <c r="C2474" t="s">
        <v>132</v>
      </c>
    </row>
    <row r="2475" spans="1:3" ht="15" customHeight="1">
      <c r="A2475" t="s">
        <v>134</v>
      </c>
      <c r="B2475" s="72" t="s">
        <v>135</v>
      </c>
      <c r="C2475" t="s">
        <v>132</v>
      </c>
    </row>
    <row r="2476" spans="1:3" ht="15" customHeight="1">
      <c r="A2476" t="s">
        <v>134</v>
      </c>
      <c r="B2476" s="72" t="s">
        <v>135</v>
      </c>
      <c r="C2476" t="s">
        <v>132</v>
      </c>
    </row>
    <row r="2477" spans="1:3" ht="15" customHeight="1">
      <c r="A2477" t="s">
        <v>134</v>
      </c>
      <c r="B2477" s="72" t="s">
        <v>135</v>
      </c>
      <c r="C2477" t="s">
        <v>132</v>
      </c>
    </row>
    <row r="2478" spans="1:3" ht="15" customHeight="1">
      <c r="A2478" t="s">
        <v>134</v>
      </c>
      <c r="B2478" s="72" t="s">
        <v>135</v>
      </c>
      <c r="C2478" t="s">
        <v>132</v>
      </c>
    </row>
    <row r="2479" spans="1:3" ht="15" customHeight="1">
      <c r="A2479" t="s">
        <v>134</v>
      </c>
      <c r="B2479" s="72" t="s">
        <v>135</v>
      </c>
      <c r="C2479" t="s">
        <v>132</v>
      </c>
    </row>
    <row r="2480" spans="1:3" ht="15" customHeight="1">
      <c r="A2480" t="s">
        <v>134</v>
      </c>
      <c r="B2480" s="72" t="s">
        <v>135</v>
      </c>
      <c r="C2480" t="s">
        <v>132</v>
      </c>
    </row>
    <row r="2481" spans="1:3" ht="15" customHeight="1">
      <c r="A2481" t="s">
        <v>134</v>
      </c>
      <c r="B2481" s="72" t="s">
        <v>135</v>
      </c>
      <c r="C2481" t="s">
        <v>132</v>
      </c>
    </row>
    <row r="2482" spans="1:3" ht="15" customHeight="1">
      <c r="A2482" t="s">
        <v>134</v>
      </c>
      <c r="B2482" s="72" t="s">
        <v>135</v>
      </c>
      <c r="C2482" t="s">
        <v>132</v>
      </c>
    </row>
    <row r="2483" spans="1:3" ht="15" customHeight="1">
      <c r="A2483" t="s">
        <v>134</v>
      </c>
      <c r="B2483" s="72" t="s">
        <v>135</v>
      </c>
      <c r="C2483" t="s">
        <v>132</v>
      </c>
    </row>
    <row r="2484" spans="1:3" ht="15" customHeight="1">
      <c r="A2484" t="s">
        <v>134</v>
      </c>
      <c r="B2484" s="72" t="s">
        <v>135</v>
      </c>
      <c r="C2484" t="s">
        <v>132</v>
      </c>
    </row>
    <row r="2485" spans="1:3" ht="15" customHeight="1">
      <c r="A2485" t="s">
        <v>134</v>
      </c>
      <c r="B2485" s="72" t="s">
        <v>135</v>
      </c>
      <c r="C2485" t="s">
        <v>132</v>
      </c>
    </row>
    <row r="2486" spans="1:3" ht="15" customHeight="1">
      <c r="A2486" t="s">
        <v>134</v>
      </c>
      <c r="B2486" s="72" t="s">
        <v>135</v>
      </c>
      <c r="C2486" t="s">
        <v>132</v>
      </c>
    </row>
    <row r="2487" spans="1:3" ht="15" customHeight="1">
      <c r="A2487" t="s">
        <v>134</v>
      </c>
      <c r="B2487" s="72" t="s">
        <v>135</v>
      </c>
      <c r="C2487" t="s">
        <v>132</v>
      </c>
    </row>
    <row r="2488" spans="1:3" ht="15" customHeight="1">
      <c r="A2488" t="s">
        <v>134</v>
      </c>
      <c r="B2488" s="72" t="s">
        <v>135</v>
      </c>
      <c r="C2488" t="s">
        <v>132</v>
      </c>
    </row>
    <row r="2489" spans="1:3" ht="15" customHeight="1">
      <c r="A2489" t="s">
        <v>134</v>
      </c>
      <c r="B2489" s="72" t="s">
        <v>135</v>
      </c>
      <c r="C2489" t="s">
        <v>132</v>
      </c>
    </row>
    <row r="2490" spans="1:3" ht="15" customHeight="1">
      <c r="A2490" t="s">
        <v>134</v>
      </c>
      <c r="B2490" s="72" t="s">
        <v>135</v>
      </c>
      <c r="C2490" t="s">
        <v>132</v>
      </c>
    </row>
    <row r="2491" spans="1:3" ht="15" customHeight="1">
      <c r="A2491" t="s">
        <v>134</v>
      </c>
      <c r="B2491" s="72" t="s">
        <v>135</v>
      </c>
      <c r="C2491" t="s">
        <v>132</v>
      </c>
    </row>
    <row r="2492" spans="1:3" ht="15" customHeight="1">
      <c r="A2492" t="s">
        <v>134</v>
      </c>
      <c r="B2492" s="72" t="s">
        <v>135</v>
      </c>
      <c r="C2492" t="s">
        <v>132</v>
      </c>
    </row>
    <row r="2493" spans="1:3" ht="15" customHeight="1">
      <c r="A2493" t="s">
        <v>134</v>
      </c>
      <c r="B2493" s="72" t="s">
        <v>135</v>
      </c>
      <c r="C2493" t="s">
        <v>132</v>
      </c>
    </row>
    <row r="2494" spans="1:3" ht="15" customHeight="1">
      <c r="A2494" t="s">
        <v>134</v>
      </c>
      <c r="B2494" s="72" t="s">
        <v>135</v>
      </c>
      <c r="C2494" t="s">
        <v>132</v>
      </c>
    </row>
    <row r="2495" spans="1:3" ht="15" customHeight="1">
      <c r="A2495" t="s">
        <v>134</v>
      </c>
      <c r="B2495" s="72" t="s">
        <v>135</v>
      </c>
      <c r="C2495" t="s">
        <v>132</v>
      </c>
    </row>
    <row r="2496" spans="1:3" ht="15" customHeight="1">
      <c r="A2496" t="s">
        <v>134</v>
      </c>
      <c r="B2496" s="72" t="s">
        <v>135</v>
      </c>
      <c r="C2496" t="s">
        <v>132</v>
      </c>
    </row>
    <row r="2497" spans="1:3" ht="15" customHeight="1">
      <c r="A2497" t="s">
        <v>134</v>
      </c>
      <c r="B2497" s="72" t="s">
        <v>135</v>
      </c>
      <c r="C2497" t="s">
        <v>132</v>
      </c>
    </row>
    <row r="2498" spans="1:3" ht="15" customHeight="1">
      <c r="A2498" t="s">
        <v>134</v>
      </c>
      <c r="B2498" s="72" t="s">
        <v>135</v>
      </c>
      <c r="C2498" t="s">
        <v>132</v>
      </c>
    </row>
    <row r="2499" spans="1:3" ht="15" customHeight="1">
      <c r="A2499" t="s">
        <v>134</v>
      </c>
      <c r="B2499" s="72" t="s">
        <v>135</v>
      </c>
      <c r="C2499" t="s">
        <v>132</v>
      </c>
    </row>
    <row r="2500" spans="1:3" ht="15" customHeight="1">
      <c r="A2500" t="s">
        <v>134</v>
      </c>
      <c r="B2500" s="72" t="s">
        <v>135</v>
      </c>
      <c r="C2500" t="s">
        <v>132</v>
      </c>
    </row>
    <row r="2501" spans="1:3" ht="15" customHeight="1">
      <c r="A2501" t="s">
        <v>134</v>
      </c>
      <c r="B2501" s="72" t="s">
        <v>135</v>
      </c>
      <c r="C2501" t="s">
        <v>132</v>
      </c>
    </row>
    <row r="2502" spans="1:3" ht="15" customHeight="1">
      <c r="A2502" t="s">
        <v>134</v>
      </c>
      <c r="B2502" s="72" t="s">
        <v>135</v>
      </c>
      <c r="C2502" t="s">
        <v>132</v>
      </c>
    </row>
    <row r="2503" spans="1:3" ht="15" customHeight="1">
      <c r="A2503" t="s">
        <v>134</v>
      </c>
      <c r="B2503" s="72" t="s">
        <v>135</v>
      </c>
      <c r="C2503" t="s">
        <v>132</v>
      </c>
    </row>
    <row r="2504" spans="1:3" ht="15" customHeight="1">
      <c r="A2504" t="s">
        <v>134</v>
      </c>
      <c r="B2504" s="72" t="s">
        <v>135</v>
      </c>
      <c r="C2504" t="s">
        <v>132</v>
      </c>
    </row>
    <row r="2505" spans="1:3" ht="15" customHeight="1">
      <c r="A2505" t="s">
        <v>134</v>
      </c>
      <c r="B2505" s="72" t="s">
        <v>135</v>
      </c>
      <c r="C2505" t="s">
        <v>132</v>
      </c>
    </row>
    <row r="2506" spans="1:3" ht="15" customHeight="1">
      <c r="A2506" t="s">
        <v>134</v>
      </c>
      <c r="B2506" s="72" t="s">
        <v>135</v>
      </c>
      <c r="C2506" t="s">
        <v>132</v>
      </c>
    </row>
    <row r="2507" spans="1:3" ht="15" customHeight="1">
      <c r="A2507" t="s">
        <v>134</v>
      </c>
      <c r="B2507" s="72" t="s">
        <v>135</v>
      </c>
      <c r="C2507" t="s">
        <v>132</v>
      </c>
    </row>
    <row r="2508" spans="1:3" ht="15" customHeight="1">
      <c r="A2508" t="s">
        <v>134</v>
      </c>
      <c r="B2508" s="72" t="s">
        <v>135</v>
      </c>
      <c r="C2508" t="s">
        <v>132</v>
      </c>
    </row>
    <row r="2509" spans="1:3" ht="15" customHeight="1">
      <c r="A2509" t="s">
        <v>134</v>
      </c>
      <c r="B2509" s="72" t="s">
        <v>135</v>
      </c>
      <c r="C2509" t="s">
        <v>132</v>
      </c>
    </row>
    <row r="2510" spans="1:3" ht="15" customHeight="1">
      <c r="A2510" t="s">
        <v>134</v>
      </c>
      <c r="B2510" s="72" t="s">
        <v>135</v>
      </c>
      <c r="C2510" t="s">
        <v>132</v>
      </c>
    </row>
    <row r="2511" spans="1:3" ht="15" customHeight="1">
      <c r="A2511" t="s">
        <v>134</v>
      </c>
      <c r="B2511" s="72" t="s">
        <v>135</v>
      </c>
      <c r="C2511" t="s">
        <v>132</v>
      </c>
    </row>
    <row r="2512" spans="1:3" ht="15" customHeight="1">
      <c r="A2512" t="s">
        <v>134</v>
      </c>
      <c r="B2512" s="72" t="s">
        <v>135</v>
      </c>
      <c r="C2512" t="s">
        <v>132</v>
      </c>
    </row>
    <row r="2513" spans="1:3" ht="15" customHeight="1">
      <c r="A2513" t="s">
        <v>134</v>
      </c>
      <c r="B2513" s="72" t="s">
        <v>135</v>
      </c>
      <c r="C2513" t="s">
        <v>132</v>
      </c>
    </row>
    <row r="2514" spans="1:3" ht="15" customHeight="1">
      <c r="A2514" t="s">
        <v>134</v>
      </c>
      <c r="B2514" s="72" t="s">
        <v>135</v>
      </c>
      <c r="C2514" t="s">
        <v>132</v>
      </c>
    </row>
    <row r="2515" spans="1:3" ht="15" customHeight="1">
      <c r="A2515" t="s">
        <v>134</v>
      </c>
      <c r="B2515" s="72" t="s">
        <v>135</v>
      </c>
      <c r="C2515" t="s">
        <v>132</v>
      </c>
    </row>
    <row r="2516" spans="1:3" ht="15" customHeight="1">
      <c r="A2516" t="s">
        <v>134</v>
      </c>
      <c r="B2516" s="72" t="s">
        <v>135</v>
      </c>
      <c r="C2516" t="s">
        <v>132</v>
      </c>
    </row>
    <row r="2517" spans="1:3" ht="15" customHeight="1">
      <c r="A2517" t="s">
        <v>134</v>
      </c>
      <c r="B2517" s="72" t="s">
        <v>135</v>
      </c>
      <c r="C2517" t="s">
        <v>132</v>
      </c>
    </row>
    <row r="2518" spans="1:3" ht="15" customHeight="1">
      <c r="A2518" t="s">
        <v>134</v>
      </c>
      <c r="B2518" s="72" t="s">
        <v>135</v>
      </c>
      <c r="C2518" t="s">
        <v>132</v>
      </c>
    </row>
    <row r="2519" spans="1:3" ht="15" customHeight="1">
      <c r="A2519" t="s">
        <v>134</v>
      </c>
      <c r="B2519" s="72" t="s">
        <v>135</v>
      </c>
      <c r="C2519" t="s">
        <v>132</v>
      </c>
    </row>
    <row r="2520" spans="1:3" ht="15" customHeight="1">
      <c r="A2520" t="s">
        <v>134</v>
      </c>
      <c r="B2520" s="72" t="s">
        <v>135</v>
      </c>
      <c r="C2520" t="s">
        <v>132</v>
      </c>
    </row>
    <row r="2521" spans="1:3" ht="15" customHeight="1">
      <c r="A2521" t="s">
        <v>134</v>
      </c>
      <c r="B2521" s="72" t="s">
        <v>135</v>
      </c>
      <c r="C2521" t="s">
        <v>132</v>
      </c>
    </row>
    <row r="2522" spans="1:3" ht="15" customHeight="1">
      <c r="A2522" t="s">
        <v>134</v>
      </c>
      <c r="B2522" s="72" t="s">
        <v>135</v>
      </c>
      <c r="C2522" t="s">
        <v>132</v>
      </c>
    </row>
    <row r="2523" spans="1:3" ht="15" customHeight="1">
      <c r="A2523" t="s">
        <v>134</v>
      </c>
      <c r="B2523" s="72" t="s">
        <v>135</v>
      </c>
      <c r="C2523" t="s">
        <v>132</v>
      </c>
    </row>
    <row r="2524" spans="1:3" ht="15" customHeight="1">
      <c r="A2524" t="s">
        <v>134</v>
      </c>
      <c r="B2524" s="72" t="s">
        <v>135</v>
      </c>
      <c r="C2524" t="s">
        <v>132</v>
      </c>
    </row>
    <row r="2525" spans="1:3" ht="15" customHeight="1">
      <c r="A2525" t="s">
        <v>134</v>
      </c>
      <c r="B2525" s="72" t="s">
        <v>135</v>
      </c>
      <c r="C2525" t="s">
        <v>132</v>
      </c>
    </row>
    <row r="2526" spans="1:3" ht="15" customHeight="1">
      <c r="A2526" t="s">
        <v>134</v>
      </c>
      <c r="B2526" s="72" t="s">
        <v>135</v>
      </c>
      <c r="C2526" t="s">
        <v>132</v>
      </c>
    </row>
    <row r="2527" spans="1:3" ht="15" customHeight="1">
      <c r="A2527" t="s">
        <v>134</v>
      </c>
      <c r="B2527" s="72" t="s">
        <v>135</v>
      </c>
      <c r="C2527" t="s">
        <v>132</v>
      </c>
    </row>
    <row r="2528" spans="1:3" ht="15" customHeight="1">
      <c r="A2528" t="s">
        <v>134</v>
      </c>
      <c r="B2528" s="72" t="s">
        <v>135</v>
      </c>
      <c r="C2528" t="s">
        <v>132</v>
      </c>
    </row>
    <row r="2529" spans="1:3" ht="15" customHeight="1">
      <c r="A2529" t="s">
        <v>134</v>
      </c>
      <c r="B2529" s="72" t="s">
        <v>135</v>
      </c>
      <c r="C2529" t="s">
        <v>132</v>
      </c>
    </row>
    <row r="2530" spans="1:3" ht="15" customHeight="1">
      <c r="A2530" t="s">
        <v>134</v>
      </c>
      <c r="B2530" s="72" t="s">
        <v>135</v>
      </c>
      <c r="C2530" t="s">
        <v>132</v>
      </c>
    </row>
    <row r="2531" spans="1:3" ht="15" customHeight="1">
      <c r="A2531" t="s">
        <v>134</v>
      </c>
      <c r="B2531" s="72" t="s">
        <v>135</v>
      </c>
      <c r="C2531" t="s">
        <v>132</v>
      </c>
    </row>
    <row r="2532" spans="1:3" ht="15" customHeight="1">
      <c r="A2532" t="s">
        <v>134</v>
      </c>
      <c r="B2532" s="72" t="s">
        <v>135</v>
      </c>
      <c r="C2532" t="s">
        <v>132</v>
      </c>
    </row>
    <row r="2533" spans="1:3" ht="15" customHeight="1">
      <c r="A2533" t="s">
        <v>134</v>
      </c>
      <c r="B2533" s="72" t="s">
        <v>135</v>
      </c>
      <c r="C2533" t="s">
        <v>132</v>
      </c>
    </row>
    <row r="2534" spans="1:3" ht="15" customHeight="1">
      <c r="A2534" t="s">
        <v>134</v>
      </c>
      <c r="B2534" s="72" t="s">
        <v>135</v>
      </c>
      <c r="C2534" s="72" t="s">
        <v>1508</v>
      </c>
    </row>
    <row r="2535" spans="1:3" ht="15" customHeight="1">
      <c r="A2535" t="s">
        <v>134</v>
      </c>
      <c r="B2535" s="72" t="s">
        <v>135</v>
      </c>
      <c r="C2535" s="72" t="s">
        <v>1508</v>
      </c>
    </row>
    <row r="2536" spans="1:3" ht="15" customHeight="1">
      <c r="A2536" t="s">
        <v>134</v>
      </c>
      <c r="B2536" s="72" t="s">
        <v>135</v>
      </c>
      <c r="C2536" s="72" t="s">
        <v>1508</v>
      </c>
    </row>
    <row r="2537" spans="1:3" ht="15" customHeight="1">
      <c r="A2537" t="s">
        <v>134</v>
      </c>
      <c r="B2537" s="72" t="s">
        <v>135</v>
      </c>
      <c r="C2537" s="72" t="s">
        <v>1508</v>
      </c>
    </row>
    <row r="2538" spans="1:3" ht="15" customHeight="1">
      <c r="A2538" t="s">
        <v>134</v>
      </c>
      <c r="B2538" s="72" t="s">
        <v>135</v>
      </c>
      <c r="C2538" s="72" t="s">
        <v>1508</v>
      </c>
    </row>
    <row r="2539" spans="1:3" ht="15" customHeight="1">
      <c r="A2539" t="s">
        <v>134</v>
      </c>
      <c r="B2539" s="72" t="s">
        <v>135</v>
      </c>
      <c r="C2539" s="72" t="s">
        <v>1508</v>
      </c>
    </row>
    <row r="2540" spans="1:3" ht="15" customHeight="1">
      <c r="A2540" t="s">
        <v>134</v>
      </c>
      <c r="B2540" s="72" t="s">
        <v>135</v>
      </c>
      <c r="C2540" s="72" t="s">
        <v>1508</v>
      </c>
    </row>
    <row r="2541" spans="1:3" ht="15" customHeight="1">
      <c r="A2541" t="s">
        <v>134</v>
      </c>
      <c r="B2541" s="72" t="s">
        <v>135</v>
      </c>
      <c r="C2541" s="72" t="s">
        <v>1508</v>
      </c>
    </row>
    <row r="2542" spans="1:3" ht="15" customHeight="1">
      <c r="A2542" t="s">
        <v>134</v>
      </c>
      <c r="B2542" s="72" t="s">
        <v>135</v>
      </c>
      <c r="C2542" s="72" t="s">
        <v>1508</v>
      </c>
    </row>
    <row r="2543" spans="1:3" ht="15" customHeight="1">
      <c r="A2543" t="s">
        <v>134</v>
      </c>
      <c r="B2543" s="72" t="s">
        <v>135</v>
      </c>
      <c r="C2543" s="72" t="s">
        <v>1508</v>
      </c>
    </row>
    <row r="2544" spans="1:3" ht="15" customHeight="1">
      <c r="A2544" t="s">
        <v>134</v>
      </c>
      <c r="B2544" s="72" t="s">
        <v>135</v>
      </c>
      <c r="C2544" s="72" t="s">
        <v>1508</v>
      </c>
    </row>
    <row r="2545" spans="1:3" ht="15" customHeight="1">
      <c r="A2545" t="s">
        <v>134</v>
      </c>
      <c r="B2545" s="72" t="s">
        <v>135</v>
      </c>
      <c r="C2545" s="72" t="s">
        <v>1508</v>
      </c>
    </row>
    <row r="2546" spans="1:3" ht="15" customHeight="1">
      <c r="A2546" t="s">
        <v>134</v>
      </c>
      <c r="B2546" s="72" t="s">
        <v>135</v>
      </c>
      <c r="C2546" s="72" t="s">
        <v>1508</v>
      </c>
    </row>
    <row r="2547" spans="1:3" ht="15" customHeight="1">
      <c r="A2547" t="s">
        <v>134</v>
      </c>
      <c r="B2547" s="72" t="s">
        <v>135</v>
      </c>
      <c r="C2547" s="72" t="s">
        <v>1508</v>
      </c>
    </row>
    <row r="2548" spans="1:3" ht="15" customHeight="1">
      <c r="A2548" t="s">
        <v>134</v>
      </c>
      <c r="B2548" s="72" t="s">
        <v>135</v>
      </c>
      <c r="C2548" s="72" t="s">
        <v>1508</v>
      </c>
    </row>
    <row r="2549" spans="1:3" ht="15" customHeight="1">
      <c r="A2549" t="s">
        <v>134</v>
      </c>
      <c r="B2549" s="72" t="s">
        <v>135</v>
      </c>
      <c r="C2549" s="72" t="s">
        <v>1508</v>
      </c>
    </row>
    <row r="2550" spans="1:3" ht="15" customHeight="1">
      <c r="A2550" t="s">
        <v>134</v>
      </c>
      <c r="B2550" s="72" t="s">
        <v>135</v>
      </c>
      <c r="C2550" s="72" t="s">
        <v>1508</v>
      </c>
    </row>
    <row r="2551" spans="1:3" ht="15" customHeight="1">
      <c r="A2551" t="s">
        <v>134</v>
      </c>
      <c r="B2551" s="72" t="s">
        <v>135</v>
      </c>
      <c r="C2551" s="72" t="s">
        <v>1508</v>
      </c>
    </row>
    <row r="2552" spans="1:3" ht="15" customHeight="1">
      <c r="A2552" t="s">
        <v>134</v>
      </c>
      <c r="B2552" s="72" t="s">
        <v>135</v>
      </c>
      <c r="C2552" s="72" t="s">
        <v>1508</v>
      </c>
    </row>
    <row r="2553" spans="1:3" ht="15" customHeight="1">
      <c r="A2553" t="s">
        <v>134</v>
      </c>
      <c r="B2553" s="72" t="s">
        <v>135</v>
      </c>
      <c r="C2553" s="72" t="s">
        <v>1508</v>
      </c>
    </row>
    <row r="2554" spans="1:3" ht="15" customHeight="1">
      <c r="A2554" t="s">
        <v>134</v>
      </c>
      <c r="B2554" s="72" t="s">
        <v>135</v>
      </c>
      <c r="C2554" s="72" t="s">
        <v>1508</v>
      </c>
    </row>
    <row r="2555" spans="1:3" ht="15" customHeight="1">
      <c r="A2555" t="s">
        <v>134</v>
      </c>
      <c r="B2555" s="72" t="s">
        <v>135</v>
      </c>
      <c r="C2555" s="72" t="s">
        <v>1508</v>
      </c>
    </row>
    <row r="2556" spans="1:3" ht="15" customHeight="1">
      <c r="A2556" t="s">
        <v>134</v>
      </c>
      <c r="B2556" s="72" t="s">
        <v>135</v>
      </c>
      <c r="C2556" s="72" t="s">
        <v>1508</v>
      </c>
    </row>
    <row r="2557" spans="1:3" ht="15" customHeight="1">
      <c r="A2557" t="s">
        <v>134</v>
      </c>
      <c r="B2557" s="72" t="s">
        <v>135</v>
      </c>
      <c r="C2557" s="72" t="s">
        <v>1508</v>
      </c>
    </row>
    <row r="2558" spans="1:3" ht="15" customHeight="1">
      <c r="A2558" t="s">
        <v>134</v>
      </c>
      <c r="B2558" s="72" t="s">
        <v>135</v>
      </c>
      <c r="C2558" s="72" t="s">
        <v>1508</v>
      </c>
    </row>
    <row r="2559" spans="1:3" ht="15" customHeight="1">
      <c r="A2559" t="s">
        <v>134</v>
      </c>
      <c r="B2559" s="72" t="s">
        <v>135</v>
      </c>
      <c r="C2559" s="72" t="s">
        <v>1508</v>
      </c>
    </row>
    <row r="2560" spans="1:3" ht="15" customHeight="1">
      <c r="A2560" t="s">
        <v>134</v>
      </c>
      <c r="B2560" s="72" t="s">
        <v>135</v>
      </c>
      <c r="C2560" s="72" t="s">
        <v>1508</v>
      </c>
    </row>
    <row r="2561" spans="1:3" ht="15" customHeight="1">
      <c r="A2561" t="s">
        <v>134</v>
      </c>
      <c r="B2561" s="72" t="s">
        <v>135</v>
      </c>
      <c r="C2561" s="72" t="s">
        <v>1508</v>
      </c>
    </row>
    <row r="2562" spans="1:3" ht="15" customHeight="1">
      <c r="A2562" t="s">
        <v>134</v>
      </c>
      <c r="B2562" s="72" t="s">
        <v>135</v>
      </c>
      <c r="C2562" s="72" t="s">
        <v>1508</v>
      </c>
    </row>
    <row r="2563" spans="1:3" ht="15" customHeight="1">
      <c r="A2563" t="s">
        <v>134</v>
      </c>
      <c r="B2563" s="72" t="s">
        <v>135</v>
      </c>
      <c r="C2563" s="72" t="s">
        <v>1508</v>
      </c>
    </row>
    <row r="2564" spans="1:3" ht="15" customHeight="1">
      <c r="A2564" t="s">
        <v>134</v>
      </c>
      <c r="B2564" s="72" t="s">
        <v>135</v>
      </c>
      <c r="C2564" s="72" t="s">
        <v>1508</v>
      </c>
    </row>
    <row r="2565" spans="1:3" ht="15" customHeight="1">
      <c r="A2565" t="s">
        <v>134</v>
      </c>
      <c r="B2565" s="72" t="s">
        <v>135</v>
      </c>
      <c r="C2565" s="72" t="s">
        <v>1508</v>
      </c>
    </row>
    <row r="2566" spans="1:3" ht="15" customHeight="1">
      <c r="A2566" t="s">
        <v>134</v>
      </c>
      <c r="B2566" s="72" t="s">
        <v>135</v>
      </c>
      <c r="C2566" s="72" t="s">
        <v>1508</v>
      </c>
    </row>
    <row r="2567" spans="1:3" ht="15" customHeight="1">
      <c r="A2567" t="s">
        <v>134</v>
      </c>
      <c r="B2567" s="72" t="s">
        <v>135</v>
      </c>
      <c r="C2567" s="72" t="s">
        <v>1508</v>
      </c>
    </row>
    <row r="2568" spans="1:3" ht="15" customHeight="1">
      <c r="A2568" t="s">
        <v>134</v>
      </c>
      <c r="B2568" s="72" t="s">
        <v>135</v>
      </c>
      <c r="C2568" s="72" t="s">
        <v>1508</v>
      </c>
    </row>
    <row r="2569" spans="1:3" ht="15" customHeight="1">
      <c r="A2569" t="s">
        <v>134</v>
      </c>
      <c r="B2569" s="72" t="s">
        <v>135</v>
      </c>
      <c r="C2569" s="72" t="s">
        <v>1508</v>
      </c>
    </row>
    <row r="2570" spans="1:3" ht="15" customHeight="1">
      <c r="A2570" t="s">
        <v>134</v>
      </c>
      <c r="B2570" s="72" t="s">
        <v>135</v>
      </c>
      <c r="C2570" s="72" t="s">
        <v>1508</v>
      </c>
    </row>
    <row r="2571" spans="1:3" ht="15" customHeight="1">
      <c r="A2571" t="s">
        <v>134</v>
      </c>
      <c r="B2571" s="72" t="s">
        <v>135</v>
      </c>
      <c r="C2571" s="72" t="s">
        <v>1508</v>
      </c>
    </row>
    <row r="2572" spans="1:3" ht="15" customHeight="1">
      <c r="A2572" t="s">
        <v>134</v>
      </c>
      <c r="B2572" s="72" t="s">
        <v>135</v>
      </c>
      <c r="C2572" s="72" t="s">
        <v>1508</v>
      </c>
    </row>
    <row r="2573" spans="1:3" ht="15" customHeight="1">
      <c r="A2573" t="s">
        <v>134</v>
      </c>
      <c r="B2573" s="72" t="s">
        <v>135</v>
      </c>
      <c r="C2573" s="72" t="s">
        <v>1508</v>
      </c>
    </row>
    <row r="2574" spans="1:3" ht="15" customHeight="1">
      <c r="A2574" t="s">
        <v>134</v>
      </c>
      <c r="B2574" s="72" t="s">
        <v>135</v>
      </c>
      <c r="C2574" s="72" t="s">
        <v>1508</v>
      </c>
    </row>
    <row r="2575" spans="1:3" ht="15" customHeight="1">
      <c r="A2575" t="s">
        <v>134</v>
      </c>
      <c r="B2575" s="72" t="s">
        <v>135</v>
      </c>
      <c r="C2575" s="72" t="s">
        <v>1508</v>
      </c>
    </row>
    <row r="2576" spans="1:3" ht="15" customHeight="1">
      <c r="A2576" t="s">
        <v>134</v>
      </c>
      <c r="B2576" s="72" t="s">
        <v>135</v>
      </c>
      <c r="C2576" s="72" t="s">
        <v>1508</v>
      </c>
    </row>
    <row r="2577" spans="1:3" ht="15" customHeight="1">
      <c r="A2577" t="s">
        <v>134</v>
      </c>
      <c r="B2577" s="72" t="s">
        <v>135</v>
      </c>
      <c r="C2577" s="72" t="s">
        <v>1508</v>
      </c>
    </row>
    <row r="2578" spans="1:3" ht="15" customHeight="1">
      <c r="A2578" t="s">
        <v>134</v>
      </c>
      <c r="B2578" s="72" t="s">
        <v>135</v>
      </c>
      <c r="C2578" s="72" t="s">
        <v>1508</v>
      </c>
    </row>
    <row r="2579" spans="1:3" ht="15" customHeight="1">
      <c r="A2579" t="s">
        <v>134</v>
      </c>
      <c r="B2579" s="72" t="s">
        <v>135</v>
      </c>
      <c r="C2579" s="72" t="s">
        <v>1508</v>
      </c>
    </row>
    <row r="2580" spans="1:3" ht="15" customHeight="1">
      <c r="A2580" t="s">
        <v>134</v>
      </c>
      <c r="B2580" s="72" t="s">
        <v>135</v>
      </c>
      <c r="C2580" s="72" t="s">
        <v>1508</v>
      </c>
    </row>
    <row r="2581" spans="1:3" ht="15" customHeight="1">
      <c r="A2581" t="s">
        <v>134</v>
      </c>
      <c r="B2581" s="72" t="s">
        <v>135</v>
      </c>
      <c r="C2581" s="72" t="s">
        <v>1508</v>
      </c>
    </row>
    <row r="2582" spans="1:3" ht="15" customHeight="1">
      <c r="A2582" t="s">
        <v>134</v>
      </c>
      <c r="B2582" s="72" t="s">
        <v>135</v>
      </c>
      <c r="C2582" s="72" t="s">
        <v>1508</v>
      </c>
    </row>
    <row r="2583" spans="1:3" ht="15" customHeight="1">
      <c r="A2583" t="s">
        <v>134</v>
      </c>
      <c r="B2583" s="72" t="s">
        <v>135</v>
      </c>
      <c r="C2583" s="72" t="s">
        <v>1508</v>
      </c>
    </row>
    <row r="2584" spans="1:3" ht="15" customHeight="1">
      <c r="A2584" t="s">
        <v>134</v>
      </c>
      <c r="B2584" s="72" t="s">
        <v>135</v>
      </c>
      <c r="C2584" s="72" t="s">
        <v>1508</v>
      </c>
    </row>
    <row r="2585" spans="1:3" ht="15" customHeight="1">
      <c r="A2585" t="s">
        <v>134</v>
      </c>
      <c r="B2585" s="72" t="s">
        <v>135</v>
      </c>
      <c r="C2585" s="72" t="s">
        <v>1508</v>
      </c>
    </row>
    <row r="2586" spans="1:3" ht="15" customHeight="1">
      <c r="A2586" t="s">
        <v>134</v>
      </c>
      <c r="B2586" s="72" t="s">
        <v>135</v>
      </c>
      <c r="C2586" s="72" t="s">
        <v>1508</v>
      </c>
    </row>
    <row r="2587" spans="1:3" ht="15" customHeight="1">
      <c r="A2587" t="s">
        <v>134</v>
      </c>
      <c r="B2587" s="72" t="s">
        <v>135</v>
      </c>
      <c r="C2587" s="72" t="s">
        <v>1508</v>
      </c>
    </row>
    <row r="2588" spans="1:3" ht="15" customHeight="1">
      <c r="A2588" t="s">
        <v>134</v>
      </c>
      <c r="B2588" s="72" t="s">
        <v>135</v>
      </c>
      <c r="C2588" s="72" t="s">
        <v>1508</v>
      </c>
    </row>
    <row r="2589" spans="1:3" ht="15" customHeight="1">
      <c r="A2589" t="s">
        <v>134</v>
      </c>
      <c r="B2589" s="72" t="s">
        <v>135</v>
      </c>
      <c r="C2589" s="72" t="s">
        <v>1508</v>
      </c>
    </row>
    <row r="2590" spans="1:3" ht="15" customHeight="1">
      <c r="A2590" t="s">
        <v>134</v>
      </c>
      <c r="B2590" s="72" t="s">
        <v>135</v>
      </c>
      <c r="C2590" s="72" t="s">
        <v>1508</v>
      </c>
    </row>
    <row r="2591" spans="1:3" ht="15" customHeight="1">
      <c r="A2591" t="s">
        <v>134</v>
      </c>
      <c r="B2591" s="72" t="s">
        <v>135</v>
      </c>
      <c r="C2591" s="72" t="s">
        <v>1508</v>
      </c>
    </row>
    <row r="2592" spans="1:3" ht="15" customHeight="1">
      <c r="A2592" t="s">
        <v>134</v>
      </c>
      <c r="B2592" s="72" t="s">
        <v>135</v>
      </c>
      <c r="C2592" s="72" t="s">
        <v>1508</v>
      </c>
    </row>
    <row r="2593" spans="1:3" ht="15" customHeight="1">
      <c r="A2593" t="s">
        <v>134</v>
      </c>
      <c r="B2593" s="72" t="s">
        <v>135</v>
      </c>
      <c r="C2593" s="72" t="s">
        <v>1508</v>
      </c>
    </row>
    <row r="2594" spans="1:3" ht="15" customHeight="1">
      <c r="A2594" t="s">
        <v>134</v>
      </c>
      <c r="B2594" s="72" t="s">
        <v>135</v>
      </c>
      <c r="C2594" s="72" t="s">
        <v>1508</v>
      </c>
    </row>
    <row r="2595" spans="1:3" ht="15" customHeight="1">
      <c r="A2595" t="s">
        <v>134</v>
      </c>
      <c r="B2595" s="72" t="s">
        <v>135</v>
      </c>
      <c r="C2595" s="72" t="s">
        <v>1508</v>
      </c>
    </row>
    <row r="2596" spans="1:3" ht="15" customHeight="1">
      <c r="A2596" t="s">
        <v>134</v>
      </c>
      <c r="B2596" s="72" t="s">
        <v>135</v>
      </c>
      <c r="C2596" s="72" t="s">
        <v>1508</v>
      </c>
    </row>
    <row r="2597" spans="1:3" ht="15" customHeight="1">
      <c r="A2597" t="s">
        <v>134</v>
      </c>
      <c r="B2597" s="72" t="s">
        <v>135</v>
      </c>
      <c r="C2597" s="72" t="s">
        <v>1508</v>
      </c>
    </row>
    <row r="2598" spans="1:3" ht="15" customHeight="1">
      <c r="A2598" t="s">
        <v>134</v>
      </c>
      <c r="B2598" s="72" t="s">
        <v>135</v>
      </c>
      <c r="C2598" s="72" t="s">
        <v>1508</v>
      </c>
    </row>
    <row r="2599" spans="1:3" ht="15" customHeight="1">
      <c r="A2599" t="s">
        <v>134</v>
      </c>
      <c r="B2599" s="72" t="s">
        <v>135</v>
      </c>
      <c r="C2599" s="72" t="s">
        <v>1508</v>
      </c>
    </row>
    <row r="2600" spans="1:3" ht="15" customHeight="1">
      <c r="A2600" t="s">
        <v>134</v>
      </c>
      <c r="B2600" s="72" t="s">
        <v>135</v>
      </c>
      <c r="C2600" s="72" t="s">
        <v>1508</v>
      </c>
    </row>
    <row r="2601" spans="1:3" ht="15" customHeight="1">
      <c r="A2601" t="s">
        <v>134</v>
      </c>
      <c r="B2601" s="72" t="s">
        <v>135</v>
      </c>
      <c r="C2601" s="72" t="s">
        <v>1508</v>
      </c>
    </row>
    <row r="2602" spans="1:3" ht="15" customHeight="1">
      <c r="A2602" t="s">
        <v>134</v>
      </c>
      <c r="B2602" s="72" t="s">
        <v>135</v>
      </c>
      <c r="C2602" s="72" t="s">
        <v>1508</v>
      </c>
    </row>
    <row r="2603" spans="1:3" ht="15" customHeight="1">
      <c r="A2603" t="s">
        <v>134</v>
      </c>
      <c r="B2603" s="72" t="s">
        <v>135</v>
      </c>
      <c r="C2603" s="72" t="s">
        <v>1508</v>
      </c>
    </row>
    <row r="2604" spans="1:3" ht="15" customHeight="1">
      <c r="A2604" t="s">
        <v>134</v>
      </c>
      <c r="B2604" s="72" t="s">
        <v>135</v>
      </c>
      <c r="C2604" s="72" t="s">
        <v>1508</v>
      </c>
    </row>
    <row r="2605" spans="1:3" ht="15" customHeight="1">
      <c r="A2605" t="s">
        <v>134</v>
      </c>
      <c r="B2605" s="72" t="s">
        <v>135</v>
      </c>
      <c r="C2605" s="72" t="s">
        <v>1508</v>
      </c>
    </row>
    <row r="2606" spans="1:3" ht="15" customHeight="1">
      <c r="A2606" t="s">
        <v>134</v>
      </c>
      <c r="B2606" s="72" t="s">
        <v>135</v>
      </c>
      <c r="C2606" s="72" t="s">
        <v>1508</v>
      </c>
    </row>
    <row r="2607" spans="1:3" ht="15" customHeight="1">
      <c r="A2607" t="s">
        <v>134</v>
      </c>
      <c r="B2607" s="72" t="s">
        <v>135</v>
      </c>
      <c r="C2607" s="72" t="s">
        <v>1508</v>
      </c>
    </row>
    <row r="2608" spans="1:3" ht="15" customHeight="1">
      <c r="A2608" t="s">
        <v>134</v>
      </c>
      <c r="B2608" s="72" t="s">
        <v>135</v>
      </c>
      <c r="C2608" s="72" t="s">
        <v>1508</v>
      </c>
    </row>
    <row r="2609" spans="1:3" ht="15" customHeight="1">
      <c r="A2609" t="s">
        <v>134</v>
      </c>
      <c r="B2609" s="72" t="s">
        <v>135</v>
      </c>
      <c r="C2609" s="72" t="s">
        <v>1508</v>
      </c>
    </row>
    <row r="2610" spans="1:3" ht="15" customHeight="1">
      <c r="A2610" t="s">
        <v>134</v>
      </c>
      <c r="B2610" s="72" t="s">
        <v>135</v>
      </c>
      <c r="C2610" s="72" t="s">
        <v>1508</v>
      </c>
    </row>
    <row r="2611" spans="1:3" ht="15" customHeight="1">
      <c r="A2611" t="s">
        <v>134</v>
      </c>
      <c r="B2611" s="72" t="s">
        <v>135</v>
      </c>
      <c r="C2611" s="72" t="s">
        <v>1508</v>
      </c>
    </row>
    <row r="2612" spans="1:3" ht="15" customHeight="1">
      <c r="A2612" t="s">
        <v>134</v>
      </c>
      <c r="B2612" s="72" t="s">
        <v>135</v>
      </c>
      <c r="C2612" s="72" t="s">
        <v>1508</v>
      </c>
    </row>
    <row r="2613" spans="1:3" ht="15" customHeight="1">
      <c r="A2613" t="s">
        <v>134</v>
      </c>
      <c r="B2613" s="72" t="s">
        <v>135</v>
      </c>
      <c r="C2613" s="72" t="s">
        <v>1508</v>
      </c>
    </row>
    <row r="2614" spans="1:3" ht="15" customHeight="1">
      <c r="A2614" t="s">
        <v>134</v>
      </c>
      <c r="B2614" s="72" t="s">
        <v>135</v>
      </c>
      <c r="C2614" s="72" t="s">
        <v>1508</v>
      </c>
    </row>
    <row r="2615" spans="1:3" ht="15" customHeight="1">
      <c r="A2615" t="s">
        <v>134</v>
      </c>
      <c r="B2615" s="72" t="s">
        <v>135</v>
      </c>
      <c r="C2615" s="72" t="s">
        <v>1508</v>
      </c>
    </row>
    <row r="2616" spans="1:3" ht="15" customHeight="1">
      <c r="A2616" t="s">
        <v>134</v>
      </c>
      <c r="B2616" s="72" t="s">
        <v>135</v>
      </c>
      <c r="C2616" s="72" t="s">
        <v>1508</v>
      </c>
    </row>
    <row r="2617" spans="1:3" ht="15" customHeight="1">
      <c r="A2617" t="s">
        <v>134</v>
      </c>
      <c r="B2617" s="72" t="s">
        <v>135</v>
      </c>
      <c r="C2617" s="72" t="s">
        <v>1508</v>
      </c>
    </row>
    <row r="2618" spans="1:3" ht="15" customHeight="1">
      <c r="A2618" t="s">
        <v>134</v>
      </c>
      <c r="B2618" s="72" t="s">
        <v>135</v>
      </c>
      <c r="C2618" s="72" t="s">
        <v>1508</v>
      </c>
    </row>
    <row r="2619" spans="1:3" ht="15" customHeight="1">
      <c r="A2619" t="s">
        <v>134</v>
      </c>
      <c r="B2619" s="72" t="s">
        <v>135</v>
      </c>
      <c r="C2619" s="72" t="s">
        <v>1508</v>
      </c>
    </row>
    <row r="2620" spans="1:3" ht="15" customHeight="1">
      <c r="A2620" t="s">
        <v>134</v>
      </c>
      <c r="B2620" s="72" t="s">
        <v>135</v>
      </c>
      <c r="C2620" s="72" t="s">
        <v>1508</v>
      </c>
    </row>
    <row r="2621" spans="1:3" ht="15" customHeight="1">
      <c r="A2621" t="s">
        <v>134</v>
      </c>
      <c r="B2621" s="72" t="s">
        <v>135</v>
      </c>
      <c r="C2621" s="72" t="s">
        <v>1508</v>
      </c>
    </row>
    <row r="2622" spans="1:3" ht="15" customHeight="1">
      <c r="A2622" t="s">
        <v>134</v>
      </c>
      <c r="B2622" s="72" t="s">
        <v>135</v>
      </c>
      <c r="C2622" s="72" t="s">
        <v>1508</v>
      </c>
    </row>
    <row r="2623" spans="1:3" ht="15" customHeight="1">
      <c r="A2623" t="s">
        <v>134</v>
      </c>
      <c r="B2623" s="72" t="s">
        <v>135</v>
      </c>
      <c r="C2623" s="72" t="s">
        <v>1508</v>
      </c>
    </row>
    <row r="2624" spans="1:3" ht="15" customHeight="1">
      <c r="A2624" t="s">
        <v>134</v>
      </c>
      <c r="B2624" s="72" t="s">
        <v>135</v>
      </c>
      <c r="C2624" s="72" t="s">
        <v>1508</v>
      </c>
    </row>
    <row r="2625" spans="1:3" ht="15" customHeight="1">
      <c r="A2625" t="s">
        <v>134</v>
      </c>
      <c r="B2625" s="72" t="s">
        <v>135</v>
      </c>
      <c r="C2625" s="72" t="s">
        <v>1508</v>
      </c>
    </row>
    <row r="2626" spans="1:3" ht="15" customHeight="1">
      <c r="A2626" t="s">
        <v>134</v>
      </c>
      <c r="B2626" s="72" t="s">
        <v>135</v>
      </c>
      <c r="C2626" s="72" t="s">
        <v>1508</v>
      </c>
    </row>
    <row r="2627" spans="1:3" ht="15" customHeight="1">
      <c r="A2627" t="s">
        <v>134</v>
      </c>
      <c r="B2627" s="72" t="s">
        <v>135</v>
      </c>
      <c r="C2627" s="72" t="s">
        <v>1508</v>
      </c>
    </row>
    <row r="2628" spans="1:3" ht="15" customHeight="1">
      <c r="A2628" t="s">
        <v>134</v>
      </c>
      <c r="B2628" s="72" t="s">
        <v>135</v>
      </c>
      <c r="C2628" s="72" t="s">
        <v>1508</v>
      </c>
    </row>
    <row r="2629" spans="1:3" ht="15" customHeight="1">
      <c r="A2629" t="s">
        <v>134</v>
      </c>
      <c r="B2629" s="72" t="s">
        <v>135</v>
      </c>
      <c r="C2629" s="72" t="s">
        <v>1508</v>
      </c>
    </row>
    <row r="2630" spans="1:3" ht="15" customHeight="1">
      <c r="A2630" t="s">
        <v>134</v>
      </c>
      <c r="B2630" s="72" t="s">
        <v>135</v>
      </c>
      <c r="C2630" s="72" t="s">
        <v>1508</v>
      </c>
    </row>
    <row r="2631" spans="1:3" ht="15" customHeight="1">
      <c r="A2631" t="s">
        <v>134</v>
      </c>
      <c r="B2631" s="72" t="s">
        <v>135</v>
      </c>
      <c r="C2631" s="72" t="s">
        <v>1508</v>
      </c>
    </row>
    <row r="2632" spans="1:3" ht="15" customHeight="1">
      <c r="A2632" t="s">
        <v>134</v>
      </c>
      <c r="B2632" s="72" t="s">
        <v>135</v>
      </c>
      <c r="C2632" s="72" t="s">
        <v>1508</v>
      </c>
    </row>
    <row r="2633" spans="1:3" ht="15" customHeight="1">
      <c r="A2633" t="s">
        <v>134</v>
      </c>
      <c r="B2633" s="72" t="s">
        <v>135</v>
      </c>
      <c r="C2633" s="72" t="s">
        <v>1508</v>
      </c>
    </row>
    <row r="2634" spans="1:3" ht="15" customHeight="1">
      <c r="A2634" t="s">
        <v>134</v>
      </c>
      <c r="B2634" s="72" t="s">
        <v>135</v>
      </c>
      <c r="C2634" s="72" t="s">
        <v>1508</v>
      </c>
    </row>
    <row r="2635" spans="1:3" ht="15" customHeight="1">
      <c r="A2635" t="s">
        <v>134</v>
      </c>
      <c r="B2635" s="72" t="s">
        <v>135</v>
      </c>
      <c r="C2635" s="72" t="s">
        <v>1508</v>
      </c>
    </row>
    <row r="2636" spans="1:3" ht="15" customHeight="1">
      <c r="A2636" t="s">
        <v>134</v>
      </c>
      <c r="B2636" s="72" t="s">
        <v>135</v>
      </c>
      <c r="C2636" s="72" t="s">
        <v>1508</v>
      </c>
    </row>
    <row r="2637" spans="1:3" ht="15" customHeight="1">
      <c r="A2637" t="s">
        <v>134</v>
      </c>
      <c r="B2637" s="72" t="s">
        <v>135</v>
      </c>
      <c r="C2637" s="72" t="s">
        <v>1508</v>
      </c>
    </row>
    <row r="2638" spans="1:3" ht="15" customHeight="1">
      <c r="A2638" t="s">
        <v>134</v>
      </c>
      <c r="B2638" s="72" t="s">
        <v>135</v>
      </c>
      <c r="C2638" s="72" t="s">
        <v>1508</v>
      </c>
    </row>
    <row r="2639" spans="1:3" ht="15" customHeight="1">
      <c r="A2639" t="s">
        <v>134</v>
      </c>
      <c r="B2639" s="72" t="s">
        <v>135</v>
      </c>
      <c r="C2639" s="72" t="s">
        <v>1508</v>
      </c>
    </row>
    <row r="2640" spans="1:3" ht="15" customHeight="1">
      <c r="A2640" t="s">
        <v>134</v>
      </c>
      <c r="B2640" s="72" t="s">
        <v>135</v>
      </c>
      <c r="C2640" s="72" t="s">
        <v>1508</v>
      </c>
    </row>
    <row r="2641" spans="1:3" ht="15" customHeight="1">
      <c r="A2641" t="s">
        <v>134</v>
      </c>
      <c r="B2641" s="72" t="s">
        <v>135</v>
      </c>
      <c r="C2641" s="72" t="s">
        <v>1508</v>
      </c>
    </row>
    <row r="2642" spans="1:3" ht="15" customHeight="1">
      <c r="A2642" t="s">
        <v>134</v>
      </c>
      <c r="B2642" s="72" t="s">
        <v>135</v>
      </c>
      <c r="C2642" s="72" t="s">
        <v>1508</v>
      </c>
    </row>
    <row r="2643" spans="1:3" ht="15" customHeight="1">
      <c r="A2643" t="s">
        <v>134</v>
      </c>
      <c r="B2643" s="72" t="s">
        <v>135</v>
      </c>
      <c r="C2643" s="72" t="s">
        <v>1508</v>
      </c>
    </row>
    <row r="2644" spans="1:3" ht="15" customHeight="1">
      <c r="A2644" t="s">
        <v>134</v>
      </c>
      <c r="B2644" s="72" t="s">
        <v>135</v>
      </c>
      <c r="C2644" s="72" t="s">
        <v>1508</v>
      </c>
    </row>
    <row r="2645" spans="1:3" ht="15" customHeight="1">
      <c r="A2645" t="s">
        <v>134</v>
      </c>
      <c r="B2645" s="72" t="s">
        <v>135</v>
      </c>
      <c r="C2645" s="72" t="s">
        <v>1508</v>
      </c>
    </row>
    <row r="2646" spans="1:3" ht="15" customHeight="1">
      <c r="A2646" t="s">
        <v>134</v>
      </c>
      <c r="B2646" s="72" t="s">
        <v>135</v>
      </c>
      <c r="C2646" s="72" t="s">
        <v>1508</v>
      </c>
    </row>
    <row r="2647" spans="1:3" ht="15" customHeight="1">
      <c r="A2647" t="s">
        <v>134</v>
      </c>
      <c r="B2647" s="72" t="s">
        <v>135</v>
      </c>
      <c r="C2647" s="72" t="s">
        <v>1508</v>
      </c>
    </row>
    <row r="2648" spans="1:3" ht="15" customHeight="1">
      <c r="A2648" t="s">
        <v>134</v>
      </c>
      <c r="B2648" s="72" t="s">
        <v>135</v>
      </c>
      <c r="C2648" s="72" t="s">
        <v>1508</v>
      </c>
    </row>
    <row r="2649" spans="1:3" ht="15" customHeight="1">
      <c r="A2649" t="s">
        <v>134</v>
      </c>
      <c r="B2649" s="72" t="s">
        <v>135</v>
      </c>
      <c r="C2649" s="72" t="s">
        <v>1508</v>
      </c>
    </row>
    <row r="2650" spans="1:3" ht="15" customHeight="1">
      <c r="A2650" t="s">
        <v>134</v>
      </c>
      <c r="B2650" s="72" t="s">
        <v>135</v>
      </c>
      <c r="C2650" s="72" t="s">
        <v>1508</v>
      </c>
    </row>
    <row r="2651" spans="1:3" ht="15" customHeight="1">
      <c r="A2651" t="s">
        <v>134</v>
      </c>
      <c r="B2651" s="72" t="s">
        <v>135</v>
      </c>
      <c r="C2651" s="72" t="s">
        <v>1508</v>
      </c>
    </row>
    <row r="2652" spans="1:3" ht="15" customHeight="1">
      <c r="A2652" t="s">
        <v>134</v>
      </c>
      <c r="B2652" s="72" t="s">
        <v>135</v>
      </c>
      <c r="C2652" s="72" t="s">
        <v>1508</v>
      </c>
    </row>
    <row r="2653" spans="1:3" ht="15" customHeight="1">
      <c r="A2653" t="s">
        <v>134</v>
      </c>
      <c r="B2653" s="72" t="s">
        <v>135</v>
      </c>
      <c r="C2653" s="72" t="s">
        <v>1508</v>
      </c>
    </row>
    <row r="2654" spans="1:3" ht="15" customHeight="1">
      <c r="A2654" t="s">
        <v>134</v>
      </c>
      <c r="B2654" s="72" t="s">
        <v>135</v>
      </c>
      <c r="C2654" s="72" t="s">
        <v>1508</v>
      </c>
    </row>
    <row r="2655" spans="1:3" ht="15" customHeight="1">
      <c r="A2655" t="s">
        <v>134</v>
      </c>
      <c r="B2655" s="72" t="s">
        <v>135</v>
      </c>
      <c r="C2655" s="72" t="s">
        <v>1508</v>
      </c>
    </row>
    <row r="2656" spans="1:3" ht="15" customHeight="1">
      <c r="A2656" t="s">
        <v>134</v>
      </c>
      <c r="B2656" s="72" t="s">
        <v>135</v>
      </c>
      <c r="C2656" s="72" t="s">
        <v>1508</v>
      </c>
    </row>
    <row r="2657" spans="1:3" ht="15" customHeight="1">
      <c r="A2657" t="s">
        <v>134</v>
      </c>
      <c r="B2657" s="72" t="s">
        <v>135</v>
      </c>
      <c r="C2657" s="72" t="s">
        <v>1508</v>
      </c>
    </row>
    <row r="2658" spans="1:3" ht="15" customHeight="1">
      <c r="A2658" t="s">
        <v>134</v>
      </c>
      <c r="B2658" s="72" t="s">
        <v>135</v>
      </c>
      <c r="C2658" s="72" t="s">
        <v>1508</v>
      </c>
    </row>
    <row r="2659" spans="1:3" ht="15" customHeight="1">
      <c r="A2659" t="s">
        <v>134</v>
      </c>
      <c r="B2659" s="72" t="s">
        <v>135</v>
      </c>
      <c r="C2659" s="72" t="s">
        <v>1508</v>
      </c>
    </row>
    <row r="2660" spans="1:3" ht="15" customHeight="1">
      <c r="A2660" t="s">
        <v>134</v>
      </c>
      <c r="B2660" s="72" t="s">
        <v>135</v>
      </c>
      <c r="C2660" s="72" t="s">
        <v>1508</v>
      </c>
    </row>
    <row r="2661" spans="1:3" ht="15" customHeight="1">
      <c r="A2661" t="s">
        <v>134</v>
      </c>
      <c r="B2661" s="72" t="s">
        <v>135</v>
      </c>
      <c r="C2661" s="72" t="s">
        <v>1508</v>
      </c>
    </row>
    <row r="2662" spans="1:3" ht="15" customHeight="1">
      <c r="A2662" t="s">
        <v>134</v>
      </c>
      <c r="B2662" s="72" t="s">
        <v>135</v>
      </c>
      <c r="C2662" s="72" t="s">
        <v>1508</v>
      </c>
    </row>
    <row r="2663" spans="1:3" ht="15" customHeight="1">
      <c r="A2663" t="s">
        <v>134</v>
      </c>
      <c r="B2663" s="72" t="s">
        <v>135</v>
      </c>
      <c r="C2663" s="72" t="s">
        <v>1508</v>
      </c>
    </row>
    <row r="2664" spans="1:3" ht="15" customHeight="1">
      <c r="A2664" t="s">
        <v>134</v>
      </c>
      <c r="B2664" s="72" t="s">
        <v>135</v>
      </c>
      <c r="C2664" s="72" t="s">
        <v>1508</v>
      </c>
    </row>
    <row r="2665" spans="1:3" ht="15" customHeight="1">
      <c r="A2665" t="s">
        <v>134</v>
      </c>
      <c r="B2665" s="72" t="s">
        <v>135</v>
      </c>
      <c r="C2665" s="72" t="s">
        <v>1508</v>
      </c>
    </row>
    <row r="2666" spans="1:3" ht="15" customHeight="1">
      <c r="A2666" t="s">
        <v>134</v>
      </c>
      <c r="B2666" s="72" t="s">
        <v>135</v>
      </c>
      <c r="C2666" s="72" t="s">
        <v>1508</v>
      </c>
    </row>
    <row r="2667" spans="1:3" ht="15" customHeight="1">
      <c r="A2667" t="s">
        <v>134</v>
      </c>
      <c r="B2667" s="72" t="s">
        <v>135</v>
      </c>
      <c r="C2667" s="72" t="s">
        <v>1508</v>
      </c>
    </row>
    <row r="2668" spans="1:3" ht="15" customHeight="1">
      <c r="A2668" t="s">
        <v>134</v>
      </c>
      <c r="B2668" s="72" t="s">
        <v>135</v>
      </c>
      <c r="C2668" s="72" t="s">
        <v>1508</v>
      </c>
    </row>
    <row r="2669" spans="1:3" ht="15" customHeight="1">
      <c r="A2669" t="s">
        <v>134</v>
      </c>
      <c r="B2669" s="72" t="s">
        <v>135</v>
      </c>
      <c r="C2669" s="72" t="s">
        <v>1508</v>
      </c>
    </row>
    <row r="2670" spans="1:3" ht="15" customHeight="1">
      <c r="A2670" t="s">
        <v>134</v>
      </c>
      <c r="B2670" s="72" t="s">
        <v>135</v>
      </c>
      <c r="C2670" s="72" t="s">
        <v>1508</v>
      </c>
    </row>
    <row r="2671" spans="1:3" ht="15" customHeight="1">
      <c r="A2671" t="s">
        <v>134</v>
      </c>
      <c r="B2671" s="72" t="s">
        <v>135</v>
      </c>
      <c r="C2671" s="72" t="s">
        <v>1508</v>
      </c>
    </row>
    <row r="2672" spans="1:3" ht="15" customHeight="1">
      <c r="A2672" t="s">
        <v>134</v>
      </c>
      <c r="B2672" s="72" t="s">
        <v>135</v>
      </c>
      <c r="C2672" s="72" t="s">
        <v>1508</v>
      </c>
    </row>
    <row r="2673" spans="1:3" ht="15" customHeight="1">
      <c r="A2673" t="s">
        <v>134</v>
      </c>
      <c r="B2673" s="72" t="s">
        <v>135</v>
      </c>
      <c r="C2673" s="72" t="s">
        <v>1508</v>
      </c>
    </row>
    <row r="2674" spans="1:3" ht="15" customHeight="1">
      <c r="A2674" t="s">
        <v>134</v>
      </c>
      <c r="B2674" s="72" t="s">
        <v>135</v>
      </c>
      <c r="C2674" s="72" t="s">
        <v>1508</v>
      </c>
    </row>
    <row r="2675" spans="1:3" ht="15" customHeight="1">
      <c r="A2675" t="s">
        <v>134</v>
      </c>
      <c r="B2675" s="72" t="s">
        <v>135</v>
      </c>
      <c r="C2675" s="72" t="s">
        <v>1508</v>
      </c>
    </row>
    <row r="2676" spans="1:3" ht="15" customHeight="1">
      <c r="A2676" t="s">
        <v>134</v>
      </c>
      <c r="B2676" s="72" t="s">
        <v>135</v>
      </c>
      <c r="C2676" s="72" t="s">
        <v>1508</v>
      </c>
    </row>
    <row r="2677" spans="1:3" ht="15" customHeight="1">
      <c r="A2677" t="s">
        <v>134</v>
      </c>
      <c r="B2677" s="72" t="s">
        <v>135</v>
      </c>
      <c r="C2677" s="72" t="s">
        <v>1508</v>
      </c>
    </row>
    <row r="2678" spans="1:3" ht="15" customHeight="1">
      <c r="A2678" t="s">
        <v>134</v>
      </c>
      <c r="B2678" s="72" t="s">
        <v>135</v>
      </c>
      <c r="C2678" s="72" t="s">
        <v>1508</v>
      </c>
    </row>
    <row r="2679" spans="1:3" ht="15" customHeight="1">
      <c r="A2679" t="s">
        <v>134</v>
      </c>
      <c r="B2679" s="72" t="s">
        <v>135</v>
      </c>
      <c r="C2679" s="72" t="s">
        <v>1508</v>
      </c>
    </row>
    <row r="2680" spans="1:3" ht="15" customHeight="1">
      <c r="A2680" t="s">
        <v>134</v>
      </c>
      <c r="B2680" s="72" t="s">
        <v>135</v>
      </c>
      <c r="C2680" s="72" t="s">
        <v>1508</v>
      </c>
    </row>
    <row r="2681" spans="1:3" ht="15" customHeight="1">
      <c r="A2681" t="s">
        <v>134</v>
      </c>
      <c r="B2681" s="72" t="s">
        <v>135</v>
      </c>
      <c r="C2681" s="72" t="s">
        <v>1508</v>
      </c>
    </row>
    <row r="2682" spans="1:3" ht="15" customHeight="1">
      <c r="A2682" t="s">
        <v>134</v>
      </c>
      <c r="B2682" s="72" t="s">
        <v>135</v>
      </c>
      <c r="C2682" s="72" t="s">
        <v>1508</v>
      </c>
    </row>
    <row r="2683" spans="1:3" ht="15" customHeight="1">
      <c r="A2683" t="s">
        <v>134</v>
      </c>
      <c r="B2683" s="72" t="s">
        <v>135</v>
      </c>
      <c r="C2683" s="72" t="s">
        <v>1508</v>
      </c>
    </row>
    <row r="2684" spans="1:3" ht="15" customHeight="1">
      <c r="A2684" t="s">
        <v>134</v>
      </c>
      <c r="B2684" s="72" t="s">
        <v>135</v>
      </c>
      <c r="C2684" s="72" t="s">
        <v>1508</v>
      </c>
    </row>
    <row r="2685" spans="1:3" ht="15" customHeight="1">
      <c r="A2685" t="s">
        <v>134</v>
      </c>
      <c r="B2685" s="72" t="s">
        <v>135</v>
      </c>
      <c r="C2685" s="72" t="s">
        <v>1508</v>
      </c>
    </row>
    <row r="2686" spans="1:3" ht="15" customHeight="1">
      <c r="A2686" t="s">
        <v>134</v>
      </c>
      <c r="B2686" s="72" t="s">
        <v>135</v>
      </c>
      <c r="C2686" s="72" t="s">
        <v>1508</v>
      </c>
    </row>
    <row r="2687" spans="1:3" ht="15" customHeight="1">
      <c r="A2687" t="s">
        <v>134</v>
      </c>
      <c r="B2687" s="72" t="s">
        <v>135</v>
      </c>
      <c r="C2687" s="72" t="s">
        <v>1508</v>
      </c>
    </row>
    <row r="2688" spans="1:3" ht="15" customHeight="1">
      <c r="A2688" t="s">
        <v>134</v>
      </c>
      <c r="B2688" s="72" t="s">
        <v>135</v>
      </c>
      <c r="C2688" s="72" t="s">
        <v>1508</v>
      </c>
    </row>
    <row r="2689" spans="1:3" ht="15" customHeight="1">
      <c r="A2689" t="s">
        <v>134</v>
      </c>
      <c r="B2689" s="72" t="s">
        <v>135</v>
      </c>
      <c r="C2689" s="72" t="s">
        <v>1508</v>
      </c>
    </row>
    <row r="2690" spans="1:3" ht="15" customHeight="1">
      <c r="A2690" t="s">
        <v>134</v>
      </c>
      <c r="B2690" s="72" t="s">
        <v>135</v>
      </c>
      <c r="C2690" s="72" t="s">
        <v>1508</v>
      </c>
    </row>
    <row r="2691" spans="1:3" ht="15" customHeight="1">
      <c r="A2691" t="s">
        <v>134</v>
      </c>
      <c r="B2691" s="72" t="s">
        <v>135</v>
      </c>
      <c r="C2691" s="72" t="s">
        <v>1508</v>
      </c>
    </row>
    <row r="2692" spans="1:3" ht="15" customHeight="1">
      <c r="A2692" t="s">
        <v>134</v>
      </c>
      <c r="B2692" s="72" t="s">
        <v>135</v>
      </c>
      <c r="C2692" s="72" t="s">
        <v>1508</v>
      </c>
    </row>
    <row r="2693" spans="1:3" ht="15" customHeight="1">
      <c r="A2693" t="s">
        <v>134</v>
      </c>
      <c r="B2693" s="72" t="s">
        <v>135</v>
      </c>
      <c r="C2693" s="72" t="s">
        <v>1508</v>
      </c>
    </row>
    <row r="2694" spans="1:3" ht="15" customHeight="1">
      <c r="A2694" t="s">
        <v>134</v>
      </c>
      <c r="B2694" s="72" t="s">
        <v>135</v>
      </c>
      <c r="C2694" s="72" t="s">
        <v>1508</v>
      </c>
    </row>
    <row r="2695" spans="1:3" ht="15" customHeight="1">
      <c r="A2695" t="s">
        <v>134</v>
      </c>
      <c r="B2695" s="72" t="s">
        <v>135</v>
      </c>
      <c r="C2695" s="72" t="s">
        <v>1508</v>
      </c>
    </row>
    <row r="2696" spans="1:3" ht="15" customHeight="1">
      <c r="A2696" t="s">
        <v>134</v>
      </c>
      <c r="B2696" s="72" t="s">
        <v>135</v>
      </c>
      <c r="C2696" s="72" t="s">
        <v>1508</v>
      </c>
    </row>
    <row r="2697" spans="1:3" ht="15" customHeight="1">
      <c r="A2697" t="s">
        <v>134</v>
      </c>
      <c r="B2697" s="72" t="s">
        <v>135</v>
      </c>
      <c r="C2697" s="72" t="s">
        <v>1508</v>
      </c>
    </row>
    <row r="2698" spans="1:3" ht="15" customHeight="1">
      <c r="A2698" t="s">
        <v>134</v>
      </c>
      <c r="B2698" s="72" t="s">
        <v>135</v>
      </c>
      <c r="C2698" s="72" t="s">
        <v>1508</v>
      </c>
    </row>
    <row r="2699" spans="1:3" ht="15" customHeight="1">
      <c r="A2699" t="s">
        <v>134</v>
      </c>
      <c r="B2699" s="72" t="s">
        <v>135</v>
      </c>
      <c r="C2699" s="72" t="s">
        <v>1508</v>
      </c>
    </row>
    <row r="2700" spans="1:3" ht="15" customHeight="1">
      <c r="A2700" t="s">
        <v>134</v>
      </c>
      <c r="B2700" s="72" t="s">
        <v>135</v>
      </c>
      <c r="C2700" s="72" t="s">
        <v>1508</v>
      </c>
    </row>
    <row r="2701" spans="1:3" ht="15" customHeight="1">
      <c r="A2701" t="s">
        <v>134</v>
      </c>
      <c r="B2701" s="72" t="s">
        <v>135</v>
      </c>
      <c r="C2701" s="72" t="s">
        <v>1508</v>
      </c>
    </row>
    <row r="2702" spans="1:3" ht="15" customHeight="1">
      <c r="A2702" t="s">
        <v>134</v>
      </c>
      <c r="B2702" s="72" t="s">
        <v>135</v>
      </c>
      <c r="C2702" s="72" t="s">
        <v>1508</v>
      </c>
    </row>
    <row r="2703" spans="1:3" ht="15" customHeight="1">
      <c r="A2703" t="s">
        <v>134</v>
      </c>
      <c r="B2703" s="72" t="s">
        <v>135</v>
      </c>
      <c r="C2703" s="72" t="s">
        <v>1508</v>
      </c>
    </row>
    <row r="2704" spans="1:3" ht="15" customHeight="1">
      <c r="A2704" t="s">
        <v>134</v>
      </c>
      <c r="B2704" s="72" t="s">
        <v>135</v>
      </c>
      <c r="C2704" s="72" t="s">
        <v>1508</v>
      </c>
    </row>
    <row r="2705" spans="1:3" ht="15" customHeight="1">
      <c r="A2705" t="s">
        <v>134</v>
      </c>
      <c r="B2705" s="72" t="s">
        <v>135</v>
      </c>
      <c r="C2705" s="72" t="s">
        <v>1508</v>
      </c>
    </row>
    <row r="2706" spans="1:3" ht="15" customHeight="1">
      <c r="A2706" t="s">
        <v>134</v>
      </c>
      <c r="B2706" s="72" t="s">
        <v>135</v>
      </c>
      <c r="C2706" s="72" t="s">
        <v>1508</v>
      </c>
    </row>
    <row r="2707" spans="1:3" ht="15" customHeight="1">
      <c r="A2707" t="s">
        <v>134</v>
      </c>
      <c r="B2707" s="72" t="s">
        <v>135</v>
      </c>
      <c r="C2707" s="72" t="s">
        <v>1508</v>
      </c>
    </row>
    <row r="2708" spans="1:3" ht="15" customHeight="1">
      <c r="A2708" t="s">
        <v>134</v>
      </c>
      <c r="B2708" s="72" t="s">
        <v>135</v>
      </c>
      <c r="C2708" s="72" t="s">
        <v>1508</v>
      </c>
    </row>
    <row r="2709" spans="1:3" ht="15" customHeight="1">
      <c r="A2709" t="s">
        <v>134</v>
      </c>
      <c r="B2709" s="72" t="s">
        <v>135</v>
      </c>
      <c r="C2709" s="72" t="s">
        <v>1508</v>
      </c>
    </row>
    <row r="2710" spans="1:3" ht="15" customHeight="1">
      <c r="A2710" t="s">
        <v>134</v>
      </c>
      <c r="B2710" s="72" t="s">
        <v>135</v>
      </c>
      <c r="C2710" s="72" t="s">
        <v>1508</v>
      </c>
    </row>
    <row r="2711" spans="1:3" ht="15" customHeight="1">
      <c r="A2711" t="s">
        <v>134</v>
      </c>
      <c r="B2711" s="72" t="s">
        <v>135</v>
      </c>
      <c r="C2711" s="72" t="s">
        <v>1508</v>
      </c>
    </row>
    <row r="2712" spans="1:3" ht="15" customHeight="1">
      <c r="A2712" t="s">
        <v>134</v>
      </c>
      <c r="B2712" s="72" t="s">
        <v>135</v>
      </c>
      <c r="C2712" s="72" t="s">
        <v>1508</v>
      </c>
    </row>
    <row r="2713" spans="1:3" ht="15" customHeight="1">
      <c r="A2713" t="s">
        <v>134</v>
      </c>
      <c r="B2713" s="72" t="s">
        <v>135</v>
      </c>
      <c r="C2713" s="72" t="s">
        <v>1508</v>
      </c>
    </row>
    <row r="2714" spans="1:3" ht="15" customHeight="1">
      <c r="A2714" t="s">
        <v>134</v>
      </c>
      <c r="B2714" s="72" t="s">
        <v>135</v>
      </c>
      <c r="C2714" s="72" t="s">
        <v>1508</v>
      </c>
    </row>
    <row r="2715" spans="1:3" ht="15" customHeight="1">
      <c r="A2715" t="s">
        <v>134</v>
      </c>
      <c r="B2715" s="72" t="s">
        <v>135</v>
      </c>
      <c r="C2715" s="72" t="s">
        <v>1508</v>
      </c>
    </row>
    <row r="2716" spans="1:3" ht="15" customHeight="1">
      <c r="A2716" t="s">
        <v>134</v>
      </c>
      <c r="B2716" s="72" t="s">
        <v>135</v>
      </c>
      <c r="C2716" s="72" t="s">
        <v>1508</v>
      </c>
    </row>
    <row r="2717" spans="1:3" ht="15" customHeight="1">
      <c r="A2717" t="s">
        <v>134</v>
      </c>
      <c r="B2717" s="72" t="s">
        <v>135</v>
      </c>
      <c r="C2717" s="72" t="s">
        <v>1508</v>
      </c>
    </row>
    <row r="2718" spans="1:3" ht="15" customHeight="1">
      <c r="A2718" t="s">
        <v>134</v>
      </c>
      <c r="B2718" s="72" t="s">
        <v>135</v>
      </c>
      <c r="C2718" s="72" t="s">
        <v>1508</v>
      </c>
    </row>
    <row r="2719" spans="1:3" ht="15" customHeight="1">
      <c r="A2719" t="s">
        <v>134</v>
      </c>
      <c r="B2719" s="72" t="s">
        <v>135</v>
      </c>
      <c r="C2719" s="72" t="s">
        <v>1508</v>
      </c>
    </row>
    <row r="2720" spans="1:3" ht="15" customHeight="1">
      <c r="A2720" t="s">
        <v>134</v>
      </c>
      <c r="B2720" s="72" t="s">
        <v>135</v>
      </c>
      <c r="C2720" s="72" t="s">
        <v>1508</v>
      </c>
    </row>
    <row r="2721" spans="1:3" ht="15" customHeight="1">
      <c r="A2721" t="s">
        <v>134</v>
      </c>
      <c r="B2721" s="72" t="s">
        <v>135</v>
      </c>
      <c r="C2721" s="72" t="s">
        <v>1508</v>
      </c>
    </row>
    <row r="2722" spans="1:3" ht="15" customHeight="1">
      <c r="A2722" t="s">
        <v>134</v>
      </c>
      <c r="B2722" s="72" t="s">
        <v>135</v>
      </c>
      <c r="C2722" s="72" t="s">
        <v>1508</v>
      </c>
    </row>
    <row r="2723" spans="1:3" ht="15" customHeight="1">
      <c r="A2723" t="s">
        <v>134</v>
      </c>
      <c r="B2723" s="72" t="s">
        <v>135</v>
      </c>
      <c r="C2723" s="72" t="s">
        <v>1508</v>
      </c>
    </row>
    <row r="2724" spans="1:3" ht="15" customHeight="1">
      <c r="A2724" t="s">
        <v>134</v>
      </c>
      <c r="B2724" s="72" t="s">
        <v>135</v>
      </c>
      <c r="C2724" s="72" t="s">
        <v>1508</v>
      </c>
    </row>
    <row r="2725" spans="1:3" ht="15" customHeight="1">
      <c r="A2725" t="s">
        <v>134</v>
      </c>
      <c r="B2725" s="72" t="s">
        <v>135</v>
      </c>
      <c r="C2725" s="72" t="s">
        <v>1508</v>
      </c>
    </row>
    <row r="2726" spans="1:3" ht="15" customHeight="1">
      <c r="A2726" t="s">
        <v>134</v>
      </c>
      <c r="B2726" s="72" t="s">
        <v>135</v>
      </c>
      <c r="C2726" s="72" t="s">
        <v>1508</v>
      </c>
    </row>
    <row r="2727" spans="1:3" ht="15" customHeight="1">
      <c r="A2727" t="s">
        <v>134</v>
      </c>
      <c r="B2727" s="72" t="s">
        <v>135</v>
      </c>
      <c r="C2727" s="72" t="s">
        <v>1508</v>
      </c>
    </row>
    <row r="2728" spans="1:3" ht="15" customHeight="1">
      <c r="A2728" t="s">
        <v>134</v>
      </c>
      <c r="B2728" s="72" t="s">
        <v>135</v>
      </c>
      <c r="C2728" s="72" t="s">
        <v>1508</v>
      </c>
    </row>
    <row r="2729" spans="1:3" ht="15" customHeight="1">
      <c r="A2729" t="s">
        <v>134</v>
      </c>
      <c r="B2729" s="72" t="s">
        <v>135</v>
      </c>
      <c r="C2729" s="72" t="s">
        <v>1508</v>
      </c>
    </row>
    <row r="2730" spans="1:3" ht="15" customHeight="1">
      <c r="A2730" t="s">
        <v>134</v>
      </c>
      <c r="B2730" s="72" t="s">
        <v>135</v>
      </c>
      <c r="C2730" s="72" t="s">
        <v>1508</v>
      </c>
    </row>
    <row r="2731" spans="1:3" ht="15" customHeight="1">
      <c r="A2731" t="s">
        <v>134</v>
      </c>
      <c r="B2731" s="72" t="s">
        <v>135</v>
      </c>
      <c r="C2731" s="72" t="s">
        <v>1508</v>
      </c>
    </row>
    <row r="2732" spans="1:3" ht="15" customHeight="1">
      <c r="A2732" t="s">
        <v>134</v>
      </c>
      <c r="B2732" s="72" t="s">
        <v>135</v>
      </c>
      <c r="C2732" s="72" t="s">
        <v>1508</v>
      </c>
    </row>
    <row r="2733" spans="1:3" ht="15" customHeight="1">
      <c r="A2733" t="s">
        <v>134</v>
      </c>
      <c r="B2733" s="72" t="s">
        <v>135</v>
      </c>
      <c r="C2733" s="72" t="s">
        <v>1508</v>
      </c>
    </row>
    <row r="2734" spans="1:3" ht="15" customHeight="1">
      <c r="A2734" t="s">
        <v>134</v>
      </c>
      <c r="B2734" s="72" t="s">
        <v>135</v>
      </c>
      <c r="C2734" s="72" t="s">
        <v>1508</v>
      </c>
    </row>
    <row r="2735" spans="1:3" ht="15" customHeight="1">
      <c r="A2735" t="s">
        <v>134</v>
      </c>
      <c r="B2735" s="72" t="s">
        <v>135</v>
      </c>
      <c r="C2735" s="72" t="s">
        <v>1508</v>
      </c>
    </row>
    <row r="2736" spans="1:3" ht="15" customHeight="1">
      <c r="A2736" t="s">
        <v>134</v>
      </c>
      <c r="B2736" s="72" t="s">
        <v>135</v>
      </c>
      <c r="C2736" s="72" t="s">
        <v>1508</v>
      </c>
    </row>
    <row r="2737" spans="1:3" ht="15" customHeight="1">
      <c r="A2737" t="s">
        <v>134</v>
      </c>
      <c r="B2737" s="72" t="s">
        <v>135</v>
      </c>
      <c r="C2737" s="72" t="s">
        <v>1508</v>
      </c>
    </row>
    <row r="2738" spans="1:3" ht="15" customHeight="1">
      <c r="A2738" t="s">
        <v>134</v>
      </c>
      <c r="B2738" s="72" t="s">
        <v>135</v>
      </c>
      <c r="C2738" s="72" t="s">
        <v>1508</v>
      </c>
    </row>
    <row r="2739" spans="1:3" ht="15" customHeight="1">
      <c r="A2739" t="s">
        <v>134</v>
      </c>
      <c r="B2739" s="72" t="s">
        <v>135</v>
      </c>
      <c r="C2739" s="72" t="s">
        <v>1508</v>
      </c>
    </row>
    <row r="2740" spans="1:3" ht="15" customHeight="1">
      <c r="A2740" t="s">
        <v>134</v>
      </c>
      <c r="B2740" s="72" t="s">
        <v>135</v>
      </c>
      <c r="C2740" s="72" t="s">
        <v>1508</v>
      </c>
    </row>
    <row r="2741" spans="1:3" ht="15" customHeight="1">
      <c r="A2741" t="s">
        <v>134</v>
      </c>
      <c r="B2741" s="72" t="s">
        <v>135</v>
      </c>
      <c r="C2741" s="72" t="s">
        <v>1508</v>
      </c>
    </row>
    <row r="2742" spans="1:3" ht="15" customHeight="1">
      <c r="A2742" t="s">
        <v>134</v>
      </c>
      <c r="B2742" s="72" t="s">
        <v>135</v>
      </c>
      <c r="C2742" s="72" t="s">
        <v>1508</v>
      </c>
    </row>
    <row r="2743" spans="1:3" ht="15" customHeight="1">
      <c r="A2743" t="s">
        <v>134</v>
      </c>
      <c r="B2743" s="72" t="s">
        <v>135</v>
      </c>
      <c r="C2743" s="72" t="s">
        <v>1508</v>
      </c>
    </row>
    <row r="2744" spans="1:3" ht="15" customHeight="1">
      <c r="A2744" t="s">
        <v>134</v>
      </c>
      <c r="B2744" s="72" t="s">
        <v>135</v>
      </c>
      <c r="C2744" s="72" t="s">
        <v>1508</v>
      </c>
    </row>
    <row r="2745" spans="1:3" ht="15" customHeight="1">
      <c r="A2745" t="s">
        <v>134</v>
      </c>
      <c r="B2745" s="72" t="s">
        <v>135</v>
      </c>
      <c r="C2745" s="72" t="s">
        <v>1508</v>
      </c>
    </row>
    <row r="2746" spans="1:3" ht="15" customHeight="1">
      <c r="A2746" t="s">
        <v>134</v>
      </c>
      <c r="B2746" s="72" t="s">
        <v>135</v>
      </c>
      <c r="C2746" s="72" t="s">
        <v>1508</v>
      </c>
    </row>
    <row r="2747" spans="1:3" ht="15" customHeight="1">
      <c r="A2747" t="s">
        <v>134</v>
      </c>
      <c r="B2747" s="72" t="s">
        <v>135</v>
      </c>
      <c r="C2747" s="72" t="s">
        <v>1508</v>
      </c>
    </row>
    <row r="2748" spans="1:3" ht="15" customHeight="1">
      <c r="A2748" t="s">
        <v>134</v>
      </c>
      <c r="B2748" s="72" t="s">
        <v>135</v>
      </c>
      <c r="C2748" s="72" t="s">
        <v>1508</v>
      </c>
    </row>
    <row r="2749" spans="1:3" ht="15" customHeight="1">
      <c r="A2749" t="s">
        <v>134</v>
      </c>
      <c r="B2749" s="72" t="s">
        <v>135</v>
      </c>
      <c r="C2749" s="72" t="s">
        <v>1508</v>
      </c>
    </row>
    <row r="2750" spans="1:3" ht="15" customHeight="1">
      <c r="A2750" t="s">
        <v>134</v>
      </c>
      <c r="B2750" s="72" t="s">
        <v>135</v>
      </c>
      <c r="C2750" s="72" t="s">
        <v>1508</v>
      </c>
    </row>
    <row r="2751" spans="1:3" ht="15" customHeight="1">
      <c r="A2751" t="s">
        <v>134</v>
      </c>
      <c r="B2751" s="72" t="s">
        <v>135</v>
      </c>
      <c r="C2751" s="72" t="s">
        <v>1508</v>
      </c>
    </row>
    <row r="2752" spans="1:3" ht="15" customHeight="1">
      <c r="A2752" t="s">
        <v>134</v>
      </c>
      <c r="B2752" s="72" t="s">
        <v>135</v>
      </c>
      <c r="C2752" s="72" t="s">
        <v>1508</v>
      </c>
    </row>
    <row r="2753" spans="1:3" ht="15" customHeight="1">
      <c r="A2753" t="s">
        <v>134</v>
      </c>
      <c r="B2753" s="72" t="s">
        <v>135</v>
      </c>
      <c r="C2753" s="72" t="s">
        <v>1508</v>
      </c>
    </row>
    <row r="2754" spans="1:3" ht="15" customHeight="1">
      <c r="A2754" t="s">
        <v>134</v>
      </c>
      <c r="B2754" s="72" t="s">
        <v>135</v>
      </c>
      <c r="C2754" s="72" t="s">
        <v>1508</v>
      </c>
    </row>
    <row r="2755" spans="1:3" ht="15" customHeight="1">
      <c r="A2755" t="s">
        <v>134</v>
      </c>
      <c r="B2755" s="72" t="s">
        <v>135</v>
      </c>
      <c r="C2755" s="72" t="s">
        <v>1508</v>
      </c>
    </row>
    <row r="2756" spans="1:3" ht="15" customHeight="1">
      <c r="A2756" t="s">
        <v>134</v>
      </c>
      <c r="B2756" s="72" t="s">
        <v>135</v>
      </c>
      <c r="C2756" s="72" t="s">
        <v>1508</v>
      </c>
    </row>
    <row r="2757" spans="1:3" ht="15" customHeight="1">
      <c r="A2757" t="s">
        <v>134</v>
      </c>
      <c r="B2757" s="72" t="s">
        <v>135</v>
      </c>
      <c r="C2757" s="72" t="s">
        <v>1508</v>
      </c>
    </row>
    <row r="2758" spans="1:3" ht="15" customHeight="1">
      <c r="A2758" t="s">
        <v>134</v>
      </c>
      <c r="B2758" s="72" t="s">
        <v>135</v>
      </c>
      <c r="C2758" s="72" t="s">
        <v>1508</v>
      </c>
    </row>
    <row r="2759" spans="1:3" ht="15" customHeight="1">
      <c r="A2759" t="s">
        <v>134</v>
      </c>
      <c r="B2759" s="72" t="s">
        <v>135</v>
      </c>
      <c r="C2759" s="72" t="s">
        <v>1508</v>
      </c>
    </row>
    <row r="2760" spans="1:3" ht="15" customHeight="1">
      <c r="A2760" t="s">
        <v>134</v>
      </c>
      <c r="B2760" s="72" t="s">
        <v>135</v>
      </c>
      <c r="C2760" s="72" t="s">
        <v>1508</v>
      </c>
    </row>
    <row r="2761" spans="1:3" ht="15" customHeight="1">
      <c r="A2761" t="s">
        <v>134</v>
      </c>
      <c r="B2761" s="72" t="s">
        <v>135</v>
      </c>
      <c r="C2761" s="72" t="s">
        <v>1508</v>
      </c>
    </row>
    <row r="2762" spans="1:3" ht="15" customHeight="1">
      <c r="A2762" t="s">
        <v>134</v>
      </c>
      <c r="B2762" s="72" t="s">
        <v>135</v>
      </c>
      <c r="C2762" s="72" t="s">
        <v>1508</v>
      </c>
    </row>
    <row r="2763" spans="1:3" ht="15" customHeight="1">
      <c r="A2763" t="s">
        <v>134</v>
      </c>
      <c r="B2763" s="72" t="s">
        <v>135</v>
      </c>
      <c r="C2763" s="72" t="s">
        <v>1508</v>
      </c>
    </row>
    <row r="2764" spans="1:3" ht="15" customHeight="1">
      <c r="A2764" t="s">
        <v>134</v>
      </c>
      <c r="B2764" s="72" t="s">
        <v>135</v>
      </c>
      <c r="C2764" s="72" t="s">
        <v>1508</v>
      </c>
    </row>
    <row r="2765" spans="1:3" ht="15" customHeight="1">
      <c r="A2765" t="s">
        <v>134</v>
      </c>
      <c r="B2765" s="72" t="s">
        <v>135</v>
      </c>
      <c r="C2765" s="72" t="s">
        <v>1508</v>
      </c>
    </row>
    <row r="2766" spans="1:3" ht="15" customHeight="1">
      <c r="A2766" t="s">
        <v>134</v>
      </c>
      <c r="B2766" s="72" t="s">
        <v>135</v>
      </c>
      <c r="C2766" s="72" t="s">
        <v>1508</v>
      </c>
    </row>
    <row r="2767" spans="1:3" ht="15" customHeight="1">
      <c r="A2767" t="s">
        <v>134</v>
      </c>
      <c r="B2767" s="72" t="s">
        <v>135</v>
      </c>
      <c r="C2767" s="72" t="s">
        <v>1508</v>
      </c>
    </row>
    <row r="2768" spans="1:3" ht="15" customHeight="1">
      <c r="A2768" t="s">
        <v>134</v>
      </c>
      <c r="B2768" s="72" t="s">
        <v>135</v>
      </c>
      <c r="C2768" s="72" t="s">
        <v>1508</v>
      </c>
    </row>
    <row r="2769" spans="1:3" ht="15" customHeight="1">
      <c r="A2769" t="s">
        <v>134</v>
      </c>
      <c r="B2769" s="72" t="s">
        <v>135</v>
      </c>
      <c r="C2769" s="72" t="s">
        <v>1508</v>
      </c>
    </row>
    <row r="2770" spans="1:3" ht="15" customHeight="1">
      <c r="A2770" t="s">
        <v>134</v>
      </c>
      <c r="B2770" s="72" t="s">
        <v>135</v>
      </c>
      <c r="C2770" s="72" t="s">
        <v>1508</v>
      </c>
    </row>
    <row r="2771" spans="1:3" ht="15" customHeight="1">
      <c r="A2771" t="s">
        <v>134</v>
      </c>
      <c r="B2771" s="72" t="s">
        <v>135</v>
      </c>
      <c r="C2771" s="72" t="s">
        <v>1508</v>
      </c>
    </row>
    <row r="2772" spans="1:3" ht="15" customHeight="1">
      <c r="A2772" t="s">
        <v>134</v>
      </c>
      <c r="B2772" s="72" t="s">
        <v>135</v>
      </c>
      <c r="C2772" s="72" t="s">
        <v>1508</v>
      </c>
    </row>
    <row r="2773" spans="1:3" ht="15" customHeight="1">
      <c r="A2773" t="s">
        <v>134</v>
      </c>
      <c r="B2773" s="72" t="s">
        <v>135</v>
      </c>
      <c r="C2773" s="72" t="s">
        <v>1508</v>
      </c>
    </row>
    <row r="2774" spans="1:3" ht="15" customHeight="1">
      <c r="A2774" t="s">
        <v>134</v>
      </c>
      <c r="B2774" s="72" t="s">
        <v>135</v>
      </c>
      <c r="C2774" s="72" t="s">
        <v>1508</v>
      </c>
    </row>
    <row r="2775" spans="1:3" ht="15" customHeight="1">
      <c r="A2775" t="s">
        <v>134</v>
      </c>
      <c r="B2775" s="72" t="s">
        <v>135</v>
      </c>
      <c r="C2775" s="72" t="s">
        <v>1508</v>
      </c>
    </row>
    <row r="2776" spans="1:3" ht="15" customHeight="1">
      <c r="A2776" t="s">
        <v>134</v>
      </c>
      <c r="B2776" s="72" t="s">
        <v>135</v>
      </c>
      <c r="C2776" s="72" t="s">
        <v>1508</v>
      </c>
    </row>
    <row r="2777" spans="1:3" ht="15" customHeight="1">
      <c r="A2777" t="s">
        <v>134</v>
      </c>
      <c r="B2777" s="72" t="s">
        <v>135</v>
      </c>
      <c r="C2777" s="72" t="s">
        <v>1508</v>
      </c>
    </row>
    <row r="2778" spans="1:3" ht="15" customHeight="1">
      <c r="A2778" t="s">
        <v>134</v>
      </c>
      <c r="B2778" s="72" t="s">
        <v>135</v>
      </c>
      <c r="C2778" s="72" t="s">
        <v>1508</v>
      </c>
    </row>
    <row r="2779" spans="1:3" ht="15" customHeight="1">
      <c r="A2779" t="s">
        <v>134</v>
      </c>
      <c r="B2779" s="72" t="s">
        <v>135</v>
      </c>
      <c r="C2779" s="72" t="s">
        <v>1508</v>
      </c>
    </row>
    <row r="2780" spans="1:3" ht="15" customHeight="1">
      <c r="A2780" t="s">
        <v>134</v>
      </c>
      <c r="B2780" s="72" t="s">
        <v>135</v>
      </c>
      <c r="C2780" s="72" t="s">
        <v>1508</v>
      </c>
    </row>
    <row r="2781" spans="1:3" ht="15" customHeight="1">
      <c r="A2781" t="s">
        <v>134</v>
      </c>
      <c r="B2781" s="72" t="s">
        <v>135</v>
      </c>
      <c r="C2781" s="72" t="s">
        <v>1508</v>
      </c>
    </row>
    <row r="2782" spans="1:3" ht="15" customHeight="1">
      <c r="A2782" t="s">
        <v>134</v>
      </c>
      <c r="B2782" s="72" t="s">
        <v>135</v>
      </c>
      <c r="C2782" s="72" t="s">
        <v>1508</v>
      </c>
    </row>
    <row r="2783" spans="1:3" ht="15" customHeight="1">
      <c r="A2783" t="s">
        <v>134</v>
      </c>
      <c r="B2783" s="72" t="s">
        <v>135</v>
      </c>
      <c r="C2783" s="72" t="s">
        <v>1508</v>
      </c>
    </row>
    <row r="2784" spans="1:3" ht="15" customHeight="1">
      <c r="A2784" t="s">
        <v>134</v>
      </c>
      <c r="B2784" s="72" t="s">
        <v>135</v>
      </c>
      <c r="C2784" s="72" t="s">
        <v>1508</v>
      </c>
    </row>
    <row r="2785" spans="1:3" ht="15" customHeight="1">
      <c r="A2785" t="s">
        <v>134</v>
      </c>
      <c r="B2785" s="72" t="s">
        <v>135</v>
      </c>
      <c r="C2785" s="72" t="s">
        <v>1508</v>
      </c>
    </row>
    <row r="2786" spans="1:3" ht="15" customHeight="1">
      <c r="A2786" t="s">
        <v>134</v>
      </c>
      <c r="B2786" s="72" t="s">
        <v>135</v>
      </c>
      <c r="C2786" s="72" t="s">
        <v>1508</v>
      </c>
    </row>
    <row r="2787" spans="1:3" ht="15" customHeight="1">
      <c r="A2787" t="s">
        <v>131</v>
      </c>
      <c r="B2787" s="72" t="s">
        <v>139</v>
      </c>
      <c r="C2787" s="72" t="s">
        <v>1421</v>
      </c>
    </row>
    <row r="2788" spans="1:3" ht="18.75" customHeight="1">
      <c r="A2788" t="s">
        <v>131</v>
      </c>
      <c r="B2788" s="72" t="s">
        <v>140</v>
      </c>
      <c r="C2788" s="72" t="s">
        <v>1509</v>
      </c>
    </row>
    <row r="2789" spans="1:3" ht="18.75" customHeight="1">
      <c r="A2789" t="s">
        <v>131</v>
      </c>
      <c r="B2789" s="72" t="s">
        <v>140</v>
      </c>
      <c r="C2789" s="72" t="s">
        <v>226</v>
      </c>
    </row>
    <row r="2790" spans="1:3" ht="18.75" customHeight="1">
      <c r="A2790" t="s">
        <v>131</v>
      </c>
      <c r="B2790" s="72" t="s">
        <v>140</v>
      </c>
      <c r="C2790" s="72" t="s">
        <v>226</v>
      </c>
    </row>
    <row r="2791" spans="1:3" ht="18.75" customHeight="1">
      <c r="A2791" t="s">
        <v>131</v>
      </c>
      <c r="B2791" s="72" t="s">
        <v>140</v>
      </c>
      <c r="C2791" s="72" t="s">
        <v>226</v>
      </c>
    </row>
    <row r="2792" spans="1:3" ht="15" customHeight="1">
      <c r="A2792" t="s">
        <v>131</v>
      </c>
      <c r="B2792" s="72" t="s">
        <v>140</v>
      </c>
      <c r="C2792" s="72" t="s">
        <v>358</v>
      </c>
    </row>
    <row r="2793" spans="1:3" ht="15" customHeight="1">
      <c r="A2793" t="s">
        <v>131</v>
      </c>
      <c r="B2793" s="72" t="s">
        <v>140</v>
      </c>
      <c r="C2793" s="72" t="s">
        <v>358</v>
      </c>
    </row>
    <row r="2794" spans="1:3" ht="15" customHeight="1">
      <c r="A2794" t="s">
        <v>131</v>
      </c>
      <c r="B2794" s="72" t="s">
        <v>116</v>
      </c>
      <c r="C2794" s="72" t="s">
        <v>1510</v>
      </c>
    </row>
    <row r="2795" spans="1:3" ht="15" customHeight="1">
      <c r="A2795" t="s">
        <v>142</v>
      </c>
      <c r="B2795" t="s">
        <v>130</v>
      </c>
      <c r="C2795" s="72" t="s">
        <v>1422</v>
      </c>
    </row>
    <row r="2796" spans="1:3" ht="15" customHeight="1">
      <c r="A2796" t="s">
        <v>142</v>
      </c>
      <c r="B2796" t="s">
        <v>130</v>
      </c>
      <c r="C2796" s="72" t="s">
        <v>1422</v>
      </c>
    </row>
    <row r="2797" spans="1:3" ht="15" customHeight="1">
      <c r="A2797" t="s">
        <v>142</v>
      </c>
      <c r="B2797" t="s">
        <v>130</v>
      </c>
      <c r="C2797" s="72" t="s">
        <v>1422</v>
      </c>
    </row>
    <row r="2798" spans="1:3" ht="15" customHeight="1">
      <c r="A2798" t="s">
        <v>142</v>
      </c>
      <c r="B2798" t="s">
        <v>130</v>
      </c>
      <c r="C2798" s="72" t="s">
        <v>1422</v>
      </c>
    </row>
    <row r="2799" spans="1:3" ht="15" customHeight="1">
      <c r="A2799" t="s">
        <v>142</v>
      </c>
      <c r="B2799" t="s">
        <v>130</v>
      </c>
      <c r="C2799" s="72" t="s">
        <v>1422</v>
      </c>
    </row>
    <row r="2800" spans="1:3" ht="15" customHeight="1">
      <c r="A2800" t="s">
        <v>142</v>
      </c>
      <c r="B2800" t="s">
        <v>130</v>
      </c>
      <c r="C2800" s="72" t="s">
        <v>1422</v>
      </c>
    </row>
    <row r="2801" spans="1:3" ht="15" customHeight="1">
      <c r="A2801" t="s">
        <v>142</v>
      </c>
      <c r="B2801" t="s">
        <v>130</v>
      </c>
      <c r="C2801" s="72" t="s">
        <v>1422</v>
      </c>
    </row>
    <row r="2802" spans="1:3" ht="15" customHeight="1">
      <c r="A2802" t="s">
        <v>142</v>
      </c>
      <c r="B2802" t="s">
        <v>130</v>
      </c>
      <c r="C2802" s="72" t="s">
        <v>1422</v>
      </c>
    </row>
    <row r="2803" spans="1:3" ht="15" customHeight="1">
      <c r="A2803" t="s">
        <v>142</v>
      </c>
      <c r="B2803" t="s">
        <v>130</v>
      </c>
      <c r="C2803" s="72" t="s">
        <v>1422</v>
      </c>
    </row>
    <row r="2804" spans="1:3" ht="15" customHeight="1">
      <c r="A2804" t="s">
        <v>142</v>
      </c>
      <c r="B2804" t="s">
        <v>130</v>
      </c>
      <c r="C2804" s="72" t="s">
        <v>1422</v>
      </c>
    </row>
    <row r="2805" spans="1:3" ht="15" customHeight="1">
      <c r="A2805" t="s">
        <v>142</v>
      </c>
      <c r="B2805" t="s">
        <v>130</v>
      </c>
      <c r="C2805" s="72" t="s">
        <v>1422</v>
      </c>
    </row>
    <row r="2806" spans="1:3" ht="15" customHeight="1">
      <c r="A2806" t="s">
        <v>142</v>
      </c>
      <c r="B2806" t="s">
        <v>130</v>
      </c>
      <c r="C2806" s="72" t="s">
        <v>1422</v>
      </c>
    </row>
    <row r="2807" spans="1:3" ht="15" customHeight="1">
      <c r="A2807" t="s">
        <v>142</v>
      </c>
      <c r="B2807" t="s">
        <v>130</v>
      </c>
      <c r="C2807" s="72" t="s">
        <v>1422</v>
      </c>
    </row>
    <row r="2808" spans="1:3" ht="15" customHeight="1">
      <c r="A2808" t="s">
        <v>142</v>
      </c>
      <c r="B2808" t="s">
        <v>130</v>
      </c>
      <c r="C2808" s="72" t="s">
        <v>1422</v>
      </c>
    </row>
    <row r="2809" spans="1:3" ht="15" customHeight="1">
      <c r="A2809" t="s">
        <v>142</v>
      </c>
      <c r="B2809" t="s">
        <v>130</v>
      </c>
      <c r="C2809" s="72" t="s">
        <v>1422</v>
      </c>
    </row>
    <row r="2810" spans="1:3" ht="15" customHeight="1">
      <c r="A2810" t="s">
        <v>142</v>
      </c>
      <c r="B2810" t="s">
        <v>130</v>
      </c>
      <c r="C2810" s="72" t="s">
        <v>1422</v>
      </c>
    </row>
    <row r="2811" spans="1:3" ht="15" customHeight="1">
      <c r="A2811" t="s">
        <v>142</v>
      </c>
      <c r="B2811" t="s">
        <v>130</v>
      </c>
      <c r="C2811" s="72" t="s">
        <v>1422</v>
      </c>
    </row>
    <row r="2812" spans="1:3" ht="15" customHeight="1">
      <c r="A2812" t="s">
        <v>142</v>
      </c>
      <c r="B2812" t="s">
        <v>130</v>
      </c>
      <c r="C2812" s="72" t="s">
        <v>1422</v>
      </c>
    </row>
    <row r="2813" spans="1:3" ht="15" customHeight="1">
      <c r="A2813" t="s">
        <v>142</v>
      </c>
      <c r="B2813" t="s">
        <v>130</v>
      </c>
      <c r="C2813" s="72" t="s">
        <v>1422</v>
      </c>
    </row>
    <row r="2814" spans="1:3" ht="15" customHeight="1">
      <c r="A2814" t="s">
        <v>142</v>
      </c>
      <c r="B2814" t="s">
        <v>130</v>
      </c>
      <c r="C2814" s="72" t="s">
        <v>1422</v>
      </c>
    </row>
    <row r="2815" spans="1:3" ht="15" customHeight="1">
      <c r="A2815" t="s">
        <v>142</v>
      </c>
      <c r="B2815" t="s">
        <v>130</v>
      </c>
      <c r="C2815" s="72" t="s">
        <v>1422</v>
      </c>
    </row>
    <row r="2816" spans="1:3" ht="15" customHeight="1">
      <c r="A2816" t="s">
        <v>142</v>
      </c>
      <c r="B2816" t="s">
        <v>130</v>
      </c>
      <c r="C2816" s="72" t="s">
        <v>1422</v>
      </c>
    </row>
    <row r="2817" spans="1:3" ht="15" customHeight="1">
      <c r="A2817" t="s">
        <v>142</v>
      </c>
      <c r="B2817" t="s">
        <v>130</v>
      </c>
      <c r="C2817" s="72" t="s">
        <v>1422</v>
      </c>
    </row>
    <row r="2818" spans="1:3" ht="15" customHeight="1">
      <c r="A2818" t="s">
        <v>142</v>
      </c>
      <c r="B2818" t="s">
        <v>130</v>
      </c>
      <c r="C2818" s="72" t="s">
        <v>1422</v>
      </c>
    </row>
    <row r="2819" spans="1:3" ht="15" customHeight="1">
      <c r="A2819" t="s">
        <v>142</v>
      </c>
      <c r="B2819" t="s">
        <v>130</v>
      </c>
      <c r="C2819" s="72" t="s">
        <v>1422</v>
      </c>
    </row>
    <row r="2820" spans="1:3" ht="15" customHeight="1">
      <c r="A2820" t="s">
        <v>142</v>
      </c>
      <c r="B2820" t="s">
        <v>130</v>
      </c>
      <c r="C2820" s="72" t="s">
        <v>1422</v>
      </c>
    </row>
    <row r="2821" spans="1:3" ht="15" customHeight="1">
      <c r="A2821" t="s">
        <v>142</v>
      </c>
      <c r="B2821" t="s">
        <v>130</v>
      </c>
      <c r="C2821" s="72" t="s">
        <v>1422</v>
      </c>
    </row>
    <row r="2822" spans="1:3" ht="15" customHeight="1">
      <c r="A2822" t="s">
        <v>142</v>
      </c>
      <c r="B2822" t="s">
        <v>130</v>
      </c>
      <c r="C2822" s="72" t="s">
        <v>1422</v>
      </c>
    </row>
    <row r="2823" spans="1:3" ht="15" customHeight="1">
      <c r="A2823" t="s">
        <v>142</v>
      </c>
      <c r="B2823" t="s">
        <v>130</v>
      </c>
      <c r="C2823" s="72" t="s">
        <v>1422</v>
      </c>
    </row>
    <row r="2824" spans="1:3" ht="15" customHeight="1">
      <c r="A2824" t="s">
        <v>142</v>
      </c>
      <c r="B2824" t="s">
        <v>130</v>
      </c>
      <c r="C2824" s="72" t="s">
        <v>1422</v>
      </c>
    </row>
    <row r="2825" spans="1:3" ht="15" customHeight="1">
      <c r="A2825" t="s">
        <v>142</v>
      </c>
      <c r="B2825" t="s">
        <v>130</v>
      </c>
      <c r="C2825" s="72" t="s">
        <v>1422</v>
      </c>
    </row>
    <row r="2826" spans="1:3" ht="15" customHeight="1">
      <c r="A2826" t="s">
        <v>142</v>
      </c>
      <c r="B2826" t="s">
        <v>130</v>
      </c>
      <c r="C2826" s="72" t="s">
        <v>1422</v>
      </c>
    </row>
    <row r="2827" spans="1:3" ht="15" customHeight="1">
      <c r="A2827" t="s">
        <v>142</v>
      </c>
      <c r="B2827" t="s">
        <v>130</v>
      </c>
      <c r="C2827" s="72" t="s">
        <v>1422</v>
      </c>
    </row>
    <row r="2828" spans="1:3" ht="15" customHeight="1">
      <c r="A2828" t="s">
        <v>142</v>
      </c>
      <c r="B2828" t="s">
        <v>130</v>
      </c>
      <c r="C2828" s="72" t="s">
        <v>1422</v>
      </c>
    </row>
    <row r="2829" spans="1:3" ht="15" customHeight="1">
      <c r="A2829" t="s">
        <v>142</v>
      </c>
      <c r="B2829" t="s">
        <v>130</v>
      </c>
      <c r="C2829" s="72" t="s">
        <v>1422</v>
      </c>
    </row>
    <row r="2830" spans="1:3" ht="15" customHeight="1">
      <c r="A2830" t="s">
        <v>142</v>
      </c>
      <c r="B2830" t="s">
        <v>130</v>
      </c>
      <c r="C2830" s="72" t="s">
        <v>1422</v>
      </c>
    </row>
    <row r="2831" spans="1:3" ht="15" customHeight="1">
      <c r="A2831" t="s">
        <v>142</v>
      </c>
      <c r="B2831" t="s">
        <v>130</v>
      </c>
      <c r="C2831" s="72" t="s">
        <v>1422</v>
      </c>
    </row>
    <row r="2832" spans="1:3" ht="15" customHeight="1">
      <c r="A2832" t="s">
        <v>142</v>
      </c>
      <c r="B2832" t="s">
        <v>130</v>
      </c>
      <c r="C2832" s="72" t="s">
        <v>1422</v>
      </c>
    </row>
    <row r="2833" spans="1:3" ht="15" customHeight="1">
      <c r="A2833" t="s">
        <v>142</v>
      </c>
      <c r="B2833" t="s">
        <v>130</v>
      </c>
      <c r="C2833" s="72" t="s">
        <v>1422</v>
      </c>
    </row>
    <row r="2834" spans="1:3" ht="15" customHeight="1">
      <c r="A2834" t="s">
        <v>142</v>
      </c>
      <c r="B2834" t="s">
        <v>130</v>
      </c>
      <c r="C2834" s="72" t="s">
        <v>1422</v>
      </c>
    </row>
    <row r="2835" spans="1:3" ht="15" customHeight="1">
      <c r="A2835" t="s">
        <v>142</v>
      </c>
      <c r="B2835" t="s">
        <v>130</v>
      </c>
      <c r="C2835" s="72" t="s">
        <v>1422</v>
      </c>
    </row>
    <row r="2836" spans="1:3" ht="15" customHeight="1">
      <c r="A2836" t="s">
        <v>142</v>
      </c>
      <c r="B2836" t="s">
        <v>130</v>
      </c>
      <c r="C2836" s="72" t="s">
        <v>1422</v>
      </c>
    </row>
    <row r="2837" spans="1:3" ht="15" customHeight="1">
      <c r="A2837" t="s">
        <v>142</v>
      </c>
      <c r="B2837" t="s">
        <v>130</v>
      </c>
      <c r="C2837" s="72" t="s">
        <v>1422</v>
      </c>
    </row>
    <row r="2838" spans="1:3" ht="15" customHeight="1">
      <c r="A2838" t="s">
        <v>142</v>
      </c>
      <c r="B2838" t="s">
        <v>130</v>
      </c>
      <c r="C2838" s="72" t="s">
        <v>1422</v>
      </c>
    </row>
    <row r="2839" spans="1:3" ht="15" customHeight="1">
      <c r="A2839" t="s">
        <v>142</v>
      </c>
      <c r="B2839" t="s">
        <v>130</v>
      </c>
      <c r="C2839" s="72" t="s">
        <v>1422</v>
      </c>
    </row>
    <row r="2840" spans="1:3" ht="15" customHeight="1">
      <c r="A2840" t="s">
        <v>142</v>
      </c>
      <c r="B2840" t="s">
        <v>130</v>
      </c>
      <c r="C2840" s="72" t="s">
        <v>1422</v>
      </c>
    </row>
    <row r="2841" spans="1:3" ht="15" customHeight="1">
      <c r="A2841" t="s">
        <v>142</v>
      </c>
      <c r="B2841" t="s">
        <v>130</v>
      </c>
      <c r="C2841" s="72" t="s">
        <v>1422</v>
      </c>
    </row>
    <row r="2842" spans="1:3" ht="15" customHeight="1">
      <c r="A2842" t="s">
        <v>142</v>
      </c>
      <c r="B2842" t="s">
        <v>130</v>
      </c>
      <c r="C2842" s="72" t="s">
        <v>1422</v>
      </c>
    </row>
    <row r="2843" spans="1:3" ht="15" customHeight="1">
      <c r="A2843" t="s">
        <v>142</v>
      </c>
      <c r="B2843" t="s">
        <v>130</v>
      </c>
      <c r="C2843" s="72" t="s">
        <v>1422</v>
      </c>
    </row>
    <row r="2844" spans="1:3" ht="15" customHeight="1">
      <c r="A2844" t="s">
        <v>142</v>
      </c>
      <c r="B2844" t="s">
        <v>130</v>
      </c>
      <c r="C2844" s="72" t="s">
        <v>1422</v>
      </c>
    </row>
    <row r="2845" spans="1:3" ht="15" customHeight="1">
      <c r="A2845" t="s">
        <v>142</v>
      </c>
      <c r="B2845" t="s">
        <v>130</v>
      </c>
      <c r="C2845" s="72" t="s">
        <v>1422</v>
      </c>
    </row>
    <row r="2846" spans="1:3" ht="15" customHeight="1">
      <c r="A2846" t="s">
        <v>142</v>
      </c>
      <c r="B2846" t="s">
        <v>130</v>
      </c>
      <c r="C2846" s="72" t="s">
        <v>1422</v>
      </c>
    </row>
    <row r="2847" spans="1:3" ht="15" customHeight="1">
      <c r="A2847" t="s">
        <v>142</v>
      </c>
      <c r="B2847" t="s">
        <v>130</v>
      </c>
      <c r="C2847" s="72" t="s">
        <v>1422</v>
      </c>
    </row>
    <row r="2848" spans="1:3" ht="15" customHeight="1">
      <c r="A2848" t="s">
        <v>142</v>
      </c>
      <c r="B2848" t="s">
        <v>130</v>
      </c>
      <c r="C2848" s="72" t="s">
        <v>1422</v>
      </c>
    </row>
    <row r="2849" spans="1:3" ht="15" customHeight="1">
      <c r="A2849" t="s">
        <v>142</v>
      </c>
      <c r="B2849" t="s">
        <v>130</v>
      </c>
      <c r="C2849" s="72" t="s">
        <v>1422</v>
      </c>
    </row>
    <row r="2850" spans="1:3" ht="15" customHeight="1">
      <c r="A2850" t="s">
        <v>142</v>
      </c>
      <c r="B2850" t="s">
        <v>130</v>
      </c>
      <c r="C2850" s="72" t="s">
        <v>1422</v>
      </c>
    </row>
    <row r="2851" spans="1:3" ht="15" customHeight="1">
      <c r="A2851" t="s">
        <v>142</v>
      </c>
      <c r="B2851" t="s">
        <v>130</v>
      </c>
      <c r="C2851" s="72" t="s">
        <v>1422</v>
      </c>
    </row>
    <row r="2852" spans="1:3" ht="15" customHeight="1">
      <c r="A2852" t="s">
        <v>142</v>
      </c>
      <c r="B2852" t="s">
        <v>130</v>
      </c>
      <c r="C2852" s="72" t="s">
        <v>1422</v>
      </c>
    </row>
    <row r="2853" spans="1:3" ht="15" customHeight="1">
      <c r="A2853" t="s">
        <v>142</v>
      </c>
      <c r="B2853" t="s">
        <v>130</v>
      </c>
      <c r="C2853" s="72" t="s">
        <v>1422</v>
      </c>
    </row>
    <row r="2854" spans="1:3" ht="15" customHeight="1">
      <c r="A2854" t="s">
        <v>142</v>
      </c>
      <c r="B2854" t="s">
        <v>130</v>
      </c>
      <c r="C2854" s="72" t="s">
        <v>1422</v>
      </c>
    </row>
    <row r="2855" spans="1:3" ht="15" customHeight="1">
      <c r="A2855" t="s">
        <v>142</v>
      </c>
      <c r="B2855" t="s">
        <v>130</v>
      </c>
      <c r="C2855" s="72" t="s">
        <v>1422</v>
      </c>
    </row>
    <row r="2856" spans="1:3" ht="15" customHeight="1">
      <c r="A2856" t="s">
        <v>142</v>
      </c>
      <c r="B2856" t="s">
        <v>130</v>
      </c>
      <c r="C2856" s="72" t="s">
        <v>1422</v>
      </c>
    </row>
    <row r="2857" spans="1:3" ht="15" customHeight="1">
      <c r="A2857" t="s">
        <v>142</v>
      </c>
      <c r="B2857" t="s">
        <v>130</v>
      </c>
      <c r="C2857" s="72" t="s">
        <v>1422</v>
      </c>
    </row>
    <row r="2858" spans="1:3" ht="15" customHeight="1">
      <c r="A2858" t="s">
        <v>142</v>
      </c>
      <c r="B2858" t="s">
        <v>130</v>
      </c>
      <c r="C2858" s="72" t="s">
        <v>1422</v>
      </c>
    </row>
    <row r="2859" spans="1:3" ht="15" customHeight="1">
      <c r="A2859" t="s">
        <v>142</v>
      </c>
      <c r="B2859" t="s">
        <v>130</v>
      </c>
      <c r="C2859" s="72" t="s">
        <v>1422</v>
      </c>
    </row>
    <row r="2860" spans="1:3" ht="15" customHeight="1">
      <c r="A2860" t="s">
        <v>142</v>
      </c>
      <c r="B2860" t="s">
        <v>130</v>
      </c>
      <c r="C2860" s="72" t="s">
        <v>1422</v>
      </c>
    </row>
    <row r="2861" spans="1:3" ht="15" customHeight="1">
      <c r="A2861" t="s">
        <v>142</v>
      </c>
      <c r="B2861" t="s">
        <v>130</v>
      </c>
      <c r="C2861" s="72" t="s">
        <v>1422</v>
      </c>
    </row>
    <row r="2862" spans="1:3" ht="15" customHeight="1">
      <c r="A2862" t="s">
        <v>142</v>
      </c>
      <c r="B2862" t="s">
        <v>130</v>
      </c>
      <c r="C2862" s="72" t="s">
        <v>1422</v>
      </c>
    </row>
    <row r="2863" spans="1:3" ht="15" customHeight="1">
      <c r="A2863" t="s">
        <v>142</v>
      </c>
      <c r="B2863" t="s">
        <v>130</v>
      </c>
      <c r="C2863" s="72" t="s">
        <v>1422</v>
      </c>
    </row>
    <row r="2864" spans="1:3" ht="15" customHeight="1">
      <c r="A2864" t="s">
        <v>142</v>
      </c>
      <c r="B2864" t="s">
        <v>130</v>
      </c>
      <c r="C2864" s="72" t="s">
        <v>1422</v>
      </c>
    </row>
    <row r="2865" spans="1:3" ht="15" customHeight="1">
      <c r="A2865" t="s">
        <v>142</v>
      </c>
      <c r="B2865" t="s">
        <v>130</v>
      </c>
      <c r="C2865" s="72" t="s">
        <v>1422</v>
      </c>
    </row>
    <row r="2866" spans="1:3" ht="15" customHeight="1">
      <c r="A2866" t="s">
        <v>142</v>
      </c>
      <c r="B2866" t="s">
        <v>130</v>
      </c>
      <c r="C2866" s="72" t="s">
        <v>1422</v>
      </c>
    </row>
    <row r="2867" spans="1:3" ht="15" customHeight="1">
      <c r="A2867" t="s">
        <v>142</v>
      </c>
      <c r="B2867" t="s">
        <v>130</v>
      </c>
      <c r="C2867" s="72" t="s">
        <v>1422</v>
      </c>
    </row>
    <row r="2868" spans="1:3" ht="15" customHeight="1">
      <c r="A2868" t="s">
        <v>142</v>
      </c>
      <c r="B2868" t="s">
        <v>130</v>
      </c>
      <c r="C2868" s="72" t="s">
        <v>1422</v>
      </c>
    </row>
    <row r="2869" spans="1:3" ht="15" customHeight="1">
      <c r="A2869" t="s">
        <v>142</v>
      </c>
      <c r="B2869" t="s">
        <v>130</v>
      </c>
      <c r="C2869" s="72" t="s">
        <v>1422</v>
      </c>
    </row>
    <row r="2870" spans="1:3" ht="15" customHeight="1">
      <c r="A2870" t="s">
        <v>142</v>
      </c>
      <c r="B2870" t="s">
        <v>130</v>
      </c>
      <c r="C2870" s="72" t="s">
        <v>1422</v>
      </c>
    </row>
    <row r="2871" spans="1:3" ht="15" customHeight="1">
      <c r="A2871" t="s">
        <v>142</v>
      </c>
      <c r="B2871" t="s">
        <v>130</v>
      </c>
      <c r="C2871" s="72" t="s">
        <v>1422</v>
      </c>
    </row>
    <row r="2872" spans="1:3" ht="15" customHeight="1">
      <c r="A2872" t="s">
        <v>142</v>
      </c>
      <c r="B2872" t="s">
        <v>130</v>
      </c>
      <c r="C2872" s="72" t="s">
        <v>1422</v>
      </c>
    </row>
    <row r="2873" spans="1:3" ht="15" customHeight="1">
      <c r="A2873" t="s">
        <v>142</v>
      </c>
      <c r="B2873" t="s">
        <v>130</v>
      </c>
      <c r="C2873" s="72" t="s">
        <v>1422</v>
      </c>
    </row>
    <row r="2874" spans="1:3" ht="15" customHeight="1">
      <c r="A2874" t="s">
        <v>142</v>
      </c>
      <c r="B2874" t="s">
        <v>130</v>
      </c>
      <c r="C2874" s="72" t="s">
        <v>1422</v>
      </c>
    </row>
    <row r="2875" spans="1:3" ht="15" customHeight="1">
      <c r="A2875" t="s">
        <v>142</v>
      </c>
      <c r="B2875" t="s">
        <v>130</v>
      </c>
      <c r="C2875" s="72" t="s">
        <v>1422</v>
      </c>
    </row>
    <row r="2876" spans="1:3" ht="15" customHeight="1">
      <c r="A2876" t="s">
        <v>142</v>
      </c>
      <c r="B2876" t="s">
        <v>130</v>
      </c>
      <c r="C2876" s="72" t="s">
        <v>1422</v>
      </c>
    </row>
    <row r="2877" spans="1:3" ht="15" customHeight="1">
      <c r="A2877" t="s">
        <v>142</v>
      </c>
      <c r="B2877" t="s">
        <v>130</v>
      </c>
      <c r="C2877" s="72" t="s">
        <v>1422</v>
      </c>
    </row>
    <row r="2878" spans="1:3" ht="15" customHeight="1">
      <c r="A2878" t="s">
        <v>142</v>
      </c>
      <c r="B2878" t="s">
        <v>130</v>
      </c>
      <c r="C2878" s="72" t="s">
        <v>1422</v>
      </c>
    </row>
    <row r="2879" spans="1:3" ht="15" customHeight="1">
      <c r="A2879" t="s">
        <v>142</v>
      </c>
      <c r="B2879" t="s">
        <v>130</v>
      </c>
      <c r="C2879" s="72" t="s">
        <v>1422</v>
      </c>
    </row>
    <row r="2880" spans="1:3" ht="15" customHeight="1">
      <c r="A2880" t="s">
        <v>142</v>
      </c>
      <c r="B2880" t="s">
        <v>130</v>
      </c>
      <c r="C2880" s="72" t="s">
        <v>1422</v>
      </c>
    </row>
    <row r="2881" spans="1:3" ht="15" customHeight="1">
      <c r="A2881" t="s">
        <v>142</v>
      </c>
      <c r="B2881" t="s">
        <v>130</v>
      </c>
      <c r="C2881" s="72" t="s">
        <v>1422</v>
      </c>
    </row>
    <row r="2882" spans="1:3" ht="15" customHeight="1">
      <c r="A2882" t="s">
        <v>142</v>
      </c>
      <c r="B2882" t="s">
        <v>130</v>
      </c>
      <c r="C2882" s="72" t="s">
        <v>1422</v>
      </c>
    </row>
    <row r="2883" spans="1:3" ht="15" customHeight="1">
      <c r="A2883" t="s">
        <v>142</v>
      </c>
      <c r="B2883" t="s">
        <v>130</v>
      </c>
      <c r="C2883" s="72" t="s">
        <v>1422</v>
      </c>
    </row>
    <row r="2884" spans="1:3" ht="15" customHeight="1">
      <c r="A2884" t="s">
        <v>142</v>
      </c>
      <c r="B2884" t="s">
        <v>130</v>
      </c>
      <c r="C2884" s="72" t="s">
        <v>1422</v>
      </c>
    </row>
    <row r="2885" spans="1:3" ht="15" customHeight="1">
      <c r="A2885" t="s">
        <v>142</v>
      </c>
      <c r="B2885" t="s">
        <v>130</v>
      </c>
      <c r="C2885" s="72" t="s">
        <v>1422</v>
      </c>
    </row>
    <row r="2886" spans="1:3" ht="15" customHeight="1">
      <c r="A2886" t="s">
        <v>142</v>
      </c>
      <c r="B2886" t="s">
        <v>130</v>
      </c>
      <c r="C2886" s="72" t="s">
        <v>1422</v>
      </c>
    </row>
    <row r="2887" spans="1:3" ht="15" customHeight="1">
      <c r="A2887" t="s">
        <v>142</v>
      </c>
      <c r="B2887" t="s">
        <v>130</v>
      </c>
      <c r="C2887" s="72" t="s">
        <v>1422</v>
      </c>
    </row>
    <row r="2888" spans="1:3" ht="15" customHeight="1">
      <c r="A2888" t="s">
        <v>142</v>
      </c>
      <c r="B2888" t="s">
        <v>130</v>
      </c>
      <c r="C2888" s="72" t="s">
        <v>1422</v>
      </c>
    </row>
    <row r="2889" spans="1:3" ht="15" customHeight="1">
      <c r="A2889" t="s">
        <v>142</v>
      </c>
      <c r="B2889" t="s">
        <v>130</v>
      </c>
      <c r="C2889" s="72" t="s">
        <v>1422</v>
      </c>
    </row>
    <row r="2890" spans="1:3" ht="15" customHeight="1">
      <c r="A2890" t="s">
        <v>142</v>
      </c>
      <c r="B2890" t="s">
        <v>130</v>
      </c>
      <c r="C2890" s="72" t="s">
        <v>1422</v>
      </c>
    </row>
    <row r="2891" spans="1:3" ht="15" customHeight="1">
      <c r="A2891" t="s">
        <v>142</v>
      </c>
      <c r="B2891" t="s">
        <v>130</v>
      </c>
      <c r="C2891" s="72" t="s">
        <v>1422</v>
      </c>
    </row>
    <row r="2892" spans="1:3" ht="15" customHeight="1">
      <c r="A2892" t="s">
        <v>142</v>
      </c>
      <c r="B2892" t="s">
        <v>130</v>
      </c>
      <c r="C2892" s="72" t="s">
        <v>1422</v>
      </c>
    </row>
    <row r="2893" spans="1:3" ht="15" customHeight="1">
      <c r="A2893" t="s">
        <v>142</v>
      </c>
      <c r="B2893" t="s">
        <v>130</v>
      </c>
      <c r="C2893" s="72" t="s">
        <v>1422</v>
      </c>
    </row>
    <row r="2894" spans="1:3" ht="15" customHeight="1">
      <c r="A2894" t="s">
        <v>142</v>
      </c>
      <c r="B2894" t="s">
        <v>130</v>
      </c>
      <c r="C2894" s="72" t="s">
        <v>1422</v>
      </c>
    </row>
    <row r="2895" spans="1:3" ht="15" customHeight="1">
      <c r="A2895" t="s">
        <v>142</v>
      </c>
      <c r="B2895" t="s">
        <v>130</v>
      </c>
      <c r="C2895" s="72" t="s">
        <v>1422</v>
      </c>
    </row>
    <row r="2896" spans="1:3" ht="15" customHeight="1">
      <c r="A2896" t="s">
        <v>142</v>
      </c>
      <c r="B2896" t="s">
        <v>130</v>
      </c>
      <c r="C2896" s="72" t="s">
        <v>1422</v>
      </c>
    </row>
    <row r="2897" spans="1:3" ht="15" customHeight="1">
      <c r="A2897" t="s">
        <v>142</v>
      </c>
      <c r="B2897" t="s">
        <v>130</v>
      </c>
      <c r="C2897" s="72" t="s">
        <v>1422</v>
      </c>
    </row>
    <row r="2898" spans="1:3" ht="15" customHeight="1">
      <c r="A2898" t="s">
        <v>142</v>
      </c>
      <c r="B2898" t="s">
        <v>130</v>
      </c>
      <c r="C2898" s="72" t="s">
        <v>1422</v>
      </c>
    </row>
    <row r="2899" spans="1:3" ht="15" customHeight="1">
      <c r="A2899" t="s">
        <v>142</v>
      </c>
      <c r="B2899" t="s">
        <v>130</v>
      </c>
      <c r="C2899" s="72" t="s">
        <v>1422</v>
      </c>
    </row>
    <row r="2900" spans="1:3" ht="15" customHeight="1">
      <c r="A2900" t="s">
        <v>142</v>
      </c>
      <c r="B2900" t="s">
        <v>130</v>
      </c>
      <c r="C2900" s="72" t="s">
        <v>1422</v>
      </c>
    </row>
    <row r="2901" spans="1:3" ht="15" customHeight="1">
      <c r="A2901" t="s">
        <v>142</v>
      </c>
      <c r="B2901" t="s">
        <v>130</v>
      </c>
      <c r="C2901" s="72" t="s">
        <v>1422</v>
      </c>
    </row>
    <row r="2902" spans="1:3" ht="15" customHeight="1">
      <c r="A2902" t="s">
        <v>142</v>
      </c>
      <c r="B2902" t="s">
        <v>130</v>
      </c>
      <c r="C2902" s="72" t="s">
        <v>1422</v>
      </c>
    </row>
    <row r="2903" spans="1:3" ht="15" customHeight="1">
      <c r="A2903" t="s">
        <v>142</v>
      </c>
      <c r="B2903" t="s">
        <v>130</v>
      </c>
      <c r="C2903" s="72" t="s">
        <v>1422</v>
      </c>
    </row>
    <row r="2904" spans="1:3" ht="15" customHeight="1">
      <c r="A2904" t="s">
        <v>142</v>
      </c>
      <c r="B2904" t="s">
        <v>130</v>
      </c>
      <c r="C2904" s="72" t="s">
        <v>1422</v>
      </c>
    </row>
    <row r="2905" spans="1:3" ht="15" customHeight="1">
      <c r="A2905" t="s">
        <v>142</v>
      </c>
      <c r="B2905" t="s">
        <v>130</v>
      </c>
      <c r="C2905" s="72" t="s">
        <v>1422</v>
      </c>
    </row>
    <row r="2906" spans="1:3" ht="15" customHeight="1">
      <c r="A2906" t="s">
        <v>142</v>
      </c>
      <c r="B2906" t="s">
        <v>130</v>
      </c>
      <c r="C2906" s="72" t="s">
        <v>1422</v>
      </c>
    </row>
    <row r="2907" spans="1:3" ht="15" customHeight="1">
      <c r="A2907" t="s">
        <v>142</v>
      </c>
      <c r="B2907" t="s">
        <v>130</v>
      </c>
      <c r="C2907" s="72" t="s">
        <v>1422</v>
      </c>
    </row>
    <row r="2908" spans="1:3" ht="15" customHeight="1">
      <c r="A2908" t="s">
        <v>142</v>
      </c>
      <c r="B2908" t="s">
        <v>130</v>
      </c>
      <c r="C2908" s="72" t="s">
        <v>1422</v>
      </c>
    </row>
    <row r="2909" spans="1:3" ht="15" customHeight="1">
      <c r="A2909" t="s">
        <v>142</v>
      </c>
      <c r="B2909" t="s">
        <v>130</v>
      </c>
      <c r="C2909" s="72" t="s">
        <v>1422</v>
      </c>
    </row>
    <row r="2910" spans="1:3" ht="15" customHeight="1">
      <c r="A2910" t="s">
        <v>142</v>
      </c>
      <c r="B2910" t="s">
        <v>130</v>
      </c>
      <c r="C2910" s="72" t="s">
        <v>1422</v>
      </c>
    </row>
    <row r="2911" spans="1:3" ht="15" customHeight="1">
      <c r="A2911" t="s">
        <v>142</v>
      </c>
      <c r="B2911" t="s">
        <v>130</v>
      </c>
      <c r="C2911" s="72" t="s">
        <v>1422</v>
      </c>
    </row>
    <row r="2912" spans="1:3" ht="15" customHeight="1">
      <c r="A2912" t="s">
        <v>142</v>
      </c>
      <c r="B2912" t="s">
        <v>130</v>
      </c>
      <c r="C2912" s="72" t="s">
        <v>1422</v>
      </c>
    </row>
    <row r="2913" spans="1:3" ht="15" customHeight="1">
      <c r="A2913" t="s">
        <v>142</v>
      </c>
      <c r="B2913" t="s">
        <v>130</v>
      </c>
      <c r="C2913" s="72" t="s">
        <v>1422</v>
      </c>
    </row>
    <row r="2914" spans="1:3" ht="15" customHeight="1">
      <c r="A2914" t="s">
        <v>142</v>
      </c>
      <c r="B2914" t="s">
        <v>130</v>
      </c>
      <c r="C2914" s="72" t="s">
        <v>1422</v>
      </c>
    </row>
    <row r="2915" spans="1:3" ht="15" customHeight="1">
      <c r="A2915" t="s">
        <v>142</v>
      </c>
      <c r="B2915" t="s">
        <v>130</v>
      </c>
      <c r="C2915" s="72" t="s">
        <v>1422</v>
      </c>
    </row>
    <row r="2916" spans="1:3" ht="15" customHeight="1">
      <c r="A2916" t="s">
        <v>142</v>
      </c>
      <c r="B2916" t="s">
        <v>130</v>
      </c>
      <c r="C2916" s="72" t="s">
        <v>1422</v>
      </c>
    </row>
    <row r="2917" spans="1:3" ht="15" customHeight="1">
      <c r="A2917" t="s">
        <v>142</v>
      </c>
      <c r="B2917" t="s">
        <v>130</v>
      </c>
      <c r="C2917" s="72" t="s">
        <v>1422</v>
      </c>
    </row>
    <row r="2918" spans="1:3" ht="15" customHeight="1">
      <c r="A2918" t="s">
        <v>142</v>
      </c>
      <c r="B2918" t="s">
        <v>130</v>
      </c>
      <c r="C2918" s="72" t="s">
        <v>1422</v>
      </c>
    </row>
    <row r="2919" spans="1:3" ht="15" customHeight="1">
      <c r="A2919" t="s">
        <v>142</v>
      </c>
      <c r="B2919" t="s">
        <v>130</v>
      </c>
      <c r="C2919" s="72" t="s">
        <v>1422</v>
      </c>
    </row>
    <row r="2920" spans="1:3" ht="15" customHeight="1">
      <c r="A2920" t="s">
        <v>142</v>
      </c>
      <c r="B2920" t="s">
        <v>130</v>
      </c>
      <c r="C2920" s="72" t="s">
        <v>1422</v>
      </c>
    </row>
    <row r="2921" spans="1:3" ht="15" customHeight="1">
      <c r="A2921" t="s">
        <v>142</v>
      </c>
      <c r="B2921" t="s">
        <v>130</v>
      </c>
      <c r="C2921" s="72" t="s">
        <v>1422</v>
      </c>
    </row>
    <row r="2922" spans="1:3" ht="15" customHeight="1">
      <c r="A2922" t="s">
        <v>142</v>
      </c>
      <c r="B2922" t="s">
        <v>130</v>
      </c>
      <c r="C2922" s="72" t="s">
        <v>1422</v>
      </c>
    </row>
    <row r="2923" spans="1:3" ht="15" customHeight="1">
      <c r="A2923" t="s">
        <v>142</v>
      </c>
      <c r="B2923" t="s">
        <v>130</v>
      </c>
      <c r="C2923" s="72" t="s">
        <v>1422</v>
      </c>
    </row>
    <row r="2924" spans="1:3" ht="15" customHeight="1">
      <c r="A2924" t="s">
        <v>142</v>
      </c>
      <c r="B2924" t="s">
        <v>130</v>
      </c>
      <c r="C2924" s="72" t="s">
        <v>1422</v>
      </c>
    </row>
    <row r="2925" spans="1:3" ht="15" customHeight="1">
      <c r="A2925" t="s">
        <v>142</v>
      </c>
      <c r="B2925" t="s">
        <v>130</v>
      </c>
      <c r="C2925" s="72" t="s">
        <v>1422</v>
      </c>
    </row>
    <row r="2926" spans="1:3" ht="15" customHeight="1">
      <c r="A2926" t="s">
        <v>142</v>
      </c>
      <c r="B2926" t="s">
        <v>130</v>
      </c>
      <c r="C2926" s="72" t="s">
        <v>1422</v>
      </c>
    </row>
    <row r="2927" spans="1:3" ht="15" customHeight="1">
      <c r="A2927" t="s">
        <v>142</v>
      </c>
      <c r="B2927" t="s">
        <v>130</v>
      </c>
      <c r="C2927" s="72" t="s">
        <v>1422</v>
      </c>
    </row>
    <row r="2928" spans="1:3" ht="15" customHeight="1">
      <c r="A2928" t="s">
        <v>142</v>
      </c>
      <c r="B2928" t="s">
        <v>130</v>
      </c>
      <c r="C2928" s="72" t="s">
        <v>1422</v>
      </c>
    </row>
    <row r="2929" spans="1:3" ht="15" customHeight="1">
      <c r="A2929" t="s">
        <v>142</v>
      </c>
      <c r="B2929" t="s">
        <v>130</v>
      </c>
      <c r="C2929" s="72" t="s">
        <v>1422</v>
      </c>
    </row>
    <row r="2930" spans="1:3" ht="15" customHeight="1">
      <c r="A2930" t="s">
        <v>142</v>
      </c>
      <c r="B2930" t="s">
        <v>130</v>
      </c>
      <c r="C2930" s="72" t="s">
        <v>1422</v>
      </c>
    </row>
    <row r="2931" spans="1:3" ht="15" customHeight="1">
      <c r="A2931" t="s">
        <v>142</v>
      </c>
      <c r="B2931" t="s">
        <v>130</v>
      </c>
      <c r="C2931" s="72" t="s">
        <v>1422</v>
      </c>
    </row>
    <row r="2932" spans="1:3" ht="15" customHeight="1">
      <c r="A2932" t="s">
        <v>142</v>
      </c>
      <c r="B2932" t="s">
        <v>130</v>
      </c>
      <c r="C2932" s="72" t="s">
        <v>1422</v>
      </c>
    </row>
    <row r="2933" spans="1:3" ht="15" customHeight="1">
      <c r="A2933" t="s">
        <v>142</v>
      </c>
      <c r="B2933" t="s">
        <v>130</v>
      </c>
      <c r="C2933" s="72" t="s">
        <v>1422</v>
      </c>
    </row>
    <row r="2934" spans="1:3" ht="15" customHeight="1">
      <c r="A2934" t="s">
        <v>142</v>
      </c>
      <c r="B2934" t="s">
        <v>130</v>
      </c>
      <c r="C2934" s="72" t="s">
        <v>1422</v>
      </c>
    </row>
    <row r="2935" spans="1:3" ht="15" customHeight="1">
      <c r="A2935" t="s">
        <v>142</v>
      </c>
      <c r="B2935" t="s">
        <v>130</v>
      </c>
      <c r="C2935" s="72" t="s">
        <v>1422</v>
      </c>
    </row>
    <row r="2936" spans="1:3" ht="15" customHeight="1">
      <c r="A2936" t="s">
        <v>142</v>
      </c>
      <c r="B2936" t="s">
        <v>130</v>
      </c>
      <c r="C2936" s="72" t="s">
        <v>1422</v>
      </c>
    </row>
    <row r="2937" spans="1:3" ht="15" customHeight="1">
      <c r="A2937" t="s">
        <v>142</v>
      </c>
      <c r="B2937" t="s">
        <v>130</v>
      </c>
      <c r="C2937" s="72" t="s">
        <v>1422</v>
      </c>
    </row>
    <row r="2938" spans="1:3" ht="15" customHeight="1">
      <c r="A2938" t="s">
        <v>142</v>
      </c>
      <c r="B2938" t="s">
        <v>130</v>
      </c>
      <c r="C2938" s="72" t="s">
        <v>1422</v>
      </c>
    </row>
    <row r="2939" spans="1:3" ht="15" customHeight="1">
      <c r="A2939" t="s">
        <v>142</v>
      </c>
      <c r="B2939" t="s">
        <v>130</v>
      </c>
      <c r="C2939" s="72" t="s">
        <v>1422</v>
      </c>
    </row>
    <row r="2940" spans="1:3" ht="15" customHeight="1">
      <c r="A2940" t="s">
        <v>142</v>
      </c>
      <c r="B2940" t="s">
        <v>130</v>
      </c>
      <c r="C2940" s="72" t="s">
        <v>1422</v>
      </c>
    </row>
    <row r="2941" spans="1:3" ht="15" customHeight="1">
      <c r="A2941" t="s">
        <v>142</v>
      </c>
      <c r="B2941" t="s">
        <v>130</v>
      </c>
      <c r="C2941" s="72" t="s">
        <v>1422</v>
      </c>
    </row>
    <row r="2942" spans="1:3" ht="15" customHeight="1">
      <c r="A2942" t="s">
        <v>142</v>
      </c>
      <c r="B2942" t="s">
        <v>130</v>
      </c>
      <c r="C2942" s="72" t="s">
        <v>1422</v>
      </c>
    </row>
    <row r="2943" spans="1:3" ht="15" customHeight="1">
      <c r="A2943" t="s">
        <v>142</v>
      </c>
      <c r="B2943" t="s">
        <v>130</v>
      </c>
      <c r="C2943" s="72" t="s">
        <v>1422</v>
      </c>
    </row>
    <row r="2944" spans="1:3" ht="15" customHeight="1">
      <c r="A2944" t="s">
        <v>142</v>
      </c>
      <c r="B2944" t="s">
        <v>130</v>
      </c>
      <c r="C2944" s="72" t="s">
        <v>1422</v>
      </c>
    </row>
    <row r="2945" spans="1:3" ht="15" customHeight="1">
      <c r="A2945" t="s">
        <v>142</v>
      </c>
      <c r="B2945" t="s">
        <v>130</v>
      </c>
      <c r="C2945" s="72" t="s">
        <v>1422</v>
      </c>
    </row>
    <row r="2946" spans="1:3" ht="15" customHeight="1">
      <c r="A2946" t="s">
        <v>142</v>
      </c>
      <c r="B2946" t="s">
        <v>130</v>
      </c>
      <c r="C2946" s="72" t="s">
        <v>1422</v>
      </c>
    </row>
    <row r="2947" spans="1:3" ht="15" customHeight="1">
      <c r="A2947" t="s">
        <v>142</v>
      </c>
      <c r="B2947" t="s">
        <v>130</v>
      </c>
      <c r="C2947" s="72" t="s">
        <v>1422</v>
      </c>
    </row>
    <row r="2948" spans="1:3" ht="15" customHeight="1">
      <c r="A2948" t="s">
        <v>142</v>
      </c>
      <c r="B2948" t="s">
        <v>130</v>
      </c>
      <c r="C2948" s="72" t="s">
        <v>1422</v>
      </c>
    </row>
    <row r="2949" spans="1:3" ht="15" customHeight="1">
      <c r="A2949" t="s">
        <v>142</v>
      </c>
      <c r="B2949" t="s">
        <v>130</v>
      </c>
      <c r="C2949" s="72" t="s">
        <v>1422</v>
      </c>
    </row>
    <row r="2950" spans="1:3" ht="15" customHeight="1">
      <c r="A2950" t="s">
        <v>142</v>
      </c>
      <c r="B2950" t="s">
        <v>130</v>
      </c>
      <c r="C2950" s="72" t="s">
        <v>1422</v>
      </c>
    </row>
    <row r="2951" spans="1:3" ht="15" customHeight="1">
      <c r="A2951" t="s">
        <v>142</v>
      </c>
      <c r="B2951" t="s">
        <v>130</v>
      </c>
      <c r="C2951" s="72" t="s">
        <v>1422</v>
      </c>
    </row>
    <row r="2952" spans="1:3" ht="15" customHeight="1">
      <c r="A2952" t="s">
        <v>142</v>
      </c>
      <c r="B2952" t="s">
        <v>130</v>
      </c>
      <c r="C2952" s="72" t="s">
        <v>1422</v>
      </c>
    </row>
    <row r="2953" spans="1:3" ht="15" customHeight="1">
      <c r="A2953" t="s">
        <v>142</v>
      </c>
      <c r="B2953" t="s">
        <v>130</v>
      </c>
      <c r="C2953" s="72" t="s">
        <v>1422</v>
      </c>
    </row>
    <row r="2954" spans="1:3" ht="15" customHeight="1">
      <c r="A2954" t="s">
        <v>142</v>
      </c>
      <c r="B2954" t="s">
        <v>130</v>
      </c>
      <c r="C2954" s="72" t="s">
        <v>1422</v>
      </c>
    </row>
    <row r="2955" spans="1:3" ht="15" customHeight="1">
      <c r="A2955" t="s">
        <v>142</v>
      </c>
      <c r="B2955" t="s">
        <v>130</v>
      </c>
      <c r="C2955" s="72" t="s">
        <v>1422</v>
      </c>
    </row>
    <row r="2956" spans="1:3" ht="15" customHeight="1">
      <c r="A2956" t="s">
        <v>142</v>
      </c>
      <c r="B2956" t="s">
        <v>130</v>
      </c>
      <c r="C2956" s="72" t="s">
        <v>1422</v>
      </c>
    </row>
    <row r="2957" spans="1:3" ht="15" customHeight="1">
      <c r="A2957" t="s">
        <v>142</v>
      </c>
      <c r="B2957" t="s">
        <v>130</v>
      </c>
      <c r="C2957" s="72" t="s">
        <v>1422</v>
      </c>
    </row>
    <row r="2958" spans="1:3" ht="15" customHeight="1">
      <c r="A2958" t="s">
        <v>142</v>
      </c>
      <c r="B2958" t="s">
        <v>130</v>
      </c>
      <c r="C2958" s="72" t="s">
        <v>1422</v>
      </c>
    </row>
    <row r="2959" spans="1:3" ht="15" customHeight="1">
      <c r="A2959" t="s">
        <v>142</v>
      </c>
      <c r="B2959" t="s">
        <v>130</v>
      </c>
      <c r="C2959" s="72" t="s">
        <v>1422</v>
      </c>
    </row>
    <row r="2960" spans="1:3" ht="15" customHeight="1">
      <c r="A2960" t="s">
        <v>142</v>
      </c>
      <c r="B2960" t="s">
        <v>130</v>
      </c>
      <c r="C2960" s="72" t="s">
        <v>1422</v>
      </c>
    </row>
    <row r="2961" spans="1:3" ht="15" customHeight="1">
      <c r="A2961" t="s">
        <v>142</v>
      </c>
      <c r="B2961" t="s">
        <v>130</v>
      </c>
      <c r="C2961" s="72" t="s">
        <v>1422</v>
      </c>
    </row>
    <row r="2962" spans="1:3" ht="15" customHeight="1">
      <c r="A2962" t="s">
        <v>142</v>
      </c>
      <c r="B2962" t="s">
        <v>130</v>
      </c>
      <c r="C2962" s="72" t="s">
        <v>1422</v>
      </c>
    </row>
    <row r="2963" spans="1:3" ht="15" customHeight="1">
      <c r="A2963" t="s">
        <v>142</v>
      </c>
      <c r="B2963" t="s">
        <v>130</v>
      </c>
      <c r="C2963" s="72" t="s">
        <v>1422</v>
      </c>
    </row>
    <row r="2964" spans="1:3" ht="15" customHeight="1">
      <c r="A2964" t="s">
        <v>142</v>
      </c>
      <c r="B2964" t="s">
        <v>130</v>
      </c>
      <c r="C2964" s="72" t="s">
        <v>1422</v>
      </c>
    </row>
    <row r="2965" spans="1:3" ht="15" customHeight="1">
      <c r="A2965" t="s">
        <v>142</v>
      </c>
      <c r="B2965" t="s">
        <v>130</v>
      </c>
      <c r="C2965" s="72" t="s">
        <v>1422</v>
      </c>
    </row>
    <row r="2966" spans="1:3" ht="15" customHeight="1">
      <c r="A2966" t="s">
        <v>142</v>
      </c>
      <c r="B2966" t="s">
        <v>130</v>
      </c>
      <c r="C2966" s="72" t="s">
        <v>1422</v>
      </c>
    </row>
    <row r="2967" spans="1:3" ht="15" customHeight="1">
      <c r="A2967" t="s">
        <v>142</v>
      </c>
      <c r="B2967" t="s">
        <v>130</v>
      </c>
      <c r="C2967" s="72" t="s">
        <v>1422</v>
      </c>
    </row>
    <row r="2968" spans="1:3" ht="15" customHeight="1">
      <c r="A2968" t="s">
        <v>142</v>
      </c>
      <c r="B2968" t="s">
        <v>130</v>
      </c>
      <c r="C2968" s="72" t="s">
        <v>1422</v>
      </c>
    </row>
    <row r="2969" spans="1:3" ht="15" customHeight="1">
      <c r="A2969" t="s">
        <v>142</v>
      </c>
      <c r="B2969" t="s">
        <v>130</v>
      </c>
      <c r="C2969" s="72" t="s">
        <v>1422</v>
      </c>
    </row>
    <row r="2970" spans="1:3" ht="15" customHeight="1">
      <c r="A2970" t="s">
        <v>142</v>
      </c>
      <c r="B2970" t="s">
        <v>130</v>
      </c>
      <c r="C2970" s="72" t="s">
        <v>1422</v>
      </c>
    </row>
    <row r="2971" spans="1:3" ht="15" customHeight="1">
      <c r="A2971" t="s">
        <v>142</v>
      </c>
      <c r="B2971" t="s">
        <v>130</v>
      </c>
      <c r="C2971" s="72" t="s">
        <v>1422</v>
      </c>
    </row>
    <row r="2972" spans="1:3" ht="15" customHeight="1">
      <c r="A2972" t="s">
        <v>142</v>
      </c>
      <c r="B2972" t="s">
        <v>130</v>
      </c>
      <c r="C2972" s="72" t="s">
        <v>1422</v>
      </c>
    </row>
    <row r="2973" spans="1:3" ht="15" customHeight="1">
      <c r="A2973" t="s">
        <v>142</v>
      </c>
      <c r="B2973" t="s">
        <v>130</v>
      </c>
      <c r="C2973" s="72" t="s">
        <v>1422</v>
      </c>
    </row>
    <row r="2974" spans="1:3" ht="15" customHeight="1">
      <c r="A2974" t="s">
        <v>142</v>
      </c>
      <c r="B2974" t="s">
        <v>130</v>
      </c>
      <c r="C2974" s="72" t="s">
        <v>1422</v>
      </c>
    </row>
    <row r="2975" spans="1:3" ht="15" customHeight="1">
      <c r="A2975" t="s">
        <v>142</v>
      </c>
      <c r="B2975" t="s">
        <v>130</v>
      </c>
      <c r="C2975" s="72" t="s">
        <v>1422</v>
      </c>
    </row>
    <row r="2976" spans="1:3" ht="15" customHeight="1">
      <c r="A2976" t="s">
        <v>142</v>
      </c>
      <c r="B2976" t="s">
        <v>130</v>
      </c>
      <c r="C2976" s="72" t="s">
        <v>1422</v>
      </c>
    </row>
    <row r="2977" spans="1:3" ht="15" customHeight="1">
      <c r="A2977" t="s">
        <v>142</v>
      </c>
      <c r="B2977" t="s">
        <v>130</v>
      </c>
      <c r="C2977" s="72" t="s">
        <v>1422</v>
      </c>
    </row>
    <row r="2978" spans="1:3" ht="15" customHeight="1">
      <c r="A2978" t="s">
        <v>142</v>
      </c>
      <c r="B2978" t="s">
        <v>130</v>
      </c>
      <c r="C2978" s="72" t="s">
        <v>1422</v>
      </c>
    </row>
    <row r="2979" spans="1:3" ht="15" customHeight="1">
      <c r="A2979" t="s">
        <v>142</v>
      </c>
      <c r="B2979" t="s">
        <v>130</v>
      </c>
      <c r="C2979" s="72" t="s">
        <v>1422</v>
      </c>
    </row>
    <row r="2980" spans="1:3" ht="15" customHeight="1">
      <c r="A2980" t="s">
        <v>142</v>
      </c>
      <c r="B2980" t="s">
        <v>130</v>
      </c>
      <c r="C2980" s="72" t="s">
        <v>1422</v>
      </c>
    </row>
    <row r="2981" spans="1:3" ht="15" customHeight="1">
      <c r="A2981" t="s">
        <v>142</v>
      </c>
      <c r="B2981" t="s">
        <v>130</v>
      </c>
      <c r="C2981" s="72" t="s">
        <v>1422</v>
      </c>
    </row>
    <row r="2982" spans="1:3" ht="15" customHeight="1">
      <c r="A2982" t="s">
        <v>142</v>
      </c>
      <c r="B2982" t="s">
        <v>130</v>
      </c>
      <c r="C2982" s="72" t="s">
        <v>1422</v>
      </c>
    </row>
    <row r="2983" spans="1:3" ht="15" customHeight="1">
      <c r="A2983" t="s">
        <v>142</v>
      </c>
      <c r="B2983" t="s">
        <v>130</v>
      </c>
      <c r="C2983" s="72" t="s">
        <v>1422</v>
      </c>
    </row>
    <row r="2984" spans="1:3" ht="15" customHeight="1">
      <c r="A2984" t="s">
        <v>142</v>
      </c>
      <c r="B2984" t="s">
        <v>130</v>
      </c>
      <c r="C2984" s="72" t="s">
        <v>1422</v>
      </c>
    </row>
    <row r="2985" spans="1:3" ht="15" customHeight="1">
      <c r="A2985" t="s">
        <v>142</v>
      </c>
      <c r="B2985" t="s">
        <v>130</v>
      </c>
      <c r="C2985" s="72" t="s">
        <v>1422</v>
      </c>
    </row>
    <row r="2986" spans="1:3" ht="15" customHeight="1">
      <c r="A2986" t="s">
        <v>142</v>
      </c>
      <c r="B2986" t="s">
        <v>130</v>
      </c>
      <c r="C2986" s="72" t="s">
        <v>1422</v>
      </c>
    </row>
    <row r="2987" spans="1:3" ht="15" customHeight="1">
      <c r="A2987" t="s">
        <v>142</v>
      </c>
      <c r="B2987" t="s">
        <v>130</v>
      </c>
      <c r="C2987" s="72" t="s">
        <v>1422</v>
      </c>
    </row>
    <row r="2988" spans="1:3" ht="15" customHeight="1">
      <c r="A2988" t="s">
        <v>142</v>
      </c>
      <c r="B2988" t="s">
        <v>130</v>
      </c>
      <c r="C2988" s="72" t="s">
        <v>1422</v>
      </c>
    </row>
    <row r="2989" spans="1:3" ht="15" customHeight="1">
      <c r="A2989" t="s">
        <v>142</v>
      </c>
      <c r="B2989" t="s">
        <v>130</v>
      </c>
      <c r="C2989" s="72" t="s">
        <v>1422</v>
      </c>
    </row>
    <row r="2990" spans="1:3" ht="15" customHeight="1">
      <c r="A2990" t="s">
        <v>142</v>
      </c>
      <c r="B2990" t="s">
        <v>130</v>
      </c>
      <c r="C2990" s="72" t="s">
        <v>1422</v>
      </c>
    </row>
    <row r="2991" spans="1:3" ht="15" customHeight="1">
      <c r="A2991" t="s">
        <v>142</v>
      </c>
      <c r="B2991" t="s">
        <v>130</v>
      </c>
      <c r="C2991" s="72" t="s">
        <v>1422</v>
      </c>
    </row>
    <row r="2992" spans="1:3" ht="15" customHeight="1">
      <c r="A2992" t="s">
        <v>142</v>
      </c>
      <c r="B2992" t="s">
        <v>130</v>
      </c>
      <c r="C2992" s="72" t="s">
        <v>1422</v>
      </c>
    </row>
    <row r="2993" spans="1:3" ht="15" customHeight="1">
      <c r="A2993" t="s">
        <v>142</v>
      </c>
      <c r="B2993" t="s">
        <v>130</v>
      </c>
      <c r="C2993" s="72" t="s">
        <v>1422</v>
      </c>
    </row>
    <row r="2994" spans="1:3" ht="15" customHeight="1">
      <c r="A2994" t="s">
        <v>142</v>
      </c>
      <c r="B2994" t="s">
        <v>130</v>
      </c>
      <c r="C2994" s="72" t="s">
        <v>1422</v>
      </c>
    </row>
    <row r="2995" spans="1:3" ht="15" customHeight="1">
      <c r="A2995" t="s">
        <v>142</v>
      </c>
      <c r="B2995" t="s">
        <v>130</v>
      </c>
      <c r="C2995" s="72" t="s">
        <v>1422</v>
      </c>
    </row>
    <row r="2996" spans="1:3" ht="15" customHeight="1">
      <c r="A2996" t="s">
        <v>142</v>
      </c>
      <c r="B2996" t="s">
        <v>130</v>
      </c>
      <c r="C2996" s="72" t="s">
        <v>1422</v>
      </c>
    </row>
    <row r="2997" spans="1:3" ht="15" customHeight="1">
      <c r="A2997" t="s">
        <v>142</v>
      </c>
      <c r="B2997" t="s">
        <v>130</v>
      </c>
      <c r="C2997" s="72" t="s">
        <v>1422</v>
      </c>
    </row>
    <row r="2998" spans="1:3" ht="15" customHeight="1">
      <c r="A2998" t="s">
        <v>142</v>
      </c>
      <c r="B2998" t="s">
        <v>130</v>
      </c>
      <c r="C2998" s="72" t="s">
        <v>1422</v>
      </c>
    </row>
    <row r="2999" spans="1:3" ht="15" customHeight="1">
      <c r="A2999" t="s">
        <v>142</v>
      </c>
      <c r="B2999" t="s">
        <v>130</v>
      </c>
      <c r="C2999" s="72" t="s">
        <v>1422</v>
      </c>
    </row>
    <row r="3000" spans="1:3" ht="15" customHeight="1">
      <c r="A3000" t="s">
        <v>142</v>
      </c>
      <c r="B3000" t="s">
        <v>130</v>
      </c>
      <c r="C3000" s="72" t="s">
        <v>1422</v>
      </c>
    </row>
    <row r="3001" spans="1:3" ht="15" customHeight="1">
      <c r="A3001" t="s">
        <v>142</v>
      </c>
      <c r="B3001" t="s">
        <v>130</v>
      </c>
      <c r="C3001" s="72" t="s">
        <v>1422</v>
      </c>
    </row>
    <row r="3002" spans="1:3" ht="15" customHeight="1">
      <c r="A3002" t="s">
        <v>142</v>
      </c>
      <c r="B3002" t="s">
        <v>130</v>
      </c>
      <c r="C3002" s="72" t="s">
        <v>1422</v>
      </c>
    </row>
    <row r="3003" spans="1:3" ht="15" customHeight="1">
      <c r="A3003" t="s">
        <v>142</v>
      </c>
      <c r="B3003" t="s">
        <v>130</v>
      </c>
      <c r="C3003" s="72" t="s">
        <v>1422</v>
      </c>
    </row>
    <row r="3004" spans="1:3" ht="15" customHeight="1">
      <c r="A3004" t="s">
        <v>142</v>
      </c>
      <c r="B3004" t="s">
        <v>130</v>
      </c>
      <c r="C3004" s="72" t="s">
        <v>1422</v>
      </c>
    </row>
    <row r="3005" spans="1:3" ht="15" customHeight="1">
      <c r="A3005" t="s">
        <v>142</v>
      </c>
      <c r="B3005" t="s">
        <v>130</v>
      </c>
      <c r="C3005" s="72" t="s">
        <v>1422</v>
      </c>
    </row>
    <row r="3006" spans="1:3" ht="15" customHeight="1">
      <c r="A3006" t="s">
        <v>142</v>
      </c>
      <c r="B3006" t="s">
        <v>130</v>
      </c>
      <c r="C3006" s="72" t="s">
        <v>1422</v>
      </c>
    </row>
    <row r="3007" spans="1:3" ht="15" customHeight="1">
      <c r="A3007" t="s">
        <v>142</v>
      </c>
      <c r="B3007" t="s">
        <v>130</v>
      </c>
      <c r="C3007" s="72" t="s">
        <v>1422</v>
      </c>
    </row>
    <row r="3008" spans="1:3" ht="15" customHeight="1">
      <c r="A3008" t="s">
        <v>142</v>
      </c>
      <c r="B3008" t="s">
        <v>130</v>
      </c>
      <c r="C3008" s="72" t="s">
        <v>1422</v>
      </c>
    </row>
    <row r="3009" spans="1:3" ht="15" customHeight="1">
      <c r="A3009" t="s">
        <v>142</v>
      </c>
      <c r="B3009" t="s">
        <v>130</v>
      </c>
      <c r="C3009" s="72" t="s">
        <v>1422</v>
      </c>
    </row>
    <row r="3010" spans="1:3" ht="15" customHeight="1">
      <c r="A3010" t="s">
        <v>142</v>
      </c>
      <c r="B3010" t="s">
        <v>130</v>
      </c>
      <c r="C3010" s="72" t="s">
        <v>1422</v>
      </c>
    </row>
    <row r="3011" spans="1:3" ht="15" customHeight="1">
      <c r="A3011" t="s">
        <v>142</v>
      </c>
      <c r="B3011" t="s">
        <v>130</v>
      </c>
      <c r="C3011" s="72" t="s">
        <v>1422</v>
      </c>
    </row>
    <row r="3012" spans="1:3" ht="15" customHeight="1">
      <c r="A3012" t="s">
        <v>142</v>
      </c>
      <c r="B3012" t="s">
        <v>130</v>
      </c>
      <c r="C3012" s="72" t="s">
        <v>1422</v>
      </c>
    </row>
    <row r="3013" spans="1:3" ht="15" customHeight="1">
      <c r="A3013" t="s">
        <v>142</v>
      </c>
      <c r="B3013" t="s">
        <v>130</v>
      </c>
      <c r="C3013" s="72" t="s">
        <v>1422</v>
      </c>
    </row>
    <row r="3014" spans="1:3" ht="15" customHeight="1">
      <c r="A3014" t="s">
        <v>142</v>
      </c>
      <c r="B3014" t="s">
        <v>130</v>
      </c>
      <c r="C3014" s="72" t="s">
        <v>1422</v>
      </c>
    </row>
    <row r="3015" spans="1:3" ht="15" customHeight="1">
      <c r="A3015" t="s">
        <v>142</v>
      </c>
      <c r="B3015" t="s">
        <v>130</v>
      </c>
      <c r="C3015" s="72" t="s">
        <v>1422</v>
      </c>
    </row>
    <row r="3016" spans="1:3" ht="15" customHeight="1">
      <c r="A3016" t="s">
        <v>142</v>
      </c>
      <c r="B3016" t="s">
        <v>130</v>
      </c>
      <c r="C3016" s="72" t="s">
        <v>1422</v>
      </c>
    </row>
    <row r="3017" spans="1:3" ht="15" customHeight="1">
      <c r="A3017" t="s">
        <v>142</v>
      </c>
      <c r="B3017" t="s">
        <v>130</v>
      </c>
      <c r="C3017" s="72" t="s">
        <v>1422</v>
      </c>
    </row>
    <row r="3018" spans="1:3" ht="15" customHeight="1">
      <c r="A3018" t="s">
        <v>142</v>
      </c>
      <c r="B3018" t="s">
        <v>130</v>
      </c>
      <c r="C3018" s="72" t="s">
        <v>1422</v>
      </c>
    </row>
    <row r="3019" spans="1:3" ht="15" customHeight="1">
      <c r="A3019" t="s">
        <v>142</v>
      </c>
      <c r="B3019" t="s">
        <v>130</v>
      </c>
      <c r="C3019" s="72" t="s">
        <v>1422</v>
      </c>
    </row>
    <row r="3020" spans="1:3" ht="15" customHeight="1">
      <c r="A3020" t="s">
        <v>142</v>
      </c>
      <c r="B3020" t="s">
        <v>130</v>
      </c>
      <c r="C3020" s="72" t="s">
        <v>1422</v>
      </c>
    </row>
    <row r="3021" spans="1:3" ht="15" customHeight="1">
      <c r="A3021" t="s">
        <v>142</v>
      </c>
      <c r="B3021" t="s">
        <v>130</v>
      </c>
      <c r="C3021" s="72" t="s">
        <v>1422</v>
      </c>
    </row>
    <row r="3022" spans="1:3" ht="15" customHeight="1">
      <c r="A3022" t="s">
        <v>142</v>
      </c>
      <c r="B3022" t="s">
        <v>130</v>
      </c>
      <c r="C3022" s="72" t="s">
        <v>1422</v>
      </c>
    </row>
    <row r="3023" spans="1:3" ht="15" customHeight="1">
      <c r="A3023" t="s">
        <v>142</v>
      </c>
      <c r="B3023" t="s">
        <v>130</v>
      </c>
      <c r="C3023" s="72" t="s">
        <v>1422</v>
      </c>
    </row>
    <row r="3024" spans="1:3" ht="15" customHeight="1">
      <c r="A3024" t="s">
        <v>142</v>
      </c>
      <c r="B3024" t="s">
        <v>130</v>
      </c>
      <c r="C3024" s="72" t="s">
        <v>1422</v>
      </c>
    </row>
    <row r="3025" spans="1:3" ht="15" customHeight="1">
      <c r="A3025" t="s">
        <v>142</v>
      </c>
      <c r="B3025" t="s">
        <v>130</v>
      </c>
      <c r="C3025" s="72" t="s">
        <v>1422</v>
      </c>
    </row>
    <row r="3026" spans="1:3" ht="15" customHeight="1">
      <c r="A3026" t="s">
        <v>142</v>
      </c>
      <c r="B3026" t="s">
        <v>130</v>
      </c>
      <c r="C3026" s="72" t="s">
        <v>1422</v>
      </c>
    </row>
    <row r="3027" spans="1:3" ht="15" customHeight="1">
      <c r="A3027" t="s">
        <v>142</v>
      </c>
      <c r="B3027" t="s">
        <v>130</v>
      </c>
      <c r="C3027" s="72" t="s">
        <v>1422</v>
      </c>
    </row>
    <row r="3028" spans="1:3" ht="15" customHeight="1">
      <c r="A3028" t="s">
        <v>142</v>
      </c>
      <c r="B3028" t="s">
        <v>130</v>
      </c>
      <c r="C3028" s="72" t="s">
        <v>1422</v>
      </c>
    </row>
    <row r="3029" spans="1:3" ht="15" customHeight="1">
      <c r="A3029" t="s">
        <v>142</v>
      </c>
      <c r="B3029" t="s">
        <v>130</v>
      </c>
      <c r="C3029" s="72" t="s">
        <v>1422</v>
      </c>
    </row>
    <row r="3030" spans="1:3" ht="15" customHeight="1">
      <c r="A3030" t="s">
        <v>142</v>
      </c>
      <c r="B3030" t="s">
        <v>130</v>
      </c>
      <c r="C3030" s="72" t="s">
        <v>1422</v>
      </c>
    </row>
    <row r="3031" spans="1:3" ht="15" customHeight="1">
      <c r="A3031" t="s">
        <v>142</v>
      </c>
      <c r="B3031" t="s">
        <v>130</v>
      </c>
      <c r="C3031" s="72" t="s">
        <v>1422</v>
      </c>
    </row>
    <row r="3032" spans="1:3" ht="15" customHeight="1">
      <c r="A3032" t="s">
        <v>142</v>
      </c>
      <c r="B3032" t="s">
        <v>130</v>
      </c>
      <c r="C3032" s="72" t="s">
        <v>1422</v>
      </c>
    </row>
    <row r="3033" spans="1:3" ht="15" customHeight="1">
      <c r="A3033" t="s">
        <v>142</v>
      </c>
      <c r="B3033" t="s">
        <v>130</v>
      </c>
      <c r="C3033" s="72" t="s">
        <v>1422</v>
      </c>
    </row>
    <row r="3034" spans="1:3" ht="15" customHeight="1">
      <c r="A3034" t="s">
        <v>142</v>
      </c>
      <c r="B3034" t="s">
        <v>130</v>
      </c>
      <c r="C3034" s="72" t="s">
        <v>1422</v>
      </c>
    </row>
    <row r="3035" spans="1:3" ht="15" customHeight="1">
      <c r="A3035" t="s">
        <v>142</v>
      </c>
      <c r="B3035" t="s">
        <v>130</v>
      </c>
      <c r="C3035" s="72" t="s">
        <v>1422</v>
      </c>
    </row>
    <row r="3036" spans="1:3" ht="15" customHeight="1">
      <c r="A3036" t="s">
        <v>142</v>
      </c>
      <c r="B3036" t="s">
        <v>130</v>
      </c>
      <c r="C3036" s="72" t="s">
        <v>1422</v>
      </c>
    </row>
    <row r="3037" spans="1:3" ht="15" customHeight="1">
      <c r="A3037" t="s">
        <v>142</v>
      </c>
      <c r="B3037" t="s">
        <v>130</v>
      </c>
      <c r="C3037" s="72" t="s">
        <v>1422</v>
      </c>
    </row>
    <row r="3038" spans="1:3" ht="15" customHeight="1">
      <c r="A3038" t="s">
        <v>142</v>
      </c>
      <c r="B3038" t="s">
        <v>130</v>
      </c>
      <c r="C3038" s="72" t="s">
        <v>1422</v>
      </c>
    </row>
    <row r="3039" spans="1:3" ht="15" customHeight="1">
      <c r="A3039" t="s">
        <v>142</v>
      </c>
      <c r="B3039" t="s">
        <v>130</v>
      </c>
      <c r="C3039" s="72" t="s">
        <v>1422</v>
      </c>
    </row>
    <row r="3040" spans="1:3" ht="15" customHeight="1">
      <c r="A3040" t="s">
        <v>142</v>
      </c>
      <c r="B3040" t="s">
        <v>130</v>
      </c>
      <c r="C3040" s="72" t="s">
        <v>1422</v>
      </c>
    </row>
    <row r="3041" spans="1:3" ht="15" customHeight="1">
      <c r="A3041" t="s">
        <v>142</v>
      </c>
      <c r="B3041" t="s">
        <v>130</v>
      </c>
      <c r="C3041" s="72" t="s">
        <v>1422</v>
      </c>
    </row>
    <row r="3042" spans="1:3" ht="15" customHeight="1">
      <c r="A3042" t="s">
        <v>142</v>
      </c>
      <c r="B3042" t="s">
        <v>130</v>
      </c>
      <c r="C3042" s="72" t="s">
        <v>1422</v>
      </c>
    </row>
    <row r="3043" spans="1:3" ht="15" customHeight="1">
      <c r="A3043" t="s">
        <v>142</v>
      </c>
      <c r="B3043" t="s">
        <v>130</v>
      </c>
      <c r="C3043" s="72" t="s">
        <v>1422</v>
      </c>
    </row>
    <row r="3044" spans="1:3" ht="15" customHeight="1">
      <c r="A3044" t="s">
        <v>142</v>
      </c>
      <c r="B3044" t="s">
        <v>130</v>
      </c>
      <c r="C3044" s="72" t="s">
        <v>1422</v>
      </c>
    </row>
    <row r="3045" spans="1:3" ht="15" customHeight="1">
      <c r="A3045" t="s">
        <v>142</v>
      </c>
      <c r="B3045" t="s">
        <v>130</v>
      </c>
      <c r="C3045" s="72" t="s">
        <v>1422</v>
      </c>
    </row>
    <row r="3046" spans="1:3" ht="15" customHeight="1">
      <c r="A3046" t="s">
        <v>142</v>
      </c>
      <c r="B3046" t="s">
        <v>130</v>
      </c>
      <c r="C3046" s="72" t="s">
        <v>1422</v>
      </c>
    </row>
    <row r="3047" spans="1:3" ht="15" customHeight="1">
      <c r="A3047" t="s">
        <v>142</v>
      </c>
      <c r="B3047" t="s">
        <v>130</v>
      </c>
      <c r="C3047" s="72" t="s">
        <v>1422</v>
      </c>
    </row>
    <row r="3048" spans="1:3" ht="15" customHeight="1">
      <c r="A3048" t="s">
        <v>142</v>
      </c>
      <c r="B3048" t="s">
        <v>130</v>
      </c>
      <c r="C3048" s="72" t="s">
        <v>1422</v>
      </c>
    </row>
    <row r="3049" spans="1:3" ht="15" customHeight="1">
      <c r="A3049" t="s">
        <v>142</v>
      </c>
      <c r="B3049" t="s">
        <v>130</v>
      </c>
      <c r="C3049" s="72" t="s">
        <v>1422</v>
      </c>
    </row>
    <row r="3050" spans="1:3" ht="15" customHeight="1">
      <c r="A3050" t="s">
        <v>142</v>
      </c>
      <c r="B3050" t="s">
        <v>130</v>
      </c>
      <c r="C3050" s="72" t="s">
        <v>1422</v>
      </c>
    </row>
    <row r="3051" spans="1:3" ht="15" customHeight="1">
      <c r="A3051" t="s">
        <v>142</v>
      </c>
      <c r="B3051" t="s">
        <v>130</v>
      </c>
      <c r="C3051" s="72" t="s">
        <v>1422</v>
      </c>
    </row>
    <row r="3052" spans="1:3" ht="15" customHeight="1">
      <c r="A3052" t="s">
        <v>142</v>
      </c>
      <c r="B3052" t="s">
        <v>130</v>
      </c>
      <c r="C3052" s="72" t="s">
        <v>1422</v>
      </c>
    </row>
    <row r="3053" spans="1:3" ht="15" customHeight="1">
      <c r="A3053" t="s">
        <v>142</v>
      </c>
      <c r="B3053" t="s">
        <v>130</v>
      </c>
      <c r="C3053" s="72" t="s">
        <v>1422</v>
      </c>
    </row>
    <row r="3054" spans="1:3" ht="15" customHeight="1">
      <c r="A3054" t="s">
        <v>142</v>
      </c>
      <c r="B3054" t="s">
        <v>130</v>
      </c>
      <c r="C3054" s="72" t="s">
        <v>1422</v>
      </c>
    </row>
    <row r="3055" spans="1:3" ht="15" customHeight="1">
      <c r="A3055" t="s">
        <v>142</v>
      </c>
      <c r="B3055" t="s">
        <v>130</v>
      </c>
      <c r="C3055" s="72" t="s">
        <v>1422</v>
      </c>
    </row>
    <row r="3056" spans="1:3" ht="15" customHeight="1">
      <c r="A3056" t="s">
        <v>142</v>
      </c>
      <c r="B3056" t="s">
        <v>130</v>
      </c>
      <c r="C3056" s="72" t="s">
        <v>1422</v>
      </c>
    </row>
    <row r="3057" spans="1:3" ht="15" customHeight="1">
      <c r="A3057" t="s">
        <v>142</v>
      </c>
      <c r="B3057" t="s">
        <v>130</v>
      </c>
      <c r="C3057" s="72" t="s">
        <v>1422</v>
      </c>
    </row>
    <row r="3058" spans="1:3" ht="15" customHeight="1">
      <c r="A3058" t="s">
        <v>142</v>
      </c>
      <c r="B3058" t="s">
        <v>130</v>
      </c>
      <c r="C3058" s="72" t="s">
        <v>1422</v>
      </c>
    </row>
    <row r="3059" spans="1:3" ht="15" customHeight="1">
      <c r="A3059" t="s">
        <v>142</v>
      </c>
      <c r="B3059" t="s">
        <v>130</v>
      </c>
      <c r="C3059" s="72" t="s">
        <v>1422</v>
      </c>
    </row>
    <row r="3060" spans="1:3" ht="15" customHeight="1">
      <c r="A3060" t="s">
        <v>142</v>
      </c>
      <c r="B3060" t="s">
        <v>130</v>
      </c>
      <c r="C3060" s="72" t="s">
        <v>1422</v>
      </c>
    </row>
    <row r="3061" spans="1:3" ht="15" customHeight="1">
      <c r="A3061" t="s">
        <v>142</v>
      </c>
      <c r="B3061" t="s">
        <v>130</v>
      </c>
      <c r="C3061" s="72" t="s">
        <v>1422</v>
      </c>
    </row>
    <row r="3062" spans="1:3" ht="15" customHeight="1">
      <c r="A3062" t="s">
        <v>142</v>
      </c>
      <c r="B3062" t="s">
        <v>130</v>
      </c>
      <c r="C3062" s="72" t="s">
        <v>1422</v>
      </c>
    </row>
    <row r="3063" spans="1:3" ht="15" customHeight="1">
      <c r="A3063" t="s">
        <v>142</v>
      </c>
      <c r="B3063" t="s">
        <v>130</v>
      </c>
      <c r="C3063" s="72" t="s">
        <v>1422</v>
      </c>
    </row>
    <row r="3064" spans="1:3" ht="15" customHeight="1">
      <c r="A3064" t="s">
        <v>142</v>
      </c>
      <c r="B3064" t="s">
        <v>130</v>
      </c>
      <c r="C3064" s="72" t="s">
        <v>1422</v>
      </c>
    </row>
    <row r="3065" spans="1:3" ht="15" customHeight="1">
      <c r="A3065" t="s">
        <v>142</v>
      </c>
      <c r="B3065" t="s">
        <v>130</v>
      </c>
      <c r="C3065" s="72" t="s">
        <v>1422</v>
      </c>
    </row>
    <row r="3066" spans="1:3" ht="15" customHeight="1">
      <c r="A3066" t="s">
        <v>142</v>
      </c>
      <c r="B3066" t="s">
        <v>130</v>
      </c>
      <c r="C3066" s="72" t="s">
        <v>1422</v>
      </c>
    </row>
    <row r="3067" spans="1:3" ht="15" customHeight="1">
      <c r="A3067" t="s">
        <v>142</v>
      </c>
      <c r="B3067" t="s">
        <v>130</v>
      </c>
      <c r="C3067" s="72" t="s">
        <v>1422</v>
      </c>
    </row>
    <row r="3068" spans="1:3" ht="15" customHeight="1">
      <c r="A3068" t="s">
        <v>142</v>
      </c>
      <c r="B3068" t="s">
        <v>130</v>
      </c>
      <c r="C3068" s="72" t="s">
        <v>1422</v>
      </c>
    </row>
    <row r="3069" spans="1:3" ht="15" customHeight="1">
      <c r="A3069" t="s">
        <v>142</v>
      </c>
      <c r="B3069" t="s">
        <v>130</v>
      </c>
      <c r="C3069" s="72" t="s">
        <v>1422</v>
      </c>
    </row>
    <row r="3070" spans="1:3" ht="15" customHeight="1">
      <c r="A3070" t="s">
        <v>142</v>
      </c>
      <c r="B3070" t="s">
        <v>130</v>
      </c>
      <c r="C3070" s="72" t="s">
        <v>1422</v>
      </c>
    </row>
    <row r="3071" spans="1:3" ht="15" customHeight="1">
      <c r="A3071" t="s">
        <v>142</v>
      </c>
      <c r="B3071" t="s">
        <v>130</v>
      </c>
      <c r="C3071" s="72" t="s">
        <v>1422</v>
      </c>
    </row>
    <row r="3072" spans="1:3" ht="15" customHeight="1">
      <c r="A3072" t="s">
        <v>142</v>
      </c>
      <c r="B3072" t="s">
        <v>130</v>
      </c>
      <c r="C3072" s="72" t="s">
        <v>1422</v>
      </c>
    </row>
    <row r="3073" spans="1:3" ht="15" customHeight="1">
      <c r="A3073" t="s">
        <v>142</v>
      </c>
      <c r="B3073" t="s">
        <v>130</v>
      </c>
      <c r="C3073" s="72" t="s">
        <v>1422</v>
      </c>
    </row>
    <row r="3074" spans="1:3" ht="15" customHeight="1">
      <c r="A3074" t="s">
        <v>142</v>
      </c>
      <c r="B3074" t="s">
        <v>130</v>
      </c>
      <c r="C3074" s="72" t="s">
        <v>1422</v>
      </c>
    </row>
    <row r="3075" spans="1:3" ht="15" customHeight="1">
      <c r="A3075" t="s">
        <v>142</v>
      </c>
      <c r="B3075" t="s">
        <v>130</v>
      </c>
      <c r="C3075" s="72" t="s">
        <v>1422</v>
      </c>
    </row>
    <row r="3076" spans="1:3" ht="15" customHeight="1">
      <c r="A3076" t="s">
        <v>142</v>
      </c>
      <c r="B3076" t="s">
        <v>130</v>
      </c>
      <c r="C3076" s="72" t="s">
        <v>1422</v>
      </c>
    </row>
    <row r="3077" spans="1:3" ht="15" customHeight="1">
      <c r="A3077" t="s">
        <v>142</v>
      </c>
      <c r="B3077" t="s">
        <v>130</v>
      </c>
      <c r="C3077" s="72" t="s">
        <v>1422</v>
      </c>
    </row>
    <row r="3078" spans="1:3" ht="15" customHeight="1">
      <c r="A3078" t="s">
        <v>142</v>
      </c>
      <c r="B3078" t="s">
        <v>130</v>
      </c>
      <c r="C3078" s="72" t="s">
        <v>1422</v>
      </c>
    </row>
    <row r="3079" spans="1:3" ht="15" customHeight="1">
      <c r="A3079" t="s">
        <v>142</v>
      </c>
      <c r="B3079" t="s">
        <v>130</v>
      </c>
      <c r="C3079" s="72" t="s">
        <v>1422</v>
      </c>
    </row>
    <row r="3080" spans="1:3" ht="15" customHeight="1">
      <c r="A3080" t="s">
        <v>142</v>
      </c>
      <c r="B3080" t="s">
        <v>130</v>
      </c>
      <c r="C3080" s="72" t="s">
        <v>1422</v>
      </c>
    </row>
    <row r="3081" spans="1:3" ht="15" customHeight="1">
      <c r="A3081" t="s">
        <v>142</v>
      </c>
      <c r="B3081" t="s">
        <v>130</v>
      </c>
      <c r="C3081" s="72" t="s">
        <v>1422</v>
      </c>
    </row>
    <row r="3082" spans="1:3" ht="15" customHeight="1">
      <c r="A3082" t="s">
        <v>142</v>
      </c>
      <c r="B3082" t="s">
        <v>130</v>
      </c>
      <c r="C3082" s="72" t="s">
        <v>1422</v>
      </c>
    </row>
    <row r="3083" spans="1:3" ht="15" customHeight="1">
      <c r="A3083" t="s">
        <v>142</v>
      </c>
      <c r="B3083" t="s">
        <v>130</v>
      </c>
      <c r="C3083" s="72" t="s">
        <v>1422</v>
      </c>
    </row>
    <row r="3084" spans="1:3" ht="15" customHeight="1">
      <c r="A3084" t="s">
        <v>142</v>
      </c>
      <c r="B3084" t="s">
        <v>130</v>
      </c>
      <c r="C3084" s="72" t="s">
        <v>1422</v>
      </c>
    </row>
    <row r="3085" spans="1:3" ht="15" customHeight="1">
      <c r="A3085" t="s">
        <v>142</v>
      </c>
      <c r="B3085" t="s">
        <v>130</v>
      </c>
      <c r="C3085" s="72" t="s">
        <v>1422</v>
      </c>
    </row>
    <row r="3086" spans="1:3" ht="15" customHeight="1">
      <c r="A3086" t="s">
        <v>142</v>
      </c>
      <c r="B3086" t="s">
        <v>130</v>
      </c>
      <c r="C3086" s="72" t="s">
        <v>1422</v>
      </c>
    </row>
    <row r="3087" spans="1:3" ht="15" customHeight="1">
      <c r="A3087" t="s">
        <v>142</v>
      </c>
      <c r="B3087" t="s">
        <v>130</v>
      </c>
      <c r="C3087" s="72" t="s">
        <v>1422</v>
      </c>
    </row>
    <row r="3088" spans="1:3" ht="15" customHeight="1">
      <c r="A3088" t="s">
        <v>142</v>
      </c>
      <c r="B3088" t="s">
        <v>130</v>
      </c>
      <c r="C3088" s="72" t="s">
        <v>1422</v>
      </c>
    </row>
    <row r="3089" spans="1:3" ht="15" customHeight="1">
      <c r="A3089" t="s">
        <v>142</v>
      </c>
      <c r="B3089" t="s">
        <v>130</v>
      </c>
      <c r="C3089" s="72" t="s">
        <v>1422</v>
      </c>
    </row>
    <row r="3090" spans="1:3" ht="15" customHeight="1">
      <c r="A3090" t="s">
        <v>142</v>
      </c>
      <c r="B3090" t="s">
        <v>130</v>
      </c>
      <c r="C3090" s="72" t="s">
        <v>1422</v>
      </c>
    </row>
    <row r="3091" spans="1:3" ht="15" customHeight="1">
      <c r="A3091" t="s">
        <v>142</v>
      </c>
      <c r="B3091" t="s">
        <v>130</v>
      </c>
      <c r="C3091" s="72" t="s">
        <v>1422</v>
      </c>
    </row>
    <row r="3092" spans="1:3" ht="15" customHeight="1">
      <c r="A3092" t="s">
        <v>142</v>
      </c>
      <c r="B3092" t="s">
        <v>130</v>
      </c>
      <c r="C3092" s="72" t="s">
        <v>1422</v>
      </c>
    </row>
    <row r="3093" spans="1:3" ht="15" customHeight="1">
      <c r="A3093" t="s">
        <v>142</v>
      </c>
      <c r="B3093" t="s">
        <v>130</v>
      </c>
      <c r="C3093" s="72" t="s">
        <v>1422</v>
      </c>
    </row>
    <row r="3094" spans="1:3" ht="15" customHeight="1">
      <c r="A3094" t="s">
        <v>142</v>
      </c>
      <c r="B3094" t="s">
        <v>130</v>
      </c>
      <c r="C3094" s="72" t="s">
        <v>1422</v>
      </c>
    </row>
    <row r="3095" spans="1:3" ht="15" customHeight="1">
      <c r="A3095" t="s">
        <v>142</v>
      </c>
      <c r="B3095" t="s">
        <v>130</v>
      </c>
      <c r="C3095" s="72" t="s">
        <v>1422</v>
      </c>
    </row>
    <row r="3096" spans="1:3" ht="15" customHeight="1">
      <c r="A3096" t="s">
        <v>142</v>
      </c>
      <c r="B3096" t="s">
        <v>130</v>
      </c>
      <c r="C3096" s="72" t="s">
        <v>1422</v>
      </c>
    </row>
    <row r="3097" spans="1:3" ht="15" customHeight="1">
      <c r="A3097" t="s">
        <v>142</v>
      </c>
      <c r="B3097" t="s">
        <v>130</v>
      </c>
      <c r="C3097" s="72" t="s">
        <v>1422</v>
      </c>
    </row>
    <row r="3098" spans="1:3" ht="15" customHeight="1">
      <c r="A3098" t="s">
        <v>142</v>
      </c>
      <c r="B3098" t="s">
        <v>130</v>
      </c>
      <c r="C3098" s="72" t="s">
        <v>1422</v>
      </c>
    </row>
    <row r="3099" spans="1:3" ht="15" customHeight="1">
      <c r="A3099" t="s">
        <v>142</v>
      </c>
      <c r="B3099" t="s">
        <v>130</v>
      </c>
      <c r="C3099" s="72" t="s">
        <v>1422</v>
      </c>
    </row>
    <row r="3100" spans="1:3" ht="15" customHeight="1">
      <c r="A3100" t="s">
        <v>142</v>
      </c>
      <c r="B3100" t="s">
        <v>130</v>
      </c>
      <c r="C3100" s="72" t="s">
        <v>1422</v>
      </c>
    </row>
    <row r="3101" spans="1:3" ht="15" customHeight="1">
      <c r="A3101" t="s">
        <v>142</v>
      </c>
      <c r="B3101" t="s">
        <v>130</v>
      </c>
      <c r="C3101" s="72" t="s">
        <v>1422</v>
      </c>
    </row>
    <row r="3102" spans="1:3" ht="15" customHeight="1">
      <c r="A3102" t="s">
        <v>142</v>
      </c>
      <c r="B3102" t="s">
        <v>130</v>
      </c>
      <c r="C3102" s="72" t="s">
        <v>1422</v>
      </c>
    </row>
    <row r="3103" spans="1:3" ht="15" customHeight="1">
      <c r="A3103" t="s">
        <v>142</v>
      </c>
      <c r="B3103" t="s">
        <v>130</v>
      </c>
      <c r="C3103" s="72" t="s">
        <v>1422</v>
      </c>
    </row>
    <row r="3104" spans="1:3" ht="15" customHeight="1">
      <c r="A3104" t="s">
        <v>142</v>
      </c>
      <c r="B3104" t="s">
        <v>130</v>
      </c>
      <c r="C3104" s="72" t="s">
        <v>1422</v>
      </c>
    </row>
    <row r="3105" spans="1:3" ht="15" customHeight="1">
      <c r="A3105" t="s">
        <v>142</v>
      </c>
      <c r="B3105" t="s">
        <v>130</v>
      </c>
      <c r="C3105" s="72" t="s">
        <v>1422</v>
      </c>
    </row>
    <row r="3106" spans="1:3" ht="15" customHeight="1">
      <c r="A3106" t="s">
        <v>142</v>
      </c>
      <c r="B3106" t="s">
        <v>130</v>
      </c>
      <c r="C3106" s="72" t="s">
        <v>1422</v>
      </c>
    </row>
    <row r="3107" spans="1:3" ht="15" customHeight="1">
      <c r="A3107" t="s">
        <v>142</v>
      </c>
      <c r="B3107" t="s">
        <v>130</v>
      </c>
      <c r="C3107" s="72" t="s">
        <v>1422</v>
      </c>
    </row>
    <row r="3108" spans="1:3" ht="15" customHeight="1">
      <c r="A3108" t="s">
        <v>142</v>
      </c>
      <c r="B3108" t="s">
        <v>130</v>
      </c>
      <c r="C3108" s="72" t="s">
        <v>1422</v>
      </c>
    </row>
    <row r="3109" spans="1:3" ht="15" customHeight="1">
      <c r="A3109" t="s">
        <v>142</v>
      </c>
      <c r="B3109" t="s">
        <v>130</v>
      </c>
      <c r="C3109" s="72" t="s">
        <v>1422</v>
      </c>
    </row>
    <row r="3110" spans="1:3" ht="15" customHeight="1">
      <c r="A3110" t="s">
        <v>142</v>
      </c>
      <c r="B3110" t="s">
        <v>130</v>
      </c>
      <c r="C3110" s="72" t="s">
        <v>1422</v>
      </c>
    </row>
    <row r="3111" spans="1:3" ht="15" customHeight="1">
      <c r="A3111" t="s">
        <v>142</v>
      </c>
      <c r="B3111" t="s">
        <v>130</v>
      </c>
      <c r="C3111" s="72" t="s">
        <v>1422</v>
      </c>
    </row>
    <row r="3112" spans="1:3" ht="15" customHeight="1">
      <c r="A3112" t="s">
        <v>142</v>
      </c>
      <c r="B3112" t="s">
        <v>130</v>
      </c>
      <c r="C3112" s="72" t="s">
        <v>1422</v>
      </c>
    </row>
    <row r="3113" spans="1:3" ht="15" customHeight="1">
      <c r="A3113" t="s">
        <v>142</v>
      </c>
      <c r="B3113" t="s">
        <v>130</v>
      </c>
      <c r="C3113" s="72" t="s">
        <v>1422</v>
      </c>
    </row>
    <row r="3114" spans="1:3" ht="15" customHeight="1">
      <c r="A3114" t="s">
        <v>142</v>
      </c>
      <c r="B3114" t="s">
        <v>130</v>
      </c>
      <c r="C3114" s="72" t="s">
        <v>1422</v>
      </c>
    </row>
    <row r="3115" spans="1:3" ht="15" customHeight="1">
      <c r="A3115" t="s">
        <v>142</v>
      </c>
      <c r="B3115" t="s">
        <v>130</v>
      </c>
      <c r="C3115" s="72" t="s">
        <v>1422</v>
      </c>
    </row>
    <row r="3116" spans="1:3" ht="15" customHeight="1">
      <c r="A3116" t="s">
        <v>142</v>
      </c>
      <c r="B3116" t="s">
        <v>130</v>
      </c>
      <c r="C3116" s="72" t="s">
        <v>1422</v>
      </c>
    </row>
    <row r="3117" spans="1:3" ht="15" customHeight="1">
      <c r="A3117" t="s">
        <v>142</v>
      </c>
      <c r="B3117" t="s">
        <v>130</v>
      </c>
      <c r="C3117" s="72" t="s">
        <v>1422</v>
      </c>
    </row>
    <row r="3118" spans="1:3" ht="15" customHeight="1">
      <c r="A3118" t="s">
        <v>142</v>
      </c>
      <c r="B3118" t="s">
        <v>130</v>
      </c>
      <c r="C3118" s="72" t="s">
        <v>1422</v>
      </c>
    </row>
    <row r="3119" spans="1:3" ht="15" customHeight="1">
      <c r="A3119" t="s">
        <v>142</v>
      </c>
      <c r="B3119" t="s">
        <v>130</v>
      </c>
      <c r="C3119" s="72" t="s">
        <v>1422</v>
      </c>
    </row>
    <row r="3120" spans="1:3" ht="15" customHeight="1">
      <c r="A3120" t="s">
        <v>142</v>
      </c>
      <c r="B3120" t="s">
        <v>130</v>
      </c>
      <c r="C3120" s="72" t="s">
        <v>1422</v>
      </c>
    </row>
    <row r="3121" spans="1:3" ht="15" customHeight="1">
      <c r="A3121" t="s">
        <v>142</v>
      </c>
      <c r="B3121" t="s">
        <v>130</v>
      </c>
      <c r="C3121" s="72" t="s">
        <v>1422</v>
      </c>
    </row>
    <row r="3122" spans="1:3" ht="15" customHeight="1">
      <c r="A3122" t="s">
        <v>142</v>
      </c>
      <c r="B3122" t="s">
        <v>130</v>
      </c>
      <c r="C3122" s="72" t="s">
        <v>1422</v>
      </c>
    </row>
    <row r="3123" spans="1:3" ht="15" customHeight="1">
      <c r="A3123" t="s">
        <v>142</v>
      </c>
      <c r="B3123" t="s">
        <v>130</v>
      </c>
      <c r="C3123" s="72" t="s">
        <v>1422</v>
      </c>
    </row>
    <row r="3124" spans="1:3" ht="15" customHeight="1">
      <c r="A3124" t="s">
        <v>142</v>
      </c>
      <c r="B3124" t="s">
        <v>130</v>
      </c>
      <c r="C3124" s="72" t="s">
        <v>1422</v>
      </c>
    </row>
    <row r="3125" spans="1:3" ht="15" customHeight="1">
      <c r="A3125" t="s">
        <v>142</v>
      </c>
      <c r="B3125" t="s">
        <v>130</v>
      </c>
      <c r="C3125" s="72" t="s">
        <v>1422</v>
      </c>
    </row>
    <row r="3126" spans="1:3" ht="15" customHeight="1">
      <c r="A3126" t="s">
        <v>142</v>
      </c>
      <c r="B3126" t="s">
        <v>130</v>
      </c>
      <c r="C3126" s="72" t="s">
        <v>1422</v>
      </c>
    </row>
    <row r="3127" spans="1:3" ht="15" customHeight="1">
      <c r="A3127" t="s">
        <v>142</v>
      </c>
      <c r="B3127" t="s">
        <v>130</v>
      </c>
      <c r="C3127" s="72" t="s">
        <v>1422</v>
      </c>
    </row>
    <row r="3128" spans="1:3" ht="15" customHeight="1">
      <c r="A3128" t="s">
        <v>142</v>
      </c>
      <c r="B3128" t="s">
        <v>130</v>
      </c>
      <c r="C3128" s="72" t="s">
        <v>1422</v>
      </c>
    </row>
    <row r="3129" spans="1:3" ht="15" customHeight="1">
      <c r="A3129" t="s">
        <v>142</v>
      </c>
      <c r="B3129" t="s">
        <v>130</v>
      </c>
      <c r="C3129" s="72" t="s">
        <v>1422</v>
      </c>
    </row>
    <row r="3130" spans="1:3" ht="15" customHeight="1">
      <c r="A3130" t="s">
        <v>142</v>
      </c>
      <c r="B3130" t="s">
        <v>130</v>
      </c>
      <c r="C3130" s="72" t="s">
        <v>1422</v>
      </c>
    </row>
    <row r="3131" spans="1:3" ht="15" customHeight="1">
      <c r="A3131" t="s">
        <v>142</v>
      </c>
      <c r="B3131" t="s">
        <v>130</v>
      </c>
      <c r="C3131" s="72" t="s">
        <v>1422</v>
      </c>
    </row>
    <row r="3132" spans="1:3" ht="15" customHeight="1">
      <c r="A3132" t="s">
        <v>142</v>
      </c>
      <c r="B3132" t="s">
        <v>130</v>
      </c>
      <c r="C3132" s="72" t="s">
        <v>1422</v>
      </c>
    </row>
    <row r="3133" spans="1:3" ht="15" customHeight="1">
      <c r="A3133" t="s">
        <v>142</v>
      </c>
      <c r="B3133" t="s">
        <v>130</v>
      </c>
      <c r="C3133" s="72" t="s">
        <v>1422</v>
      </c>
    </row>
    <row r="3134" spans="1:3" ht="15" customHeight="1">
      <c r="A3134" t="s">
        <v>142</v>
      </c>
      <c r="B3134" t="s">
        <v>130</v>
      </c>
      <c r="C3134" s="72" t="s">
        <v>1422</v>
      </c>
    </row>
    <row r="3135" spans="1:3" ht="15" customHeight="1">
      <c r="A3135" t="s">
        <v>142</v>
      </c>
      <c r="B3135" t="s">
        <v>130</v>
      </c>
      <c r="C3135" s="72" t="s">
        <v>1422</v>
      </c>
    </row>
    <row r="3136" spans="1:3" ht="15" customHeight="1">
      <c r="A3136" t="s">
        <v>142</v>
      </c>
      <c r="B3136" t="s">
        <v>130</v>
      </c>
      <c r="C3136" s="72" t="s">
        <v>1422</v>
      </c>
    </row>
    <row r="3137" spans="1:3" ht="15" customHeight="1">
      <c r="A3137" t="s">
        <v>137</v>
      </c>
      <c r="B3137" s="72" t="s">
        <v>135</v>
      </c>
      <c r="C3137" s="72" t="s">
        <v>135</v>
      </c>
    </row>
    <row r="3138" spans="1:3" ht="15" customHeight="1">
      <c r="A3138" t="s">
        <v>137</v>
      </c>
      <c r="B3138" s="72" t="s">
        <v>135</v>
      </c>
      <c r="C3138" s="72" t="s">
        <v>135</v>
      </c>
    </row>
    <row r="3139" spans="1:3" ht="15" customHeight="1">
      <c r="A3139" t="s">
        <v>137</v>
      </c>
      <c r="B3139" s="72" t="s">
        <v>135</v>
      </c>
      <c r="C3139" s="72" t="s">
        <v>135</v>
      </c>
    </row>
    <row r="3140" spans="1:3" ht="15" customHeight="1">
      <c r="A3140" t="s">
        <v>137</v>
      </c>
      <c r="B3140" s="72" t="s">
        <v>135</v>
      </c>
      <c r="C3140" s="72" t="s">
        <v>135</v>
      </c>
    </row>
    <row r="3141" spans="1:3" ht="15" customHeight="1">
      <c r="A3141" t="s">
        <v>137</v>
      </c>
      <c r="B3141" s="72" t="s">
        <v>135</v>
      </c>
      <c r="C3141" s="72" t="s">
        <v>135</v>
      </c>
    </row>
    <row r="3142" spans="1:3" ht="15" customHeight="1">
      <c r="A3142" t="s">
        <v>137</v>
      </c>
      <c r="B3142" s="72" t="s">
        <v>135</v>
      </c>
      <c r="C3142" s="72" t="s">
        <v>135</v>
      </c>
    </row>
    <row r="3143" spans="1:3" ht="15" customHeight="1">
      <c r="A3143" t="s">
        <v>137</v>
      </c>
      <c r="B3143" t="s">
        <v>130</v>
      </c>
      <c r="C3143" t="s">
        <v>282</v>
      </c>
    </row>
    <row r="3144" spans="1:3" ht="15" customHeight="1">
      <c r="A3144" t="s">
        <v>131</v>
      </c>
      <c r="B3144" s="72" t="s">
        <v>144</v>
      </c>
      <c r="C3144" s="72" t="s">
        <v>730</v>
      </c>
    </row>
    <row r="3145" spans="1:3" ht="15" customHeight="1">
      <c r="A3145" t="s">
        <v>131</v>
      </c>
      <c r="B3145" s="72" t="s">
        <v>144</v>
      </c>
      <c r="C3145" s="72" t="s">
        <v>730</v>
      </c>
    </row>
    <row r="3146" spans="1:3" ht="18.75" customHeight="1">
      <c r="A3146" t="s">
        <v>131</v>
      </c>
      <c r="B3146" s="72" t="s">
        <v>140</v>
      </c>
      <c r="C3146" s="72" t="s">
        <v>226</v>
      </c>
    </row>
    <row r="3147" spans="1:3" ht="15" customHeight="1">
      <c r="A3147" t="s">
        <v>134</v>
      </c>
      <c r="B3147" t="s">
        <v>133</v>
      </c>
      <c r="C3147" t="s">
        <v>132</v>
      </c>
    </row>
    <row r="3148" spans="1:3" ht="15" customHeight="1">
      <c r="A3148" t="s">
        <v>134</v>
      </c>
      <c r="B3148" t="s">
        <v>133</v>
      </c>
      <c r="C3148" t="s">
        <v>132</v>
      </c>
    </row>
    <row r="3149" spans="1:3" ht="15" customHeight="1">
      <c r="A3149" t="s">
        <v>134</v>
      </c>
      <c r="B3149" t="s">
        <v>133</v>
      </c>
      <c r="C3149" t="s">
        <v>132</v>
      </c>
    </row>
    <row r="3150" spans="1:3" ht="15" customHeight="1">
      <c r="A3150" t="s">
        <v>134</v>
      </c>
      <c r="B3150" t="s">
        <v>133</v>
      </c>
      <c r="C3150" t="s">
        <v>132</v>
      </c>
    </row>
    <row r="3151" spans="1:3" ht="15" customHeight="1">
      <c r="A3151" t="s">
        <v>134</v>
      </c>
      <c r="B3151" t="s">
        <v>133</v>
      </c>
      <c r="C3151" t="s">
        <v>132</v>
      </c>
    </row>
    <row r="3152" spans="1:3" ht="15" customHeight="1">
      <c r="A3152" t="s">
        <v>134</v>
      </c>
      <c r="B3152" t="s">
        <v>133</v>
      </c>
      <c r="C3152" t="s">
        <v>132</v>
      </c>
    </row>
    <row r="3153" spans="1:3" ht="15" customHeight="1">
      <c r="A3153" t="s">
        <v>134</v>
      </c>
      <c r="B3153" t="s">
        <v>133</v>
      </c>
      <c r="C3153" t="s">
        <v>132</v>
      </c>
    </row>
    <row r="3154" spans="1:3" ht="15" customHeight="1">
      <c r="A3154" t="s">
        <v>134</v>
      </c>
      <c r="B3154" t="s">
        <v>133</v>
      </c>
      <c r="C3154" t="s">
        <v>132</v>
      </c>
    </row>
    <row r="3155" spans="1:3" ht="15" customHeight="1">
      <c r="A3155" t="s">
        <v>134</v>
      </c>
      <c r="B3155" t="s">
        <v>133</v>
      </c>
      <c r="C3155" t="s">
        <v>132</v>
      </c>
    </row>
    <row r="3156" spans="1:3" ht="15" customHeight="1">
      <c r="A3156" t="s">
        <v>134</v>
      </c>
      <c r="B3156" t="s">
        <v>133</v>
      </c>
      <c r="C3156" t="s">
        <v>132</v>
      </c>
    </row>
    <row r="3157" spans="1:3" ht="15" customHeight="1">
      <c r="A3157" t="s">
        <v>134</v>
      </c>
      <c r="B3157" t="s">
        <v>133</v>
      </c>
      <c r="C3157" t="s">
        <v>132</v>
      </c>
    </row>
    <row r="3158" spans="1:3" ht="15" customHeight="1">
      <c r="A3158" t="s">
        <v>134</v>
      </c>
      <c r="B3158" t="s">
        <v>133</v>
      </c>
      <c r="C3158" s="72" t="s">
        <v>213</v>
      </c>
    </row>
    <row r="3159" spans="1:3" ht="15" customHeight="1">
      <c r="A3159" t="s">
        <v>134</v>
      </c>
      <c r="B3159" t="s">
        <v>133</v>
      </c>
      <c r="C3159" s="72" t="s">
        <v>213</v>
      </c>
    </row>
    <row r="3160" spans="1:3" ht="15" customHeight="1">
      <c r="A3160" t="s">
        <v>134</v>
      </c>
      <c r="B3160" s="72" t="s">
        <v>138</v>
      </c>
      <c r="C3160" t="s">
        <v>1445</v>
      </c>
    </row>
    <row r="3161" spans="1:3" ht="18.75" customHeight="1">
      <c r="A3161" t="s">
        <v>134</v>
      </c>
      <c r="B3161" s="72" t="s">
        <v>138</v>
      </c>
      <c r="C3161" t="s">
        <v>1446</v>
      </c>
    </row>
    <row r="3162" spans="1:3" ht="18.75" customHeight="1">
      <c r="A3162" t="s">
        <v>134</v>
      </c>
      <c r="B3162" s="72" t="s">
        <v>138</v>
      </c>
      <c r="C3162" s="72" t="s">
        <v>1465</v>
      </c>
    </row>
    <row r="3163" spans="1:3" ht="18.75" customHeight="1">
      <c r="A3163" t="s">
        <v>134</v>
      </c>
      <c r="B3163" s="72" t="s">
        <v>138</v>
      </c>
      <c r="C3163" s="72" t="s">
        <v>1466</v>
      </c>
    </row>
    <row r="3164" spans="1:3" ht="18.75" customHeight="1">
      <c r="A3164" t="s">
        <v>134</v>
      </c>
      <c r="B3164" s="72" t="s">
        <v>138</v>
      </c>
      <c r="C3164" s="72" t="s">
        <v>1500</v>
      </c>
    </row>
    <row r="3165" spans="1:3" ht="18.75" customHeight="1">
      <c r="A3165" t="s">
        <v>134</v>
      </c>
      <c r="B3165" s="72" t="s">
        <v>139</v>
      </c>
      <c r="C3165" s="72" t="s">
        <v>1418</v>
      </c>
    </row>
    <row r="3166" spans="1:3" ht="18.75" customHeight="1">
      <c r="A3166" t="s">
        <v>134</v>
      </c>
      <c r="B3166" s="72" t="s">
        <v>139</v>
      </c>
      <c r="C3166" s="72" t="s">
        <v>1418</v>
      </c>
    </row>
    <row r="3167" spans="1:3" ht="18.75" customHeight="1">
      <c r="A3167" t="s">
        <v>134</v>
      </c>
      <c r="B3167" s="72" t="s">
        <v>139</v>
      </c>
      <c r="C3167" s="72" t="s">
        <v>1418</v>
      </c>
    </row>
    <row r="3168" spans="1:3" ht="18.75" customHeight="1">
      <c r="A3168" t="s">
        <v>134</v>
      </c>
      <c r="B3168" s="72" t="s">
        <v>139</v>
      </c>
      <c r="C3168" s="72" t="s">
        <v>1418</v>
      </c>
    </row>
    <row r="3169" spans="1:3" ht="18.75" customHeight="1">
      <c r="A3169" t="s">
        <v>134</v>
      </c>
      <c r="B3169" s="72" t="s">
        <v>139</v>
      </c>
      <c r="C3169" s="72" t="s">
        <v>1418</v>
      </c>
    </row>
    <row r="3170" spans="1:3" ht="18.75" customHeight="1">
      <c r="A3170" t="s">
        <v>134</v>
      </c>
      <c r="B3170" s="72" t="s">
        <v>139</v>
      </c>
      <c r="C3170" s="72" t="s">
        <v>1419</v>
      </c>
    </row>
    <row r="3171" spans="1:3" ht="18.75" customHeight="1">
      <c r="A3171" t="s">
        <v>134</v>
      </c>
      <c r="B3171" s="72" t="s">
        <v>139</v>
      </c>
      <c r="C3171" s="72" t="s">
        <v>1420</v>
      </c>
    </row>
    <row r="3172" spans="1:3" ht="18.75" customHeight="1">
      <c r="A3172" t="s">
        <v>134</v>
      </c>
      <c r="B3172" s="72" t="s">
        <v>139</v>
      </c>
      <c r="C3172" s="72" t="s">
        <v>1420</v>
      </c>
    </row>
    <row r="3173" spans="1:3" ht="18.75" customHeight="1">
      <c r="A3173" t="s">
        <v>134</v>
      </c>
      <c r="B3173" s="72" t="s">
        <v>139</v>
      </c>
      <c r="C3173" s="72" t="s">
        <v>1420</v>
      </c>
    </row>
    <row r="3174" spans="1:3" ht="15" customHeight="1">
      <c r="A3174" t="s">
        <v>134</v>
      </c>
      <c r="B3174" s="72" t="s">
        <v>139</v>
      </c>
      <c r="C3174" s="72" t="s">
        <v>1505</v>
      </c>
    </row>
    <row r="3175" spans="1:3" ht="15" customHeight="1">
      <c r="A3175" t="s">
        <v>134</v>
      </c>
      <c r="B3175" s="72" t="s">
        <v>139</v>
      </c>
      <c r="C3175" s="72" t="s">
        <v>1505</v>
      </c>
    </row>
    <row r="3176" spans="1:3" ht="15" customHeight="1">
      <c r="A3176" t="s">
        <v>134</v>
      </c>
      <c r="B3176" s="72" t="s">
        <v>116</v>
      </c>
      <c r="C3176" t="s">
        <v>132</v>
      </c>
    </row>
    <row r="3177" spans="1:3" ht="15" customHeight="1">
      <c r="A3177" t="s">
        <v>134</v>
      </c>
      <c r="B3177" s="72" t="s">
        <v>116</v>
      </c>
      <c r="C3177" t="s">
        <v>132</v>
      </c>
    </row>
    <row r="3178" spans="1:3" ht="15" customHeight="1">
      <c r="A3178" t="s">
        <v>134</v>
      </c>
      <c r="B3178" s="72" t="s">
        <v>116</v>
      </c>
      <c r="C3178" t="s">
        <v>132</v>
      </c>
    </row>
    <row r="3179" spans="1:3" ht="15" customHeight="1">
      <c r="A3179" t="s">
        <v>134</v>
      </c>
      <c r="B3179" s="72" t="s">
        <v>116</v>
      </c>
      <c r="C3179" t="s">
        <v>132</v>
      </c>
    </row>
    <row r="3180" spans="1:3" ht="15" customHeight="1">
      <c r="A3180" t="s">
        <v>134</v>
      </c>
      <c r="B3180" s="72" t="s">
        <v>116</v>
      </c>
      <c r="C3180" t="s">
        <v>132</v>
      </c>
    </row>
    <row r="3181" spans="1:3" ht="15" customHeight="1">
      <c r="A3181" t="s">
        <v>134</v>
      </c>
      <c r="B3181" s="72" t="s">
        <v>116</v>
      </c>
      <c r="C3181" t="s">
        <v>132</v>
      </c>
    </row>
    <row r="3182" spans="1:3" ht="15" customHeight="1">
      <c r="A3182" t="s">
        <v>134</v>
      </c>
      <c r="B3182" s="72" t="s">
        <v>116</v>
      </c>
      <c r="C3182" t="s">
        <v>132</v>
      </c>
    </row>
    <row r="3183" spans="1:3" ht="15" customHeight="1">
      <c r="A3183" t="s">
        <v>134</v>
      </c>
      <c r="B3183" s="72" t="s">
        <v>116</v>
      </c>
      <c r="C3183" t="s">
        <v>132</v>
      </c>
    </row>
    <row r="3184" spans="1:3" ht="15" customHeight="1">
      <c r="A3184" t="s">
        <v>134</v>
      </c>
      <c r="B3184" s="72" t="s">
        <v>116</v>
      </c>
      <c r="C3184" t="s">
        <v>132</v>
      </c>
    </row>
    <row r="3185" spans="1:3" ht="15" customHeight="1">
      <c r="A3185" t="s">
        <v>134</v>
      </c>
      <c r="B3185" s="72" t="s">
        <v>116</v>
      </c>
      <c r="C3185" t="s">
        <v>132</v>
      </c>
    </row>
    <row r="3186" spans="1:3" ht="15" customHeight="1">
      <c r="A3186" t="s">
        <v>134</v>
      </c>
      <c r="B3186" s="72" t="s">
        <v>116</v>
      </c>
      <c r="C3186" t="s">
        <v>132</v>
      </c>
    </row>
    <row r="3187" spans="1:3" ht="15" customHeight="1">
      <c r="A3187" t="s">
        <v>134</v>
      </c>
      <c r="B3187" s="72" t="s">
        <v>116</v>
      </c>
      <c r="C3187" t="s">
        <v>132</v>
      </c>
    </row>
    <row r="3188" spans="1:3" ht="15" customHeight="1">
      <c r="A3188" t="s">
        <v>134</v>
      </c>
      <c r="B3188" s="72" t="s">
        <v>116</v>
      </c>
      <c r="C3188" t="s">
        <v>132</v>
      </c>
    </row>
    <row r="3189" spans="1:3" ht="15" customHeight="1">
      <c r="A3189" t="s">
        <v>134</v>
      </c>
      <c r="B3189" s="72" t="s">
        <v>116</v>
      </c>
      <c r="C3189" t="s">
        <v>132</v>
      </c>
    </row>
    <row r="3190" spans="1:3" ht="15" customHeight="1">
      <c r="A3190" t="s">
        <v>134</v>
      </c>
      <c r="B3190" s="72" t="s">
        <v>135</v>
      </c>
      <c r="C3190" t="s">
        <v>132</v>
      </c>
    </row>
    <row r="3191" spans="1:3" ht="15" customHeight="1">
      <c r="A3191" t="s">
        <v>134</v>
      </c>
      <c r="B3191" s="72" t="s">
        <v>135</v>
      </c>
      <c r="C3191" t="s">
        <v>132</v>
      </c>
    </row>
    <row r="3192" spans="1:3" ht="15" customHeight="1">
      <c r="A3192" t="s">
        <v>134</v>
      </c>
      <c r="B3192" s="72" t="s">
        <v>135</v>
      </c>
      <c r="C3192" t="s">
        <v>132</v>
      </c>
    </row>
    <row r="3193" spans="1:3" ht="15" customHeight="1">
      <c r="A3193" t="s">
        <v>134</v>
      </c>
      <c r="B3193" s="72" t="s">
        <v>135</v>
      </c>
      <c r="C3193" t="s">
        <v>132</v>
      </c>
    </row>
    <row r="3194" spans="1:3" ht="15" customHeight="1">
      <c r="A3194" t="s">
        <v>134</v>
      </c>
      <c r="B3194" s="72" t="s">
        <v>135</v>
      </c>
      <c r="C3194" s="72" t="s">
        <v>1508</v>
      </c>
    </row>
    <row r="3195" spans="1:3" ht="15" customHeight="1">
      <c r="A3195" t="s">
        <v>134</v>
      </c>
      <c r="B3195" s="72" t="s">
        <v>135</v>
      </c>
      <c r="C3195" s="72" t="s">
        <v>1508</v>
      </c>
    </row>
    <row r="3196" spans="1:3" ht="15" customHeight="1">
      <c r="A3196" t="s">
        <v>134</v>
      </c>
      <c r="B3196" s="72" t="s">
        <v>135</v>
      </c>
      <c r="C3196" s="72" t="s">
        <v>1508</v>
      </c>
    </row>
    <row r="3197" spans="1:3" ht="15" customHeight="1">
      <c r="A3197" t="s">
        <v>134</v>
      </c>
      <c r="B3197" s="72" t="s">
        <v>135</v>
      </c>
      <c r="C3197" s="72" t="s">
        <v>1508</v>
      </c>
    </row>
    <row r="3198" spans="1:3" ht="15" customHeight="1">
      <c r="A3198" t="s">
        <v>134</v>
      </c>
      <c r="B3198" s="72" t="s">
        <v>135</v>
      </c>
      <c r="C3198" s="72" t="s">
        <v>1508</v>
      </c>
    </row>
    <row r="3199" spans="1:3" ht="15" customHeight="1">
      <c r="A3199" t="s">
        <v>134</v>
      </c>
      <c r="B3199" s="72" t="s">
        <v>135</v>
      </c>
      <c r="C3199" s="72" t="s">
        <v>1508</v>
      </c>
    </row>
    <row r="3200" spans="1:3" ht="15" customHeight="1">
      <c r="A3200" t="s">
        <v>134</v>
      </c>
      <c r="B3200" s="72" t="s">
        <v>135</v>
      </c>
      <c r="C3200" s="72" t="s">
        <v>1508</v>
      </c>
    </row>
    <row r="3201" spans="1:3" ht="15" customHeight="1">
      <c r="A3201" t="s">
        <v>134</v>
      </c>
      <c r="B3201" s="72" t="s">
        <v>135</v>
      </c>
      <c r="C3201" s="72" t="s">
        <v>1508</v>
      </c>
    </row>
    <row r="3202" spans="1:3" ht="15" customHeight="1">
      <c r="A3202" t="s">
        <v>134</v>
      </c>
      <c r="B3202" s="72" t="s">
        <v>135</v>
      </c>
      <c r="C3202" s="72" t="s">
        <v>1508</v>
      </c>
    </row>
    <row r="3203" spans="1:3" ht="15" customHeight="1">
      <c r="A3203" t="s">
        <v>134</v>
      </c>
      <c r="B3203" s="72" t="s">
        <v>135</v>
      </c>
      <c r="C3203" s="72" t="s">
        <v>1508</v>
      </c>
    </row>
    <row r="3204" spans="1:3" ht="15" customHeight="1">
      <c r="A3204" t="s">
        <v>134</v>
      </c>
      <c r="B3204" s="72" t="s">
        <v>135</v>
      </c>
      <c r="C3204" s="72" t="s">
        <v>1508</v>
      </c>
    </row>
    <row r="3205" spans="1:3" ht="15" customHeight="1">
      <c r="A3205" t="s">
        <v>134</v>
      </c>
      <c r="B3205" s="72" t="s">
        <v>135</v>
      </c>
      <c r="C3205" s="72" t="s">
        <v>1508</v>
      </c>
    </row>
    <row r="3206" spans="1:3" ht="15" customHeight="1">
      <c r="A3206" t="s">
        <v>134</v>
      </c>
      <c r="B3206" s="72" t="s">
        <v>135</v>
      </c>
      <c r="C3206" s="72" t="s">
        <v>1508</v>
      </c>
    </row>
    <row r="3207" spans="1:3" ht="15" customHeight="1">
      <c r="A3207" t="s">
        <v>134</v>
      </c>
      <c r="B3207" s="72" t="s">
        <v>135</v>
      </c>
      <c r="C3207" s="72" t="s">
        <v>1508</v>
      </c>
    </row>
    <row r="3208" spans="1:3" ht="15" customHeight="1">
      <c r="A3208" t="s">
        <v>131</v>
      </c>
      <c r="B3208" t="s">
        <v>130</v>
      </c>
      <c r="C3208" t="s">
        <v>132</v>
      </c>
    </row>
    <row r="3209" spans="1:3" ht="15" customHeight="1">
      <c r="A3209" t="s">
        <v>131</v>
      </c>
      <c r="B3209" t="s">
        <v>130</v>
      </c>
      <c r="C3209" t="s">
        <v>132</v>
      </c>
    </row>
    <row r="3210" spans="1:3" ht="15" customHeight="1">
      <c r="A3210" t="s">
        <v>131</v>
      </c>
      <c r="B3210" t="s">
        <v>130</v>
      </c>
      <c r="C3210" t="s">
        <v>132</v>
      </c>
    </row>
    <row r="3211" spans="1:3" ht="15" customHeight="1">
      <c r="A3211" t="s">
        <v>131</v>
      </c>
      <c r="B3211" t="s">
        <v>130</v>
      </c>
      <c r="C3211" t="s">
        <v>132</v>
      </c>
    </row>
    <row r="3212" spans="1:3" ht="15" customHeight="1">
      <c r="A3212" t="s">
        <v>131</v>
      </c>
      <c r="B3212" t="s">
        <v>130</v>
      </c>
      <c r="C3212" t="s">
        <v>132</v>
      </c>
    </row>
    <row r="3213" spans="1:3" ht="15" customHeight="1">
      <c r="A3213" t="s">
        <v>131</v>
      </c>
      <c r="B3213" t="s">
        <v>130</v>
      </c>
      <c r="C3213" t="s">
        <v>132</v>
      </c>
    </row>
    <row r="3214" spans="1:3" ht="15" customHeight="1">
      <c r="A3214" t="s">
        <v>131</v>
      </c>
      <c r="B3214" t="s">
        <v>130</v>
      </c>
      <c r="C3214" t="s">
        <v>132</v>
      </c>
    </row>
    <row r="3215" spans="1:3" ht="15" customHeight="1">
      <c r="A3215" t="s">
        <v>142</v>
      </c>
      <c r="B3215" t="s">
        <v>130</v>
      </c>
      <c r="C3215" s="72" t="s">
        <v>1422</v>
      </c>
    </row>
    <row r="3216" spans="1:3" ht="15" customHeight="1">
      <c r="A3216" t="s">
        <v>142</v>
      </c>
      <c r="B3216" t="s">
        <v>130</v>
      </c>
      <c r="C3216" s="72" t="s">
        <v>1422</v>
      </c>
    </row>
    <row r="3217" spans="1:3" ht="15" customHeight="1">
      <c r="A3217" t="s">
        <v>142</v>
      </c>
      <c r="B3217" t="s">
        <v>130</v>
      </c>
      <c r="C3217" s="72" t="s">
        <v>1422</v>
      </c>
    </row>
    <row r="3218" spans="1:3" ht="15" customHeight="1">
      <c r="A3218" t="s">
        <v>142</v>
      </c>
      <c r="B3218" t="s">
        <v>130</v>
      </c>
      <c r="C3218" s="72" t="s">
        <v>1422</v>
      </c>
    </row>
    <row r="3219" spans="1:3" ht="15" customHeight="1">
      <c r="A3219" t="s">
        <v>142</v>
      </c>
      <c r="B3219" t="s">
        <v>130</v>
      </c>
      <c r="C3219" s="72" t="s">
        <v>1422</v>
      </c>
    </row>
    <row r="3220" spans="1:3" ht="15" customHeight="1">
      <c r="A3220" t="s">
        <v>142</v>
      </c>
      <c r="B3220" t="s">
        <v>130</v>
      </c>
      <c r="C3220" s="72" t="s">
        <v>1422</v>
      </c>
    </row>
    <row r="3221" spans="1:3" ht="15" customHeight="1">
      <c r="A3221" t="s">
        <v>142</v>
      </c>
      <c r="B3221" t="s">
        <v>130</v>
      </c>
      <c r="C3221" s="72" t="s">
        <v>1422</v>
      </c>
    </row>
    <row r="3222" spans="1:3" ht="15" customHeight="1">
      <c r="A3222" t="s">
        <v>142</v>
      </c>
      <c r="B3222" t="s">
        <v>130</v>
      </c>
      <c r="C3222" s="72" t="s">
        <v>1422</v>
      </c>
    </row>
    <row r="3223" spans="1:3" ht="15" customHeight="1">
      <c r="A3223" t="s">
        <v>142</v>
      </c>
      <c r="B3223" t="s">
        <v>130</v>
      </c>
      <c r="C3223" s="72" t="s">
        <v>1422</v>
      </c>
    </row>
    <row r="3224" spans="1:3" ht="15" customHeight="1">
      <c r="A3224" t="s">
        <v>142</v>
      </c>
      <c r="B3224" t="s">
        <v>130</v>
      </c>
      <c r="C3224" s="72" t="s">
        <v>1422</v>
      </c>
    </row>
    <row r="3225" spans="1:3" ht="15" customHeight="1">
      <c r="A3225" t="s">
        <v>142</v>
      </c>
      <c r="B3225" t="s">
        <v>130</v>
      </c>
      <c r="C3225" s="72" t="s">
        <v>1422</v>
      </c>
    </row>
    <row r="3226" spans="1:3" ht="15" customHeight="1">
      <c r="A3226" t="s">
        <v>142</v>
      </c>
      <c r="B3226" t="s">
        <v>130</v>
      </c>
      <c r="C3226" s="72" t="s">
        <v>1422</v>
      </c>
    </row>
    <row r="3227" spans="1:3" ht="15" customHeight="1">
      <c r="A3227" t="s">
        <v>142</v>
      </c>
      <c r="B3227" t="s">
        <v>130</v>
      </c>
      <c r="C3227" s="72" t="s">
        <v>1422</v>
      </c>
    </row>
    <row r="3228" spans="1:3" ht="15" customHeight="1">
      <c r="A3228" t="s">
        <v>142</v>
      </c>
      <c r="B3228" t="s">
        <v>130</v>
      </c>
      <c r="C3228" s="72" t="s">
        <v>1422</v>
      </c>
    </row>
    <row r="3229" spans="1:3" ht="15" customHeight="1">
      <c r="A3229" t="s">
        <v>142</v>
      </c>
      <c r="B3229" t="s">
        <v>130</v>
      </c>
      <c r="C3229" s="72" t="s">
        <v>1422</v>
      </c>
    </row>
    <row r="3230" spans="1:3" ht="15" customHeight="1">
      <c r="A3230" t="s">
        <v>142</v>
      </c>
      <c r="B3230" t="s">
        <v>130</v>
      </c>
      <c r="C3230" s="72" t="s">
        <v>1422</v>
      </c>
    </row>
    <row r="3231" spans="1:3" ht="15" customHeight="1">
      <c r="A3231" t="s">
        <v>142</v>
      </c>
      <c r="B3231" t="s">
        <v>130</v>
      </c>
      <c r="C3231" s="72" t="s">
        <v>1422</v>
      </c>
    </row>
    <row r="3232" spans="1:3" ht="15" customHeight="1">
      <c r="A3232" t="s">
        <v>142</v>
      </c>
      <c r="B3232" t="s">
        <v>130</v>
      </c>
      <c r="C3232" s="72" t="s">
        <v>1422</v>
      </c>
    </row>
    <row r="3233" spans="1:3" ht="15" customHeight="1">
      <c r="A3233" t="s">
        <v>142</v>
      </c>
      <c r="B3233" t="s">
        <v>130</v>
      </c>
      <c r="C3233" s="72" t="s">
        <v>1422</v>
      </c>
    </row>
    <row r="3234" spans="1:3" ht="15" customHeight="1">
      <c r="A3234" t="s">
        <v>142</v>
      </c>
      <c r="B3234" t="s">
        <v>130</v>
      </c>
      <c r="C3234" s="72" t="s">
        <v>1422</v>
      </c>
    </row>
    <row r="3235" spans="1:3" ht="15" customHeight="1">
      <c r="A3235" t="s">
        <v>142</v>
      </c>
      <c r="B3235" t="s">
        <v>130</v>
      </c>
      <c r="C3235" s="72" t="s">
        <v>1422</v>
      </c>
    </row>
    <row r="3236" spans="1:3" ht="15" customHeight="1">
      <c r="A3236" t="s">
        <v>142</v>
      </c>
      <c r="B3236" t="s">
        <v>130</v>
      </c>
      <c r="C3236" s="72" t="s">
        <v>1422</v>
      </c>
    </row>
    <row r="3237" spans="1:3" ht="15" customHeight="1">
      <c r="A3237" t="s">
        <v>142</v>
      </c>
      <c r="B3237" t="s">
        <v>130</v>
      </c>
      <c r="C3237" s="72" t="s">
        <v>1422</v>
      </c>
    </row>
    <row r="3238" spans="1:3" ht="15" customHeight="1">
      <c r="A3238" t="s">
        <v>142</v>
      </c>
      <c r="B3238" t="s">
        <v>130</v>
      </c>
      <c r="C3238" s="72" t="s">
        <v>1422</v>
      </c>
    </row>
    <row r="3239" spans="1:3" ht="15" customHeight="1">
      <c r="A3239" t="s">
        <v>142</v>
      </c>
      <c r="B3239" t="s">
        <v>130</v>
      </c>
      <c r="C3239" s="72" t="s">
        <v>1422</v>
      </c>
    </row>
    <row r="3240" spans="1:3" ht="15" customHeight="1">
      <c r="A3240" t="s">
        <v>137</v>
      </c>
      <c r="B3240" s="72" t="s">
        <v>136</v>
      </c>
      <c r="C3240" t="s">
        <v>132</v>
      </c>
    </row>
    <row r="3241" spans="1:3" ht="15" customHeight="1">
      <c r="A3241" t="s">
        <v>137</v>
      </c>
      <c r="B3241" s="72" t="s">
        <v>136</v>
      </c>
      <c r="C3241" t="s">
        <v>132</v>
      </c>
    </row>
    <row r="3242" spans="1:3" ht="15" customHeight="1">
      <c r="A3242" t="s">
        <v>137</v>
      </c>
      <c r="B3242" s="72" t="s">
        <v>136</v>
      </c>
      <c r="C3242" t="s">
        <v>132</v>
      </c>
    </row>
    <row r="3243" spans="1:3" ht="15" customHeight="1">
      <c r="A3243" t="s">
        <v>137</v>
      </c>
      <c r="B3243" s="72" t="s">
        <v>136</v>
      </c>
      <c r="C3243" t="s">
        <v>132</v>
      </c>
    </row>
    <row r="3244" spans="1:3" ht="15" customHeight="1">
      <c r="A3244" t="s">
        <v>137</v>
      </c>
      <c r="B3244" s="72" t="s">
        <v>136</v>
      </c>
      <c r="C3244" t="s">
        <v>132</v>
      </c>
    </row>
    <row r="3245" spans="1:3" ht="15" customHeight="1">
      <c r="A3245" t="s">
        <v>137</v>
      </c>
      <c r="B3245" s="72" t="s">
        <v>136</v>
      </c>
      <c r="C3245" t="s">
        <v>132</v>
      </c>
    </row>
    <row r="3246" spans="1:3" ht="15" customHeight="1">
      <c r="A3246" t="s">
        <v>137</v>
      </c>
      <c r="B3246" s="72" t="s">
        <v>136</v>
      </c>
      <c r="C3246" t="s">
        <v>132</v>
      </c>
    </row>
    <row r="3247" spans="1:3" ht="15" customHeight="1">
      <c r="A3247" t="s">
        <v>137</v>
      </c>
      <c r="B3247" s="72" t="s">
        <v>136</v>
      </c>
      <c r="C3247" t="s">
        <v>132</v>
      </c>
    </row>
    <row r="3248" spans="1:3" ht="15" customHeight="1">
      <c r="A3248" t="s">
        <v>137</v>
      </c>
      <c r="B3248" s="72" t="s">
        <v>136</v>
      </c>
      <c r="C3248" t="s">
        <v>132</v>
      </c>
    </row>
    <row r="3249" spans="1:3" ht="15" customHeight="1">
      <c r="A3249" t="s">
        <v>137</v>
      </c>
      <c r="B3249" s="72" t="s">
        <v>136</v>
      </c>
      <c r="C3249" t="s">
        <v>132</v>
      </c>
    </row>
    <row r="3250" spans="1:3" ht="15" customHeight="1">
      <c r="A3250" t="s">
        <v>137</v>
      </c>
      <c r="B3250" s="72" t="s">
        <v>136</v>
      </c>
      <c r="C3250" t="s">
        <v>132</v>
      </c>
    </row>
    <row r="3251" spans="1:3" ht="15" customHeight="1">
      <c r="A3251" t="s">
        <v>137</v>
      </c>
      <c r="B3251" s="72" t="s">
        <v>136</v>
      </c>
      <c r="C3251" t="s">
        <v>132</v>
      </c>
    </row>
    <row r="3252" spans="1:3" ht="15" customHeight="1">
      <c r="A3252" t="s">
        <v>137</v>
      </c>
      <c r="B3252" s="72" t="s">
        <v>136</v>
      </c>
      <c r="C3252" t="s">
        <v>132</v>
      </c>
    </row>
    <row r="3253" spans="1:3" ht="15" customHeight="1">
      <c r="A3253" t="s">
        <v>137</v>
      </c>
      <c r="B3253" s="72" t="s">
        <v>136</v>
      </c>
      <c r="C3253" t="s">
        <v>132</v>
      </c>
    </row>
    <row r="3254" spans="1:3" ht="15" customHeight="1">
      <c r="A3254" t="s">
        <v>137</v>
      </c>
      <c r="B3254" s="72" t="s">
        <v>136</v>
      </c>
      <c r="C3254" t="s">
        <v>132</v>
      </c>
    </row>
    <row r="3255" spans="1:3" ht="15" customHeight="1">
      <c r="A3255" t="s">
        <v>137</v>
      </c>
      <c r="B3255" s="72" t="s">
        <v>136</v>
      </c>
      <c r="C3255" t="s">
        <v>132</v>
      </c>
    </row>
    <row r="3256" spans="1:3" ht="15" customHeight="1">
      <c r="A3256" t="s">
        <v>137</v>
      </c>
      <c r="B3256" s="72" t="s">
        <v>136</v>
      </c>
      <c r="C3256" t="s">
        <v>132</v>
      </c>
    </row>
    <row r="3257" spans="1:3" ht="15" customHeight="1">
      <c r="A3257" t="s">
        <v>137</v>
      </c>
      <c r="B3257" s="72" t="s">
        <v>136</v>
      </c>
      <c r="C3257" t="s">
        <v>132</v>
      </c>
    </row>
    <row r="3258" spans="1:3" ht="15" customHeight="1">
      <c r="A3258" t="s">
        <v>137</v>
      </c>
      <c r="B3258" s="72" t="s">
        <v>136</v>
      </c>
      <c r="C3258" t="s">
        <v>132</v>
      </c>
    </row>
    <row r="3259" spans="1:3" ht="15" customHeight="1">
      <c r="A3259" t="s">
        <v>137</v>
      </c>
      <c r="B3259" s="72" t="s">
        <v>136</v>
      </c>
      <c r="C3259" t="s">
        <v>132</v>
      </c>
    </row>
    <row r="3260" spans="1:3" ht="15" customHeight="1">
      <c r="A3260" t="s">
        <v>137</v>
      </c>
      <c r="B3260" s="72" t="s">
        <v>136</v>
      </c>
      <c r="C3260" t="s">
        <v>132</v>
      </c>
    </row>
    <row r="3261" spans="1:3" ht="15" customHeight="1">
      <c r="A3261" t="s">
        <v>137</v>
      </c>
      <c r="B3261" s="72" t="s">
        <v>136</v>
      </c>
      <c r="C3261" t="s">
        <v>132</v>
      </c>
    </row>
    <row r="3262" spans="1:3" ht="15" customHeight="1">
      <c r="A3262" t="s">
        <v>137</v>
      </c>
      <c r="B3262" s="72" t="s">
        <v>136</v>
      </c>
      <c r="C3262" t="s">
        <v>132</v>
      </c>
    </row>
    <row r="3263" spans="1:3" ht="15" customHeight="1">
      <c r="A3263" t="s">
        <v>137</v>
      </c>
      <c r="B3263" s="72" t="s">
        <v>136</v>
      </c>
      <c r="C3263" t="s">
        <v>132</v>
      </c>
    </row>
    <row r="3264" spans="1:3" ht="15" customHeight="1">
      <c r="A3264" t="s">
        <v>137</v>
      </c>
      <c r="B3264" s="72" t="s">
        <v>136</v>
      </c>
      <c r="C3264" t="s">
        <v>132</v>
      </c>
    </row>
    <row r="3265" spans="1:3" ht="15" customHeight="1">
      <c r="A3265" t="s">
        <v>137</v>
      </c>
      <c r="B3265" s="72" t="s">
        <v>136</v>
      </c>
      <c r="C3265" t="s">
        <v>132</v>
      </c>
    </row>
    <row r="3266" spans="1:3" ht="15" customHeight="1">
      <c r="A3266" t="s">
        <v>137</v>
      </c>
      <c r="B3266" s="72" t="s">
        <v>136</v>
      </c>
      <c r="C3266" t="s">
        <v>132</v>
      </c>
    </row>
    <row r="3267" spans="1:3" ht="15" customHeight="1">
      <c r="A3267" t="s">
        <v>137</v>
      </c>
      <c r="B3267" s="72" t="s">
        <v>136</v>
      </c>
      <c r="C3267" t="s">
        <v>132</v>
      </c>
    </row>
    <row r="3268" spans="1:3" ht="15" customHeight="1">
      <c r="A3268" t="s">
        <v>137</v>
      </c>
      <c r="B3268" s="72" t="s">
        <v>136</v>
      </c>
      <c r="C3268" t="s">
        <v>132</v>
      </c>
    </row>
    <row r="3269" spans="1:3" ht="15" customHeight="1">
      <c r="A3269" t="s">
        <v>137</v>
      </c>
      <c r="B3269" s="72" t="s">
        <v>136</v>
      </c>
      <c r="C3269" t="s">
        <v>132</v>
      </c>
    </row>
    <row r="3270" spans="1:3" ht="15" customHeight="1">
      <c r="A3270" t="s">
        <v>137</v>
      </c>
      <c r="B3270" s="72" t="s">
        <v>136</v>
      </c>
      <c r="C3270" t="s">
        <v>132</v>
      </c>
    </row>
    <row r="3271" spans="1:3" ht="15" customHeight="1">
      <c r="A3271" t="s">
        <v>137</v>
      </c>
      <c r="B3271" s="72" t="s">
        <v>136</v>
      </c>
      <c r="C3271" t="s">
        <v>132</v>
      </c>
    </row>
    <row r="3272" spans="1:3" ht="15" customHeight="1">
      <c r="A3272" t="s">
        <v>137</v>
      </c>
      <c r="B3272" s="72" t="s">
        <v>136</v>
      </c>
      <c r="C3272" t="s">
        <v>132</v>
      </c>
    </row>
    <row r="3273" spans="1:3" ht="15" customHeight="1">
      <c r="A3273" t="s">
        <v>137</v>
      </c>
      <c r="B3273" s="72" t="s">
        <v>136</v>
      </c>
      <c r="C3273" t="s">
        <v>132</v>
      </c>
    </row>
    <row r="3274" spans="1:3" ht="15" customHeight="1">
      <c r="A3274" t="s">
        <v>137</v>
      </c>
      <c r="B3274" s="72" t="s">
        <v>136</v>
      </c>
      <c r="C3274" t="s">
        <v>132</v>
      </c>
    </row>
    <row r="3275" spans="1:3" ht="15" customHeight="1">
      <c r="A3275" t="s">
        <v>137</v>
      </c>
      <c r="B3275" s="72" t="s">
        <v>136</v>
      </c>
      <c r="C3275" t="s">
        <v>132</v>
      </c>
    </row>
    <row r="3276" spans="1:3" ht="15" customHeight="1">
      <c r="A3276" t="s">
        <v>137</v>
      </c>
      <c r="B3276" s="72" t="s">
        <v>136</v>
      </c>
      <c r="C3276" t="s">
        <v>132</v>
      </c>
    </row>
    <row r="3277" spans="1:3" ht="15" customHeight="1">
      <c r="A3277" t="s">
        <v>137</v>
      </c>
      <c r="B3277" s="72" t="s">
        <v>136</v>
      </c>
      <c r="C3277" t="s">
        <v>132</v>
      </c>
    </row>
    <row r="3278" spans="1:3" ht="15" customHeight="1">
      <c r="A3278" t="s">
        <v>137</v>
      </c>
      <c r="B3278" s="72" t="s">
        <v>136</v>
      </c>
      <c r="C3278" t="s">
        <v>132</v>
      </c>
    </row>
    <row r="3279" spans="1:3" ht="15" customHeight="1">
      <c r="A3279" t="s">
        <v>137</v>
      </c>
      <c r="B3279" s="72" t="s">
        <v>136</v>
      </c>
      <c r="C3279" t="s">
        <v>132</v>
      </c>
    </row>
    <row r="3280" spans="1:3" ht="15" customHeight="1">
      <c r="A3280" t="s">
        <v>137</v>
      </c>
      <c r="B3280" s="72" t="s">
        <v>136</v>
      </c>
      <c r="C3280" t="s">
        <v>132</v>
      </c>
    </row>
    <row r="3281" spans="1:3" ht="15" customHeight="1">
      <c r="A3281" t="s">
        <v>137</v>
      </c>
      <c r="B3281" s="72" t="s">
        <v>136</v>
      </c>
      <c r="C3281" t="s">
        <v>132</v>
      </c>
    </row>
    <row r="3282" spans="1:3" ht="15" customHeight="1">
      <c r="A3282" t="s">
        <v>137</v>
      </c>
      <c r="B3282" s="72" t="s">
        <v>136</v>
      </c>
      <c r="C3282" t="s">
        <v>132</v>
      </c>
    </row>
    <row r="3283" spans="1:3" ht="15" customHeight="1">
      <c r="A3283" t="s">
        <v>137</v>
      </c>
      <c r="B3283" s="72" t="s">
        <v>136</v>
      </c>
      <c r="C3283" t="s">
        <v>132</v>
      </c>
    </row>
    <row r="3284" spans="1:3" ht="15" customHeight="1">
      <c r="A3284" t="s">
        <v>137</v>
      </c>
      <c r="B3284" s="72" t="s">
        <v>136</v>
      </c>
      <c r="C3284" t="s">
        <v>132</v>
      </c>
    </row>
    <row r="3285" spans="1:3" ht="15" customHeight="1">
      <c r="A3285" t="s">
        <v>137</v>
      </c>
      <c r="B3285" s="72" t="s">
        <v>136</v>
      </c>
      <c r="C3285" t="s">
        <v>132</v>
      </c>
    </row>
    <row r="3286" spans="1:3" ht="15" customHeight="1">
      <c r="A3286" t="s">
        <v>137</v>
      </c>
      <c r="B3286" s="72" t="s">
        <v>136</v>
      </c>
      <c r="C3286" t="s">
        <v>132</v>
      </c>
    </row>
    <row r="3287" spans="1:3" ht="15" customHeight="1">
      <c r="A3287" t="s">
        <v>137</v>
      </c>
      <c r="B3287" s="72" t="s">
        <v>136</v>
      </c>
      <c r="C3287" t="s">
        <v>132</v>
      </c>
    </row>
    <row r="3288" spans="1:3" ht="15" customHeight="1">
      <c r="A3288" t="s">
        <v>137</v>
      </c>
      <c r="B3288" s="72" t="s">
        <v>136</v>
      </c>
      <c r="C3288" t="s">
        <v>132</v>
      </c>
    </row>
    <row r="3289" spans="1:3" ht="15" customHeight="1">
      <c r="A3289" t="s">
        <v>137</v>
      </c>
      <c r="B3289" s="72" t="s">
        <v>136</v>
      </c>
      <c r="C3289" t="s">
        <v>132</v>
      </c>
    </row>
    <row r="3290" spans="1:3" ht="15" customHeight="1">
      <c r="A3290" t="s">
        <v>137</v>
      </c>
      <c r="B3290" s="72" t="s">
        <v>136</v>
      </c>
      <c r="C3290" t="s">
        <v>132</v>
      </c>
    </row>
    <row r="3291" spans="1:3" ht="15" customHeight="1">
      <c r="A3291" t="s">
        <v>137</v>
      </c>
      <c r="B3291" s="72" t="s">
        <v>136</v>
      </c>
      <c r="C3291" t="s">
        <v>132</v>
      </c>
    </row>
    <row r="3292" spans="1:3" ht="15" customHeight="1">
      <c r="A3292" t="s">
        <v>137</v>
      </c>
      <c r="B3292" s="72" t="s">
        <v>136</v>
      </c>
      <c r="C3292" t="s">
        <v>132</v>
      </c>
    </row>
    <row r="3293" spans="1:3" ht="15" customHeight="1">
      <c r="A3293" t="s">
        <v>137</v>
      </c>
      <c r="B3293" s="72" t="s">
        <v>136</v>
      </c>
      <c r="C3293" t="s">
        <v>132</v>
      </c>
    </row>
    <row r="3294" spans="1:3" ht="15" customHeight="1">
      <c r="A3294" t="s">
        <v>137</v>
      </c>
      <c r="B3294" s="72" t="s">
        <v>136</v>
      </c>
      <c r="C3294" t="s">
        <v>132</v>
      </c>
    </row>
    <row r="3295" spans="1:3" ht="15" customHeight="1">
      <c r="A3295" t="s">
        <v>137</v>
      </c>
      <c r="B3295" s="72" t="s">
        <v>136</v>
      </c>
      <c r="C3295" t="s">
        <v>132</v>
      </c>
    </row>
    <row r="3296" spans="1:3" ht="15" customHeight="1">
      <c r="A3296" t="s">
        <v>137</v>
      </c>
      <c r="B3296" s="72" t="s">
        <v>136</v>
      </c>
      <c r="C3296" t="s">
        <v>132</v>
      </c>
    </row>
    <row r="3297" spans="1:3" ht="15" customHeight="1">
      <c r="A3297" t="s">
        <v>137</v>
      </c>
      <c r="B3297" s="72" t="s">
        <v>136</v>
      </c>
      <c r="C3297" t="s">
        <v>132</v>
      </c>
    </row>
    <row r="3298" spans="1:3" ht="15" customHeight="1">
      <c r="A3298" t="s">
        <v>137</v>
      </c>
      <c r="B3298" s="72" t="s">
        <v>136</v>
      </c>
      <c r="C3298" t="s">
        <v>132</v>
      </c>
    </row>
    <row r="3299" spans="1:3" ht="15" customHeight="1">
      <c r="A3299" t="s">
        <v>137</v>
      </c>
      <c r="B3299" s="72" t="s">
        <v>136</v>
      </c>
      <c r="C3299" t="s">
        <v>132</v>
      </c>
    </row>
    <row r="3300" spans="1:3" ht="15" customHeight="1">
      <c r="A3300" t="s">
        <v>137</v>
      </c>
      <c r="B3300" s="72" t="s">
        <v>136</v>
      </c>
      <c r="C3300" t="s">
        <v>132</v>
      </c>
    </row>
    <row r="3301" spans="1:3" ht="15" customHeight="1">
      <c r="A3301" t="s">
        <v>137</v>
      </c>
      <c r="B3301" s="72" t="s">
        <v>136</v>
      </c>
      <c r="C3301" t="s">
        <v>132</v>
      </c>
    </row>
    <row r="3302" spans="1:3" ht="15" customHeight="1">
      <c r="A3302" t="s">
        <v>137</v>
      </c>
      <c r="B3302" s="72" t="s">
        <v>136</v>
      </c>
      <c r="C3302" t="s">
        <v>132</v>
      </c>
    </row>
    <row r="3303" spans="1:3" ht="15" customHeight="1">
      <c r="A3303" t="s">
        <v>137</v>
      </c>
      <c r="B3303" s="72" t="s">
        <v>136</v>
      </c>
      <c r="C3303" t="s">
        <v>132</v>
      </c>
    </row>
    <row r="3304" spans="1:3" ht="15" customHeight="1">
      <c r="A3304" t="s">
        <v>137</v>
      </c>
      <c r="B3304" s="72" t="s">
        <v>136</v>
      </c>
      <c r="C3304" t="s">
        <v>132</v>
      </c>
    </row>
    <row r="3305" spans="1:3" ht="15" customHeight="1">
      <c r="A3305" t="s">
        <v>137</v>
      </c>
      <c r="B3305" s="72" t="s">
        <v>136</v>
      </c>
      <c r="C3305" t="s">
        <v>132</v>
      </c>
    </row>
    <row r="3306" spans="1:3" ht="15" customHeight="1">
      <c r="A3306" t="s">
        <v>137</v>
      </c>
      <c r="B3306" s="72" t="s">
        <v>136</v>
      </c>
      <c r="C3306" t="s">
        <v>132</v>
      </c>
    </row>
    <row r="3307" spans="1:3" ht="15" customHeight="1">
      <c r="A3307" t="s">
        <v>137</v>
      </c>
      <c r="B3307" s="72" t="s">
        <v>136</v>
      </c>
      <c r="C3307" t="s">
        <v>132</v>
      </c>
    </row>
    <row r="3308" spans="1:3" ht="15" customHeight="1">
      <c r="A3308" t="s">
        <v>137</v>
      </c>
      <c r="B3308" s="72" t="s">
        <v>136</v>
      </c>
      <c r="C3308" t="s">
        <v>132</v>
      </c>
    </row>
    <row r="3309" spans="1:3" ht="15" customHeight="1">
      <c r="A3309" t="s">
        <v>137</v>
      </c>
      <c r="B3309" s="72" t="s">
        <v>136</v>
      </c>
      <c r="C3309" t="s">
        <v>132</v>
      </c>
    </row>
    <row r="3310" spans="1:3" ht="15" customHeight="1">
      <c r="A3310" t="s">
        <v>137</v>
      </c>
      <c r="B3310" s="72" t="s">
        <v>136</v>
      </c>
      <c r="C3310" t="s">
        <v>132</v>
      </c>
    </row>
    <row r="3311" spans="1:3" ht="15" customHeight="1">
      <c r="A3311" t="s">
        <v>137</v>
      </c>
      <c r="B3311" s="72" t="s">
        <v>136</v>
      </c>
      <c r="C3311" t="s">
        <v>132</v>
      </c>
    </row>
    <row r="3312" spans="1:3" ht="15" customHeight="1">
      <c r="A3312" t="s">
        <v>137</v>
      </c>
      <c r="B3312" s="72" t="s">
        <v>136</v>
      </c>
      <c r="C3312" t="s">
        <v>132</v>
      </c>
    </row>
    <row r="3313" spans="1:3" ht="15" customHeight="1">
      <c r="A3313" t="s">
        <v>137</v>
      </c>
      <c r="B3313" s="72" t="s">
        <v>136</v>
      </c>
      <c r="C3313" t="s">
        <v>132</v>
      </c>
    </row>
    <row r="3314" spans="1:3" ht="15" customHeight="1">
      <c r="A3314" t="s">
        <v>137</v>
      </c>
      <c r="B3314" s="72" t="s">
        <v>136</v>
      </c>
      <c r="C3314" t="s">
        <v>132</v>
      </c>
    </row>
    <row r="3315" spans="1:3" ht="15" customHeight="1">
      <c r="A3315" t="s">
        <v>137</v>
      </c>
      <c r="B3315" s="72" t="s">
        <v>136</v>
      </c>
      <c r="C3315" t="s">
        <v>132</v>
      </c>
    </row>
    <row r="3316" spans="1:3" ht="15" customHeight="1">
      <c r="A3316" t="s">
        <v>137</v>
      </c>
      <c r="B3316" s="72" t="s">
        <v>136</v>
      </c>
      <c r="C3316" t="s">
        <v>132</v>
      </c>
    </row>
    <row r="3317" spans="1:3" ht="15" customHeight="1">
      <c r="A3317" t="s">
        <v>137</v>
      </c>
      <c r="B3317" s="72" t="s">
        <v>136</v>
      </c>
      <c r="C3317" t="s">
        <v>132</v>
      </c>
    </row>
    <row r="3318" spans="1:3" ht="15" customHeight="1">
      <c r="A3318" t="s">
        <v>137</v>
      </c>
      <c r="B3318" s="72" t="s">
        <v>136</v>
      </c>
      <c r="C3318" t="s">
        <v>132</v>
      </c>
    </row>
    <row r="3319" spans="1:3" ht="15" customHeight="1">
      <c r="A3319" t="s">
        <v>137</v>
      </c>
      <c r="B3319" s="72" t="s">
        <v>136</v>
      </c>
      <c r="C3319" t="s">
        <v>132</v>
      </c>
    </row>
    <row r="3320" spans="1:3" ht="15" customHeight="1">
      <c r="A3320" t="s">
        <v>137</v>
      </c>
      <c r="B3320" s="72" t="s">
        <v>136</v>
      </c>
      <c r="C3320" t="s">
        <v>132</v>
      </c>
    </row>
    <row r="3321" spans="1:3" ht="15" customHeight="1">
      <c r="A3321" t="s">
        <v>137</v>
      </c>
      <c r="B3321" s="72" t="s">
        <v>136</v>
      </c>
      <c r="C3321" t="s">
        <v>132</v>
      </c>
    </row>
    <row r="3322" spans="1:3" ht="15" customHeight="1">
      <c r="A3322" t="s">
        <v>137</v>
      </c>
      <c r="B3322" s="72" t="s">
        <v>136</v>
      </c>
      <c r="C3322" t="s">
        <v>132</v>
      </c>
    </row>
    <row r="3323" spans="1:3" ht="15" customHeight="1">
      <c r="A3323" t="s">
        <v>137</v>
      </c>
      <c r="B3323" s="72" t="s">
        <v>136</v>
      </c>
      <c r="C3323" t="s">
        <v>132</v>
      </c>
    </row>
    <row r="3324" spans="1:3" ht="15" customHeight="1">
      <c r="A3324" t="s">
        <v>137</v>
      </c>
      <c r="B3324" s="72" t="s">
        <v>136</v>
      </c>
      <c r="C3324" t="s">
        <v>132</v>
      </c>
    </row>
    <row r="3325" spans="1:3" ht="15" customHeight="1">
      <c r="A3325" t="s">
        <v>137</v>
      </c>
      <c r="B3325" s="72" t="s">
        <v>136</v>
      </c>
      <c r="C3325" t="s">
        <v>132</v>
      </c>
    </row>
    <row r="3326" spans="1:3" ht="15" customHeight="1">
      <c r="A3326" t="s">
        <v>137</v>
      </c>
      <c r="B3326" s="72" t="s">
        <v>136</v>
      </c>
      <c r="C3326" t="s">
        <v>132</v>
      </c>
    </row>
    <row r="3327" spans="1:3" ht="15" customHeight="1">
      <c r="A3327" t="s">
        <v>137</v>
      </c>
      <c r="B3327" s="72" t="s">
        <v>136</v>
      </c>
      <c r="C3327" t="s">
        <v>132</v>
      </c>
    </row>
    <row r="3328" spans="1:3" ht="15" customHeight="1">
      <c r="A3328" t="s">
        <v>137</v>
      </c>
      <c r="B3328" s="72" t="s">
        <v>136</v>
      </c>
      <c r="C3328" t="s">
        <v>132</v>
      </c>
    </row>
    <row r="3329" spans="1:3" ht="15" customHeight="1">
      <c r="A3329" t="s">
        <v>137</v>
      </c>
      <c r="B3329" s="72" t="s">
        <v>136</v>
      </c>
      <c r="C3329" t="s">
        <v>132</v>
      </c>
    </row>
    <row r="3330" spans="1:3" ht="15" customHeight="1">
      <c r="A3330" t="s">
        <v>137</v>
      </c>
      <c r="B3330" s="72" t="s">
        <v>136</v>
      </c>
      <c r="C3330" t="s">
        <v>132</v>
      </c>
    </row>
    <row r="3331" spans="1:3" ht="15" customHeight="1">
      <c r="A3331" t="s">
        <v>137</v>
      </c>
      <c r="B3331" s="72" t="s">
        <v>136</v>
      </c>
      <c r="C3331" t="s">
        <v>132</v>
      </c>
    </row>
    <row r="3332" spans="1:3" ht="15" customHeight="1">
      <c r="A3332" t="s">
        <v>137</v>
      </c>
      <c r="B3332" s="72" t="s">
        <v>136</v>
      </c>
      <c r="C3332" t="s">
        <v>132</v>
      </c>
    </row>
    <row r="3333" spans="1:3" ht="15" customHeight="1">
      <c r="A3333" t="s">
        <v>137</v>
      </c>
      <c r="B3333" s="72" t="s">
        <v>138</v>
      </c>
      <c r="C3333" t="s">
        <v>311</v>
      </c>
    </row>
    <row r="3334" spans="1:3" ht="15" customHeight="1">
      <c r="A3334" t="s">
        <v>137</v>
      </c>
      <c r="B3334" s="72" t="s">
        <v>138</v>
      </c>
      <c r="C3334" t="s">
        <v>311</v>
      </c>
    </row>
    <row r="3335" spans="1:3" ht="15" customHeight="1">
      <c r="A3335" t="s">
        <v>137</v>
      </c>
      <c r="B3335" s="72" t="s">
        <v>138</v>
      </c>
      <c r="C3335" t="s">
        <v>311</v>
      </c>
    </row>
    <row r="3336" spans="1:3" ht="15" customHeight="1">
      <c r="A3336" t="s">
        <v>137</v>
      </c>
      <c r="B3336" s="72" t="s">
        <v>138</v>
      </c>
      <c r="C3336" t="s">
        <v>311</v>
      </c>
    </row>
    <row r="3337" spans="1:3" ht="15" customHeight="1">
      <c r="A3337" t="s">
        <v>137</v>
      </c>
      <c r="B3337" s="72" t="s">
        <v>138</v>
      </c>
      <c r="C3337" s="72" t="s">
        <v>1439</v>
      </c>
    </row>
    <row r="3338" spans="1:3" ht="15" customHeight="1">
      <c r="A3338" t="s">
        <v>137</v>
      </c>
      <c r="B3338" s="72" t="s">
        <v>138</v>
      </c>
      <c r="C3338" s="72" t="s">
        <v>313</v>
      </c>
    </row>
    <row r="3339" spans="1:3" ht="15" customHeight="1">
      <c r="A3339" t="s">
        <v>137</v>
      </c>
      <c r="B3339" s="72" t="s">
        <v>138</v>
      </c>
      <c r="C3339" s="72" t="s">
        <v>313</v>
      </c>
    </row>
    <row r="3340" spans="1:3" ht="15" customHeight="1">
      <c r="A3340" t="s">
        <v>137</v>
      </c>
      <c r="B3340" s="72" t="s">
        <v>138</v>
      </c>
      <c r="C3340" s="72" t="s">
        <v>313</v>
      </c>
    </row>
    <row r="3341" spans="1:3" ht="15" customHeight="1">
      <c r="A3341" t="s">
        <v>137</v>
      </c>
      <c r="B3341" s="72" t="s">
        <v>138</v>
      </c>
      <c r="C3341" s="72" t="s">
        <v>313</v>
      </c>
    </row>
    <row r="3342" spans="1:3" ht="15" customHeight="1">
      <c r="A3342" t="s">
        <v>137</v>
      </c>
      <c r="B3342" s="72" t="s">
        <v>138</v>
      </c>
      <c r="C3342" s="72" t="s">
        <v>313</v>
      </c>
    </row>
    <row r="3343" spans="1:3" ht="15" customHeight="1">
      <c r="A3343" t="s">
        <v>137</v>
      </c>
      <c r="B3343" s="72" t="s">
        <v>138</v>
      </c>
      <c r="C3343" s="72" t="s">
        <v>313</v>
      </c>
    </row>
    <row r="3344" spans="1:3" ht="15" customHeight="1">
      <c r="A3344" t="s">
        <v>137</v>
      </c>
      <c r="B3344" s="72" t="s">
        <v>138</v>
      </c>
      <c r="C3344" s="72" t="s">
        <v>316</v>
      </c>
    </row>
    <row r="3345" spans="1:3" ht="15" customHeight="1">
      <c r="A3345" t="s">
        <v>137</v>
      </c>
      <c r="B3345" s="72" t="s">
        <v>138</v>
      </c>
      <c r="C3345" s="72" t="s">
        <v>316</v>
      </c>
    </row>
    <row r="3346" spans="1:3" ht="15" customHeight="1">
      <c r="A3346" t="s">
        <v>137</v>
      </c>
      <c r="B3346" s="72" t="s">
        <v>138</v>
      </c>
      <c r="C3346" s="72" t="s">
        <v>316</v>
      </c>
    </row>
    <row r="3347" spans="1:3" ht="15" customHeight="1">
      <c r="A3347" t="s">
        <v>137</v>
      </c>
      <c r="B3347" s="72" t="s">
        <v>138</v>
      </c>
      <c r="C3347" s="72" t="s">
        <v>316</v>
      </c>
    </row>
    <row r="3348" spans="1:3" ht="15" customHeight="1">
      <c r="A3348" t="s">
        <v>137</v>
      </c>
      <c r="B3348" s="72" t="s">
        <v>138</v>
      </c>
      <c r="C3348" s="72" t="s">
        <v>317</v>
      </c>
    </row>
    <row r="3349" spans="1:3" ht="15" customHeight="1">
      <c r="A3349" t="s">
        <v>137</v>
      </c>
      <c r="B3349" s="72" t="s">
        <v>138</v>
      </c>
      <c r="C3349" s="72" t="s">
        <v>317</v>
      </c>
    </row>
    <row r="3350" spans="1:3" ht="15" customHeight="1">
      <c r="A3350" t="s">
        <v>137</v>
      </c>
      <c r="B3350" s="72" t="s">
        <v>138</v>
      </c>
      <c r="C3350" s="72" t="s">
        <v>317</v>
      </c>
    </row>
    <row r="3351" spans="1:3" ht="15" customHeight="1">
      <c r="A3351" t="s">
        <v>137</v>
      </c>
      <c r="B3351" s="72" t="s">
        <v>138</v>
      </c>
      <c r="C3351" s="72" t="s">
        <v>317</v>
      </c>
    </row>
    <row r="3352" spans="1:3" ht="15" customHeight="1">
      <c r="A3352" t="s">
        <v>137</v>
      </c>
      <c r="B3352" s="72" t="s">
        <v>138</v>
      </c>
      <c r="C3352" s="72" t="s">
        <v>317</v>
      </c>
    </row>
    <row r="3353" spans="1:3" ht="15" customHeight="1">
      <c r="A3353" t="s">
        <v>137</v>
      </c>
      <c r="B3353" s="72" t="s">
        <v>138</v>
      </c>
      <c r="C3353" s="72" t="s">
        <v>317</v>
      </c>
    </row>
    <row r="3354" spans="1:3" ht="15" customHeight="1">
      <c r="A3354" t="s">
        <v>137</v>
      </c>
      <c r="B3354" s="72" t="s">
        <v>138</v>
      </c>
      <c r="C3354" s="72" t="s">
        <v>317</v>
      </c>
    </row>
    <row r="3355" spans="1:3" ht="15" customHeight="1">
      <c r="A3355" t="s">
        <v>137</v>
      </c>
      <c r="B3355" s="72" t="s">
        <v>138</v>
      </c>
      <c r="C3355" s="72" t="s">
        <v>317</v>
      </c>
    </row>
    <row r="3356" spans="1:3" ht="15" customHeight="1">
      <c r="A3356" t="s">
        <v>137</v>
      </c>
      <c r="B3356" s="72" t="s">
        <v>138</v>
      </c>
      <c r="C3356" s="72" t="s">
        <v>317</v>
      </c>
    </row>
    <row r="3357" spans="1:3" ht="15" customHeight="1">
      <c r="A3357" t="s">
        <v>137</v>
      </c>
      <c r="B3357" s="72" t="s">
        <v>138</v>
      </c>
      <c r="C3357" s="72" t="s">
        <v>317</v>
      </c>
    </row>
    <row r="3358" spans="1:3" ht="15" customHeight="1">
      <c r="A3358" t="s">
        <v>137</v>
      </c>
      <c r="B3358" s="72" t="s">
        <v>138</v>
      </c>
      <c r="C3358" s="72" t="s">
        <v>317</v>
      </c>
    </row>
    <row r="3359" spans="1:3" ht="15" customHeight="1">
      <c r="A3359" t="s">
        <v>137</v>
      </c>
      <c r="B3359" s="72" t="s">
        <v>138</v>
      </c>
      <c r="C3359" s="72" t="s">
        <v>317</v>
      </c>
    </row>
    <row r="3360" spans="1:3" ht="15" customHeight="1">
      <c r="A3360" t="s">
        <v>137</v>
      </c>
      <c r="B3360" s="72" t="s">
        <v>138</v>
      </c>
      <c r="C3360" s="72" t="s">
        <v>317</v>
      </c>
    </row>
    <row r="3361" spans="1:3" ht="15" customHeight="1">
      <c r="A3361" t="s">
        <v>137</v>
      </c>
      <c r="B3361" s="72" t="s">
        <v>138</v>
      </c>
      <c r="C3361" s="72" t="s">
        <v>317</v>
      </c>
    </row>
    <row r="3362" spans="1:3" ht="15" customHeight="1">
      <c r="A3362" t="s">
        <v>137</v>
      </c>
      <c r="B3362" s="72" t="s">
        <v>138</v>
      </c>
      <c r="C3362" s="72" t="s">
        <v>321</v>
      </c>
    </row>
    <row r="3363" spans="1:3" ht="15" customHeight="1">
      <c r="A3363" t="s">
        <v>137</v>
      </c>
      <c r="B3363" s="72" t="s">
        <v>138</v>
      </c>
      <c r="C3363" s="72" t="s">
        <v>321</v>
      </c>
    </row>
    <row r="3364" spans="1:3" ht="15" customHeight="1">
      <c r="A3364" t="s">
        <v>137</v>
      </c>
      <c r="B3364" s="72" t="s">
        <v>138</v>
      </c>
      <c r="C3364" s="72" t="s">
        <v>321</v>
      </c>
    </row>
    <row r="3365" spans="1:3" ht="15" customHeight="1">
      <c r="A3365" t="s">
        <v>137</v>
      </c>
      <c r="B3365" s="72" t="s">
        <v>138</v>
      </c>
      <c r="C3365" s="72" t="s">
        <v>321</v>
      </c>
    </row>
    <row r="3366" spans="1:3" ht="15" customHeight="1">
      <c r="A3366" t="s">
        <v>137</v>
      </c>
      <c r="B3366" s="72" t="s">
        <v>138</v>
      </c>
      <c r="C3366" s="72" t="s">
        <v>321</v>
      </c>
    </row>
    <row r="3367" spans="1:3" ht="15" customHeight="1">
      <c r="A3367" t="s">
        <v>137</v>
      </c>
      <c r="B3367" s="72" t="s">
        <v>138</v>
      </c>
      <c r="C3367" s="72" t="s">
        <v>321</v>
      </c>
    </row>
    <row r="3368" spans="1:3" ht="15" customHeight="1">
      <c r="A3368" t="s">
        <v>137</v>
      </c>
      <c r="B3368" s="72" t="s">
        <v>138</v>
      </c>
      <c r="C3368" s="72" t="s">
        <v>322</v>
      </c>
    </row>
    <row r="3369" spans="1:3" ht="15" customHeight="1">
      <c r="A3369" t="s">
        <v>137</v>
      </c>
      <c r="B3369" s="72" t="s">
        <v>138</v>
      </c>
      <c r="C3369" s="72" t="s">
        <v>322</v>
      </c>
    </row>
    <row r="3370" spans="1:3" ht="15" customHeight="1">
      <c r="A3370" t="s">
        <v>137</v>
      </c>
      <c r="B3370" s="72" t="s">
        <v>138</v>
      </c>
      <c r="C3370" s="72" t="s">
        <v>322</v>
      </c>
    </row>
    <row r="3371" spans="1:3" ht="15" customHeight="1">
      <c r="A3371" t="s">
        <v>137</v>
      </c>
      <c r="B3371" s="72" t="s">
        <v>138</v>
      </c>
      <c r="C3371" s="72" t="s">
        <v>322</v>
      </c>
    </row>
    <row r="3372" spans="1:3" ht="15" customHeight="1">
      <c r="A3372" t="s">
        <v>137</v>
      </c>
      <c r="B3372" s="72" t="s">
        <v>138</v>
      </c>
      <c r="C3372" s="72" t="s">
        <v>322</v>
      </c>
    </row>
    <row r="3373" spans="1:3" ht="15" customHeight="1">
      <c r="A3373" t="s">
        <v>137</v>
      </c>
      <c r="B3373" s="72" t="s">
        <v>138</v>
      </c>
      <c r="C3373" s="72" t="s">
        <v>254</v>
      </c>
    </row>
    <row r="3374" spans="1:3" ht="15" customHeight="1">
      <c r="A3374" t="s">
        <v>137</v>
      </c>
      <c r="B3374" s="72" t="s">
        <v>138</v>
      </c>
      <c r="C3374" s="72" t="s">
        <v>254</v>
      </c>
    </row>
    <row r="3375" spans="1:3" ht="15" customHeight="1">
      <c r="A3375" t="s">
        <v>137</v>
      </c>
      <c r="B3375" s="72" t="s">
        <v>138</v>
      </c>
      <c r="C3375" s="72" t="s">
        <v>254</v>
      </c>
    </row>
    <row r="3376" spans="1:3" ht="15" customHeight="1">
      <c r="A3376" t="s">
        <v>137</v>
      </c>
      <c r="B3376" s="72" t="s">
        <v>138</v>
      </c>
      <c r="C3376" s="72" t="s">
        <v>254</v>
      </c>
    </row>
    <row r="3377" spans="1:3" ht="15" customHeight="1">
      <c r="A3377" t="s">
        <v>137</v>
      </c>
      <c r="B3377" s="72" t="s">
        <v>138</v>
      </c>
      <c r="C3377" s="72" t="s">
        <v>254</v>
      </c>
    </row>
    <row r="3378" spans="1:3" ht="15" customHeight="1">
      <c r="A3378" t="s">
        <v>137</v>
      </c>
      <c r="B3378" s="72" t="s">
        <v>138</v>
      </c>
      <c r="C3378" s="72" t="s">
        <v>254</v>
      </c>
    </row>
    <row r="3379" spans="1:3" ht="15" customHeight="1">
      <c r="A3379" t="s">
        <v>137</v>
      </c>
      <c r="B3379" s="72" t="s">
        <v>138</v>
      </c>
      <c r="C3379" s="72" t="s">
        <v>254</v>
      </c>
    </row>
    <row r="3380" spans="1:3" ht="15" customHeight="1">
      <c r="A3380" t="s">
        <v>137</v>
      </c>
      <c r="B3380" s="72" t="s">
        <v>138</v>
      </c>
      <c r="C3380" s="72" t="s">
        <v>254</v>
      </c>
    </row>
    <row r="3381" spans="1:3" ht="15" customHeight="1">
      <c r="A3381" t="s">
        <v>137</v>
      </c>
      <c r="B3381" s="72" t="s">
        <v>138</v>
      </c>
      <c r="C3381" s="72" t="s">
        <v>254</v>
      </c>
    </row>
    <row r="3382" spans="1:3" ht="15" customHeight="1">
      <c r="A3382" t="s">
        <v>137</v>
      </c>
      <c r="B3382" s="72" t="s">
        <v>138</v>
      </c>
      <c r="C3382" s="72" t="s">
        <v>254</v>
      </c>
    </row>
    <row r="3383" spans="1:3" ht="15" customHeight="1">
      <c r="A3383" t="s">
        <v>137</v>
      </c>
      <c r="B3383" s="72" t="s">
        <v>138</v>
      </c>
      <c r="C3383" s="72" t="s">
        <v>254</v>
      </c>
    </row>
    <row r="3384" spans="1:3" ht="15" customHeight="1">
      <c r="A3384" t="s">
        <v>137</v>
      </c>
      <c r="B3384" s="72" t="s">
        <v>138</v>
      </c>
      <c r="C3384" s="72" t="s">
        <v>254</v>
      </c>
    </row>
    <row r="3385" spans="1:3" ht="15" customHeight="1">
      <c r="A3385" t="s">
        <v>137</v>
      </c>
      <c r="B3385" s="72" t="s">
        <v>138</v>
      </c>
      <c r="C3385" s="72" t="s">
        <v>254</v>
      </c>
    </row>
    <row r="3386" spans="1:3" ht="15" customHeight="1">
      <c r="A3386" t="s">
        <v>137</v>
      </c>
      <c r="B3386" s="72" t="s">
        <v>138</v>
      </c>
      <c r="C3386" s="72" t="s">
        <v>1440</v>
      </c>
    </row>
    <row r="3387" spans="1:3" ht="15" customHeight="1">
      <c r="A3387" t="s">
        <v>137</v>
      </c>
      <c r="B3387" s="72" t="s">
        <v>138</v>
      </c>
      <c r="C3387" s="72" t="s">
        <v>1440</v>
      </c>
    </row>
    <row r="3388" spans="1:3" ht="15" customHeight="1">
      <c r="A3388" t="s">
        <v>137</v>
      </c>
      <c r="B3388" s="72" t="s">
        <v>138</v>
      </c>
      <c r="C3388" s="72" t="s">
        <v>1440</v>
      </c>
    </row>
    <row r="3389" spans="1:3" ht="15" customHeight="1">
      <c r="A3389" t="s">
        <v>137</v>
      </c>
      <c r="B3389" s="72" t="s">
        <v>138</v>
      </c>
      <c r="C3389" s="72" t="s">
        <v>255</v>
      </c>
    </row>
    <row r="3390" spans="1:3" ht="15" customHeight="1">
      <c r="A3390" t="s">
        <v>137</v>
      </c>
      <c r="B3390" s="72" t="s">
        <v>138</v>
      </c>
      <c r="C3390" s="72" t="s">
        <v>256</v>
      </c>
    </row>
    <row r="3391" spans="1:3" ht="15" customHeight="1">
      <c r="A3391" t="s">
        <v>137</v>
      </c>
      <c r="B3391" s="72" t="s">
        <v>138</v>
      </c>
      <c r="C3391" s="72" t="s">
        <v>256</v>
      </c>
    </row>
    <row r="3392" spans="1:3" ht="15" customHeight="1">
      <c r="A3392" t="s">
        <v>137</v>
      </c>
      <c r="B3392" s="72" t="s">
        <v>138</v>
      </c>
      <c r="C3392" s="72" t="s">
        <v>257</v>
      </c>
    </row>
    <row r="3393" spans="1:3" ht="15" customHeight="1">
      <c r="A3393" t="s">
        <v>137</v>
      </c>
      <c r="B3393" s="72" t="s">
        <v>138</v>
      </c>
      <c r="C3393" s="72" t="s">
        <v>257</v>
      </c>
    </row>
    <row r="3394" spans="1:3" ht="15" customHeight="1">
      <c r="A3394" t="s">
        <v>137</v>
      </c>
      <c r="B3394" s="72" t="s">
        <v>138</v>
      </c>
      <c r="C3394" s="72" t="s">
        <v>257</v>
      </c>
    </row>
    <row r="3395" spans="1:3" ht="15" customHeight="1">
      <c r="A3395" t="s">
        <v>137</v>
      </c>
      <c r="B3395" s="72" t="s">
        <v>138</v>
      </c>
      <c r="C3395" s="72" t="s">
        <v>257</v>
      </c>
    </row>
    <row r="3396" spans="1:3" ht="15" customHeight="1">
      <c r="A3396" t="s">
        <v>137</v>
      </c>
      <c r="B3396" s="72" t="s">
        <v>138</v>
      </c>
      <c r="C3396" s="72" t="s">
        <v>257</v>
      </c>
    </row>
    <row r="3397" spans="1:3" ht="15" customHeight="1">
      <c r="A3397" t="s">
        <v>137</v>
      </c>
      <c r="B3397" s="72" t="s">
        <v>138</v>
      </c>
      <c r="C3397" s="72" t="s">
        <v>257</v>
      </c>
    </row>
    <row r="3398" spans="1:3" ht="15" customHeight="1">
      <c r="A3398" t="s">
        <v>137</v>
      </c>
      <c r="B3398" s="72" t="s">
        <v>138</v>
      </c>
      <c r="C3398" t="s">
        <v>258</v>
      </c>
    </row>
    <row r="3399" spans="1:3" ht="15" customHeight="1">
      <c r="A3399" t="s">
        <v>137</v>
      </c>
      <c r="B3399" s="72" t="s">
        <v>138</v>
      </c>
      <c r="C3399" t="s">
        <v>258</v>
      </c>
    </row>
    <row r="3400" spans="1:3" ht="15" customHeight="1">
      <c r="A3400" t="s">
        <v>137</v>
      </c>
      <c r="B3400" s="72" t="s">
        <v>138</v>
      </c>
      <c r="C3400" t="s">
        <v>258</v>
      </c>
    </row>
    <row r="3401" spans="1:3" ht="15" customHeight="1">
      <c r="A3401" t="s">
        <v>137</v>
      </c>
      <c r="B3401" s="72" t="s">
        <v>138</v>
      </c>
      <c r="C3401" t="s">
        <v>258</v>
      </c>
    </row>
    <row r="3402" spans="1:3" ht="15" customHeight="1">
      <c r="A3402" t="s">
        <v>137</v>
      </c>
      <c r="B3402" s="72" t="s">
        <v>138</v>
      </c>
      <c r="C3402" t="s">
        <v>258</v>
      </c>
    </row>
    <row r="3403" spans="1:3" ht="15" customHeight="1">
      <c r="A3403" t="s">
        <v>137</v>
      </c>
      <c r="B3403" s="72" t="s">
        <v>138</v>
      </c>
      <c r="C3403" t="s">
        <v>258</v>
      </c>
    </row>
    <row r="3404" spans="1:3" ht="15" customHeight="1">
      <c r="A3404" t="s">
        <v>137</v>
      </c>
      <c r="B3404" s="72" t="s">
        <v>138</v>
      </c>
      <c r="C3404" t="s">
        <v>258</v>
      </c>
    </row>
    <row r="3405" spans="1:3" ht="15" customHeight="1">
      <c r="A3405" t="s">
        <v>137</v>
      </c>
      <c r="B3405" s="72" t="s">
        <v>138</v>
      </c>
      <c r="C3405" t="s">
        <v>258</v>
      </c>
    </row>
    <row r="3406" spans="1:3" ht="15" customHeight="1">
      <c r="A3406" t="s">
        <v>137</v>
      </c>
      <c r="B3406" s="72" t="s">
        <v>138</v>
      </c>
      <c r="C3406" t="s">
        <v>258</v>
      </c>
    </row>
    <row r="3407" spans="1:3" ht="15" customHeight="1">
      <c r="A3407" t="s">
        <v>137</v>
      </c>
      <c r="B3407" s="72" t="s">
        <v>138</v>
      </c>
      <c r="C3407" t="s">
        <v>258</v>
      </c>
    </row>
    <row r="3408" spans="1:3" ht="15" customHeight="1">
      <c r="A3408" t="s">
        <v>137</v>
      </c>
      <c r="B3408" s="72" t="s">
        <v>138</v>
      </c>
      <c r="C3408" t="s">
        <v>258</v>
      </c>
    </row>
    <row r="3409" spans="1:3" ht="15" customHeight="1">
      <c r="A3409" t="s">
        <v>137</v>
      </c>
      <c r="B3409" s="72" t="s">
        <v>138</v>
      </c>
      <c r="C3409" t="s">
        <v>258</v>
      </c>
    </row>
    <row r="3410" spans="1:3" ht="15" customHeight="1">
      <c r="A3410" t="s">
        <v>137</v>
      </c>
      <c r="B3410" s="72" t="s">
        <v>138</v>
      </c>
      <c r="C3410" t="s">
        <v>258</v>
      </c>
    </row>
    <row r="3411" spans="1:3" ht="18.75" customHeight="1">
      <c r="A3411" t="s">
        <v>137</v>
      </c>
      <c r="B3411" s="72" t="s">
        <v>138</v>
      </c>
      <c r="C3411" t="s">
        <v>1423</v>
      </c>
    </row>
    <row r="3412" spans="1:3" ht="18.75" customHeight="1">
      <c r="A3412" t="s">
        <v>137</v>
      </c>
      <c r="B3412" s="72" t="s">
        <v>138</v>
      </c>
      <c r="C3412" t="s">
        <v>1423</v>
      </c>
    </row>
    <row r="3413" spans="1:3" ht="18.75" customHeight="1">
      <c r="A3413" t="s">
        <v>137</v>
      </c>
      <c r="B3413" s="72" t="s">
        <v>138</v>
      </c>
      <c r="C3413" t="s">
        <v>1423</v>
      </c>
    </row>
    <row r="3414" spans="1:3" ht="18.75" customHeight="1">
      <c r="A3414" t="s">
        <v>137</v>
      </c>
      <c r="B3414" s="72" t="s">
        <v>138</v>
      </c>
      <c r="C3414" t="s">
        <v>1424</v>
      </c>
    </row>
    <row r="3415" spans="1:3" ht="18.75" customHeight="1">
      <c r="A3415" t="s">
        <v>137</v>
      </c>
      <c r="B3415" s="72" t="s">
        <v>138</v>
      </c>
      <c r="C3415" t="s">
        <v>1425</v>
      </c>
    </row>
    <row r="3416" spans="1:3" ht="18.75" customHeight="1">
      <c r="A3416" t="s">
        <v>137</v>
      </c>
      <c r="B3416" s="72" t="s">
        <v>138</v>
      </c>
      <c r="C3416" t="s">
        <v>1425</v>
      </c>
    </row>
    <row r="3417" spans="1:3" ht="18.75" customHeight="1">
      <c r="A3417" t="s">
        <v>137</v>
      </c>
      <c r="B3417" s="72" t="s">
        <v>138</v>
      </c>
      <c r="C3417" t="s">
        <v>1425</v>
      </c>
    </row>
    <row r="3418" spans="1:3" ht="18.75" customHeight="1">
      <c r="A3418" t="s">
        <v>137</v>
      </c>
      <c r="B3418" s="72" t="s">
        <v>138</v>
      </c>
      <c r="C3418" t="s">
        <v>1426</v>
      </c>
    </row>
    <row r="3419" spans="1:3" ht="18.75" customHeight="1">
      <c r="A3419" t="s">
        <v>137</v>
      </c>
      <c r="B3419" s="72" t="s">
        <v>138</v>
      </c>
      <c r="C3419" t="s">
        <v>1426</v>
      </c>
    </row>
    <row r="3420" spans="1:3" ht="18.75" customHeight="1">
      <c r="A3420" t="s">
        <v>137</v>
      </c>
      <c r="B3420" s="72" t="s">
        <v>138</v>
      </c>
      <c r="C3420" t="s">
        <v>1426</v>
      </c>
    </row>
    <row r="3421" spans="1:3" ht="18.75" customHeight="1">
      <c r="A3421" t="s">
        <v>137</v>
      </c>
      <c r="B3421" s="72" t="s">
        <v>138</v>
      </c>
      <c r="C3421" t="s">
        <v>1427</v>
      </c>
    </row>
    <row r="3422" spans="1:3" ht="18.75" customHeight="1">
      <c r="A3422" t="s">
        <v>137</v>
      </c>
      <c r="B3422" s="72" t="s">
        <v>138</v>
      </c>
      <c r="C3422" t="s">
        <v>1427</v>
      </c>
    </row>
    <row r="3423" spans="1:3" ht="18.75" customHeight="1">
      <c r="A3423" t="s">
        <v>137</v>
      </c>
      <c r="B3423" s="72" t="s">
        <v>138</v>
      </c>
      <c r="C3423" s="72" t="s">
        <v>263</v>
      </c>
    </row>
    <row r="3424" spans="1:3" ht="18.75" customHeight="1">
      <c r="A3424" t="s">
        <v>137</v>
      </c>
      <c r="B3424" s="72" t="s">
        <v>138</v>
      </c>
      <c r="C3424" s="72" t="s">
        <v>263</v>
      </c>
    </row>
    <row r="3425" spans="1:3" ht="18.75" customHeight="1">
      <c r="A3425" t="s">
        <v>137</v>
      </c>
      <c r="B3425" s="72" t="s">
        <v>138</v>
      </c>
      <c r="C3425" s="72" t="s">
        <v>263</v>
      </c>
    </row>
    <row r="3426" spans="1:3" ht="18.75" customHeight="1">
      <c r="A3426" t="s">
        <v>137</v>
      </c>
      <c r="B3426" s="72" t="s">
        <v>138</v>
      </c>
      <c r="C3426" s="72" t="s">
        <v>263</v>
      </c>
    </row>
    <row r="3427" spans="1:3" ht="18.75" customHeight="1">
      <c r="A3427" t="s">
        <v>137</v>
      </c>
      <c r="B3427" s="72" t="s">
        <v>138</v>
      </c>
      <c r="C3427" s="72" t="s">
        <v>263</v>
      </c>
    </row>
    <row r="3428" spans="1:3" ht="18.75" customHeight="1">
      <c r="A3428" t="s">
        <v>137</v>
      </c>
      <c r="B3428" s="72" t="s">
        <v>138</v>
      </c>
      <c r="C3428" s="72" t="s">
        <v>263</v>
      </c>
    </row>
    <row r="3429" spans="1:3" ht="18.75" customHeight="1">
      <c r="A3429" t="s">
        <v>137</v>
      </c>
      <c r="B3429" s="72" t="s">
        <v>138</v>
      </c>
      <c r="C3429" s="72" t="s">
        <v>263</v>
      </c>
    </row>
    <row r="3430" spans="1:3" ht="18.75" customHeight="1">
      <c r="A3430" t="s">
        <v>137</v>
      </c>
      <c r="B3430" s="72" t="s">
        <v>138</v>
      </c>
      <c r="C3430" s="72" t="s">
        <v>263</v>
      </c>
    </row>
    <row r="3431" spans="1:3" ht="18.75" customHeight="1">
      <c r="A3431" t="s">
        <v>137</v>
      </c>
      <c r="B3431" s="72" t="s">
        <v>138</v>
      </c>
      <c r="C3431" s="72" t="s">
        <v>263</v>
      </c>
    </row>
    <row r="3432" spans="1:3" ht="18.75" customHeight="1">
      <c r="A3432" t="s">
        <v>137</v>
      </c>
      <c r="B3432" s="72" t="s">
        <v>138</v>
      </c>
      <c r="C3432" s="72" t="s">
        <v>263</v>
      </c>
    </row>
    <row r="3433" spans="1:3" ht="15" customHeight="1">
      <c r="A3433" t="s">
        <v>137</v>
      </c>
      <c r="B3433" s="72" t="s">
        <v>138</v>
      </c>
      <c r="C3433" s="72" t="s">
        <v>264</v>
      </c>
    </row>
    <row r="3434" spans="1:3" ht="15" customHeight="1">
      <c r="A3434" t="s">
        <v>137</v>
      </c>
      <c r="B3434" s="72" t="s">
        <v>138</v>
      </c>
      <c r="C3434" s="72" t="s">
        <v>264</v>
      </c>
    </row>
    <row r="3435" spans="1:3" ht="15" customHeight="1">
      <c r="A3435" t="s">
        <v>137</v>
      </c>
      <c r="B3435" s="72" t="s">
        <v>138</v>
      </c>
      <c r="C3435" s="72" t="s">
        <v>264</v>
      </c>
    </row>
    <row r="3436" spans="1:3" ht="15" customHeight="1">
      <c r="A3436" t="s">
        <v>137</v>
      </c>
      <c r="B3436" s="72" t="s">
        <v>138</v>
      </c>
      <c r="C3436" s="72" t="s">
        <v>264</v>
      </c>
    </row>
    <row r="3437" spans="1:3" ht="15" customHeight="1">
      <c r="A3437" t="s">
        <v>137</v>
      </c>
      <c r="B3437" s="72" t="s">
        <v>138</v>
      </c>
      <c r="C3437" s="72" t="s">
        <v>265</v>
      </c>
    </row>
    <row r="3438" spans="1:3" ht="15" customHeight="1">
      <c r="A3438" t="s">
        <v>137</v>
      </c>
      <c r="B3438" s="72" t="s">
        <v>138</v>
      </c>
      <c r="C3438" s="72" t="s">
        <v>265</v>
      </c>
    </row>
    <row r="3439" spans="1:3" ht="15" customHeight="1">
      <c r="A3439" t="s">
        <v>137</v>
      </c>
      <c r="B3439" s="72" t="s">
        <v>138</v>
      </c>
      <c r="C3439" s="72" t="s">
        <v>266</v>
      </c>
    </row>
    <row r="3440" spans="1:3" ht="15" customHeight="1">
      <c r="A3440" t="s">
        <v>137</v>
      </c>
      <c r="B3440" s="72" t="s">
        <v>138</v>
      </c>
      <c r="C3440" s="72" t="s">
        <v>266</v>
      </c>
    </row>
    <row r="3441" spans="1:3" ht="15" customHeight="1">
      <c r="A3441" t="s">
        <v>137</v>
      </c>
      <c r="B3441" s="72" t="s">
        <v>138</v>
      </c>
      <c r="C3441" s="72" t="s">
        <v>266</v>
      </c>
    </row>
    <row r="3442" spans="1:3" ht="15" customHeight="1">
      <c r="A3442" t="s">
        <v>137</v>
      </c>
      <c r="B3442" s="72" t="s">
        <v>138</v>
      </c>
      <c r="C3442" s="72" t="s">
        <v>266</v>
      </c>
    </row>
    <row r="3443" spans="1:3" ht="15" customHeight="1">
      <c r="A3443" t="s">
        <v>137</v>
      </c>
      <c r="B3443" s="72" t="s">
        <v>138</v>
      </c>
      <c r="C3443" s="72" t="s">
        <v>267</v>
      </c>
    </row>
    <row r="3444" spans="1:3" ht="15" customHeight="1">
      <c r="A3444" t="s">
        <v>137</v>
      </c>
      <c r="B3444" s="72" t="s">
        <v>138</v>
      </c>
      <c r="C3444" s="72" t="s">
        <v>267</v>
      </c>
    </row>
    <row r="3445" spans="1:3" ht="15" customHeight="1">
      <c r="A3445" t="s">
        <v>137</v>
      </c>
      <c r="B3445" s="72" t="s">
        <v>138</v>
      </c>
      <c r="C3445" s="72" t="s">
        <v>268</v>
      </c>
    </row>
    <row r="3446" spans="1:3" ht="15" customHeight="1">
      <c r="A3446" t="s">
        <v>137</v>
      </c>
      <c r="B3446" s="72" t="s">
        <v>138</v>
      </c>
      <c r="C3446" s="72" t="s">
        <v>268</v>
      </c>
    </row>
    <row r="3447" spans="1:3" ht="15" customHeight="1">
      <c r="A3447" t="s">
        <v>137</v>
      </c>
      <c r="B3447" s="72" t="s">
        <v>138</v>
      </c>
      <c r="C3447" s="72" t="s">
        <v>268</v>
      </c>
    </row>
    <row r="3448" spans="1:3" ht="15" customHeight="1">
      <c r="A3448" t="s">
        <v>137</v>
      </c>
      <c r="B3448" s="72" t="s">
        <v>138</v>
      </c>
      <c r="C3448" s="72" t="s">
        <v>269</v>
      </c>
    </row>
    <row r="3449" spans="1:3" ht="15" customHeight="1">
      <c r="A3449" t="s">
        <v>137</v>
      </c>
      <c r="B3449" s="72" t="s">
        <v>138</v>
      </c>
      <c r="C3449" s="72" t="s">
        <v>269</v>
      </c>
    </row>
    <row r="3450" spans="1:3" ht="15" customHeight="1">
      <c r="A3450" t="s">
        <v>137</v>
      </c>
      <c r="B3450" s="72" t="s">
        <v>138</v>
      </c>
      <c r="C3450" s="72" t="s">
        <v>269</v>
      </c>
    </row>
    <row r="3451" spans="1:3" ht="15" customHeight="1">
      <c r="A3451" t="s">
        <v>137</v>
      </c>
      <c r="B3451" s="72" t="s">
        <v>138</v>
      </c>
      <c r="C3451" s="72" t="s">
        <v>270</v>
      </c>
    </row>
    <row r="3452" spans="1:3" ht="15" customHeight="1">
      <c r="A3452" t="s">
        <v>137</v>
      </c>
      <c r="B3452" s="72" t="s">
        <v>138</v>
      </c>
      <c r="C3452" s="72" t="s">
        <v>270</v>
      </c>
    </row>
    <row r="3453" spans="1:3" ht="15" customHeight="1">
      <c r="A3453" t="s">
        <v>137</v>
      </c>
      <c r="B3453" s="72" t="s">
        <v>138</v>
      </c>
      <c r="C3453" s="72" t="s">
        <v>270</v>
      </c>
    </row>
    <row r="3454" spans="1:3" ht="15" customHeight="1">
      <c r="A3454" t="s">
        <v>137</v>
      </c>
      <c r="B3454" s="72" t="s">
        <v>138</v>
      </c>
      <c r="C3454" s="72" t="s">
        <v>271</v>
      </c>
    </row>
    <row r="3455" spans="1:3" ht="15" customHeight="1">
      <c r="A3455" t="s">
        <v>137</v>
      </c>
      <c r="B3455" s="72" t="s">
        <v>138</v>
      </c>
      <c r="C3455" s="72" t="s">
        <v>271</v>
      </c>
    </row>
    <row r="3456" spans="1:3" ht="15" customHeight="1">
      <c r="A3456" t="s">
        <v>137</v>
      </c>
      <c r="B3456" s="72" t="s">
        <v>138</v>
      </c>
      <c r="C3456" s="72" t="s">
        <v>271</v>
      </c>
    </row>
    <row r="3457" spans="1:3" ht="15" customHeight="1">
      <c r="A3457" t="s">
        <v>137</v>
      </c>
      <c r="B3457" s="72" t="s">
        <v>138</v>
      </c>
      <c r="C3457" s="72" t="s">
        <v>271</v>
      </c>
    </row>
    <row r="3458" spans="1:3" ht="15" customHeight="1">
      <c r="A3458" t="s">
        <v>137</v>
      </c>
      <c r="B3458" s="72" t="s">
        <v>138</v>
      </c>
      <c r="C3458" s="72" t="s">
        <v>272</v>
      </c>
    </row>
    <row r="3459" spans="1:3" ht="15" customHeight="1">
      <c r="A3459" t="s">
        <v>137</v>
      </c>
      <c r="B3459" s="72" t="s">
        <v>138</v>
      </c>
      <c r="C3459" s="72" t="s">
        <v>272</v>
      </c>
    </row>
    <row r="3460" spans="1:3" ht="15" customHeight="1">
      <c r="A3460" t="s">
        <v>137</v>
      </c>
      <c r="B3460" s="72" t="s">
        <v>138</v>
      </c>
      <c r="C3460" s="72" t="s">
        <v>272</v>
      </c>
    </row>
    <row r="3461" spans="1:3" ht="15" customHeight="1">
      <c r="A3461" t="s">
        <v>137</v>
      </c>
      <c r="B3461" s="72" t="s">
        <v>138</v>
      </c>
      <c r="C3461" s="72" t="s">
        <v>272</v>
      </c>
    </row>
    <row r="3462" spans="1:3" ht="15" customHeight="1">
      <c r="A3462" t="s">
        <v>137</v>
      </c>
      <c r="B3462" s="72" t="s">
        <v>138</v>
      </c>
      <c r="C3462" s="72" t="s">
        <v>272</v>
      </c>
    </row>
    <row r="3463" spans="1:3" ht="15" customHeight="1">
      <c r="A3463" t="s">
        <v>137</v>
      </c>
      <c r="B3463" s="72" t="s">
        <v>138</v>
      </c>
      <c r="C3463" s="72" t="s">
        <v>273</v>
      </c>
    </row>
    <row r="3464" spans="1:3" ht="15" customHeight="1">
      <c r="A3464" t="s">
        <v>137</v>
      </c>
      <c r="B3464" s="72" t="s">
        <v>138</v>
      </c>
      <c r="C3464" s="72" t="s">
        <v>273</v>
      </c>
    </row>
    <row r="3465" spans="1:3" ht="15" customHeight="1">
      <c r="A3465" t="s">
        <v>137</v>
      </c>
      <c r="B3465" s="72" t="s">
        <v>138</v>
      </c>
      <c r="C3465" s="72" t="s">
        <v>273</v>
      </c>
    </row>
    <row r="3466" spans="1:3" ht="15" customHeight="1">
      <c r="A3466" t="s">
        <v>137</v>
      </c>
      <c r="B3466" s="72" t="s">
        <v>138</v>
      </c>
      <c r="C3466" s="72" t="s">
        <v>273</v>
      </c>
    </row>
    <row r="3467" spans="1:3" ht="15" customHeight="1">
      <c r="A3467" t="s">
        <v>137</v>
      </c>
      <c r="B3467" s="72" t="s">
        <v>138</v>
      </c>
      <c r="C3467" s="72" t="s">
        <v>274</v>
      </c>
    </row>
    <row r="3468" spans="1:3" ht="15" customHeight="1">
      <c r="A3468" t="s">
        <v>137</v>
      </c>
      <c r="B3468" s="72" t="s">
        <v>138</v>
      </c>
      <c r="C3468" s="72" t="s">
        <v>274</v>
      </c>
    </row>
    <row r="3469" spans="1:3" ht="15" customHeight="1">
      <c r="A3469" t="s">
        <v>137</v>
      </c>
      <c r="B3469" s="72" t="s">
        <v>138</v>
      </c>
      <c r="C3469" s="72" t="s">
        <v>274</v>
      </c>
    </row>
    <row r="3470" spans="1:3" ht="15" customHeight="1">
      <c r="A3470" t="s">
        <v>137</v>
      </c>
      <c r="B3470" s="72" t="s">
        <v>138</v>
      </c>
      <c r="C3470" s="72" t="s">
        <v>274</v>
      </c>
    </row>
    <row r="3471" spans="1:3" ht="15" customHeight="1">
      <c r="A3471" t="s">
        <v>137</v>
      </c>
      <c r="B3471" s="72" t="s">
        <v>138</v>
      </c>
      <c r="C3471" s="72" t="s">
        <v>274</v>
      </c>
    </row>
    <row r="3472" spans="1:3" ht="15" customHeight="1">
      <c r="A3472" t="s">
        <v>137</v>
      </c>
      <c r="B3472" s="72" t="s">
        <v>138</v>
      </c>
      <c r="C3472" s="72" t="s">
        <v>274</v>
      </c>
    </row>
    <row r="3473" spans="1:3" ht="15" customHeight="1">
      <c r="A3473" t="s">
        <v>137</v>
      </c>
      <c r="B3473" s="72" t="s">
        <v>138</v>
      </c>
      <c r="C3473" s="72" t="s">
        <v>275</v>
      </c>
    </row>
    <row r="3474" spans="1:3" ht="15" customHeight="1">
      <c r="A3474" t="s">
        <v>137</v>
      </c>
      <c r="B3474" s="72" t="s">
        <v>138</v>
      </c>
      <c r="C3474" s="72" t="s">
        <v>275</v>
      </c>
    </row>
    <row r="3475" spans="1:3" ht="15" customHeight="1">
      <c r="A3475" t="s">
        <v>137</v>
      </c>
      <c r="B3475" s="72" t="s">
        <v>138</v>
      </c>
      <c r="C3475" s="72" t="s">
        <v>275</v>
      </c>
    </row>
    <row r="3476" spans="1:3" ht="15" customHeight="1">
      <c r="A3476" t="s">
        <v>137</v>
      </c>
      <c r="B3476" s="72" t="s">
        <v>138</v>
      </c>
      <c r="C3476" s="72" t="s">
        <v>275</v>
      </c>
    </row>
    <row r="3477" spans="1:3" ht="15" customHeight="1">
      <c r="A3477" t="s">
        <v>137</v>
      </c>
      <c r="B3477" s="72" t="s">
        <v>138</v>
      </c>
      <c r="C3477" s="72" t="s">
        <v>275</v>
      </c>
    </row>
    <row r="3478" spans="1:3" ht="15" customHeight="1">
      <c r="A3478" t="s">
        <v>137</v>
      </c>
      <c r="B3478" s="72" t="s">
        <v>138</v>
      </c>
      <c r="C3478" s="72" t="s">
        <v>276</v>
      </c>
    </row>
    <row r="3479" spans="1:3" ht="15" customHeight="1">
      <c r="A3479" t="s">
        <v>137</v>
      </c>
      <c r="B3479" s="72" t="s">
        <v>138</v>
      </c>
      <c r="C3479" s="72" t="s">
        <v>277</v>
      </c>
    </row>
    <row r="3480" spans="1:3" ht="15" customHeight="1">
      <c r="A3480" t="s">
        <v>137</v>
      </c>
      <c r="B3480" s="72" t="s">
        <v>138</v>
      </c>
      <c r="C3480" s="72" t="s">
        <v>277</v>
      </c>
    </row>
    <row r="3481" spans="1:3" ht="15" customHeight="1">
      <c r="A3481" t="s">
        <v>137</v>
      </c>
      <c r="B3481" s="72" t="s">
        <v>138</v>
      </c>
      <c r="C3481" s="72" t="s">
        <v>277</v>
      </c>
    </row>
    <row r="3482" spans="1:3" ht="15" customHeight="1">
      <c r="A3482" t="s">
        <v>137</v>
      </c>
      <c r="B3482" s="72" t="s">
        <v>138</v>
      </c>
      <c r="C3482" s="72" t="s">
        <v>277</v>
      </c>
    </row>
    <row r="3483" spans="1:3" ht="15" customHeight="1">
      <c r="A3483" t="s">
        <v>137</v>
      </c>
      <c r="B3483" s="72" t="s">
        <v>138</v>
      </c>
      <c r="C3483" s="72" t="s">
        <v>277</v>
      </c>
    </row>
    <row r="3484" spans="1:3" ht="15" customHeight="1">
      <c r="A3484" t="s">
        <v>137</v>
      </c>
      <c r="B3484" s="72" t="s">
        <v>138</v>
      </c>
      <c r="C3484" s="72" t="s">
        <v>277</v>
      </c>
    </row>
    <row r="3485" spans="1:3" ht="15" customHeight="1">
      <c r="A3485" t="s">
        <v>137</v>
      </c>
      <c r="B3485" s="72" t="s">
        <v>138</v>
      </c>
      <c r="C3485" s="72" t="s">
        <v>277</v>
      </c>
    </row>
    <row r="3486" spans="1:3" ht="15" customHeight="1">
      <c r="A3486" t="s">
        <v>137</v>
      </c>
      <c r="B3486" s="72" t="s">
        <v>138</v>
      </c>
      <c r="C3486" s="72" t="s">
        <v>277</v>
      </c>
    </row>
    <row r="3487" spans="1:3" ht="15" customHeight="1">
      <c r="A3487" t="s">
        <v>137</v>
      </c>
      <c r="B3487" s="72" t="s">
        <v>138</v>
      </c>
      <c r="C3487" s="72" t="s">
        <v>278</v>
      </c>
    </row>
    <row r="3488" spans="1:3" ht="15" customHeight="1">
      <c r="A3488" t="s">
        <v>137</v>
      </c>
      <c r="B3488" s="72" t="s">
        <v>138</v>
      </c>
      <c r="C3488" s="72" t="s">
        <v>278</v>
      </c>
    </row>
    <row r="3489" spans="1:3" ht="15" customHeight="1">
      <c r="A3489" t="s">
        <v>137</v>
      </c>
      <c r="B3489" s="72" t="s">
        <v>138</v>
      </c>
      <c r="C3489" s="72" t="s">
        <v>278</v>
      </c>
    </row>
    <row r="3490" spans="1:3" ht="18.75" customHeight="1">
      <c r="A3490" t="s">
        <v>137</v>
      </c>
      <c r="B3490" s="72" t="s">
        <v>116</v>
      </c>
      <c r="C3490" t="s">
        <v>1437</v>
      </c>
    </row>
    <row r="3491" spans="1:3" ht="18.75" customHeight="1">
      <c r="A3491" t="s">
        <v>137</v>
      </c>
      <c r="B3491" s="72" t="s">
        <v>116</v>
      </c>
      <c r="C3491" t="s">
        <v>1437</v>
      </c>
    </row>
    <row r="3492" spans="1:3" ht="15" customHeight="1">
      <c r="A3492" t="s">
        <v>137</v>
      </c>
      <c r="B3492" s="72" t="s">
        <v>135</v>
      </c>
      <c r="C3492" s="72" t="s">
        <v>135</v>
      </c>
    </row>
    <row r="3493" spans="1:3" ht="15" customHeight="1">
      <c r="A3493" t="s">
        <v>137</v>
      </c>
      <c r="B3493" s="72" t="s">
        <v>135</v>
      </c>
      <c r="C3493" s="72" t="s">
        <v>135</v>
      </c>
    </row>
    <row r="3494" spans="1:3" ht="15" customHeight="1">
      <c r="A3494" t="s">
        <v>137</v>
      </c>
      <c r="B3494" s="72" t="s">
        <v>135</v>
      </c>
      <c r="C3494" s="72" t="s">
        <v>135</v>
      </c>
    </row>
    <row r="3495" spans="1:3" ht="15" customHeight="1">
      <c r="A3495" t="s">
        <v>137</v>
      </c>
      <c r="B3495" s="72" t="s">
        <v>135</v>
      </c>
      <c r="C3495" s="72" t="s">
        <v>135</v>
      </c>
    </row>
    <row r="3496" spans="1:3" ht="15" customHeight="1">
      <c r="A3496" t="s">
        <v>137</v>
      </c>
      <c r="B3496" s="72" t="s">
        <v>135</v>
      </c>
      <c r="C3496" s="72" t="s">
        <v>135</v>
      </c>
    </row>
    <row r="3497" spans="1:3" ht="15" customHeight="1">
      <c r="A3497" t="s">
        <v>137</v>
      </c>
      <c r="B3497" s="72" t="s">
        <v>135</v>
      </c>
      <c r="C3497" s="72" t="s">
        <v>135</v>
      </c>
    </row>
    <row r="3498" spans="1:3" ht="15" customHeight="1">
      <c r="A3498" t="s">
        <v>137</v>
      </c>
      <c r="B3498" s="72" t="s">
        <v>135</v>
      </c>
      <c r="C3498" s="72" t="s">
        <v>135</v>
      </c>
    </row>
    <row r="3499" spans="1:3" ht="15" customHeight="1">
      <c r="A3499" t="s">
        <v>137</v>
      </c>
      <c r="B3499" s="72" t="s">
        <v>135</v>
      </c>
      <c r="C3499" s="72" t="s">
        <v>135</v>
      </c>
    </row>
    <row r="3500" spans="1:3" ht="15" customHeight="1">
      <c r="A3500" t="s">
        <v>137</v>
      </c>
      <c r="B3500" s="72" t="s">
        <v>135</v>
      </c>
      <c r="C3500" s="72" t="s">
        <v>135</v>
      </c>
    </row>
    <row r="3501" spans="1:3" ht="15" customHeight="1">
      <c r="A3501" t="s">
        <v>137</v>
      </c>
      <c r="B3501" s="72" t="s">
        <v>135</v>
      </c>
      <c r="C3501" s="72" t="s">
        <v>135</v>
      </c>
    </row>
    <row r="3502" spans="1:3" ht="15" customHeight="1">
      <c r="A3502" t="s">
        <v>137</v>
      </c>
      <c r="B3502" s="72" t="s">
        <v>135</v>
      </c>
      <c r="C3502" s="72" t="s">
        <v>135</v>
      </c>
    </row>
    <row r="3503" spans="1:3" ht="15" customHeight="1">
      <c r="A3503" t="s">
        <v>137</v>
      </c>
      <c r="B3503" s="72" t="s">
        <v>135</v>
      </c>
      <c r="C3503" s="72" t="s">
        <v>135</v>
      </c>
    </row>
    <row r="3504" spans="1:3" ht="15" customHeight="1">
      <c r="A3504" t="s">
        <v>137</v>
      </c>
      <c r="B3504" s="72" t="s">
        <v>135</v>
      </c>
      <c r="C3504" s="72" t="s">
        <v>135</v>
      </c>
    </row>
    <row r="3505" spans="1:3" ht="15" customHeight="1">
      <c r="A3505" t="s">
        <v>137</v>
      </c>
      <c r="B3505" s="72" t="s">
        <v>135</v>
      </c>
      <c r="C3505" s="72" t="s">
        <v>135</v>
      </c>
    </row>
    <row r="3506" spans="1:3" ht="15" customHeight="1">
      <c r="A3506" t="s">
        <v>137</v>
      </c>
      <c r="B3506" s="72" t="s">
        <v>135</v>
      </c>
      <c r="C3506" s="72" t="s">
        <v>135</v>
      </c>
    </row>
    <row r="3507" spans="1:3" ht="15" customHeight="1">
      <c r="A3507" t="s">
        <v>137</v>
      </c>
      <c r="B3507" s="72" t="s">
        <v>135</v>
      </c>
      <c r="C3507" s="72" t="s">
        <v>135</v>
      </c>
    </row>
    <row r="3508" spans="1:3" ht="15" customHeight="1">
      <c r="A3508" t="s">
        <v>137</v>
      </c>
      <c r="B3508" s="72" t="s">
        <v>135</v>
      </c>
      <c r="C3508" s="72" t="s">
        <v>135</v>
      </c>
    </row>
    <row r="3509" spans="1:3" ht="15" customHeight="1">
      <c r="A3509" t="s">
        <v>137</v>
      </c>
      <c r="B3509" s="72" t="s">
        <v>135</v>
      </c>
      <c r="C3509" s="72" t="s">
        <v>135</v>
      </c>
    </row>
    <row r="3510" spans="1:3" ht="15" customHeight="1">
      <c r="A3510" t="s">
        <v>137</v>
      </c>
      <c r="B3510" s="72" t="s">
        <v>135</v>
      </c>
      <c r="C3510" s="72" t="s">
        <v>135</v>
      </c>
    </row>
    <row r="3511" spans="1:3" ht="15" customHeight="1">
      <c r="A3511" t="s">
        <v>137</v>
      </c>
      <c r="B3511" s="72" t="s">
        <v>135</v>
      </c>
      <c r="C3511" s="72" t="s">
        <v>135</v>
      </c>
    </row>
    <row r="3512" spans="1:3" ht="15" customHeight="1">
      <c r="A3512" t="s">
        <v>137</v>
      </c>
      <c r="B3512" s="72" t="s">
        <v>135</v>
      </c>
      <c r="C3512" s="72" t="s">
        <v>135</v>
      </c>
    </row>
    <row r="3513" spans="1:3" ht="15" customHeight="1">
      <c r="A3513" t="s">
        <v>137</v>
      </c>
      <c r="B3513" s="72" t="s">
        <v>135</v>
      </c>
      <c r="C3513" s="72" t="s">
        <v>135</v>
      </c>
    </row>
    <row r="3514" spans="1:3" ht="15" customHeight="1">
      <c r="A3514" t="s">
        <v>137</v>
      </c>
      <c r="B3514" s="72" t="s">
        <v>135</v>
      </c>
      <c r="C3514" s="72" t="s">
        <v>135</v>
      </c>
    </row>
    <row r="3515" spans="1:3" ht="15" customHeight="1">
      <c r="A3515" t="s">
        <v>137</v>
      </c>
      <c r="B3515" s="72" t="s">
        <v>135</v>
      </c>
      <c r="C3515" s="72" t="s">
        <v>135</v>
      </c>
    </row>
    <row r="3516" spans="1:3" ht="15" customHeight="1">
      <c r="A3516" t="s">
        <v>137</v>
      </c>
      <c r="B3516" s="72" t="s">
        <v>135</v>
      </c>
      <c r="C3516" s="72" t="s">
        <v>135</v>
      </c>
    </row>
    <row r="3517" spans="1:3" ht="15" customHeight="1">
      <c r="A3517" t="s">
        <v>137</v>
      </c>
      <c r="B3517" s="72" t="s">
        <v>135</v>
      </c>
      <c r="C3517" s="72" t="s">
        <v>135</v>
      </c>
    </row>
    <row r="3518" spans="1:3" ht="15" customHeight="1">
      <c r="A3518" t="s">
        <v>137</v>
      </c>
      <c r="B3518" s="72" t="s">
        <v>135</v>
      </c>
      <c r="C3518" s="72" t="s">
        <v>135</v>
      </c>
    </row>
    <row r="3519" spans="1:3" ht="15" customHeight="1">
      <c r="A3519" t="s">
        <v>137</v>
      </c>
      <c r="B3519" s="72" t="s">
        <v>135</v>
      </c>
      <c r="C3519" s="72" t="s">
        <v>135</v>
      </c>
    </row>
    <row r="3520" spans="1:3" ht="15" customHeight="1">
      <c r="A3520" t="s">
        <v>137</v>
      </c>
      <c r="B3520" s="72" t="s">
        <v>135</v>
      </c>
      <c r="C3520" s="72" t="s">
        <v>135</v>
      </c>
    </row>
    <row r="3521" spans="1:3" ht="15" customHeight="1">
      <c r="A3521" t="s">
        <v>137</v>
      </c>
      <c r="B3521" s="72" t="s">
        <v>135</v>
      </c>
      <c r="C3521" s="72" t="s">
        <v>135</v>
      </c>
    </row>
    <row r="3522" spans="1:3" ht="15" customHeight="1">
      <c r="A3522" t="s">
        <v>137</v>
      </c>
      <c r="B3522" s="72" t="s">
        <v>135</v>
      </c>
      <c r="C3522" s="72" t="s">
        <v>135</v>
      </c>
    </row>
    <row r="3523" spans="1:3" ht="15" customHeight="1">
      <c r="A3523" t="s">
        <v>137</v>
      </c>
      <c r="B3523" s="72" t="s">
        <v>135</v>
      </c>
      <c r="C3523" s="72" t="s">
        <v>135</v>
      </c>
    </row>
    <row r="3524" spans="1:3" ht="15" customHeight="1">
      <c r="A3524" t="s">
        <v>137</v>
      </c>
      <c r="B3524" s="72" t="s">
        <v>135</v>
      </c>
      <c r="C3524" s="72" t="s">
        <v>135</v>
      </c>
    </row>
    <row r="3525" spans="1:3" ht="15" customHeight="1">
      <c r="A3525" t="s">
        <v>137</v>
      </c>
      <c r="B3525" s="72" t="s">
        <v>135</v>
      </c>
      <c r="C3525" s="72" t="s">
        <v>135</v>
      </c>
    </row>
    <row r="3526" spans="1:3" ht="15" customHeight="1">
      <c r="A3526" t="s">
        <v>137</v>
      </c>
      <c r="B3526" s="72" t="s">
        <v>135</v>
      </c>
      <c r="C3526" s="72" t="s">
        <v>135</v>
      </c>
    </row>
    <row r="3527" spans="1:3" ht="15" customHeight="1">
      <c r="A3527" t="s">
        <v>137</v>
      </c>
      <c r="B3527" s="72" t="s">
        <v>135</v>
      </c>
      <c r="C3527" s="72" t="s">
        <v>135</v>
      </c>
    </row>
    <row r="3528" spans="1:3" ht="15" customHeight="1">
      <c r="A3528" t="s">
        <v>137</v>
      </c>
      <c r="B3528" s="72" t="s">
        <v>135</v>
      </c>
      <c r="C3528" s="72" t="s">
        <v>135</v>
      </c>
    </row>
    <row r="3529" spans="1:3" ht="15" customHeight="1">
      <c r="A3529" t="s">
        <v>137</v>
      </c>
      <c r="B3529" s="72" t="s">
        <v>135</v>
      </c>
      <c r="C3529" s="72" t="s">
        <v>135</v>
      </c>
    </row>
    <row r="3530" spans="1:3" ht="15" customHeight="1">
      <c r="A3530" t="s">
        <v>137</v>
      </c>
      <c r="B3530" s="72" t="s">
        <v>135</v>
      </c>
      <c r="C3530" s="72" t="s">
        <v>135</v>
      </c>
    </row>
    <row r="3531" spans="1:3" ht="15" customHeight="1">
      <c r="A3531" t="s">
        <v>137</v>
      </c>
      <c r="B3531" s="72" t="s">
        <v>135</v>
      </c>
      <c r="C3531" s="72" t="s">
        <v>135</v>
      </c>
    </row>
    <row r="3532" spans="1:3" ht="15" customHeight="1">
      <c r="A3532" t="s">
        <v>137</v>
      </c>
      <c r="B3532" s="72" t="s">
        <v>135</v>
      </c>
      <c r="C3532" s="72" t="s">
        <v>135</v>
      </c>
    </row>
    <row r="3533" spans="1:3" ht="15" customHeight="1">
      <c r="A3533" t="s">
        <v>137</v>
      </c>
      <c r="B3533" s="72" t="s">
        <v>135</v>
      </c>
      <c r="C3533" s="72" t="s">
        <v>135</v>
      </c>
    </row>
    <row r="3534" spans="1:3" ht="15" customHeight="1">
      <c r="A3534" t="s">
        <v>137</v>
      </c>
      <c r="B3534" s="72" t="s">
        <v>135</v>
      </c>
      <c r="C3534" s="72" t="s">
        <v>135</v>
      </c>
    </row>
    <row r="3535" spans="1:3" ht="15" customHeight="1">
      <c r="A3535" t="s">
        <v>137</v>
      </c>
      <c r="B3535" s="72" t="s">
        <v>135</v>
      </c>
      <c r="C3535" s="72" t="s">
        <v>135</v>
      </c>
    </row>
    <row r="3536" spans="1:3" ht="15" customHeight="1">
      <c r="A3536" t="s">
        <v>137</v>
      </c>
      <c r="B3536" s="72" t="s">
        <v>135</v>
      </c>
      <c r="C3536" s="72" t="s">
        <v>135</v>
      </c>
    </row>
    <row r="3537" spans="1:3" ht="15" customHeight="1">
      <c r="A3537" t="s">
        <v>137</v>
      </c>
      <c r="B3537" s="72" t="s">
        <v>135</v>
      </c>
      <c r="C3537" s="72" t="s">
        <v>135</v>
      </c>
    </row>
    <row r="3538" spans="1:3" ht="15" customHeight="1">
      <c r="A3538" t="s">
        <v>137</v>
      </c>
      <c r="B3538" s="72" t="s">
        <v>135</v>
      </c>
      <c r="C3538" s="72" t="s">
        <v>135</v>
      </c>
    </row>
    <row r="3539" spans="1:3" ht="15" customHeight="1">
      <c r="A3539" t="s">
        <v>137</v>
      </c>
      <c r="B3539" s="72" t="s">
        <v>135</v>
      </c>
      <c r="C3539" s="72" t="s">
        <v>135</v>
      </c>
    </row>
    <row r="3540" spans="1:3" ht="15" customHeight="1">
      <c r="A3540" t="s">
        <v>137</v>
      </c>
      <c r="B3540" s="72" t="s">
        <v>135</v>
      </c>
      <c r="C3540" s="72" t="s">
        <v>135</v>
      </c>
    </row>
    <row r="3541" spans="1:3" ht="15" customHeight="1">
      <c r="A3541" t="s">
        <v>137</v>
      </c>
      <c r="B3541" s="72" t="s">
        <v>135</v>
      </c>
      <c r="C3541" s="72" t="s">
        <v>135</v>
      </c>
    </row>
    <row r="3542" spans="1:3" ht="15" customHeight="1">
      <c r="A3542" t="s">
        <v>137</v>
      </c>
      <c r="B3542" s="72" t="s">
        <v>135</v>
      </c>
      <c r="C3542" s="72" t="s">
        <v>135</v>
      </c>
    </row>
    <row r="3543" spans="1:3" ht="15" customHeight="1">
      <c r="A3543" t="s">
        <v>137</v>
      </c>
      <c r="B3543" s="72" t="s">
        <v>135</v>
      </c>
      <c r="C3543" s="72" t="s">
        <v>135</v>
      </c>
    </row>
    <row r="3544" spans="1:3" ht="15" customHeight="1">
      <c r="A3544" t="s">
        <v>137</v>
      </c>
      <c r="B3544" s="72" t="s">
        <v>135</v>
      </c>
      <c r="C3544" s="72" t="s">
        <v>135</v>
      </c>
    </row>
    <row r="3545" spans="1:3" ht="15" customHeight="1">
      <c r="A3545" t="s">
        <v>137</v>
      </c>
      <c r="B3545" s="72" t="s">
        <v>135</v>
      </c>
      <c r="C3545" s="72" t="s">
        <v>135</v>
      </c>
    </row>
    <row r="3546" spans="1:3" ht="15" customHeight="1">
      <c r="A3546" t="s">
        <v>137</v>
      </c>
      <c r="B3546" s="72" t="s">
        <v>135</v>
      </c>
      <c r="C3546" s="72" t="s">
        <v>135</v>
      </c>
    </row>
    <row r="3547" spans="1:3" ht="15" customHeight="1">
      <c r="A3547" t="s">
        <v>137</v>
      </c>
      <c r="B3547" s="72" t="s">
        <v>135</v>
      </c>
      <c r="C3547" s="72" t="s">
        <v>135</v>
      </c>
    </row>
    <row r="3548" spans="1:3" ht="15" customHeight="1">
      <c r="A3548" t="s">
        <v>137</v>
      </c>
      <c r="B3548" s="72" t="s">
        <v>135</v>
      </c>
      <c r="C3548" s="72" t="s">
        <v>135</v>
      </c>
    </row>
    <row r="3549" spans="1:3" ht="15" customHeight="1">
      <c r="A3549" t="s">
        <v>137</v>
      </c>
      <c r="B3549" s="72" t="s">
        <v>135</v>
      </c>
      <c r="C3549" s="72" t="s">
        <v>135</v>
      </c>
    </row>
    <row r="3550" spans="1:3" ht="15" customHeight="1">
      <c r="A3550" t="s">
        <v>137</v>
      </c>
      <c r="B3550" s="72" t="s">
        <v>135</v>
      </c>
      <c r="C3550" s="72" t="s">
        <v>135</v>
      </c>
    </row>
    <row r="3551" spans="1:3" ht="15" customHeight="1">
      <c r="A3551" t="s">
        <v>137</v>
      </c>
      <c r="B3551" s="72" t="s">
        <v>135</v>
      </c>
      <c r="C3551" s="72" t="s">
        <v>135</v>
      </c>
    </row>
    <row r="3552" spans="1:3" ht="15" customHeight="1">
      <c r="A3552" t="s">
        <v>137</v>
      </c>
      <c r="B3552" s="72" t="s">
        <v>135</v>
      </c>
      <c r="C3552" s="72" t="s">
        <v>135</v>
      </c>
    </row>
    <row r="3553" spans="1:3" ht="15" customHeight="1">
      <c r="A3553" t="s">
        <v>137</v>
      </c>
      <c r="B3553" s="72" t="s">
        <v>135</v>
      </c>
      <c r="C3553" s="72" t="s">
        <v>135</v>
      </c>
    </row>
    <row r="3554" spans="1:3" ht="15" customHeight="1">
      <c r="A3554" t="s">
        <v>137</v>
      </c>
      <c r="B3554" s="72" t="s">
        <v>135</v>
      </c>
      <c r="C3554" s="72" t="s">
        <v>135</v>
      </c>
    </row>
    <row r="3555" spans="1:3" ht="15" customHeight="1">
      <c r="A3555" t="s">
        <v>137</v>
      </c>
      <c r="B3555" s="72" t="s">
        <v>135</v>
      </c>
      <c r="C3555" s="72" t="s">
        <v>135</v>
      </c>
    </row>
    <row r="3556" spans="1:3" ht="15" customHeight="1">
      <c r="A3556" t="s">
        <v>137</v>
      </c>
      <c r="B3556" s="72" t="s">
        <v>135</v>
      </c>
      <c r="C3556" s="72" t="s">
        <v>135</v>
      </c>
    </row>
    <row r="3557" spans="1:3" ht="15" customHeight="1">
      <c r="A3557" t="s">
        <v>137</v>
      </c>
      <c r="B3557" s="72" t="s">
        <v>135</v>
      </c>
      <c r="C3557" s="72" t="s">
        <v>135</v>
      </c>
    </row>
    <row r="3558" spans="1:3" ht="15" customHeight="1">
      <c r="A3558" t="s">
        <v>137</v>
      </c>
      <c r="B3558" s="72" t="s">
        <v>135</v>
      </c>
      <c r="C3558" s="72" t="s">
        <v>135</v>
      </c>
    </row>
    <row r="3559" spans="1:3" ht="15" customHeight="1">
      <c r="A3559" t="s">
        <v>137</v>
      </c>
      <c r="B3559" s="72" t="s">
        <v>135</v>
      </c>
      <c r="C3559" s="72" t="s">
        <v>135</v>
      </c>
    </row>
    <row r="3560" spans="1:3" ht="15" customHeight="1">
      <c r="A3560" t="s">
        <v>137</v>
      </c>
      <c r="B3560" s="72" t="s">
        <v>135</v>
      </c>
      <c r="C3560" s="72" t="s">
        <v>135</v>
      </c>
    </row>
    <row r="3561" spans="1:3" ht="15" customHeight="1">
      <c r="A3561" t="s">
        <v>137</v>
      </c>
      <c r="B3561" s="72" t="s">
        <v>135</v>
      </c>
      <c r="C3561" s="72" t="s">
        <v>135</v>
      </c>
    </row>
    <row r="3562" spans="1:3" ht="15" customHeight="1">
      <c r="A3562" t="s">
        <v>137</v>
      </c>
      <c r="B3562" s="72" t="s">
        <v>135</v>
      </c>
      <c r="C3562" s="72" t="s">
        <v>135</v>
      </c>
    </row>
    <row r="3563" spans="1:3" ht="15" customHeight="1">
      <c r="A3563" t="s">
        <v>137</v>
      </c>
      <c r="B3563" s="72" t="s">
        <v>135</v>
      </c>
      <c r="C3563" s="72" t="s">
        <v>135</v>
      </c>
    </row>
    <row r="3564" spans="1:3" ht="15" customHeight="1">
      <c r="A3564" t="s">
        <v>137</v>
      </c>
      <c r="B3564" s="72" t="s">
        <v>135</v>
      </c>
      <c r="C3564" s="72" t="s">
        <v>135</v>
      </c>
    </row>
    <row r="3565" spans="1:3" ht="15" customHeight="1">
      <c r="A3565" t="s">
        <v>137</v>
      </c>
      <c r="B3565" s="72" t="s">
        <v>135</v>
      </c>
      <c r="C3565" s="72" t="s">
        <v>135</v>
      </c>
    </row>
    <row r="3566" spans="1:3" ht="15" customHeight="1">
      <c r="A3566" t="s">
        <v>137</v>
      </c>
      <c r="B3566" s="72" t="s">
        <v>135</v>
      </c>
      <c r="C3566" s="72" t="s">
        <v>135</v>
      </c>
    </row>
    <row r="3567" spans="1:3" ht="15" customHeight="1">
      <c r="A3567" t="s">
        <v>137</v>
      </c>
      <c r="B3567" s="72" t="s">
        <v>135</v>
      </c>
      <c r="C3567" s="72" t="s">
        <v>135</v>
      </c>
    </row>
    <row r="3568" spans="1:3" ht="15" customHeight="1">
      <c r="A3568" t="s">
        <v>137</v>
      </c>
      <c r="B3568" s="72" t="s">
        <v>135</v>
      </c>
      <c r="C3568" s="72" t="s">
        <v>135</v>
      </c>
    </row>
    <row r="3569" spans="1:3" ht="15" customHeight="1">
      <c r="A3569" t="s">
        <v>137</v>
      </c>
      <c r="B3569" s="72" t="s">
        <v>135</v>
      </c>
      <c r="C3569" s="72" t="s">
        <v>135</v>
      </c>
    </row>
    <row r="3570" spans="1:3" ht="15" customHeight="1">
      <c r="A3570" t="s">
        <v>137</v>
      </c>
      <c r="B3570" s="72" t="s">
        <v>135</v>
      </c>
      <c r="C3570" s="72" t="s">
        <v>135</v>
      </c>
    </row>
    <row r="3571" spans="1:3" ht="15" customHeight="1">
      <c r="A3571" t="s">
        <v>137</v>
      </c>
      <c r="B3571" s="72" t="s">
        <v>135</v>
      </c>
      <c r="C3571" s="72" t="s">
        <v>135</v>
      </c>
    </row>
    <row r="3572" spans="1:3" ht="15" customHeight="1">
      <c r="A3572" t="s">
        <v>137</v>
      </c>
      <c r="B3572" s="72" t="s">
        <v>135</v>
      </c>
      <c r="C3572" s="72" t="s">
        <v>135</v>
      </c>
    </row>
    <row r="3573" spans="1:3" ht="15" customHeight="1">
      <c r="A3573" t="s">
        <v>137</v>
      </c>
      <c r="B3573" s="72" t="s">
        <v>135</v>
      </c>
      <c r="C3573" s="72" t="s">
        <v>135</v>
      </c>
    </row>
    <row r="3574" spans="1:3" ht="15" customHeight="1">
      <c r="A3574" t="s">
        <v>137</v>
      </c>
      <c r="B3574" s="72" t="s">
        <v>135</v>
      </c>
      <c r="C3574" s="72" t="s">
        <v>135</v>
      </c>
    </row>
    <row r="3575" spans="1:3" ht="15" customHeight="1">
      <c r="A3575" t="s">
        <v>137</v>
      </c>
      <c r="B3575" s="72" t="s">
        <v>135</v>
      </c>
      <c r="C3575" s="72" t="s">
        <v>135</v>
      </c>
    </row>
    <row r="3576" spans="1:3" ht="15" customHeight="1">
      <c r="A3576" t="s">
        <v>137</v>
      </c>
      <c r="B3576" s="72" t="s">
        <v>135</v>
      </c>
      <c r="C3576" s="72" t="s">
        <v>135</v>
      </c>
    </row>
    <row r="3577" spans="1:3" ht="15" customHeight="1">
      <c r="A3577" t="s">
        <v>137</v>
      </c>
      <c r="B3577" s="72" t="s">
        <v>135</v>
      </c>
      <c r="C3577" s="72" t="s">
        <v>135</v>
      </c>
    </row>
    <row r="3578" spans="1:3" ht="15" customHeight="1">
      <c r="A3578" t="s">
        <v>137</v>
      </c>
      <c r="B3578" s="72" t="s">
        <v>135</v>
      </c>
      <c r="C3578" s="72" t="s">
        <v>135</v>
      </c>
    </row>
    <row r="3579" spans="1:3" ht="15" customHeight="1">
      <c r="A3579" t="s">
        <v>137</v>
      </c>
      <c r="B3579" s="72" t="s">
        <v>135</v>
      </c>
      <c r="C3579" s="72" t="s">
        <v>135</v>
      </c>
    </row>
    <row r="3580" spans="1:3" ht="15" customHeight="1">
      <c r="A3580" t="s">
        <v>137</v>
      </c>
      <c r="B3580" s="72" t="s">
        <v>135</v>
      </c>
      <c r="C3580" s="72" t="s">
        <v>135</v>
      </c>
    </row>
    <row r="3581" spans="1:3" ht="15" customHeight="1">
      <c r="A3581" t="s">
        <v>137</v>
      </c>
      <c r="B3581" s="72" t="s">
        <v>135</v>
      </c>
      <c r="C3581" s="72" t="s">
        <v>135</v>
      </c>
    </row>
    <row r="3582" spans="1:3" ht="15" customHeight="1">
      <c r="A3582" t="s">
        <v>137</v>
      </c>
      <c r="B3582" s="72" t="s">
        <v>135</v>
      </c>
      <c r="C3582" s="72" t="s">
        <v>135</v>
      </c>
    </row>
    <row r="3583" spans="1:3" ht="15" customHeight="1">
      <c r="A3583" t="s">
        <v>137</v>
      </c>
      <c r="B3583" s="72" t="s">
        <v>135</v>
      </c>
      <c r="C3583" s="72" t="s">
        <v>135</v>
      </c>
    </row>
    <row r="3584" spans="1:3" ht="15" customHeight="1">
      <c r="A3584" t="s">
        <v>137</v>
      </c>
      <c r="B3584" s="72" t="s">
        <v>135</v>
      </c>
      <c r="C3584" s="72" t="s">
        <v>135</v>
      </c>
    </row>
    <row r="3585" spans="1:3" ht="15" customHeight="1">
      <c r="A3585" t="s">
        <v>137</v>
      </c>
      <c r="B3585" s="72" t="s">
        <v>135</v>
      </c>
      <c r="C3585" s="72" t="s">
        <v>135</v>
      </c>
    </row>
    <row r="3586" spans="1:3" ht="15" customHeight="1">
      <c r="A3586" t="s">
        <v>137</v>
      </c>
      <c r="B3586" s="72" t="s">
        <v>135</v>
      </c>
      <c r="C3586" s="72" t="s">
        <v>135</v>
      </c>
    </row>
    <row r="3587" spans="1:3" ht="15" customHeight="1">
      <c r="A3587" t="s">
        <v>137</v>
      </c>
      <c r="B3587" s="72" t="s">
        <v>135</v>
      </c>
      <c r="C3587" s="72" t="s">
        <v>135</v>
      </c>
    </row>
    <row r="3588" spans="1:3" ht="15" customHeight="1">
      <c r="A3588" t="s">
        <v>137</v>
      </c>
      <c r="B3588" s="72" t="s">
        <v>135</v>
      </c>
      <c r="C3588" s="72" t="s">
        <v>135</v>
      </c>
    </row>
    <row r="3589" spans="1:3" ht="15" customHeight="1">
      <c r="A3589" t="s">
        <v>137</v>
      </c>
      <c r="B3589" s="72" t="s">
        <v>135</v>
      </c>
      <c r="C3589" s="72" t="s">
        <v>135</v>
      </c>
    </row>
    <row r="3590" spans="1:3" ht="15" customHeight="1">
      <c r="A3590" t="s">
        <v>137</v>
      </c>
      <c r="B3590" s="72" t="s">
        <v>135</v>
      </c>
      <c r="C3590" s="72" t="s">
        <v>135</v>
      </c>
    </row>
    <row r="3591" spans="1:3" ht="15" customHeight="1">
      <c r="A3591" t="s">
        <v>137</v>
      </c>
      <c r="B3591" s="72" t="s">
        <v>135</v>
      </c>
      <c r="C3591" s="72" t="s">
        <v>135</v>
      </c>
    </row>
    <row r="3592" spans="1:3" ht="15" customHeight="1">
      <c r="A3592" t="s">
        <v>137</v>
      </c>
      <c r="B3592" s="72" t="s">
        <v>135</v>
      </c>
      <c r="C3592" s="72" t="s">
        <v>135</v>
      </c>
    </row>
    <row r="3593" spans="1:3" ht="15" customHeight="1">
      <c r="A3593" t="s">
        <v>137</v>
      </c>
      <c r="B3593" s="72" t="s">
        <v>135</v>
      </c>
      <c r="C3593" s="72" t="s">
        <v>135</v>
      </c>
    </row>
    <row r="3594" spans="1:3" ht="15" customHeight="1">
      <c r="A3594" t="s">
        <v>137</v>
      </c>
      <c r="B3594" s="72" t="s">
        <v>135</v>
      </c>
      <c r="C3594" s="72" t="s">
        <v>135</v>
      </c>
    </row>
    <row r="3595" spans="1:3" ht="15" customHeight="1">
      <c r="A3595" t="s">
        <v>137</v>
      </c>
      <c r="B3595" s="72" t="s">
        <v>135</v>
      </c>
      <c r="C3595" s="72" t="s">
        <v>135</v>
      </c>
    </row>
    <row r="3596" spans="1:3" ht="15" customHeight="1">
      <c r="A3596" t="s">
        <v>137</v>
      </c>
      <c r="B3596" s="72" t="s">
        <v>135</v>
      </c>
      <c r="C3596" s="72" t="s">
        <v>135</v>
      </c>
    </row>
    <row r="3597" spans="1:3" ht="15" customHeight="1">
      <c r="A3597" t="s">
        <v>137</v>
      </c>
      <c r="B3597" s="72" t="s">
        <v>135</v>
      </c>
      <c r="C3597" s="72" t="s">
        <v>135</v>
      </c>
    </row>
    <row r="3598" spans="1:3" ht="15" customHeight="1">
      <c r="A3598" t="s">
        <v>137</v>
      </c>
      <c r="B3598" s="72" t="s">
        <v>135</v>
      </c>
      <c r="C3598" s="72" t="s">
        <v>135</v>
      </c>
    </row>
    <row r="3599" spans="1:3" ht="15" customHeight="1">
      <c r="A3599" t="s">
        <v>137</v>
      </c>
      <c r="B3599" s="72" t="s">
        <v>135</v>
      </c>
      <c r="C3599" s="72" t="s">
        <v>135</v>
      </c>
    </row>
    <row r="3600" spans="1:3" ht="15" customHeight="1">
      <c r="A3600" t="s">
        <v>137</v>
      </c>
      <c r="B3600" s="72" t="s">
        <v>135</v>
      </c>
      <c r="C3600" s="72" t="s">
        <v>135</v>
      </c>
    </row>
    <row r="3601" spans="1:3" ht="15" customHeight="1">
      <c r="A3601" t="s">
        <v>137</v>
      </c>
      <c r="B3601" s="72" t="s">
        <v>135</v>
      </c>
      <c r="C3601" s="72" t="s">
        <v>135</v>
      </c>
    </row>
    <row r="3602" spans="1:3" ht="15" customHeight="1">
      <c r="A3602" t="s">
        <v>137</v>
      </c>
      <c r="B3602" s="72" t="s">
        <v>135</v>
      </c>
      <c r="C3602" s="72" t="s">
        <v>135</v>
      </c>
    </row>
    <row r="3603" spans="1:3" ht="15" customHeight="1">
      <c r="A3603" t="s">
        <v>137</v>
      </c>
      <c r="B3603" s="72" t="s">
        <v>135</v>
      </c>
      <c r="C3603" s="72" t="s">
        <v>135</v>
      </c>
    </row>
    <row r="3604" spans="1:3" ht="15" customHeight="1">
      <c r="A3604" t="s">
        <v>137</v>
      </c>
      <c r="B3604" s="72" t="s">
        <v>135</v>
      </c>
      <c r="C3604" s="72" t="s">
        <v>135</v>
      </c>
    </row>
    <row r="3605" spans="1:3" ht="15" customHeight="1">
      <c r="A3605" t="s">
        <v>137</v>
      </c>
      <c r="B3605" s="72" t="s">
        <v>135</v>
      </c>
      <c r="C3605" s="72" t="s">
        <v>135</v>
      </c>
    </row>
    <row r="3606" spans="1:3" ht="15" customHeight="1">
      <c r="A3606" t="s">
        <v>137</v>
      </c>
      <c r="B3606" s="72" t="s">
        <v>135</v>
      </c>
      <c r="C3606" s="72" t="s">
        <v>135</v>
      </c>
    </row>
    <row r="3607" spans="1:3" ht="15" customHeight="1">
      <c r="A3607" t="s">
        <v>137</v>
      </c>
      <c r="B3607" s="72" t="s">
        <v>135</v>
      </c>
      <c r="C3607" s="72" t="s">
        <v>135</v>
      </c>
    </row>
    <row r="3608" spans="1:3" ht="15" customHeight="1">
      <c r="A3608" t="s">
        <v>137</v>
      </c>
      <c r="B3608" s="72" t="s">
        <v>135</v>
      </c>
      <c r="C3608" s="72" t="s">
        <v>135</v>
      </c>
    </row>
    <row r="3609" spans="1:3" ht="15" customHeight="1">
      <c r="A3609" t="s">
        <v>137</v>
      </c>
      <c r="B3609" s="72" t="s">
        <v>135</v>
      </c>
      <c r="C3609" s="72" t="s">
        <v>135</v>
      </c>
    </row>
    <row r="3610" spans="1:3" ht="15" customHeight="1">
      <c r="A3610" t="s">
        <v>137</v>
      </c>
      <c r="B3610" s="72" t="s">
        <v>135</v>
      </c>
      <c r="C3610" s="72" t="s">
        <v>135</v>
      </c>
    </row>
    <row r="3611" spans="1:3" ht="15" customHeight="1">
      <c r="A3611" t="s">
        <v>137</v>
      </c>
      <c r="B3611" s="72" t="s">
        <v>135</v>
      </c>
      <c r="C3611" s="72" t="s">
        <v>135</v>
      </c>
    </row>
    <row r="3612" spans="1:3" ht="15" customHeight="1">
      <c r="A3612" t="s">
        <v>137</v>
      </c>
      <c r="B3612" s="72" t="s">
        <v>135</v>
      </c>
      <c r="C3612" s="72" t="s">
        <v>135</v>
      </c>
    </row>
    <row r="3613" spans="1:3" ht="15" customHeight="1">
      <c r="A3613" t="s">
        <v>137</v>
      </c>
      <c r="B3613" s="72" t="s">
        <v>135</v>
      </c>
      <c r="C3613" s="72" t="s">
        <v>135</v>
      </c>
    </row>
    <row r="3614" spans="1:3" ht="15" customHeight="1">
      <c r="A3614" t="s">
        <v>137</v>
      </c>
      <c r="B3614" s="72" t="s">
        <v>135</v>
      </c>
      <c r="C3614" s="72" t="s">
        <v>135</v>
      </c>
    </row>
    <row r="3615" spans="1:3" ht="15" customHeight="1">
      <c r="A3615" t="s">
        <v>137</v>
      </c>
      <c r="B3615" s="72" t="s">
        <v>135</v>
      </c>
      <c r="C3615" s="72" t="s">
        <v>135</v>
      </c>
    </row>
    <row r="3616" spans="1:3" ht="15" customHeight="1">
      <c r="A3616" t="s">
        <v>137</v>
      </c>
      <c r="B3616" s="72" t="s">
        <v>135</v>
      </c>
      <c r="C3616" s="72" t="s">
        <v>135</v>
      </c>
    </row>
    <row r="3617" spans="1:3" ht="15" customHeight="1">
      <c r="A3617" t="s">
        <v>137</v>
      </c>
      <c r="B3617" s="72" t="s">
        <v>135</v>
      </c>
      <c r="C3617" s="72" t="s">
        <v>135</v>
      </c>
    </row>
    <row r="3618" spans="1:3" ht="15" customHeight="1">
      <c r="A3618" t="s">
        <v>137</v>
      </c>
      <c r="B3618" t="s">
        <v>130</v>
      </c>
      <c r="C3618" t="s">
        <v>282</v>
      </c>
    </row>
    <row r="3619" spans="1:3" ht="15" customHeight="1">
      <c r="A3619" t="s">
        <v>137</v>
      </c>
      <c r="B3619" t="s">
        <v>130</v>
      </c>
      <c r="C3619" t="s">
        <v>282</v>
      </c>
    </row>
    <row r="3620" spans="1:3" ht="15" customHeight="1">
      <c r="A3620" t="s">
        <v>137</v>
      </c>
      <c r="B3620" t="s">
        <v>130</v>
      </c>
      <c r="C3620" t="s">
        <v>282</v>
      </c>
    </row>
    <row r="3621" spans="1:3" ht="15" customHeight="1">
      <c r="A3621" t="s">
        <v>137</v>
      </c>
      <c r="B3621" t="s">
        <v>130</v>
      </c>
      <c r="C3621" t="s">
        <v>282</v>
      </c>
    </row>
    <row r="3622" spans="1:3" ht="15" customHeight="1">
      <c r="A3622" t="s">
        <v>137</v>
      </c>
      <c r="B3622" t="s">
        <v>130</v>
      </c>
      <c r="C3622" t="s">
        <v>282</v>
      </c>
    </row>
    <row r="3623" spans="1:3" ht="15" customHeight="1">
      <c r="A3623" t="s">
        <v>137</v>
      </c>
      <c r="B3623" t="s">
        <v>130</v>
      </c>
      <c r="C3623" t="s">
        <v>282</v>
      </c>
    </row>
    <row r="3624" spans="1:3" ht="15" customHeight="1">
      <c r="A3624" t="s">
        <v>137</v>
      </c>
      <c r="B3624" t="s">
        <v>130</v>
      </c>
      <c r="C3624" t="s">
        <v>282</v>
      </c>
    </row>
    <row r="3625" spans="1:3" ht="15" customHeight="1">
      <c r="A3625" t="s">
        <v>137</v>
      </c>
      <c r="B3625" t="s">
        <v>130</v>
      </c>
      <c r="C3625" t="s">
        <v>282</v>
      </c>
    </row>
    <row r="3626" spans="1:3" ht="15" customHeight="1">
      <c r="A3626" t="s">
        <v>134</v>
      </c>
      <c r="B3626" t="s">
        <v>133</v>
      </c>
      <c r="C3626" t="s">
        <v>132</v>
      </c>
    </row>
    <row r="3627" spans="1:3" ht="15" customHeight="1">
      <c r="A3627" t="s">
        <v>134</v>
      </c>
      <c r="B3627" t="s">
        <v>133</v>
      </c>
      <c r="C3627" t="s">
        <v>132</v>
      </c>
    </row>
    <row r="3628" spans="1:3" ht="15" customHeight="1">
      <c r="A3628" t="s">
        <v>134</v>
      </c>
      <c r="B3628" t="s">
        <v>133</v>
      </c>
      <c r="C3628" t="s">
        <v>132</v>
      </c>
    </row>
    <row r="3629" spans="1:3" ht="15" customHeight="1">
      <c r="A3629" t="s">
        <v>134</v>
      </c>
      <c r="B3629" t="s">
        <v>133</v>
      </c>
      <c r="C3629" t="s">
        <v>132</v>
      </c>
    </row>
    <row r="3630" spans="1:3" ht="15" customHeight="1">
      <c r="A3630" t="s">
        <v>134</v>
      </c>
      <c r="B3630" t="s">
        <v>133</v>
      </c>
      <c r="C3630" t="s">
        <v>132</v>
      </c>
    </row>
    <row r="3631" spans="1:3" ht="15" customHeight="1">
      <c r="A3631" t="s">
        <v>134</v>
      </c>
      <c r="B3631" t="s">
        <v>133</v>
      </c>
      <c r="C3631" t="s">
        <v>132</v>
      </c>
    </row>
    <row r="3632" spans="1:3" ht="15" customHeight="1">
      <c r="A3632" t="s">
        <v>134</v>
      </c>
      <c r="B3632" t="s">
        <v>133</v>
      </c>
      <c r="C3632" t="s">
        <v>132</v>
      </c>
    </row>
    <row r="3633" spans="1:3" ht="15" customHeight="1">
      <c r="A3633" t="s">
        <v>134</v>
      </c>
      <c r="B3633" t="s">
        <v>133</v>
      </c>
      <c r="C3633" t="s">
        <v>132</v>
      </c>
    </row>
    <row r="3634" spans="1:3" ht="15" customHeight="1">
      <c r="A3634" t="s">
        <v>134</v>
      </c>
      <c r="B3634" t="s">
        <v>133</v>
      </c>
      <c r="C3634" t="s">
        <v>132</v>
      </c>
    </row>
    <row r="3635" spans="1:3" ht="15" customHeight="1">
      <c r="A3635" t="s">
        <v>134</v>
      </c>
      <c r="B3635" t="s">
        <v>133</v>
      </c>
      <c r="C3635" t="s">
        <v>132</v>
      </c>
    </row>
    <row r="3636" spans="1:3" ht="15" customHeight="1">
      <c r="A3636" t="s">
        <v>134</v>
      </c>
      <c r="B3636" t="s">
        <v>133</v>
      </c>
      <c r="C3636" t="s">
        <v>132</v>
      </c>
    </row>
    <row r="3637" spans="1:3" ht="15" customHeight="1">
      <c r="A3637" t="s">
        <v>134</v>
      </c>
      <c r="B3637" t="s">
        <v>133</v>
      </c>
      <c r="C3637" t="s">
        <v>132</v>
      </c>
    </row>
    <row r="3638" spans="1:3" ht="15" customHeight="1">
      <c r="A3638" t="s">
        <v>134</v>
      </c>
      <c r="B3638" t="s">
        <v>133</v>
      </c>
      <c r="C3638" t="s">
        <v>132</v>
      </c>
    </row>
    <row r="3639" spans="1:3" ht="15" customHeight="1">
      <c r="A3639" t="s">
        <v>134</v>
      </c>
      <c r="B3639" t="s">
        <v>133</v>
      </c>
      <c r="C3639" t="s">
        <v>132</v>
      </c>
    </row>
    <row r="3640" spans="1:3" ht="15" customHeight="1">
      <c r="A3640" t="s">
        <v>134</v>
      </c>
      <c r="B3640" t="s">
        <v>133</v>
      </c>
      <c r="C3640" t="s">
        <v>132</v>
      </c>
    </row>
    <row r="3641" spans="1:3" ht="15" customHeight="1">
      <c r="A3641" t="s">
        <v>134</v>
      </c>
      <c r="B3641" t="s">
        <v>133</v>
      </c>
      <c r="C3641" t="s">
        <v>132</v>
      </c>
    </row>
    <row r="3642" spans="1:3" ht="15" customHeight="1">
      <c r="A3642" t="s">
        <v>134</v>
      </c>
      <c r="B3642" t="s">
        <v>133</v>
      </c>
      <c r="C3642" t="s">
        <v>132</v>
      </c>
    </row>
    <row r="3643" spans="1:3" ht="15" customHeight="1">
      <c r="A3643" t="s">
        <v>134</v>
      </c>
      <c r="B3643" t="s">
        <v>133</v>
      </c>
      <c r="C3643" t="s">
        <v>132</v>
      </c>
    </row>
    <row r="3644" spans="1:3" ht="15" customHeight="1">
      <c r="A3644" t="s">
        <v>134</v>
      </c>
      <c r="B3644" t="s">
        <v>133</v>
      </c>
      <c r="C3644" t="s">
        <v>132</v>
      </c>
    </row>
    <row r="3645" spans="1:3" ht="15" customHeight="1">
      <c r="A3645" t="s">
        <v>134</v>
      </c>
      <c r="B3645" t="s">
        <v>133</v>
      </c>
      <c r="C3645" t="s">
        <v>132</v>
      </c>
    </row>
    <row r="3646" spans="1:3" ht="15" customHeight="1">
      <c r="A3646" t="s">
        <v>134</v>
      </c>
      <c r="B3646" t="s">
        <v>133</v>
      </c>
      <c r="C3646" t="s">
        <v>132</v>
      </c>
    </row>
    <row r="3647" spans="1:3" ht="15" customHeight="1">
      <c r="A3647" t="s">
        <v>134</v>
      </c>
      <c r="B3647" t="s">
        <v>133</v>
      </c>
      <c r="C3647" t="s">
        <v>132</v>
      </c>
    </row>
    <row r="3648" spans="1:3" ht="15" customHeight="1">
      <c r="A3648" t="s">
        <v>134</v>
      </c>
      <c r="B3648" t="s">
        <v>133</v>
      </c>
      <c r="C3648" t="s">
        <v>132</v>
      </c>
    </row>
    <row r="3649" spans="1:3" ht="15" customHeight="1">
      <c r="A3649" t="s">
        <v>134</v>
      </c>
      <c r="B3649" t="s">
        <v>133</v>
      </c>
      <c r="C3649" t="s">
        <v>132</v>
      </c>
    </row>
    <row r="3650" spans="1:3" ht="15" customHeight="1">
      <c r="A3650" t="s">
        <v>134</v>
      </c>
      <c r="B3650" t="s">
        <v>133</v>
      </c>
      <c r="C3650" t="s">
        <v>132</v>
      </c>
    </row>
    <row r="3651" spans="1:3" ht="15" customHeight="1">
      <c r="A3651" t="s">
        <v>134</v>
      </c>
      <c r="B3651" t="s">
        <v>133</v>
      </c>
      <c r="C3651" t="s">
        <v>132</v>
      </c>
    </row>
    <row r="3652" spans="1:3" ht="15" customHeight="1">
      <c r="A3652" t="s">
        <v>134</v>
      </c>
      <c r="B3652" t="s">
        <v>133</v>
      </c>
      <c r="C3652" t="s">
        <v>132</v>
      </c>
    </row>
    <row r="3653" spans="1:3" ht="15" customHeight="1">
      <c r="A3653" t="s">
        <v>134</v>
      </c>
      <c r="B3653" t="s">
        <v>133</v>
      </c>
      <c r="C3653" t="s">
        <v>132</v>
      </c>
    </row>
    <row r="3654" spans="1:3" ht="15" customHeight="1">
      <c r="A3654" t="s">
        <v>134</v>
      </c>
      <c r="B3654" t="s">
        <v>133</v>
      </c>
      <c r="C3654" t="s">
        <v>132</v>
      </c>
    </row>
    <row r="3655" spans="1:3" ht="15" customHeight="1">
      <c r="A3655" t="s">
        <v>134</v>
      </c>
      <c r="B3655" t="s">
        <v>133</v>
      </c>
      <c r="C3655" t="s">
        <v>132</v>
      </c>
    </row>
    <row r="3656" spans="1:3" ht="15" customHeight="1">
      <c r="A3656" t="s">
        <v>134</v>
      </c>
      <c r="B3656" t="s">
        <v>133</v>
      </c>
      <c r="C3656" t="s">
        <v>132</v>
      </c>
    </row>
    <row r="3657" spans="1:3" ht="15" customHeight="1">
      <c r="A3657" t="s">
        <v>134</v>
      </c>
      <c r="B3657" t="s">
        <v>133</v>
      </c>
      <c r="C3657" t="s">
        <v>132</v>
      </c>
    </row>
    <row r="3658" spans="1:3" ht="15" customHeight="1">
      <c r="A3658" t="s">
        <v>134</v>
      </c>
      <c r="B3658" t="s">
        <v>133</v>
      </c>
      <c r="C3658" t="s">
        <v>132</v>
      </c>
    </row>
    <row r="3659" spans="1:3" ht="15" customHeight="1">
      <c r="A3659" t="s">
        <v>134</v>
      </c>
      <c r="B3659" t="s">
        <v>133</v>
      </c>
      <c r="C3659" t="s">
        <v>132</v>
      </c>
    </row>
    <row r="3660" spans="1:3" ht="15" customHeight="1">
      <c r="A3660" t="s">
        <v>134</v>
      </c>
      <c r="B3660" t="s">
        <v>133</v>
      </c>
      <c r="C3660" t="s">
        <v>132</v>
      </c>
    </row>
    <row r="3661" spans="1:3" ht="15" customHeight="1">
      <c r="A3661" t="s">
        <v>134</v>
      </c>
      <c r="B3661" t="s">
        <v>133</v>
      </c>
      <c r="C3661" t="s">
        <v>132</v>
      </c>
    </row>
    <row r="3662" spans="1:3" ht="15" customHeight="1">
      <c r="A3662" t="s">
        <v>134</v>
      </c>
      <c r="B3662" t="s">
        <v>133</v>
      </c>
      <c r="C3662" t="s">
        <v>132</v>
      </c>
    </row>
    <row r="3663" spans="1:3" ht="15" customHeight="1">
      <c r="A3663" t="s">
        <v>134</v>
      </c>
      <c r="B3663" t="s">
        <v>133</v>
      </c>
      <c r="C3663" t="s">
        <v>132</v>
      </c>
    </row>
    <row r="3664" spans="1:3" ht="15" customHeight="1">
      <c r="A3664" t="s">
        <v>134</v>
      </c>
      <c r="B3664" t="s">
        <v>133</v>
      </c>
      <c r="C3664" t="s">
        <v>132</v>
      </c>
    </row>
    <row r="3665" spans="1:3" ht="15" customHeight="1">
      <c r="A3665" t="s">
        <v>134</v>
      </c>
      <c r="B3665" t="s">
        <v>133</v>
      </c>
      <c r="C3665" t="s">
        <v>132</v>
      </c>
    </row>
    <row r="3666" spans="1:3" ht="15" customHeight="1">
      <c r="A3666" t="s">
        <v>134</v>
      </c>
      <c r="B3666" t="s">
        <v>133</v>
      </c>
      <c r="C3666" t="s">
        <v>132</v>
      </c>
    </row>
    <row r="3667" spans="1:3" ht="15" customHeight="1">
      <c r="A3667" t="s">
        <v>134</v>
      </c>
      <c r="B3667" t="s">
        <v>133</v>
      </c>
      <c r="C3667" t="s">
        <v>132</v>
      </c>
    </row>
    <row r="3668" spans="1:3" ht="15" customHeight="1">
      <c r="A3668" t="s">
        <v>134</v>
      </c>
      <c r="B3668" t="s">
        <v>133</v>
      </c>
      <c r="C3668" t="s">
        <v>132</v>
      </c>
    </row>
    <row r="3669" spans="1:3" ht="15" customHeight="1">
      <c r="A3669" t="s">
        <v>134</v>
      </c>
      <c r="B3669" t="s">
        <v>133</v>
      </c>
      <c r="C3669" t="s">
        <v>132</v>
      </c>
    </row>
    <row r="3670" spans="1:3" ht="15" customHeight="1">
      <c r="A3670" t="s">
        <v>134</v>
      </c>
      <c r="B3670" t="s">
        <v>133</v>
      </c>
      <c r="C3670" t="s">
        <v>132</v>
      </c>
    </row>
    <row r="3671" spans="1:3" ht="15" customHeight="1">
      <c r="A3671" t="s">
        <v>134</v>
      </c>
      <c r="B3671" t="s">
        <v>133</v>
      </c>
      <c r="C3671" t="s">
        <v>132</v>
      </c>
    </row>
    <row r="3672" spans="1:3" ht="15" customHeight="1">
      <c r="A3672" t="s">
        <v>134</v>
      </c>
      <c r="B3672" t="s">
        <v>133</v>
      </c>
      <c r="C3672" t="s">
        <v>132</v>
      </c>
    </row>
    <row r="3673" spans="1:3" ht="15" customHeight="1">
      <c r="A3673" t="s">
        <v>134</v>
      </c>
      <c r="B3673" t="s">
        <v>133</v>
      </c>
      <c r="C3673" t="s">
        <v>132</v>
      </c>
    </row>
    <row r="3674" spans="1:3" ht="15" customHeight="1">
      <c r="A3674" t="s">
        <v>134</v>
      </c>
      <c r="B3674" t="s">
        <v>133</v>
      </c>
      <c r="C3674" t="s">
        <v>132</v>
      </c>
    </row>
    <row r="3675" spans="1:3" ht="15" customHeight="1">
      <c r="A3675" t="s">
        <v>134</v>
      </c>
      <c r="B3675" t="s">
        <v>133</v>
      </c>
      <c r="C3675" t="s">
        <v>132</v>
      </c>
    </row>
    <row r="3676" spans="1:3" ht="15" customHeight="1">
      <c r="A3676" t="s">
        <v>134</v>
      </c>
      <c r="B3676" t="s">
        <v>133</v>
      </c>
      <c r="C3676" t="s">
        <v>132</v>
      </c>
    </row>
    <row r="3677" spans="1:3" ht="15" customHeight="1">
      <c r="A3677" t="s">
        <v>134</v>
      </c>
      <c r="B3677" t="s">
        <v>133</v>
      </c>
      <c r="C3677" t="s">
        <v>132</v>
      </c>
    </row>
    <row r="3678" spans="1:3" ht="15" customHeight="1">
      <c r="A3678" t="s">
        <v>134</v>
      </c>
      <c r="B3678" t="s">
        <v>133</v>
      </c>
      <c r="C3678" t="s">
        <v>132</v>
      </c>
    </row>
    <row r="3679" spans="1:3" ht="15" customHeight="1">
      <c r="A3679" t="s">
        <v>134</v>
      </c>
      <c r="B3679" t="s">
        <v>133</v>
      </c>
      <c r="C3679" t="s">
        <v>132</v>
      </c>
    </row>
    <row r="3680" spans="1:3" ht="15" customHeight="1">
      <c r="A3680" t="s">
        <v>134</v>
      </c>
      <c r="B3680" t="s">
        <v>133</v>
      </c>
      <c r="C3680" t="s">
        <v>132</v>
      </c>
    </row>
    <row r="3681" spans="1:3" ht="15" customHeight="1">
      <c r="A3681" t="s">
        <v>134</v>
      </c>
      <c r="B3681" t="s">
        <v>133</v>
      </c>
      <c r="C3681" t="s">
        <v>132</v>
      </c>
    </row>
    <row r="3682" spans="1:3" ht="15" customHeight="1">
      <c r="A3682" t="s">
        <v>134</v>
      </c>
      <c r="B3682" t="s">
        <v>133</v>
      </c>
      <c r="C3682" t="s">
        <v>132</v>
      </c>
    </row>
    <row r="3683" spans="1:3" ht="15" customHeight="1">
      <c r="A3683" t="s">
        <v>134</v>
      </c>
      <c r="B3683" t="s">
        <v>133</v>
      </c>
      <c r="C3683" t="s">
        <v>132</v>
      </c>
    </row>
    <row r="3684" spans="1:3" ht="15" customHeight="1">
      <c r="A3684" t="s">
        <v>134</v>
      </c>
      <c r="B3684" t="s">
        <v>133</v>
      </c>
      <c r="C3684" t="s">
        <v>132</v>
      </c>
    </row>
    <row r="3685" spans="1:3" ht="15" customHeight="1">
      <c r="A3685" t="s">
        <v>134</v>
      </c>
      <c r="B3685" t="s">
        <v>133</v>
      </c>
      <c r="C3685" t="s">
        <v>132</v>
      </c>
    </row>
    <row r="3686" spans="1:3" ht="15" customHeight="1">
      <c r="A3686" t="s">
        <v>134</v>
      </c>
      <c r="B3686" t="s">
        <v>133</v>
      </c>
      <c r="C3686" t="s">
        <v>132</v>
      </c>
    </row>
    <row r="3687" spans="1:3" ht="15" customHeight="1">
      <c r="A3687" t="s">
        <v>134</v>
      </c>
      <c r="B3687" t="s">
        <v>133</v>
      </c>
      <c r="C3687" s="72" t="s">
        <v>213</v>
      </c>
    </row>
    <row r="3688" spans="1:3" ht="15" customHeight="1">
      <c r="A3688" t="s">
        <v>134</v>
      </c>
      <c r="B3688" t="s">
        <v>133</v>
      </c>
      <c r="C3688" s="72" t="s">
        <v>213</v>
      </c>
    </row>
    <row r="3689" spans="1:3" ht="18.75" customHeight="1">
      <c r="A3689" t="s">
        <v>134</v>
      </c>
      <c r="B3689" s="72" t="s">
        <v>139</v>
      </c>
      <c r="C3689" s="72" t="s">
        <v>1418</v>
      </c>
    </row>
    <row r="3690" spans="1:3" ht="18.75" customHeight="1">
      <c r="A3690" t="s">
        <v>134</v>
      </c>
      <c r="B3690" s="72" t="s">
        <v>139</v>
      </c>
      <c r="C3690" s="72" t="s">
        <v>1419</v>
      </c>
    </row>
    <row r="3691" spans="1:3" ht="18.75" customHeight="1">
      <c r="A3691" t="s">
        <v>134</v>
      </c>
      <c r="B3691" s="72" t="s">
        <v>139</v>
      </c>
      <c r="C3691" s="72" t="s">
        <v>1419</v>
      </c>
    </row>
    <row r="3692" spans="1:3" ht="18.75" customHeight="1">
      <c r="A3692" t="s">
        <v>134</v>
      </c>
      <c r="B3692" s="72" t="s">
        <v>139</v>
      </c>
      <c r="C3692" s="72" t="s">
        <v>1420</v>
      </c>
    </row>
    <row r="3693" spans="1:3" ht="18.75" customHeight="1">
      <c r="A3693" t="s">
        <v>134</v>
      </c>
      <c r="B3693" s="72" t="s">
        <v>139</v>
      </c>
      <c r="C3693" s="72" t="s">
        <v>1420</v>
      </c>
    </row>
    <row r="3694" spans="1:3" ht="15" customHeight="1">
      <c r="A3694" t="s">
        <v>134</v>
      </c>
      <c r="B3694" s="72" t="s">
        <v>116</v>
      </c>
      <c r="C3694" t="s">
        <v>132</v>
      </c>
    </row>
    <row r="3695" spans="1:3" ht="15" customHeight="1">
      <c r="A3695" t="s">
        <v>134</v>
      </c>
      <c r="B3695" s="72" t="s">
        <v>116</v>
      </c>
      <c r="C3695" t="s">
        <v>132</v>
      </c>
    </row>
    <row r="3696" spans="1:3" ht="15" customHeight="1">
      <c r="A3696" t="s">
        <v>134</v>
      </c>
      <c r="B3696" s="72" t="s">
        <v>116</v>
      </c>
      <c r="C3696" t="s">
        <v>132</v>
      </c>
    </row>
    <row r="3697" spans="1:3" ht="15" customHeight="1">
      <c r="A3697" t="s">
        <v>134</v>
      </c>
      <c r="B3697" s="72" t="s">
        <v>116</v>
      </c>
      <c r="C3697" t="s">
        <v>132</v>
      </c>
    </row>
    <row r="3698" spans="1:3" ht="15" customHeight="1">
      <c r="A3698" t="s">
        <v>134</v>
      </c>
      <c r="B3698" s="72" t="s">
        <v>116</v>
      </c>
      <c r="C3698" t="s">
        <v>132</v>
      </c>
    </row>
    <row r="3699" spans="1:3" ht="15" customHeight="1">
      <c r="A3699" t="s">
        <v>134</v>
      </c>
      <c r="B3699" s="72" t="s">
        <v>116</v>
      </c>
      <c r="C3699" t="s">
        <v>132</v>
      </c>
    </row>
    <row r="3700" spans="1:3" ht="15" customHeight="1">
      <c r="A3700" t="s">
        <v>131</v>
      </c>
      <c r="B3700" s="72" t="s">
        <v>139</v>
      </c>
      <c r="C3700" s="72" t="s">
        <v>1421</v>
      </c>
    </row>
    <row r="3701" spans="1:3" ht="15" customHeight="1">
      <c r="A3701" t="s">
        <v>131</v>
      </c>
      <c r="B3701" s="72" t="s">
        <v>139</v>
      </c>
      <c r="C3701" s="72" t="s">
        <v>1421</v>
      </c>
    </row>
    <row r="3702" spans="1:3" ht="15" customHeight="1">
      <c r="A3702" t="s">
        <v>131</v>
      </c>
      <c r="B3702" s="72" t="s">
        <v>144</v>
      </c>
      <c r="C3702" s="72" t="s">
        <v>730</v>
      </c>
    </row>
    <row r="3703" spans="1:3" ht="15" customHeight="1">
      <c r="A3703" t="s">
        <v>131</v>
      </c>
      <c r="B3703" s="72" t="s">
        <v>144</v>
      </c>
      <c r="C3703" s="72" t="s">
        <v>730</v>
      </c>
    </row>
    <row r="3704" spans="1:3" ht="15" customHeight="1">
      <c r="A3704" t="s">
        <v>131</v>
      </c>
      <c r="B3704" s="72" t="s">
        <v>144</v>
      </c>
      <c r="C3704" s="72" t="s">
        <v>730</v>
      </c>
    </row>
    <row r="3705" spans="1:3" ht="15" customHeight="1">
      <c r="A3705" t="s">
        <v>131</v>
      </c>
      <c r="B3705" s="72" t="s">
        <v>144</v>
      </c>
      <c r="C3705" s="72" t="s">
        <v>730</v>
      </c>
    </row>
    <row r="3706" spans="1:3" ht="15" customHeight="1">
      <c r="A3706" t="s">
        <v>131</v>
      </c>
      <c r="B3706" s="72" t="s">
        <v>144</v>
      </c>
      <c r="C3706" s="72" t="s">
        <v>730</v>
      </c>
    </row>
    <row r="3707" spans="1:3" ht="15" customHeight="1">
      <c r="A3707" t="s">
        <v>131</v>
      </c>
      <c r="B3707" s="72" t="s">
        <v>144</v>
      </c>
      <c r="C3707" s="72" t="s">
        <v>730</v>
      </c>
    </row>
    <row r="3708" spans="1:3" ht="15" customHeight="1">
      <c r="A3708" t="s">
        <v>131</v>
      </c>
      <c r="B3708" s="72" t="s">
        <v>144</v>
      </c>
      <c r="C3708" s="72" t="s">
        <v>730</v>
      </c>
    </row>
    <row r="3709" spans="1:3" ht="15" customHeight="1">
      <c r="A3709" t="s">
        <v>131</v>
      </c>
      <c r="B3709" s="72" t="s">
        <v>144</v>
      </c>
      <c r="C3709" s="72" t="s">
        <v>730</v>
      </c>
    </row>
    <row r="3710" spans="1:3" ht="15" customHeight="1">
      <c r="A3710" t="s">
        <v>131</v>
      </c>
      <c r="B3710" s="72" t="s">
        <v>144</v>
      </c>
      <c r="C3710" s="72" t="s">
        <v>730</v>
      </c>
    </row>
    <row r="3711" spans="1:3" ht="15" customHeight="1">
      <c r="A3711" t="s">
        <v>131</v>
      </c>
      <c r="B3711" s="72" t="s">
        <v>144</v>
      </c>
      <c r="C3711" s="72" t="s">
        <v>730</v>
      </c>
    </row>
    <row r="3712" spans="1:3" ht="15" customHeight="1">
      <c r="A3712" t="s">
        <v>131</v>
      </c>
      <c r="B3712" s="72" t="s">
        <v>144</v>
      </c>
      <c r="C3712" s="72" t="s">
        <v>730</v>
      </c>
    </row>
    <row r="3713" spans="1:3" ht="15" customHeight="1">
      <c r="A3713" t="s">
        <v>131</v>
      </c>
      <c r="B3713" s="72" t="s">
        <v>144</v>
      </c>
      <c r="C3713" s="72" t="s">
        <v>730</v>
      </c>
    </row>
    <row r="3714" spans="1:3" ht="15" customHeight="1">
      <c r="A3714" t="s">
        <v>131</v>
      </c>
      <c r="B3714" s="72" t="s">
        <v>144</v>
      </c>
      <c r="C3714" s="72" t="s">
        <v>730</v>
      </c>
    </row>
    <row r="3715" spans="1:3" ht="15" customHeight="1">
      <c r="A3715" t="s">
        <v>131</v>
      </c>
      <c r="B3715" s="72" t="s">
        <v>144</v>
      </c>
      <c r="C3715" s="72" t="s">
        <v>730</v>
      </c>
    </row>
    <row r="3716" spans="1:3" ht="15" customHeight="1">
      <c r="A3716" t="s">
        <v>131</v>
      </c>
      <c r="B3716" s="72" t="s">
        <v>144</v>
      </c>
      <c r="C3716" s="72" t="s">
        <v>730</v>
      </c>
    </row>
    <row r="3717" spans="1:3" ht="15" customHeight="1">
      <c r="A3717" t="s">
        <v>131</v>
      </c>
      <c r="B3717" s="72" t="s">
        <v>144</v>
      </c>
      <c r="C3717" s="72" t="s">
        <v>730</v>
      </c>
    </row>
    <row r="3718" spans="1:3" ht="15" customHeight="1">
      <c r="A3718" t="s">
        <v>131</v>
      </c>
      <c r="B3718" s="72" t="s">
        <v>144</v>
      </c>
      <c r="C3718" s="72" t="s">
        <v>730</v>
      </c>
    </row>
    <row r="3719" spans="1:3" ht="15" customHeight="1">
      <c r="A3719" t="s">
        <v>131</v>
      </c>
      <c r="B3719" s="72" t="s">
        <v>144</v>
      </c>
      <c r="C3719" s="72" t="s">
        <v>730</v>
      </c>
    </row>
    <row r="3720" spans="1:3" ht="15" customHeight="1">
      <c r="A3720" t="s">
        <v>131</v>
      </c>
      <c r="B3720" s="72" t="s">
        <v>144</v>
      </c>
      <c r="C3720" s="72" t="s">
        <v>730</v>
      </c>
    </row>
    <row r="3721" spans="1:3" ht="15" customHeight="1">
      <c r="A3721" t="s">
        <v>131</v>
      </c>
      <c r="B3721" s="72" t="s">
        <v>144</v>
      </c>
      <c r="C3721" s="72" t="s">
        <v>730</v>
      </c>
    </row>
    <row r="3722" spans="1:3" ht="15" customHeight="1">
      <c r="A3722" t="s">
        <v>131</v>
      </c>
      <c r="B3722" s="72" t="s">
        <v>144</v>
      </c>
      <c r="C3722" s="72" t="s">
        <v>730</v>
      </c>
    </row>
    <row r="3723" spans="1:3" ht="15" customHeight="1">
      <c r="A3723" t="s">
        <v>131</v>
      </c>
      <c r="B3723" s="72" t="s">
        <v>144</v>
      </c>
      <c r="C3723" s="72" t="s">
        <v>730</v>
      </c>
    </row>
    <row r="3724" spans="1:3" ht="15" customHeight="1">
      <c r="A3724" t="s">
        <v>131</v>
      </c>
      <c r="B3724" s="72" t="s">
        <v>144</v>
      </c>
      <c r="C3724" s="72" t="s">
        <v>730</v>
      </c>
    </row>
    <row r="3725" spans="1:3" ht="15" customHeight="1">
      <c r="A3725" t="s">
        <v>131</v>
      </c>
      <c r="B3725" s="72" t="s">
        <v>144</v>
      </c>
      <c r="C3725" s="72" t="s">
        <v>730</v>
      </c>
    </row>
    <row r="3726" spans="1:3" ht="15" customHeight="1">
      <c r="A3726" t="s">
        <v>131</v>
      </c>
      <c r="B3726" s="72" t="s">
        <v>144</v>
      </c>
      <c r="C3726" s="72" t="s">
        <v>730</v>
      </c>
    </row>
    <row r="3727" spans="1:3" ht="15" customHeight="1">
      <c r="A3727" t="s">
        <v>131</v>
      </c>
      <c r="B3727" s="72" t="s">
        <v>144</v>
      </c>
      <c r="C3727" s="72" t="s">
        <v>730</v>
      </c>
    </row>
    <row r="3728" spans="1:3" ht="15" customHeight="1">
      <c r="A3728" t="s">
        <v>131</v>
      </c>
      <c r="B3728" s="72" t="s">
        <v>144</v>
      </c>
      <c r="C3728" s="72" t="s">
        <v>730</v>
      </c>
    </row>
    <row r="3729" spans="1:3" ht="15" customHeight="1">
      <c r="A3729" t="s">
        <v>131</v>
      </c>
      <c r="B3729" s="72" t="s">
        <v>144</v>
      </c>
      <c r="C3729" s="72" t="s">
        <v>730</v>
      </c>
    </row>
    <row r="3730" spans="1:3" ht="15" customHeight="1">
      <c r="A3730" t="s">
        <v>131</v>
      </c>
      <c r="B3730" s="72" t="s">
        <v>144</v>
      </c>
      <c r="C3730" s="72" t="s">
        <v>730</v>
      </c>
    </row>
    <row r="3731" spans="1:3" ht="15" customHeight="1">
      <c r="A3731" t="s">
        <v>131</v>
      </c>
      <c r="B3731" s="72" t="s">
        <v>144</v>
      </c>
      <c r="C3731" s="72" t="s">
        <v>730</v>
      </c>
    </row>
    <row r="3732" spans="1:3" ht="15" customHeight="1">
      <c r="A3732" t="s">
        <v>131</v>
      </c>
      <c r="B3732" s="72" t="s">
        <v>144</v>
      </c>
      <c r="C3732" s="72" t="s">
        <v>730</v>
      </c>
    </row>
    <row r="3733" spans="1:3" ht="15" customHeight="1">
      <c r="A3733" t="s">
        <v>131</v>
      </c>
      <c r="B3733" s="72" t="s">
        <v>144</v>
      </c>
      <c r="C3733" s="72" t="s">
        <v>730</v>
      </c>
    </row>
    <row r="3734" spans="1:3" ht="15" customHeight="1">
      <c r="A3734" t="s">
        <v>131</v>
      </c>
      <c r="B3734" s="72" t="s">
        <v>144</v>
      </c>
      <c r="C3734" s="72" t="s">
        <v>730</v>
      </c>
    </row>
    <row r="3735" spans="1:3" ht="15" customHeight="1">
      <c r="A3735" t="s">
        <v>131</v>
      </c>
      <c r="B3735" s="72" t="s">
        <v>144</v>
      </c>
      <c r="C3735" s="72" t="s">
        <v>730</v>
      </c>
    </row>
    <row r="3736" spans="1:3" ht="15" customHeight="1">
      <c r="A3736" t="s">
        <v>131</v>
      </c>
      <c r="B3736" s="72" t="s">
        <v>144</v>
      </c>
      <c r="C3736" s="72" t="s">
        <v>730</v>
      </c>
    </row>
    <row r="3737" spans="1:3" ht="15" customHeight="1">
      <c r="A3737" t="s">
        <v>131</v>
      </c>
      <c r="B3737" s="72" t="s">
        <v>144</v>
      </c>
      <c r="C3737" s="72" t="s">
        <v>730</v>
      </c>
    </row>
    <row r="3738" spans="1:3" ht="15" customHeight="1">
      <c r="A3738" t="s">
        <v>131</v>
      </c>
      <c r="B3738" s="72" t="s">
        <v>144</v>
      </c>
      <c r="C3738" s="72" t="s">
        <v>730</v>
      </c>
    </row>
    <row r="3739" spans="1:3" ht="15" customHeight="1">
      <c r="A3739" t="s">
        <v>131</v>
      </c>
      <c r="B3739" s="72" t="s">
        <v>144</v>
      </c>
      <c r="C3739" s="72" t="s">
        <v>730</v>
      </c>
    </row>
    <row r="3740" spans="1:3" ht="15" customHeight="1">
      <c r="A3740" t="s">
        <v>131</v>
      </c>
      <c r="B3740" s="72" t="s">
        <v>144</v>
      </c>
      <c r="C3740" s="72" t="s">
        <v>730</v>
      </c>
    </row>
    <row r="3741" spans="1:3" ht="15" customHeight="1">
      <c r="A3741" t="s">
        <v>131</v>
      </c>
      <c r="B3741" s="72" t="s">
        <v>144</v>
      </c>
      <c r="C3741" s="72" t="s">
        <v>730</v>
      </c>
    </row>
    <row r="3742" spans="1:3" ht="15" customHeight="1">
      <c r="A3742" t="s">
        <v>131</v>
      </c>
      <c r="B3742" s="72" t="s">
        <v>144</v>
      </c>
      <c r="C3742" s="72" t="s">
        <v>730</v>
      </c>
    </row>
    <row r="3743" spans="1:3" ht="15" customHeight="1">
      <c r="A3743" t="s">
        <v>131</v>
      </c>
      <c r="B3743" s="72" t="s">
        <v>144</v>
      </c>
      <c r="C3743" s="72" t="s">
        <v>730</v>
      </c>
    </row>
    <row r="3744" spans="1:3" ht="15" customHeight="1">
      <c r="A3744" t="s">
        <v>131</v>
      </c>
      <c r="B3744" s="72" t="s">
        <v>144</v>
      </c>
      <c r="C3744" s="72" t="s">
        <v>730</v>
      </c>
    </row>
    <row r="3745" spans="1:3" ht="15" customHeight="1">
      <c r="A3745" t="s">
        <v>131</v>
      </c>
      <c r="B3745" s="72" t="s">
        <v>144</v>
      </c>
      <c r="C3745" s="72" t="s">
        <v>730</v>
      </c>
    </row>
    <row r="3746" spans="1:3" ht="15" customHeight="1">
      <c r="A3746" t="s">
        <v>131</v>
      </c>
      <c r="B3746" s="72" t="s">
        <v>144</v>
      </c>
      <c r="C3746" s="72" t="s">
        <v>730</v>
      </c>
    </row>
    <row r="3747" spans="1:3" ht="15" customHeight="1">
      <c r="A3747" t="s">
        <v>131</v>
      </c>
      <c r="B3747" s="72" t="s">
        <v>144</v>
      </c>
      <c r="C3747" s="72" t="s">
        <v>730</v>
      </c>
    </row>
    <row r="3748" spans="1:3" ht="15" customHeight="1">
      <c r="A3748" t="s">
        <v>131</v>
      </c>
      <c r="B3748" s="72" t="s">
        <v>144</v>
      </c>
      <c r="C3748" s="72" t="s">
        <v>730</v>
      </c>
    </row>
    <row r="3749" spans="1:3" ht="15" customHeight="1">
      <c r="A3749" t="s">
        <v>131</v>
      </c>
      <c r="B3749" s="72" t="s">
        <v>144</v>
      </c>
      <c r="C3749" s="72" t="s">
        <v>730</v>
      </c>
    </row>
    <row r="3750" spans="1:3" ht="15" customHeight="1">
      <c r="A3750" t="s">
        <v>131</v>
      </c>
      <c r="B3750" s="72" t="s">
        <v>144</v>
      </c>
      <c r="C3750" s="72" t="s">
        <v>730</v>
      </c>
    </row>
    <row r="3751" spans="1:3" ht="15" customHeight="1">
      <c r="A3751" t="s">
        <v>131</v>
      </c>
      <c r="B3751" s="72" t="s">
        <v>144</v>
      </c>
      <c r="C3751" s="72" t="s">
        <v>730</v>
      </c>
    </row>
    <row r="3752" spans="1:3" ht="15" customHeight="1">
      <c r="A3752" t="s">
        <v>131</v>
      </c>
      <c r="B3752" s="72" t="s">
        <v>144</v>
      </c>
      <c r="C3752" s="72" t="s">
        <v>730</v>
      </c>
    </row>
    <row r="3753" spans="1:3" ht="15" customHeight="1">
      <c r="A3753" t="s">
        <v>131</v>
      </c>
      <c r="B3753" s="72" t="s">
        <v>144</v>
      </c>
      <c r="C3753" s="72" t="s">
        <v>730</v>
      </c>
    </row>
    <row r="3754" spans="1:3" ht="15" customHeight="1">
      <c r="A3754" t="s">
        <v>131</v>
      </c>
      <c r="B3754" s="72" t="s">
        <v>144</v>
      </c>
      <c r="C3754" s="72" t="s">
        <v>730</v>
      </c>
    </row>
    <row r="3755" spans="1:3" ht="15" customHeight="1">
      <c r="A3755" t="s">
        <v>131</v>
      </c>
      <c r="B3755" s="72" t="s">
        <v>144</v>
      </c>
      <c r="C3755" s="72" t="s">
        <v>730</v>
      </c>
    </row>
    <row r="3756" spans="1:3" ht="15" customHeight="1">
      <c r="A3756" t="s">
        <v>131</v>
      </c>
      <c r="B3756" s="72" t="s">
        <v>144</v>
      </c>
      <c r="C3756" s="72" t="s">
        <v>730</v>
      </c>
    </row>
    <row r="3757" spans="1:3" ht="15" customHeight="1">
      <c r="A3757" t="s">
        <v>131</v>
      </c>
      <c r="B3757" s="72" t="s">
        <v>144</v>
      </c>
      <c r="C3757" s="72" t="s">
        <v>730</v>
      </c>
    </row>
    <row r="3758" spans="1:3" ht="15" customHeight="1">
      <c r="A3758" t="s">
        <v>131</v>
      </c>
      <c r="B3758" s="72" t="s">
        <v>144</v>
      </c>
      <c r="C3758" s="72" t="s">
        <v>730</v>
      </c>
    </row>
    <row r="3759" spans="1:3" ht="15" customHeight="1">
      <c r="A3759" t="s">
        <v>131</v>
      </c>
      <c r="B3759" s="72" t="s">
        <v>144</v>
      </c>
      <c r="C3759" s="72" t="s">
        <v>730</v>
      </c>
    </row>
    <row r="3760" spans="1:3" ht="15" customHeight="1">
      <c r="A3760" t="s">
        <v>131</v>
      </c>
      <c r="B3760" s="72" t="s">
        <v>144</v>
      </c>
      <c r="C3760" s="72" t="s">
        <v>730</v>
      </c>
    </row>
    <row r="3761" spans="1:3" ht="15" customHeight="1">
      <c r="A3761" t="s">
        <v>131</v>
      </c>
      <c r="B3761" s="72" t="s">
        <v>144</v>
      </c>
      <c r="C3761" s="72" t="s">
        <v>730</v>
      </c>
    </row>
    <row r="3762" spans="1:3" ht="15" customHeight="1">
      <c r="A3762" t="s">
        <v>131</v>
      </c>
      <c r="B3762" s="72" t="s">
        <v>144</v>
      </c>
      <c r="C3762" s="72" t="s">
        <v>730</v>
      </c>
    </row>
    <row r="3763" spans="1:3" ht="15" customHeight="1">
      <c r="A3763" t="s">
        <v>131</v>
      </c>
      <c r="B3763" s="72" t="s">
        <v>144</v>
      </c>
      <c r="C3763" s="72" t="s">
        <v>730</v>
      </c>
    </row>
    <row r="3764" spans="1:3" ht="15" customHeight="1">
      <c r="A3764" t="s">
        <v>131</v>
      </c>
      <c r="B3764" s="72" t="s">
        <v>144</v>
      </c>
      <c r="C3764" s="72" t="s">
        <v>730</v>
      </c>
    </row>
    <row r="3765" spans="1:3" ht="15" customHeight="1">
      <c r="A3765" t="s">
        <v>131</v>
      </c>
      <c r="B3765" s="72" t="s">
        <v>144</v>
      </c>
      <c r="C3765" s="72" t="s">
        <v>730</v>
      </c>
    </row>
    <row r="3766" spans="1:3" ht="18.75" customHeight="1">
      <c r="A3766" t="s">
        <v>131</v>
      </c>
      <c r="B3766" s="72" t="s">
        <v>140</v>
      </c>
      <c r="C3766" s="72" t="s">
        <v>1509</v>
      </c>
    </row>
    <row r="3767" spans="1:3" ht="18.75" customHeight="1">
      <c r="A3767" t="s">
        <v>131</v>
      </c>
      <c r="B3767" s="72" t="s">
        <v>140</v>
      </c>
      <c r="C3767" s="72" t="s">
        <v>226</v>
      </c>
    </row>
    <row r="3768" spans="1:3" ht="18.75" customHeight="1">
      <c r="A3768" t="s">
        <v>131</v>
      </c>
      <c r="B3768" s="72" t="s">
        <v>140</v>
      </c>
      <c r="C3768" s="72" t="s">
        <v>226</v>
      </c>
    </row>
    <row r="3769" spans="1:3" ht="18.75" customHeight="1">
      <c r="A3769" t="s">
        <v>131</v>
      </c>
      <c r="B3769" s="72" t="s">
        <v>140</v>
      </c>
      <c r="C3769" s="72" t="s">
        <v>226</v>
      </c>
    </row>
    <row r="3770" spans="1:3" ht="18.75" customHeight="1">
      <c r="A3770" t="s">
        <v>131</v>
      </c>
      <c r="B3770" s="72" t="s">
        <v>140</v>
      </c>
      <c r="C3770" s="72" t="s">
        <v>226</v>
      </c>
    </row>
    <row r="3771" spans="1:3" ht="18.75" customHeight="1">
      <c r="A3771" t="s">
        <v>131</v>
      </c>
      <c r="B3771" s="72" t="s">
        <v>140</v>
      </c>
      <c r="C3771" s="72" t="s">
        <v>226</v>
      </c>
    </row>
    <row r="3772" spans="1:3" ht="18.75" customHeight="1">
      <c r="A3772" t="s">
        <v>131</v>
      </c>
      <c r="B3772" s="72" t="s">
        <v>140</v>
      </c>
      <c r="C3772" s="72" t="s">
        <v>226</v>
      </c>
    </row>
    <row r="3773" spans="1:3" ht="18.75" customHeight="1">
      <c r="A3773" t="s">
        <v>131</v>
      </c>
      <c r="B3773" s="72" t="s">
        <v>140</v>
      </c>
      <c r="C3773" s="72" t="s">
        <v>226</v>
      </c>
    </row>
    <row r="3774" spans="1:3" ht="18.75" customHeight="1">
      <c r="A3774" t="s">
        <v>131</v>
      </c>
      <c r="B3774" s="72" t="s">
        <v>140</v>
      </c>
      <c r="C3774" s="72" t="s">
        <v>226</v>
      </c>
    </row>
    <row r="3775" spans="1:3" ht="18.75" customHeight="1">
      <c r="A3775" t="s">
        <v>131</v>
      </c>
      <c r="B3775" s="72" t="s">
        <v>140</v>
      </c>
      <c r="C3775" s="72" t="s">
        <v>226</v>
      </c>
    </row>
    <row r="3776" spans="1:3" ht="18.75" customHeight="1">
      <c r="A3776" t="s">
        <v>131</v>
      </c>
      <c r="B3776" s="72" t="s">
        <v>140</v>
      </c>
      <c r="C3776" s="72" t="s">
        <v>226</v>
      </c>
    </row>
    <row r="3777" spans="1:3" ht="18.75" customHeight="1">
      <c r="A3777" t="s">
        <v>131</v>
      </c>
      <c r="B3777" s="72" t="s">
        <v>140</v>
      </c>
      <c r="C3777" s="72" t="s">
        <v>226</v>
      </c>
    </row>
    <row r="3778" spans="1:3" ht="18.75" customHeight="1">
      <c r="A3778" t="s">
        <v>131</v>
      </c>
      <c r="B3778" s="72" t="s">
        <v>140</v>
      </c>
      <c r="C3778" s="72" t="s">
        <v>226</v>
      </c>
    </row>
    <row r="3779" spans="1:3" ht="18.75" customHeight="1">
      <c r="A3779" t="s">
        <v>131</v>
      </c>
      <c r="B3779" s="72" t="s">
        <v>140</v>
      </c>
      <c r="C3779" s="72" t="s">
        <v>226</v>
      </c>
    </row>
    <row r="3780" spans="1:3" ht="18.75" customHeight="1">
      <c r="A3780" t="s">
        <v>131</v>
      </c>
      <c r="B3780" s="72" t="s">
        <v>140</v>
      </c>
      <c r="C3780" s="72" t="s">
        <v>226</v>
      </c>
    </row>
    <row r="3781" spans="1:3" ht="18.75" customHeight="1">
      <c r="A3781" t="s">
        <v>131</v>
      </c>
      <c r="B3781" s="72" t="s">
        <v>140</v>
      </c>
      <c r="C3781" s="72" t="s">
        <v>226</v>
      </c>
    </row>
    <row r="3782" spans="1:3" ht="18.75" customHeight="1">
      <c r="A3782" t="s">
        <v>131</v>
      </c>
      <c r="B3782" s="72" t="s">
        <v>140</v>
      </c>
      <c r="C3782" s="72" t="s">
        <v>226</v>
      </c>
    </row>
    <row r="3783" spans="1:3" ht="18.75" customHeight="1">
      <c r="A3783" t="s">
        <v>131</v>
      </c>
      <c r="B3783" s="72" t="s">
        <v>140</v>
      </c>
      <c r="C3783" s="72" t="s">
        <v>226</v>
      </c>
    </row>
    <row r="3784" spans="1:3" ht="18.75" customHeight="1">
      <c r="A3784" t="s">
        <v>131</v>
      </c>
      <c r="B3784" s="72" t="s">
        <v>140</v>
      </c>
      <c r="C3784" s="72" t="s">
        <v>226</v>
      </c>
    </row>
    <row r="3785" spans="1:3" ht="18.75" customHeight="1">
      <c r="A3785" t="s">
        <v>131</v>
      </c>
      <c r="B3785" s="72" t="s">
        <v>140</v>
      </c>
      <c r="C3785" s="72" t="s">
        <v>226</v>
      </c>
    </row>
    <row r="3786" spans="1:3" ht="18.75" customHeight="1">
      <c r="A3786" t="s">
        <v>131</v>
      </c>
      <c r="B3786" s="72" t="s">
        <v>140</v>
      </c>
      <c r="C3786" s="72" t="s">
        <v>226</v>
      </c>
    </row>
    <row r="3787" spans="1:3" ht="18.75" customHeight="1">
      <c r="A3787" t="s">
        <v>131</v>
      </c>
      <c r="B3787" s="72" t="s">
        <v>140</v>
      </c>
      <c r="C3787" s="72" t="s">
        <v>226</v>
      </c>
    </row>
    <row r="3788" spans="1:3" ht="18.75" customHeight="1">
      <c r="A3788" t="s">
        <v>131</v>
      </c>
      <c r="B3788" s="72" t="s">
        <v>140</v>
      </c>
      <c r="C3788" s="72" t="s">
        <v>226</v>
      </c>
    </row>
    <row r="3789" spans="1:3" ht="18.75" customHeight="1">
      <c r="A3789" t="s">
        <v>131</v>
      </c>
      <c r="B3789" s="72" t="s">
        <v>140</v>
      </c>
      <c r="C3789" s="72" t="s">
        <v>226</v>
      </c>
    </row>
    <row r="3790" spans="1:3" ht="18.75" customHeight="1">
      <c r="A3790" t="s">
        <v>131</v>
      </c>
      <c r="B3790" s="72" t="s">
        <v>140</v>
      </c>
      <c r="C3790" s="72" t="s">
        <v>226</v>
      </c>
    </row>
    <row r="3791" spans="1:3" ht="18.75" customHeight="1">
      <c r="A3791" t="s">
        <v>131</v>
      </c>
      <c r="B3791" s="72" t="s">
        <v>140</v>
      </c>
      <c r="C3791" s="72" t="s">
        <v>226</v>
      </c>
    </row>
    <row r="3792" spans="1:3" ht="18.75" customHeight="1">
      <c r="A3792" t="s">
        <v>131</v>
      </c>
      <c r="B3792" s="72" t="s">
        <v>140</v>
      </c>
      <c r="C3792" s="72" t="s">
        <v>226</v>
      </c>
    </row>
    <row r="3793" spans="1:3" ht="18.75" customHeight="1">
      <c r="A3793" t="s">
        <v>131</v>
      </c>
      <c r="B3793" s="72" t="s">
        <v>140</v>
      </c>
      <c r="C3793" s="72" t="s">
        <v>226</v>
      </c>
    </row>
    <row r="3794" spans="1:3" ht="18.75" customHeight="1">
      <c r="A3794" t="s">
        <v>131</v>
      </c>
      <c r="B3794" s="72" t="s">
        <v>140</v>
      </c>
      <c r="C3794" s="72" t="s">
        <v>226</v>
      </c>
    </row>
    <row r="3795" spans="1:3" ht="18.75" customHeight="1">
      <c r="A3795" t="s">
        <v>131</v>
      </c>
      <c r="B3795" s="72" t="s">
        <v>140</v>
      </c>
      <c r="C3795" s="72" t="s">
        <v>226</v>
      </c>
    </row>
    <row r="3796" spans="1:3" ht="18.75" customHeight="1">
      <c r="A3796" t="s">
        <v>131</v>
      </c>
      <c r="B3796" s="72" t="s">
        <v>140</v>
      </c>
      <c r="C3796" s="72" t="s">
        <v>226</v>
      </c>
    </row>
    <row r="3797" spans="1:3" ht="18.75" customHeight="1">
      <c r="A3797" t="s">
        <v>131</v>
      </c>
      <c r="B3797" s="72" t="s">
        <v>140</v>
      </c>
      <c r="C3797" s="72" t="s">
        <v>226</v>
      </c>
    </row>
    <row r="3798" spans="1:3" ht="18.75" customHeight="1">
      <c r="A3798" t="s">
        <v>131</v>
      </c>
      <c r="B3798" s="72" t="s">
        <v>140</v>
      </c>
      <c r="C3798" s="72" t="s">
        <v>226</v>
      </c>
    </row>
    <row r="3799" spans="1:3" ht="18.75" customHeight="1">
      <c r="A3799" t="s">
        <v>131</v>
      </c>
      <c r="B3799" s="72" t="s">
        <v>140</v>
      </c>
      <c r="C3799" s="72" t="s">
        <v>226</v>
      </c>
    </row>
    <row r="3800" spans="1:3" ht="18.75" customHeight="1">
      <c r="A3800" t="s">
        <v>131</v>
      </c>
      <c r="B3800" s="72" t="s">
        <v>140</v>
      </c>
      <c r="C3800" s="72" t="s">
        <v>226</v>
      </c>
    </row>
    <row r="3801" spans="1:3" ht="18.75" customHeight="1">
      <c r="A3801" t="s">
        <v>131</v>
      </c>
      <c r="B3801" s="72" t="s">
        <v>140</v>
      </c>
      <c r="C3801" s="72" t="s">
        <v>226</v>
      </c>
    </row>
    <row r="3802" spans="1:3" ht="18.75" customHeight="1">
      <c r="A3802" t="s">
        <v>131</v>
      </c>
      <c r="B3802" s="72" t="s">
        <v>140</v>
      </c>
      <c r="C3802" s="72" t="s">
        <v>226</v>
      </c>
    </row>
    <row r="3803" spans="1:3" ht="18.75" customHeight="1">
      <c r="A3803" t="s">
        <v>131</v>
      </c>
      <c r="B3803" s="72" t="s">
        <v>140</v>
      </c>
      <c r="C3803" s="72" t="s">
        <v>226</v>
      </c>
    </row>
    <row r="3804" spans="1:3" ht="18.75" customHeight="1">
      <c r="A3804" t="s">
        <v>131</v>
      </c>
      <c r="B3804" s="72" t="s">
        <v>140</v>
      </c>
      <c r="C3804" s="72" t="s">
        <v>226</v>
      </c>
    </row>
    <row r="3805" spans="1:3" ht="18.75" customHeight="1">
      <c r="A3805" t="s">
        <v>131</v>
      </c>
      <c r="B3805" s="72" t="s">
        <v>140</v>
      </c>
      <c r="C3805" s="72" t="s">
        <v>226</v>
      </c>
    </row>
    <row r="3806" spans="1:3" ht="18.75" customHeight="1">
      <c r="A3806" t="s">
        <v>131</v>
      </c>
      <c r="B3806" s="72" t="s">
        <v>140</v>
      </c>
      <c r="C3806" s="72" t="s">
        <v>226</v>
      </c>
    </row>
    <row r="3807" spans="1:3" ht="18.75" customHeight="1">
      <c r="A3807" t="s">
        <v>131</v>
      </c>
      <c r="B3807" s="72" t="s">
        <v>140</v>
      </c>
      <c r="C3807" s="72" t="s">
        <v>226</v>
      </c>
    </row>
    <row r="3808" spans="1:3" ht="18.75" customHeight="1">
      <c r="A3808" t="s">
        <v>131</v>
      </c>
      <c r="B3808" s="72" t="s">
        <v>140</v>
      </c>
      <c r="C3808" s="72" t="s">
        <v>226</v>
      </c>
    </row>
    <row r="3809" spans="1:3" ht="18.75" customHeight="1">
      <c r="A3809" t="s">
        <v>131</v>
      </c>
      <c r="B3809" s="72" t="s">
        <v>140</v>
      </c>
      <c r="C3809" s="72" t="s">
        <v>226</v>
      </c>
    </row>
    <row r="3810" spans="1:3" ht="18.75" customHeight="1">
      <c r="A3810" t="s">
        <v>131</v>
      </c>
      <c r="B3810" s="72" t="s">
        <v>140</v>
      </c>
      <c r="C3810" s="72" t="s">
        <v>226</v>
      </c>
    </row>
    <row r="3811" spans="1:3" ht="18.75" customHeight="1">
      <c r="A3811" t="s">
        <v>131</v>
      </c>
      <c r="B3811" s="72" t="s">
        <v>140</v>
      </c>
      <c r="C3811" s="72" t="s">
        <v>226</v>
      </c>
    </row>
    <row r="3812" spans="1:3" ht="18.75" customHeight="1">
      <c r="A3812" t="s">
        <v>131</v>
      </c>
      <c r="B3812" s="72" t="s">
        <v>140</v>
      </c>
      <c r="C3812" s="72" t="s">
        <v>226</v>
      </c>
    </row>
    <row r="3813" spans="1:3" ht="18.75" customHeight="1">
      <c r="A3813" t="s">
        <v>131</v>
      </c>
      <c r="B3813" s="72" t="s">
        <v>140</v>
      </c>
      <c r="C3813" s="72" t="s">
        <v>226</v>
      </c>
    </row>
    <row r="3814" spans="1:3" ht="18.75" customHeight="1">
      <c r="A3814" t="s">
        <v>131</v>
      </c>
      <c r="B3814" s="72" t="s">
        <v>140</v>
      </c>
      <c r="C3814" s="72" t="s">
        <v>226</v>
      </c>
    </row>
    <row r="3815" spans="1:3" ht="18.75" customHeight="1">
      <c r="A3815" t="s">
        <v>131</v>
      </c>
      <c r="B3815" s="72" t="s">
        <v>140</v>
      </c>
      <c r="C3815" s="72" t="s">
        <v>226</v>
      </c>
    </row>
    <row r="3816" spans="1:3" ht="18.75" customHeight="1">
      <c r="A3816" t="s">
        <v>131</v>
      </c>
      <c r="B3816" s="72" t="s">
        <v>140</v>
      </c>
      <c r="C3816" s="72" t="s">
        <v>226</v>
      </c>
    </row>
    <row r="3817" spans="1:3" ht="18.75" customHeight="1">
      <c r="A3817" t="s">
        <v>131</v>
      </c>
      <c r="B3817" s="72" t="s">
        <v>140</v>
      </c>
      <c r="C3817" s="72" t="s">
        <v>226</v>
      </c>
    </row>
    <row r="3818" spans="1:3" ht="18.75" customHeight="1">
      <c r="A3818" t="s">
        <v>131</v>
      </c>
      <c r="B3818" s="72" t="s">
        <v>140</v>
      </c>
      <c r="C3818" s="72" t="s">
        <v>226</v>
      </c>
    </row>
    <row r="3819" spans="1:3" ht="18.75" customHeight="1">
      <c r="A3819" t="s">
        <v>131</v>
      </c>
      <c r="B3819" s="72" t="s">
        <v>140</v>
      </c>
      <c r="C3819" s="72" t="s">
        <v>226</v>
      </c>
    </row>
    <row r="3820" spans="1:3" ht="18.75" customHeight="1">
      <c r="A3820" t="s">
        <v>131</v>
      </c>
      <c r="B3820" s="72" t="s">
        <v>140</v>
      </c>
      <c r="C3820" s="72" t="s">
        <v>226</v>
      </c>
    </row>
    <row r="3821" spans="1:3" ht="18.75" customHeight="1">
      <c r="A3821" t="s">
        <v>131</v>
      </c>
      <c r="B3821" s="72" t="s">
        <v>140</v>
      </c>
      <c r="C3821" s="72" t="s">
        <v>226</v>
      </c>
    </row>
    <row r="3822" spans="1:3" ht="18.75" customHeight="1">
      <c r="A3822" t="s">
        <v>131</v>
      </c>
      <c r="B3822" s="72" t="s">
        <v>140</v>
      </c>
      <c r="C3822" s="72" t="s">
        <v>226</v>
      </c>
    </row>
    <row r="3823" spans="1:3" ht="18.75" customHeight="1">
      <c r="A3823" t="s">
        <v>131</v>
      </c>
      <c r="B3823" s="72" t="s">
        <v>140</v>
      </c>
      <c r="C3823" s="72" t="s">
        <v>226</v>
      </c>
    </row>
    <row r="3824" spans="1:3" ht="18.75" customHeight="1">
      <c r="A3824" t="s">
        <v>131</v>
      </c>
      <c r="B3824" s="72" t="s">
        <v>140</v>
      </c>
      <c r="C3824" s="72" t="s">
        <v>226</v>
      </c>
    </row>
    <row r="3825" spans="1:3" ht="18.75" customHeight="1">
      <c r="A3825" t="s">
        <v>131</v>
      </c>
      <c r="B3825" s="72" t="s">
        <v>140</v>
      </c>
      <c r="C3825" s="72" t="s">
        <v>226</v>
      </c>
    </row>
    <row r="3826" spans="1:3" ht="18.75" customHeight="1">
      <c r="A3826" t="s">
        <v>131</v>
      </c>
      <c r="B3826" s="72" t="s">
        <v>140</v>
      </c>
      <c r="C3826" s="72" t="s">
        <v>226</v>
      </c>
    </row>
    <row r="3827" spans="1:3" ht="18.75" customHeight="1">
      <c r="A3827" t="s">
        <v>131</v>
      </c>
      <c r="B3827" s="72" t="s">
        <v>140</v>
      </c>
      <c r="C3827" s="72" t="s">
        <v>226</v>
      </c>
    </row>
    <row r="3828" spans="1:3" ht="18.75" customHeight="1">
      <c r="A3828" t="s">
        <v>131</v>
      </c>
      <c r="B3828" s="72" t="s">
        <v>140</v>
      </c>
      <c r="C3828" s="72" t="s">
        <v>226</v>
      </c>
    </row>
    <row r="3829" spans="1:3" ht="18.75" customHeight="1">
      <c r="A3829" t="s">
        <v>131</v>
      </c>
      <c r="B3829" s="72" t="s">
        <v>140</v>
      </c>
      <c r="C3829" s="72" t="s">
        <v>226</v>
      </c>
    </row>
    <row r="3830" spans="1:3" ht="18.75" customHeight="1">
      <c r="A3830" t="s">
        <v>131</v>
      </c>
      <c r="B3830" s="72" t="s">
        <v>140</v>
      </c>
      <c r="C3830" s="72" t="s">
        <v>226</v>
      </c>
    </row>
    <row r="3831" spans="1:3" ht="18.75" customHeight="1">
      <c r="A3831" t="s">
        <v>131</v>
      </c>
      <c r="B3831" s="72" t="s">
        <v>140</v>
      </c>
      <c r="C3831" s="72" t="s">
        <v>226</v>
      </c>
    </row>
    <row r="3832" spans="1:3" ht="18.75" customHeight="1">
      <c r="A3832" t="s">
        <v>131</v>
      </c>
      <c r="B3832" s="72" t="s">
        <v>140</v>
      </c>
      <c r="C3832" s="72" t="s">
        <v>226</v>
      </c>
    </row>
    <row r="3833" spans="1:3" ht="18.75" customHeight="1">
      <c r="A3833" t="s">
        <v>131</v>
      </c>
      <c r="B3833" s="72" t="s">
        <v>140</v>
      </c>
      <c r="C3833" s="72" t="s">
        <v>226</v>
      </c>
    </row>
    <row r="3834" spans="1:3" ht="18.75" customHeight="1">
      <c r="A3834" t="s">
        <v>131</v>
      </c>
      <c r="B3834" s="72" t="s">
        <v>140</v>
      </c>
      <c r="C3834" s="72" t="s">
        <v>226</v>
      </c>
    </row>
    <row r="3835" spans="1:3" ht="18.75" customHeight="1">
      <c r="A3835" t="s">
        <v>131</v>
      </c>
      <c r="B3835" s="72" t="s">
        <v>140</v>
      </c>
      <c r="C3835" s="72" t="s">
        <v>226</v>
      </c>
    </row>
    <row r="3836" spans="1:3" ht="18.75" customHeight="1">
      <c r="A3836" t="s">
        <v>131</v>
      </c>
      <c r="B3836" s="72" t="s">
        <v>140</v>
      </c>
      <c r="C3836" s="72" t="s">
        <v>226</v>
      </c>
    </row>
    <row r="3837" spans="1:3" ht="18.75" customHeight="1">
      <c r="A3837" t="s">
        <v>131</v>
      </c>
      <c r="B3837" s="72" t="s">
        <v>140</v>
      </c>
      <c r="C3837" s="72" t="s">
        <v>226</v>
      </c>
    </row>
    <row r="3838" spans="1:3" ht="18.75" customHeight="1">
      <c r="A3838" t="s">
        <v>131</v>
      </c>
      <c r="B3838" s="72" t="s">
        <v>140</v>
      </c>
      <c r="C3838" s="72" t="s">
        <v>226</v>
      </c>
    </row>
    <row r="3839" spans="1:3" ht="18.75" customHeight="1">
      <c r="A3839" t="s">
        <v>131</v>
      </c>
      <c r="B3839" s="72" t="s">
        <v>140</v>
      </c>
      <c r="C3839" s="72" t="s">
        <v>226</v>
      </c>
    </row>
    <row r="3840" spans="1:3" ht="18.75" customHeight="1">
      <c r="A3840" t="s">
        <v>131</v>
      </c>
      <c r="B3840" s="72" t="s">
        <v>140</v>
      </c>
      <c r="C3840" s="72" t="s">
        <v>226</v>
      </c>
    </row>
    <row r="3841" spans="1:3" ht="18.75" customHeight="1">
      <c r="A3841" t="s">
        <v>131</v>
      </c>
      <c r="B3841" s="72" t="s">
        <v>140</v>
      </c>
      <c r="C3841" s="72" t="s">
        <v>226</v>
      </c>
    </row>
    <row r="3842" spans="1:3" ht="18.75" customHeight="1">
      <c r="A3842" t="s">
        <v>131</v>
      </c>
      <c r="B3842" s="72" t="s">
        <v>140</v>
      </c>
      <c r="C3842" s="72" t="s">
        <v>226</v>
      </c>
    </row>
    <row r="3843" spans="1:3" ht="18.75" customHeight="1">
      <c r="A3843" t="s">
        <v>131</v>
      </c>
      <c r="B3843" s="72" t="s">
        <v>140</v>
      </c>
      <c r="C3843" s="72" t="s">
        <v>226</v>
      </c>
    </row>
    <row r="3844" spans="1:3" ht="18.75" customHeight="1">
      <c r="A3844" t="s">
        <v>131</v>
      </c>
      <c r="B3844" s="72" t="s">
        <v>140</v>
      </c>
      <c r="C3844" s="72" t="s">
        <v>226</v>
      </c>
    </row>
    <row r="3845" spans="1:3" ht="18.75" customHeight="1">
      <c r="A3845" t="s">
        <v>131</v>
      </c>
      <c r="B3845" s="72" t="s">
        <v>140</v>
      </c>
      <c r="C3845" s="72" t="s">
        <v>226</v>
      </c>
    </row>
    <row r="3846" spans="1:3" ht="18.75" customHeight="1">
      <c r="A3846" t="s">
        <v>131</v>
      </c>
      <c r="B3846" s="72" t="s">
        <v>140</v>
      </c>
      <c r="C3846" s="72" t="s">
        <v>226</v>
      </c>
    </row>
    <row r="3847" spans="1:3" ht="18.75" customHeight="1">
      <c r="A3847" t="s">
        <v>131</v>
      </c>
      <c r="B3847" s="72" t="s">
        <v>140</v>
      </c>
      <c r="C3847" s="72" t="s">
        <v>226</v>
      </c>
    </row>
    <row r="3848" spans="1:3" ht="18.75" customHeight="1">
      <c r="A3848" t="s">
        <v>131</v>
      </c>
      <c r="B3848" s="72" t="s">
        <v>140</v>
      </c>
      <c r="C3848" s="72" t="s">
        <v>226</v>
      </c>
    </row>
    <row r="3849" spans="1:3" ht="18.75" customHeight="1">
      <c r="A3849" t="s">
        <v>131</v>
      </c>
      <c r="B3849" s="72" t="s">
        <v>140</v>
      </c>
      <c r="C3849" s="72" t="s">
        <v>226</v>
      </c>
    </row>
    <row r="3850" spans="1:3" ht="18.75" customHeight="1">
      <c r="A3850" t="s">
        <v>131</v>
      </c>
      <c r="B3850" s="72" t="s">
        <v>140</v>
      </c>
      <c r="C3850" s="72" t="s">
        <v>226</v>
      </c>
    </row>
    <row r="3851" spans="1:3" ht="18.75" customHeight="1">
      <c r="A3851" t="s">
        <v>131</v>
      </c>
      <c r="B3851" s="72" t="s">
        <v>140</v>
      </c>
      <c r="C3851" s="72" t="s">
        <v>226</v>
      </c>
    </row>
    <row r="3852" spans="1:3" ht="18.75" customHeight="1">
      <c r="A3852" t="s">
        <v>131</v>
      </c>
      <c r="B3852" s="72" t="s">
        <v>140</v>
      </c>
      <c r="C3852" s="72" t="s">
        <v>226</v>
      </c>
    </row>
    <row r="3853" spans="1:3" ht="18.75" customHeight="1">
      <c r="A3853" t="s">
        <v>131</v>
      </c>
      <c r="B3853" s="72" t="s">
        <v>140</v>
      </c>
      <c r="C3853" s="72" t="s">
        <v>226</v>
      </c>
    </row>
    <row r="3854" spans="1:3" ht="18.75" customHeight="1">
      <c r="A3854" t="s">
        <v>131</v>
      </c>
      <c r="B3854" s="72" t="s">
        <v>140</v>
      </c>
      <c r="C3854" s="72" t="s">
        <v>226</v>
      </c>
    </row>
    <row r="3855" spans="1:3" ht="18.75" customHeight="1">
      <c r="A3855" t="s">
        <v>131</v>
      </c>
      <c r="B3855" s="72" t="s">
        <v>140</v>
      </c>
      <c r="C3855" s="72" t="s">
        <v>226</v>
      </c>
    </row>
    <row r="3856" spans="1:3" ht="18.75" customHeight="1">
      <c r="A3856" t="s">
        <v>131</v>
      </c>
      <c r="B3856" s="72" t="s">
        <v>140</v>
      </c>
      <c r="C3856" s="72" t="s">
        <v>226</v>
      </c>
    </row>
    <row r="3857" spans="1:3" ht="18.75" customHeight="1">
      <c r="A3857" t="s">
        <v>131</v>
      </c>
      <c r="B3857" s="72" t="s">
        <v>140</v>
      </c>
      <c r="C3857" s="72" t="s">
        <v>226</v>
      </c>
    </row>
    <row r="3858" spans="1:3" ht="18.75" customHeight="1">
      <c r="A3858" t="s">
        <v>131</v>
      </c>
      <c r="B3858" s="72" t="s">
        <v>140</v>
      </c>
      <c r="C3858" s="72" t="s">
        <v>226</v>
      </c>
    </row>
    <row r="3859" spans="1:3" ht="18.75" customHeight="1">
      <c r="A3859" t="s">
        <v>131</v>
      </c>
      <c r="B3859" s="72" t="s">
        <v>140</v>
      </c>
      <c r="C3859" s="72" t="s">
        <v>226</v>
      </c>
    </row>
    <row r="3860" spans="1:3" ht="18.75" customHeight="1">
      <c r="A3860" t="s">
        <v>131</v>
      </c>
      <c r="B3860" s="72" t="s">
        <v>140</v>
      </c>
      <c r="C3860" s="72" t="s">
        <v>226</v>
      </c>
    </row>
    <row r="3861" spans="1:3" ht="18.75" customHeight="1">
      <c r="A3861" t="s">
        <v>131</v>
      </c>
      <c r="B3861" s="72" t="s">
        <v>140</v>
      </c>
      <c r="C3861" s="72" t="s">
        <v>226</v>
      </c>
    </row>
    <row r="3862" spans="1:3" ht="18.75" customHeight="1">
      <c r="A3862" t="s">
        <v>131</v>
      </c>
      <c r="B3862" s="72" t="s">
        <v>140</v>
      </c>
      <c r="C3862" s="72" t="s">
        <v>226</v>
      </c>
    </row>
    <row r="3863" spans="1:3" ht="18.75" customHeight="1">
      <c r="A3863" t="s">
        <v>131</v>
      </c>
      <c r="B3863" s="72" t="s">
        <v>140</v>
      </c>
      <c r="C3863" s="72" t="s">
        <v>226</v>
      </c>
    </row>
    <row r="3864" spans="1:3" ht="18.75" customHeight="1">
      <c r="A3864" t="s">
        <v>131</v>
      </c>
      <c r="B3864" s="72" t="s">
        <v>140</v>
      </c>
      <c r="C3864" s="72" t="s">
        <v>226</v>
      </c>
    </row>
    <row r="3865" spans="1:3" ht="18.75" customHeight="1">
      <c r="A3865" t="s">
        <v>131</v>
      </c>
      <c r="B3865" s="72" t="s">
        <v>140</v>
      </c>
      <c r="C3865" s="72" t="s">
        <v>226</v>
      </c>
    </row>
    <row r="3866" spans="1:3" ht="18.75" customHeight="1">
      <c r="A3866" t="s">
        <v>131</v>
      </c>
      <c r="B3866" s="72" t="s">
        <v>140</v>
      </c>
      <c r="C3866" s="72" t="s">
        <v>226</v>
      </c>
    </row>
    <row r="3867" spans="1:3" ht="18.75" customHeight="1">
      <c r="A3867" t="s">
        <v>131</v>
      </c>
      <c r="B3867" s="72" t="s">
        <v>140</v>
      </c>
      <c r="C3867" s="72" t="s">
        <v>226</v>
      </c>
    </row>
    <row r="3868" spans="1:3" ht="18.75" customHeight="1">
      <c r="A3868" t="s">
        <v>131</v>
      </c>
      <c r="B3868" s="72" t="s">
        <v>140</v>
      </c>
      <c r="C3868" s="72" t="s">
        <v>226</v>
      </c>
    </row>
    <row r="3869" spans="1:3" ht="18.75" customHeight="1">
      <c r="A3869" t="s">
        <v>131</v>
      </c>
      <c r="B3869" s="72" t="s">
        <v>140</v>
      </c>
      <c r="C3869" s="72" t="s">
        <v>226</v>
      </c>
    </row>
    <row r="3870" spans="1:3" ht="18.75" customHeight="1">
      <c r="A3870" t="s">
        <v>131</v>
      </c>
      <c r="B3870" s="72" t="s">
        <v>140</v>
      </c>
      <c r="C3870" s="72" t="s">
        <v>226</v>
      </c>
    </row>
    <row r="3871" spans="1:3" ht="18.75" customHeight="1">
      <c r="A3871" t="s">
        <v>131</v>
      </c>
      <c r="B3871" s="72" t="s">
        <v>140</v>
      </c>
      <c r="C3871" s="72" t="s">
        <v>226</v>
      </c>
    </row>
    <row r="3872" spans="1:3" ht="18.75" customHeight="1">
      <c r="A3872" t="s">
        <v>131</v>
      </c>
      <c r="B3872" s="72" t="s">
        <v>140</v>
      </c>
      <c r="C3872" s="72" t="s">
        <v>226</v>
      </c>
    </row>
    <row r="3873" spans="1:3" ht="18.75" customHeight="1">
      <c r="A3873" t="s">
        <v>131</v>
      </c>
      <c r="B3873" s="72" t="s">
        <v>140</v>
      </c>
      <c r="C3873" s="72" t="s">
        <v>226</v>
      </c>
    </row>
    <row r="3874" spans="1:3" ht="18.75" customHeight="1">
      <c r="A3874" t="s">
        <v>131</v>
      </c>
      <c r="B3874" s="72" t="s">
        <v>140</v>
      </c>
      <c r="C3874" s="72" t="s">
        <v>226</v>
      </c>
    </row>
    <row r="3875" spans="1:3" ht="18.75" customHeight="1">
      <c r="A3875" t="s">
        <v>131</v>
      </c>
      <c r="B3875" s="72" t="s">
        <v>140</v>
      </c>
      <c r="C3875" s="72" t="s">
        <v>226</v>
      </c>
    </row>
    <row r="3876" spans="1:3" ht="18.75" customHeight="1">
      <c r="A3876" t="s">
        <v>131</v>
      </c>
      <c r="B3876" s="72" t="s">
        <v>140</v>
      </c>
      <c r="C3876" s="72" t="s">
        <v>226</v>
      </c>
    </row>
    <row r="3877" spans="1:3" ht="18.75" customHeight="1">
      <c r="A3877" t="s">
        <v>131</v>
      </c>
      <c r="B3877" s="72" t="s">
        <v>140</v>
      </c>
      <c r="C3877" s="72" t="s">
        <v>226</v>
      </c>
    </row>
    <row r="3878" spans="1:3" ht="18.75" customHeight="1">
      <c r="A3878" t="s">
        <v>131</v>
      </c>
      <c r="B3878" s="72" t="s">
        <v>140</v>
      </c>
      <c r="C3878" s="72" t="s">
        <v>226</v>
      </c>
    </row>
    <row r="3879" spans="1:3" ht="18.75" customHeight="1">
      <c r="A3879" t="s">
        <v>131</v>
      </c>
      <c r="B3879" s="72" t="s">
        <v>140</v>
      </c>
      <c r="C3879" s="72" t="s">
        <v>226</v>
      </c>
    </row>
    <row r="3880" spans="1:3" ht="18.75" customHeight="1">
      <c r="A3880" t="s">
        <v>131</v>
      </c>
      <c r="B3880" s="72" t="s">
        <v>140</v>
      </c>
      <c r="C3880" s="72" t="s">
        <v>226</v>
      </c>
    </row>
    <row r="3881" spans="1:3" ht="18.75" customHeight="1">
      <c r="A3881" t="s">
        <v>131</v>
      </c>
      <c r="B3881" s="72" t="s">
        <v>140</v>
      </c>
      <c r="C3881" s="72" t="s">
        <v>226</v>
      </c>
    </row>
    <row r="3882" spans="1:3" ht="18.75" customHeight="1">
      <c r="A3882" t="s">
        <v>131</v>
      </c>
      <c r="B3882" s="72" t="s">
        <v>140</v>
      </c>
      <c r="C3882" s="72" t="s">
        <v>226</v>
      </c>
    </row>
    <row r="3883" spans="1:3" ht="18.75" customHeight="1">
      <c r="A3883" t="s">
        <v>131</v>
      </c>
      <c r="B3883" s="72" t="s">
        <v>140</v>
      </c>
      <c r="C3883" s="72" t="s">
        <v>226</v>
      </c>
    </row>
    <row r="3884" spans="1:3" ht="18.75" customHeight="1">
      <c r="A3884" t="s">
        <v>131</v>
      </c>
      <c r="B3884" s="72" t="s">
        <v>140</v>
      </c>
      <c r="C3884" s="72" t="s">
        <v>226</v>
      </c>
    </row>
    <row r="3885" spans="1:3" ht="18.75" customHeight="1">
      <c r="A3885" t="s">
        <v>131</v>
      </c>
      <c r="B3885" s="72" t="s">
        <v>140</v>
      </c>
      <c r="C3885" s="72" t="s">
        <v>226</v>
      </c>
    </row>
    <row r="3886" spans="1:3" ht="18.75" customHeight="1">
      <c r="A3886" t="s">
        <v>131</v>
      </c>
      <c r="B3886" s="72" t="s">
        <v>140</v>
      </c>
      <c r="C3886" s="72" t="s">
        <v>226</v>
      </c>
    </row>
    <row r="3887" spans="1:3" ht="18.75" customHeight="1">
      <c r="A3887" t="s">
        <v>131</v>
      </c>
      <c r="B3887" s="72" t="s">
        <v>140</v>
      </c>
      <c r="C3887" s="72" t="s">
        <v>226</v>
      </c>
    </row>
    <row r="3888" spans="1:3" ht="18.75" customHeight="1">
      <c r="A3888" t="s">
        <v>131</v>
      </c>
      <c r="B3888" s="72" t="s">
        <v>140</v>
      </c>
      <c r="C3888" s="72" t="s">
        <v>226</v>
      </c>
    </row>
    <row r="3889" spans="1:3" ht="18.75" customHeight="1">
      <c r="A3889" t="s">
        <v>131</v>
      </c>
      <c r="B3889" s="72" t="s">
        <v>140</v>
      </c>
      <c r="C3889" s="72" t="s">
        <v>226</v>
      </c>
    </row>
    <row r="3890" spans="1:3" ht="18.75" customHeight="1">
      <c r="A3890" t="s">
        <v>131</v>
      </c>
      <c r="B3890" s="72" t="s">
        <v>140</v>
      </c>
      <c r="C3890" s="72" t="s">
        <v>226</v>
      </c>
    </row>
    <row r="3891" spans="1:3" ht="18.75" customHeight="1">
      <c r="A3891" t="s">
        <v>131</v>
      </c>
      <c r="B3891" s="72" t="s">
        <v>140</v>
      </c>
      <c r="C3891" s="72" t="s">
        <v>226</v>
      </c>
    </row>
    <row r="3892" spans="1:3" ht="18.75" customHeight="1">
      <c r="A3892" t="s">
        <v>131</v>
      </c>
      <c r="B3892" s="72" t="s">
        <v>140</v>
      </c>
      <c r="C3892" s="72" t="s">
        <v>226</v>
      </c>
    </row>
    <row r="3893" spans="1:3" ht="18.75" customHeight="1">
      <c r="A3893" t="s">
        <v>131</v>
      </c>
      <c r="B3893" s="72" t="s">
        <v>140</v>
      </c>
      <c r="C3893" s="72" t="s">
        <v>226</v>
      </c>
    </row>
    <row r="3894" spans="1:3" ht="18.75" customHeight="1">
      <c r="A3894" t="s">
        <v>131</v>
      </c>
      <c r="B3894" s="72" t="s">
        <v>140</v>
      </c>
      <c r="C3894" s="72" t="s">
        <v>226</v>
      </c>
    </row>
    <row r="3895" spans="1:3" ht="18.75" customHeight="1">
      <c r="A3895" t="s">
        <v>131</v>
      </c>
      <c r="B3895" s="72" t="s">
        <v>140</v>
      </c>
      <c r="C3895" s="72" t="s">
        <v>226</v>
      </c>
    </row>
    <row r="3896" spans="1:3" ht="18.75" customHeight="1">
      <c r="A3896" t="s">
        <v>131</v>
      </c>
      <c r="B3896" s="72" t="s">
        <v>140</v>
      </c>
      <c r="C3896" s="72" t="s">
        <v>226</v>
      </c>
    </row>
    <row r="3897" spans="1:3" ht="18.75" customHeight="1">
      <c r="A3897" t="s">
        <v>131</v>
      </c>
      <c r="B3897" s="72" t="s">
        <v>140</v>
      </c>
      <c r="C3897" s="72" t="s">
        <v>226</v>
      </c>
    </row>
    <row r="3898" spans="1:3" ht="18.75" customHeight="1">
      <c r="A3898" t="s">
        <v>131</v>
      </c>
      <c r="B3898" s="72" t="s">
        <v>140</v>
      </c>
      <c r="C3898" s="72" t="s">
        <v>226</v>
      </c>
    </row>
    <row r="3899" spans="1:3" ht="18.75" customHeight="1">
      <c r="A3899" t="s">
        <v>131</v>
      </c>
      <c r="B3899" s="72" t="s">
        <v>140</v>
      </c>
      <c r="C3899" s="72" t="s">
        <v>226</v>
      </c>
    </row>
    <row r="3900" spans="1:3" ht="18.75" customHeight="1">
      <c r="A3900" t="s">
        <v>131</v>
      </c>
      <c r="B3900" s="72" t="s">
        <v>140</v>
      </c>
      <c r="C3900" s="72" t="s">
        <v>226</v>
      </c>
    </row>
    <row r="3901" spans="1:3" ht="18.75" customHeight="1">
      <c r="A3901" t="s">
        <v>131</v>
      </c>
      <c r="B3901" s="72" t="s">
        <v>140</v>
      </c>
      <c r="C3901" s="72" t="s">
        <v>226</v>
      </c>
    </row>
    <row r="3902" spans="1:3" ht="18.75" customHeight="1">
      <c r="A3902" t="s">
        <v>131</v>
      </c>
      <c r="B3902" s="72" t="s">
        <v>140</v>
      </c>
      <c r="C3902" s="72" t="s">
        <v>226</v>
      </c>
    </row>
    <row r="3903" spans="1:3" ht="18.75" customHeight="1">
      <c r="A3903" t="s">
        <v>131</v>
      </c>
      <c r="B3903" s="72" t="s">
        <v>140</v>
      </c>
      <c r="C3903" s="72" t="s">
        <v>226</v>
      </c>
    </row>
    <row r="3904" spans="1:3" ht="18.75" customHeight="1">
      <c r="A3904" t="s">
        <v>131</v>
      </c>
      <c r="B3904" s="72" t="s">
        <v>140</v>
      </c>
      <c r="C3904" s="72" t="s">
        <v>226</v>
      </c>
    </row>
    <row r="3905" spans="1:3" ht="18.75" customHeight="1">
      <c r="A3905" t="s">
        <v>131</v>
      </c>
      <c r="B3905" s="72" t="s">
        <v>140</v>
      </c>
      <c r="C3905" s="72" t="s">
        <v>226</v>
      </c>
    </row>
    <row r="3906" spans="1:3" ht="18.75" customHeight="1">
      <c r="A3906" t="s">
        <v>131</v>
      </c>
      <c r="B3906" s="72" t="s">
        <v>140</v>
      </c>
      <c r="C3906" s="72" t="s">
        <v>226</v>
      </c>
    </row>
    <row r="3907" spans="1:3" ht="18.75" customHeight="1">
      <c r="A3907" t="s">
        <v>131</v>
      </c>
      <c r="B3907" s="72" t="s">
        <v>140</v>
      </c>
      <c r="C3907" s="72" t="s">
        <v>226</v>
      </c>
    </row>
    <row r="3908" spans="1:3" ht="18.75" customHeight="1">
      <c r="A3908" t="s">
        <v>131</v>
      </c>
      <c r="B3908" s="72" t="s">
        <v>140</v>
      </c>
      <c r="C3908" s="72" t="s">
        <v>226</v>
      </c>
    </row>
    <row r="3909" spans="1:3" ht="18.75" customHeight="1">
      <c r="A3909" t="s">
        <v>131</v>
      </c>
      <c r="B3909" s="72" t="s">
        <v>140</v>
      </c>
      <c r="C3909" s="72" t="s">
        <v>226</v>
      </c>
    </row>
    <row r="3910" spans="1:3" ht="18.75" customHeight="1">
      <c r="A3910" t="s">
        <v>131</v>
      </c>
      <c r="B3910" s="72" t="s">
        <v>140</v>
      </c>
      <c r="C3910" s="72" t="s">
        <v>226</v>
      </c>
    </row>
    <row r="3911" spans="1:3" ht="15" customHeight="1">
      <c r="A3911" t="s">
        <v>131</v>
      </c>
      <c r="B3911" s="72" t="s">
        <v>140</v>
      </c>
      <c r="C3911" s="72" t="s">
        <v>358</v>
      </c>
    </row>
    <row r="3912" spans="1:3" ht="15" customHeight="1">
      <c r="A3912" t="s">
        <v>131</v>
      </c>
      <c r="B3912" s="72" t="s">
        <v>140</v>
      </c>
      <c r="C3912" s="72" t="s">
        <v>358</v>
      </c>
    </row>
    <row r="3913" spans="1:3" ht="15" customHeight="1">
      <c r="A3913" t="s">
        <v>131</v>
      </c>
      <c r="B3913" s="72" t="s">
        <v>140</v>
      </c>
      <c r="C3913" s="72" t="s">
        <v>1511</v>
      </c>
    </row>
    <row r="3914" spans="1:3" ht="15" customHeight="1">
      <c r="A3914" t="s">
        <v>131</v>
      </c>
      <c r="B3914" s="72" t="s">
        <v>140</v>
      </c>
      <c r="C3914" s="72" t="s">
        <v>1223</v>
      </c>
    </row>
    <row r="3915" spans="1:3" ht="15" customHeight="1">
      <c r="A3915" t="s">
        <v>131</v>
      </c>
      <c r="B3915" s="72" t="s">
        <v>140</v>
      </c>
      <c r="C3915" s="72" t="s">
        <v>1223</v>
      </c>
    </row>
    <row r="3916" spans="1:3" ht="15" customHeight="1">
      <c r="A3916" t="s">
        <v>131</v>
      </c>
      <c r="B3916" s="72" t="s">
        <v>140</v>
      </c>
      <c r="C3916" s="72" t="s">
        <v>1223</v>
      </c>
    </row>
    <row r="3917" spans="1:3" ht="15" customHeight="1">
      <c r="A3917" t="s">
        <v>131</v>
      </c>
      <c r="B3917" s="72" t="s">
        <v>140</v>
      </c>
      <c r="C3917" s="72" t="s">
        <v>1223</v>
      </c>
    </row>
    <row r="3918" spans="1:3" ht="15" customHeight="1">
      <c r="A3918" t="s">
        <v>131</v>
      </c>
      <c r="B3918" s="72" t="s">
        <v>140</v>
      </c>
      <c r="C3918" s="72" t="s">
        <v>1223</v>
      </c>
    </row>
    <row r="3919" spans="1:3" ht="15" customHeight="1">
      <c r="A3919" t="s">
        <v>131</v>
      </c>
      <c r="B3919" s="72" t="s">
        <v>140</v>
      </c>
      <c r="C3919" s="72" t="s">
        <v>1223</v>
      </c>
    </row>
    <row r="3920" spans="1:3" ht="15" customHeight="1">
      <c r="A3920" t="s">
        <v>131</v>
      </c>
      <c r="B3920" s="72" t="s">
        <v>140</v>
      </c>
      <c r="C3920" s="72" t="s">
        <v>1223</v>
      </c>
    </row>
    <row r="3921" spans="1:3" ht="15" customHeight="1">
      <c r="A3921" t="s">
        <v>131</v>
      </c>
      <c r="B3921" s="72" t="s">
        <v>140</v>
      </c>
      <c r="C3921" s="72" t="s">
        <v>1223</v>
      </c>
    </row>
    <row r="3922" spans="1:3" ht="15" customHeight="1">
      <c r="A3922" t="s">
        <v>131</v>
      </c>
      <c r="B3922" s="72" t="s">
        <v>140</v>
      </c>
      <c r="C3922" s="72" t="s">
        <v>1223</v>
      </c>
    </row>
    <row r="3923" spans="1:3" ht="15" customHeight="1">
      <c r="A3923" t="s">
        <v>131</v>
      </c>
      <c r="B3923" s="72" t="s">
        <v>140</v>
      </c>
      <c r="C3923" s="72" t="s">
        <v>1223</v>
      </c>
    </row>
    <row r="3924" spans="1:3" ht="15" customHeight="1">
      <c r="A3924" t="s">
        <v>131</v>
      </c>
      <c r="B3924" s="72" t="s">
        <v>140</v>
      </c>
      <c r="C3924" s="72" t="s">
        <v>1223</v>
      </c>
    </row>
    <row r="3925" spans="1:3" ht="15" customHeight="1">
      <c r="A3925" t="s">
        <v>131</v>
      </c>
      <c r="B3925" s="72" t="s">
        <v>140</v>
      </c>
      <c r="C3925" s="72" t="s">
        <v>1223</v>
      </c>
    </row>
    <row r="3926" spans="1:3" ht="15" customHeight="1">
      <c r="A3926" t="s">
        <v>131</v>
      </c>
      <c r="B3926" s="72" t="s">
        <v>140</v>
      </c>
      <c r="C3926" s="72" t="s">
        <v>1223</v>
      </c>
    </row>
    <row r="3927" spans="1:3" ht="15" customHeight="1">
      <c r="A3927" t="s">
        <v>131</v>
      </c>
      <c r="B3927" t="s">
        <v>130</v>
      </c>
      <c r="C3927" t="s">
        <v>132</v>
      </c>
    </row>
    <row r="3928" spans="1:3" ht="15" customHeight="1">
      <c r="A3928" t="s">
        <v>131</v>
      </c>
      <c r="B3928" t="s">
        <v>130</v>
      </c>
      <c r="C3928" t="s">
        <v>132</v>
      </c>
    </row>
    <row r="3929" spans="1:3" ht="15" customHeight="1">
      <c r="A3929" t="s">
        <v>131</v>
      </c>
      <c r="B3929" t="s">
        <v>130</v>
      </c>
      <c r="C3929" t="s">
        <v>132</v>
      </c>
    </row>
    <row r="3930" spans="1:3" ht="15" customHeight="1">
      <c r="A3930" t="s">
        <v>131</v>
      </c>
      <c r="B3930" t="s">
        <v>130</v>
      </c>
      <c r="C3930" t="s">
        <v>132</v>
      </c>
    </row>
    <row r="3931" spans="1:3" ht="15" customHeight="1">
      <c r="A3931" t="s">
        <v>131</v>
      </c>
      <c r="B3931" t="s">
        <v>130</v>
      </c>
      <c r="C3931" t="s">
        <v>132</v>
      </c>
    </row>
    <row r="3932" spans="1:3" ht="15" customHeight="1">
      <c r="A3932" t="s">
        <v>131</v>
      </c>
      <c r="B3932" t="s">
        <v>130</v>
      </c>
      <c r="C3932" t="s">
        <v>132</v>
      </c>
    </row>
    <row r="3933" spans="1:3" ht="15" customHeight="1">
      <c r="A3933" t="s">
        <v>131</v>
      </c>
      <c r="B3933" t="s">
        <v>130</v>
      </c>
      <c r="C3933" t="s">
        <v>132</v>
      </c>
    </row>
    <row r="3934" spans="1:3" ht="15" customHeight="1">
      <c r="A3934" t="s">
        <v>131</v>
      </c>
      <c r="B3934" t="s">
        <v>130</v>
      </c>
      <c r="C3934" t="s">
        <v>132</v>
      </c>
    </row>
    <row r="3935" spans="1:3" ht="15" customHeight="1">
      <c r="A3935" t="s">
        <v>131</v>
      </c>
      <c r="B3935" t="s">
        <v>130</v>
      </c>
      <c r="C3935" t="s">
        <v>132</v>
      </c>
    </row>
    <row r="3936" spans="1:3" ht="15" customHeight="1">
      <c r="A3936" t="s">
        <v>131</v>
      </c>
      <c r="B3936" t="s">
        <v>130</v>
      </c>
      <c r="C3936" t="s">
        <v>132</v>
      </c>
    </row>
    <row r="3937" spans="1:3" ht="15" customHeight="1">
      <c r="A3937" t="s">
        <v>131</v>
      </c>
      <c r="B3937" t="s">
        <v>130</v>
      </c>
      <c r="C3937" t="s">
        <v>132</v>
      </c>
    </row>
    <row r="3938" spans="1:3" ht="15" customHeight="1">
      <c r="A3938" t="s">
        <v>131</v>
      </c>
      <c r="B3938" t="s">
        <v>130</v>
      </c>
      <c r="C3938" t="s">
        <v>132</v>
      </c>
    </row>
    <row r="3939" spans="1:3" ht="15" customHeight="1">
      <c r="A3939" t="s">
        <v>131</v>
      </c>
      <c r="B3939" t="s">
        <v>130</v>
      </c>
      <c r="C3939" t="s">
        <v>132</v>
      </c>
    </row>
    <row r="3940" spans="1:3" ht="15" customHeight="1">
      <c r="A3940" t="s">
        <v>131</v>
      </c>
      <c r="B3940" t="s">
        <v>130</v>
      </c>
      <c r="C3940" t="s">
        <v>132</v>
      </c>
    </row>
    <row r="3941" spans="1:3" ht="15" customHeight="1">
      <c r="A3941" t="s">
        <v>131</v>
      </c>
      <c r="B3941" t="s">
        <v>130</v>
      </c>
      <c r="C3941" t="s">
        <v>132</v>
      </c>
    </row>
    <row r="3942" spans="1:3" ht="15" customHeight="1">
      <c r="A3942" t="s">
        <v>131</v>
      </c>
      <c r="B3942" t="s">
        <v>130</v>
      </c>
      <c r="C3942" t="s">
        <v>132</v>
      </c>
    </row>
    <row r="3943" spans="1:3" ht="15" customHeight="1">
      <c r="A3943" t="s">
        <v>131</v>
      </c>
      <c r="B3943" t="s">
        <v>130</v>
      </c>
      <c r="C3943" t="s">
        <v>132</v>
      </c>
    </row>
    <row r="3944" spans="1:3" ht="15" customHeight="1">
      <c r="A3944" t="s">
        <v>131</v>
      </c>
      <c r="B3944" t="s">
        <v>130</v>
      </c>
      <c r="C3944" t="s">
        <v>132</v>
      </c>
    </row>
    <row r="3945" spans="1:3" ht="15" customHeight="1">
      <c r="A3945" t="s">
        <v>131</v>
      </c>
      <c r="B3945" t="s">
        <v>130</v>
      </c>
      <c r="C3945" t="s">
        <v>132</v>
      </c>
    </row>
    <row r="3946" spans="1:3" ht="15" customHeight="1">
      <c r="A3946" t="s">
        <v>131</v>
      </c>
      <c r="B3946" t="s">
        <v>130</v>
      </c>
      <c r="C3946" t="s">
        <v>132</v>
      </c>
    </row>
    <row r="3947" spans="1:3" ht="15" customHeight="1">
      <c r="A3947" t="s">
        <v>131</v>
      </c>
      <c r="B3947" t="s">
        <v>130</v>
      </c>
      <c r="C3947" t="s">
        <v>132</v>
      </c>
    </row>
    <row r="3948" spans="1:3" ht="15" customHeight="1">
      <c r="A3948" t="s">
        <v>131</v>
      </c>
      <c r="B3948" t="s">
        <v>130</v>
      </c>
      <c r="C3948" t="s">
        <v>132</v>
      </c>
    </row>
    <row r="3949" spans="1:3" ht="15" customHeight="1">
      <c r="A3949" t="s">
        <v>131</v>
      </c>
      <c r="B3949" t="s">
        <v>130</v>
      </c>
      <c r="C3949" t="s">
        <v>132</v>
      </c>
    </row>
    <row r="3950" spans="1:3" ht="15" customHeight="1">
      <c r="A3950" t="s">
        <v>131</v>
      </c>
      <c r="B3950" t="s">
        <v>130</v>
      </c>
      <c r="C3950" t="s">
        <v>132</v>
      </c>
    </row>
    <row r="3951" spans="1:3" ht="15" customHeight="1">
      <c r="A3951" t="s">
        <v>131</v>
      </c>
      <c r="B3951" t="s">
        <v>130</v>
      </c>
      <c r="C3951" t="s">
        <v>132</v>
      </c>
    </row>
    <row r="3952" spans="1:3" ht="15" customHeight="1">
      <c r="A3952" t="s">
        <v>131</v>
      </c>
      <c r="B3952" t="s">
        <v>130</v>
      </c>
      <c r="C3952" t="s">
        <v>132</v>
      </c>
    </row>
    <row r="3953" spans="1:3" ht="15" customHeight="1">
      <c r="A3953" t="s">
        <v>131</v>
      </c>
      <c r="B3953" t="s">
        <v>130</v>
      </c>
      <c r="C3953" t="s">
        <v>132</v>
      </c>
    </row>
    <row r="3954" spans="1:3" ht="15" customHeight="1">
      <c r="A3954" t="s">
        <v>131</v>
      </c>
      <c r="B3954" t="s">
        <v>130</v>
      </c>
      <c r="C3954" t="s">
        <v>132</v>
      </c>
    </row>
    <row r="3955" spans="1:3" ht="15" customHeight="1">
      <c r="A3955" t="s">
        <v>131</v>
      </c>
      <c r="B3955" t="s">
        <v>130</v>
      </c>
      <c r="C3955" t="s">
        <v>132</v>
      </c>
    </row>
    <row r="3956" spans="1:3" ht="15" customHeight="1">
      <c r="A3956" t="s">
        <v>131</v>
      </c>
      <c r="B3956" t="s">
        <v>130</v>
      </c>
      <c r="C3956" t="s">
        <v>132</v>
      </c>
    </row>
    <row r="3957" spans="1:3" ht="15" customHeight="1">
      <c r="A3957" t="s">
        <v>131</v>
      </c>
      <c r="B3957" t="s">
        <v>130</v>
      </c>
      <c r="C3957" t="s">
        <v>132</v>
      </c>
    </row>
    <row r="3958" spans="1:3" ht="15" customHeight="1">
      <c r="A3958" t="s">
        <v>131</v>
      </c>
      <c r="B3958" t="s">
        <v>130</v>
      </c>
      <c r="C3958" t="s">
        <v>132</v>
      </c>
    </row>
    <row r="3959" spans="1:3" ht="15" customHeight="1">
      <c r="A3959" t="s">
        <v>131</v>
      </c>
      <c r="B3959" t="s">
        <v>130</v>
      </c>
      <c r="C3959" t="s">
        <v>132</v>
      </c>
    </row>
    <row r="3960" spans="1:3" ht="15" customHeight="1">
      <c r="A3960" t="s">
        <v>131</v>
      </c>
      <c r="B3960" t="s">
        <v>130</v>
      </c>
      <c r="C3960" t="s">
        <v>132</v>
      </c>
    </row>
    <row r="3961" spans="1:3" ht="15" customHeight="1">
      <c r="A3961" t="s">
        <v>131</v>
      </c>
      <c r="B3961" t="s">
        <v>130</v>
      </c>
      <c r="C3961" t="s">
        <v>132</v>
      </c>
    </row>
    <row r="3962" spans="1:3" ht="15" customHeight="1">
      <c r="A3962" t="s">
        <v>131</v>
      </c>
      <c r="B3962" t="s">
        <v>130</v>
      </c>
      <c r="C3962" t="s">
        <v>132</v>
      </c>
    </row>
    <row r="3963" spans="1:3" ht="15" customHeight="1">
      <c r="A3963" t="s">
        <v>131</v>
      </c>
      <c r="B3963" t="s">
        <v>130</v>
      </c>
      <c r="C3963" t="s">
        <v>132</v>
      </c>
    </row>
    <row r="3964" spans="1:3" ht="15" customHeight="1">
      <c r="A3964" t="s">
        <v>131</v>
      </c>
      <c r="B3964" t="s">
        <v>130</v>
      </c>
      <c r="C3964" t="s">
        <v>132</v>
      </c>
    </row>
    <row r="3965" spans="1:3" ht="15" customHeight="1">
      <c r="A3965" t="s">
        <v>131</v>
      </c>
      <c r="B3965" t="s">
        <v>130</v>
      </c>
      <c r="C3965" t="s">
        <v>132</v>
      </c>
    </row>
    <row r="3966" spans="1:3" ht="15" customHeight="1">
      <c r="A3966" t="s">
        <v>131</v>
      </c>
      <c r="B3966" t="s">
        <v>130</v>
      </c>
      <c r="C3966" t="s">
        <v>132</v>
      </c>
    </row>
    <row r="3967" spans="1:3" ht="15" customHeight="1">
      <c r="A3967" t="s">
        <v>131</v>
      </c>
      <c r="B3967" t="s">
        <v>130</v>
      </c>
      <c r="C3967" t="s">
        <v>132</v>
      </c>
    </row>
    <row r="3968" spans="1:3" ht="15" customHeight="1">
      <c r="A3968" t="s">
        <v>131</v>
      </c>
      <c r="B3968" t="s">
        <v>130</v>
      </c>
      <c r="C3968" t="s">
        <v>132</v>
      </c>
    </row>
    <row r="3969" spans="1:3" ht="15" customHeight="1">
      <c r="A3969" t="s">
        <v>131</v>
      </c>
      <c r="B3969" t="s">
        <v>130</v>
      </c>
      <c r="C3969" t="s">
        <v>132</v>
      </c>
    </row>
    <row r="3970" spans="1:3" ht="15" customHeight="1">
      <c r="A3970" t="s">
        <v>131</v>
      </c>
      <c r="B3970" t="s">
        <v>130</v>
      </c>
      <c r="C3970" t="s">
        <v>132</v>
      </c>
    </row>
    <row r="3971" spans="1:3" ht="15" customHeight="1">
      <c r="A3971" t="s">
        <v>131</v>
      </c>
      <c r="B3971" t="s">
        <v>130</v>
      </c>
      <c r="C3971" t="s">
        <v>132</v>
      </c>
    </row>
    <row r="3972" spans="1:3" ht="15" customHeight="1">
      <c r="A3972" t="s">
        <v>131</v>
      </c>
      <c r="B3972" t="s">
        <v>130</v>
      </c>
      <c r="C3972" t="s">
        <v>132</v>
      </c>
    </row>
    <row r="3973" spans="1:3" ht="15" customHeight="1">
      <c r="A3973" t="s">
        <v>131</v>
      </c>
      <c r="B3973" t="s">
        <v>130</v>
      </c>
      <c r="C3973" t="s">
        <v>132</v>
      </c>
    </row>
    <row r="3974" spans="1:3" ht="15" customHeight="1">
      <c r="A3974" t="s">
        <v>131</v>
      </c>
      <c r="B3974" t="s">
        <v>130</v>
      </c>
      <c r="C3974" t="s">
        <v>132</v>
      </c>
    </row>
    <row r="3975" spans="1:3" ht="15" customHeight="1">
      <c r="A3975" t="s">
        <v>131</v>
      </c>
      <c r="B3975" t="s">
        <v>130</v>
      </c>
      <c r="C3975" t="s">
        <v>132</v>
      </c>
    </row>
    <row r="3976" spans="1:3" ht="15" customHeight="1">
      <c r="A3976" t="s">
        <v>131</v>
      </c>
      <c r="B3976" t="s">
        <v>130</v>
      </c>
      <c r="C3976" t="s">
        <v>132</v>
      </c>
    </row>
    <row r="3977" spans="1:3" ht="15" customHeight="1">
      <c r="A3977" t="s">
        <v>131</v>
      </c>
      <c r="B3977" t="s">
        <v>130</v>
      </c>
      <c r="C3977" t="s">
        <v>132</v>
      </c>
    </row>
    <row r="3978" spans="1:3" ht="15" customHeight="1">
      <c r="A3978" t="s">
        <v>131</v>
      </c>
      <c r="B3978" t="s">
        <v>130</v>
      </c>
      <c r="C3978" t="s">
        <v>132</v>
      </c>
    </row>
    <row r="3979" spans="1:3" ht="15" customHeight="1">
      <c r="A3979" t="s">
        <v>131</v>
      </c>
      <c r="B3979" t="s">
        <v>130</v>
      </c>
      <c r="C3979" t="s">
        <v>132</v>
      </c>
    </row>
    <row r="3980" spans="1:3" ht="15" customHeight="1">
      <c r="A3980" t="s">
        <v>131</v>
      </c>
      <c r="B3980" t="s">
        <v>130</v>
      </c>
      <c r="C3980" t="s">
        <v>132</v>
      </c>
    </row>
    <row r="3981" spans="1:3" ht="15" customHeight="1">
      <c r="A3981" t="s">
        <v>131</v>
      </c>
      <c r="B3981" t="s">
        <v>130</v>
      </c>
      <c r="C3981" t="s">
        <v>132</v>
      </c>
    </row>
    <row r="3982" spans="1:3" ht="15" customHeight="1">
      <c r="A3982" t="s">
        <v>131</v>
      </c>
      <c r="B3982" t="s">
        <v>130</v>
      </c>
      <c r="C3982" t="s">
        <v>132</v>
      </c>
    </row>
    <row r="3983" spans="1:3" ht="15" customHeight="1">
      <c r="A3983" t="s">
        <v>131</v>
      </c>
      <c r="B3983" t="s">
        <v>130</v>
      </c>
      <c r="C3983" t="s">
        <v>132</v>
      </c>
    </row>
    <row r="3984" spans="1:3" ht="15" customHeight="1">
      <c r="A3984" t="s">
        <v>131</v>
      </c>
      <c r="B3984" t="s">
        <v>130</v>
      </c>
      <c r="C3984" t="s">
        <v>132</v>
      </c>
    </row>
    <row r="3985" spans="1:3" ht="15" customHeight="1">
      <c r="A3985" t="s">
        <v>131</v>
      </c>
      <c r="B3985" t="s">
        <v>130</v>
      </c>
      <c r="C3985" t="s">
        <v>132</v>
      </c>
    </row>
    <row r="3986" spans="1:3" ht="15" customHeight="1">
      <c r="A3986" t="s">
        <v>131</v>
      </c>
      <c r="B3986" t="s">
        <v>130</v>
      </c>
      <c r="C3986" t="s">
        <v>132</v>
      </c>
    </row>
    <row r="3987" spans="1:3" ht="15" customHeight="1">
      <c r="A3987" t="s">
        <v>131</v>
      </c>
      <c r="B3987" t="s">
        <v>130</v>
      </c>
      <c r="C3987" t="s">
        <v>132</v>
      </c>
    </row>
    <row r="3988" spans="1:3" ht="15" customHeight="1">
      <c r="A3988" t="s">
        <v>131</v>
      </c>
      <c r="B3988" t="s">
        <v>130</v>
      </c>
      <c r="C3988" t="s">
        <v>132</v>
      </c>
    </row>
    <row r="3989" spans="1:3" ht="15" customHeight="1">
      <c r="A3989" t="s">
        <v>131</v>
      </c>
      <c r="B3989" t="s">
        <v>130</v>
      </c>
      <c r="C3989" t="s">
        <v>132</v>
      </c>
    </row>
    <row r="3990" spans="1:3" ht="15" customHeight="1">
      <c r="A3990" t="s">
        <v>131</v>
      </c>
      <c r="B3990" t="s">
        <v>130</v>
      </c>
      <c r="C3990" t="s">
        <v>132</v>
      </c>
    </row>
    <row r="3991" spans="1:3" ht="15" customHeight="1">
      <c r="A3991" t="s">
        <v>131</v>
      </c>
      <c r="B3991" t="s">
        <v>130</v>
      </c>
      <c r="C3991" t="s">
        <v>132</v>
      </c>
    </row>
    <row r="3992" spans="1:3" ht="15" customHeight="1">
      <c r="A3992" t="s">
        <v>131</v>
      </c>
      <c r="B3992" t="s">
        <v>130</v>
      </c>
      <c r="C3992" t="s">
        <v>132</v>
      </c>
    </row>
    <row r="3993" spans="1:3" ht="15" customHeight="1">
      <c r="A3993" t="s">
        <v>131</v>
      </c>
      <c r="B3993" t="s">
        <v>130</v>
      </c>
      <c r="C3993" t="s">
        <v>132</v>
      </c>
    </row>
    <row r="3994" spans="1:3" ht="15" customHeight="1">
      <c r="A3994" t="s">
        <v>131</v>
      </c>
      <c r="B3994" t="s">
        <v>130</v>
      </c>
      <c r="C3994" t="s">
        <v>132</v>
      </c>
    </row>
    <row r="3995" spans="1:3" ht="15" customHeight="1">
      <c r="A3995" t="s">
        <v>131</v>
      </c>
      <c r="B3995" t="s">
        <v>130</v>
      </c>
      <c r="C3995" t="s">
        <v>132</v>
      </c>
    </row>
    <row r="3996" spans="1:3" ht="15" customHeight="1">
      <c r="A3996" t="s">
        <v>131</v>
      </c>
      <c r="B3996" t="s">
        <v>130</v>
      </c>
      <c r="C3996" t="s">
        <v>132</v>
      </c>
    </row>
    <row r="3997" spans="1:3" ht="15" customHeight="1">
      <c r="A3997" t="s">
        <v>142</v>
      </c>
      <c r="B3997" t="s">
        <v>130</v>
      </c>
      <c r="C3997" s="72" t="s">
        <v>1422</v>
      </c>
    </row>
    <row r="3998" spans="1:3" ht="15" customHeight="1">
      <c r="A3998" t="s">
        <v>142</v>
      </c>
      <c r="B3998" t="s">
        <v>130</v>
      </c>
      <c r="C3998" s="72" t="s">
        <v>1422</v>
      </c>
    </row>
    <row r="3999" spans="1:3" ht="15" customHeight="1">
      <c r="A3999" t="s">
        <v>142</v>
      </c>
      <c r="B3999" t="s">
        <v>130</v>
      </c>
      <c r="C3999" s="72" t="s">
        <v>1422</v>
      </c>
    </row>
    <row r="4000" spans="1:3" ht="15" customHeight="1">
      <c r="A4000" t="s">
        <v>142</v>
      </c>
      <c r="B4000" t="s">
        <v>130</v>
      </c>
      <c r="C4000" s="72" t="s">
        <v>1422</v>
      </c>
    </row>
    <row r="4001" spans="1:3" ht="15" customHeight="1">
      <c r="A4001" t="s">
        <v>142</v>
      </c>
      <c r="B4001" t="s">
        <v>130</v>
      </c>
      <c r="C4001" s="72" t="s">
        <v>1422</v>
      </c>
    </row>
    <row r="4002" spans="1:3" ht="15" customHeight="1">
      <c r="A4002" t="s">
        <v>142</v>
      </c>
      <c r="B4002" t="s">
        <v>130</v>
      </c>
      <c r="C4002" s="72" t="s">
        <v>1422</v>
      </c>
    </row>
    <row r="4003" spans="1:3" ht="15" customHeight="1">
      <c r="A4003" t="s">
        <v>142</v>
      </c>
      <c r="B4003" t="s">
        <v>130</v>
      </c>
      <c r="C4003" s="72" t="s">
        <v>1422</v>
      </c>
    </row>
    <row r="4004" spans="1:3" ht="15" customHeight="1">
      <c r="A4004" t="s">
        <v>142</v>
      </c>
      <c r="B4004" t="s">
        <v>130</v>
      </c>
      <c r="C4004" s="72" t="s">
        <v>1422</v>
      </c>
    </row>
    <row r="4005" spans="1:3" ht="15" customHeight="1">
      <c r="A4005" t="s">
        <v>142</v>
      </c>
      <c r="B4005" t="s">
        <v>130</v>
      </c>
      <c r="C4005" s="72" t="s">
        <v>1422</v>
      </c>
    </row>
    <row r="4006" spans="1:3" ht="15" customHeight="1">
      <c r="A4006" t="s">
        <v>142</v>
      </c>
      <c r="B4006" t="s">
        <v>130</v>
      </c>
      <c r="C4006" s="72" t="s">
        <v>1422</v>
      </c>
    </row>
    <row r="4007" spans="1:3" ht="15" customHeight="1">
      <c r="A4007" t="s">
        <v>142</v>
      </c>
      <c r="B4007" t="s">
        <v>130</v>
      </c>
      <c r="C4007" s="72" t="s">
        <v>1422</v>
      </c>
    </row>
    <row r="4008" spans="1:3" ht="15" customHeight="1">
      <c r="A4008" t="s">
        <v>142</v>
      </c>
      <c r="B4008" t="s">
        <v>130</v>
      </c>
      <c r="C4008" s="72" t="s">
        <v>1422</v>
      </c>
    </row>
    <row r="4009" spans="1:3" ht="15" customHeight="1">
      <c r="A4009" t="s">
        <v>142</v>
      </c>
      <c r="B4009" t="s">
        <v>130</v>
      </c>
      <c r="C4009" s="72" t="s">
        <v>1422</v>
      </c>
    </row>
    <row r="4010" spans="1:3" ht="15" customHeight="1">
      <c r="A4010" t="s">
        <v>142</v>
      </c>
      <c r="B4010" t="s">
        <v>130</v>
      </c>
      <c r="C4010" s="72" t="s">
        <v>1422</v>
      </c>
    </row>
    <row r="4011" spans="1:3" ht="15" customHeight="1">
      <c r="A4011" t="s">
        <v>142</v>
      </c>
      <c r="B4011" t="s">
        <v>130</v>
      </c>
      <c r="C4011" s="72" t="s">
        <v>1422</v>
      </c>
    </row>
    <row r="4012" spans="1:3" ht="15" customHeight="1">
      <c r="A4012" t="s">
        <v>142</v>
      </c>
      <c r="B4012" t="s">
        <v>130</v>
      </c>
      <c r="C4012" s="72" t="s">
        <v>1422</v>
      </c>
    </row>
    <row r="4013" spans="1:3" ht="15" customHeight="1">
      <c r="A4013" t="s">
        <v>142</v>
      </c>
      <c r="B4013" t="s">
        <v>130</v>
      </c>
      <c r="C4013" s="72" t="s">
        <v>1422</v>
      </c>
    </row>
    <row r="4014" spans="1:3" ht="15" customHeight="1">
      <c r="A4014" t="s">
        <v>142</v>
      </c>
      <c r="B4014" t="s">
        <v>130</v>
      </c>
      <c r="C4014" s="72" t="s">
        <v>1422</v>
      </c>
    </row>
    <row r="4015" spans="1:3" ht="15" customHeight="1">
      <c r="A4015" t="s">
        <v>142</v>
      </c>
      <c r="B4015" t="s">
        <v>130</v>
      </c>
      <c r="C4015" s="72" t="s">
        <v>1422</v>
      </c>
    </row>
    <row r="4016" spans="1:3" ht="15" customHeight="1">
      <c r="A4016" t="s">
        <v>142</v>
      </c>
      <c r="B4016" t="s">
        <v>130</v>
      </c>
      <c r="C4016" s="72" t="s">
        <v>1422</v>
      </c>
    </row>
    <row r="4017" spans="1:3" ht="15" customHeight="1">
      <c r="A4017" t="s">
        <v>142</v>
      </c>
      <c r="B4017" t="s">
        <v>130</v>
      </c>
      <c r="C4017" s="72" t="s">
        <v>1422</v>
      </c>
    </row>
    <row r="4018" spans="1:3" ht="15" customHeight="1">
      <c r="A4018" t="s">
        <v>142</v>
      </c>
      <c r="B4018" t="s">
        <v>130</v>
      </c>
      <c r="C4018" s="72" t="s">
        <v>1422</v>
      </c>
    </row>
    <row r="4019" spans="1:3" ht="15" customHeight="1">
      <c r="A4019" t="s">
        <v>142</v>
      </c>
      <c r="B4019" t="s">
        <v>130</v>
      </c>
      <c r="C4019" s="72" t="s">
        <v>1422</v>
      </c>
    </row>
    <row r="4020" spans="1:3" ht="15" customHeight="1">
      <c r="A4020" t="s">
        <v>142</v>
      </c>
      <c r="B4020" t="s">
        <v>130</v>
      </c>
      <c r="C4020" s="72" t="s">
        <v>1422</v>
      </c>
    </row>
    <row r="4021" spans="1:3" ht="15" customHeight="1">
      <c r="A4021" t="s">
        <v>142</v>
      </c>
      <c r="B4021" t="s">
        <v>130</v>
      </c>
      <c r="C4021" s="72" t="s">
        <v>1422</v>
      </c>
    </row>
    <row r="4022" spans="1:3" ht="15" customHeight="1">
      <c r="A4022" t="s">
        <v>142</v>
      </c>
      <c r="B4022" t="s">
        <v>130</v>
      </c>
      <c r="C4022" s="72" t="s">
        <v>1422</v>
      </c>
    </row>
    <row r="4023" spans="1:3" ht="15" customHeight="1">
      <c r="A4023" t="s">
        <v>142</v>
      </c>
      <c r="B4023" t="s">
        <v>130</v>
      </c>
      <c r="C4023" s="72" t="s">
        <v>1422</v>
      </c>
    </row>
    <row r="4024" spans="1:3" ht="15" customHeight="1">
      <c r="A4024" t="s">
        <v>142</v>
      </c>
      <c r="B4024" t="s">
        <v>130</v>
      </c>
      <c r="C4024" s="72" t="s">
        <v>1422</v>
      </c>
    </row>
    <row r="4025" spans="1:3" ht="15" customHeight="1">
      <c r="A4025" t="s">
        <v>142</v>
      </c>
      <c r="B4025" t="s">
        <v>130</v>
      </c>
      <c r="C4025" s="72" t="s">
        <v>1422</v>
      </c>
    </row>
    <row r="4026" spans="1:3" ht="15" customHeight="1">
      <c r="A4026" t="s">
        <v>142</v>
      </c>
      <c r="B4026" t="s">
        <v>130</v>
      </c>
      <c r="C4026" s="72" t="s">
        <v>1422</v>
      </c>
    </row>
    <row r="4027" spans="1:3" ht="15" customHeight="1">
      <c r="A4027" t="s">
        <v>142</v>
      </c>
      <c r="B4027" t="s">
        <v>130</v>
      </c>
      <c r="C4027" s="72" t="s">
        <v>1422</v>
      </c>
    </row>
    <row r="4028" spans="1:3" ht="15" customHeight="1">
      <c r="A4028" t="s">
        <v>142</v>
      </c>
      <c r="B4028" t="s">
        <v>130</v>
      </c>
      <c r="C4028" s="72" t="s">
        <v>1422</v>
      </c>
    </row>
    <row r="4029" spans="1:3" ht="15" customHeight="1">
      <c r="A4029" t="s">
        <v>142</v>
      </c>
      <c r="B4029" t="s">
        <v>130</v>
      </c>
      <c r="C4029" s="72" t="s">
        <v>1422</v>
      </c>
    </row>
    <row r="4030" spans="1:3" ht="15" customHeight="1">
      <c r="A4030" t="s">
        <v>142</v>
      </c>
      <c r="B4030" t="s">
        <v>130</v>
      </c>
      <c r="C4030" s="72" t="s">
        <v>1422</v>
      </c>
    </row>
    <row r="4031" spans="1:3" ht="15" customHeight="1">
      <c r="A4031" t="s">
        <v>142</v>
      </c>
      <c r="B4031" t="s">
        <v>130</v>
      </c>
      <c r="C4031" s="72" t="s">
        <v>1422</v>
      </c>
    </row>
    <row r="4032" spans="1:3" ht="15" customHeight="1">
      <c r="A4032" t="s">
        <v>142</v>
      </c>
      <c r="B4032" t="s">
        <v>130</v>
      </c>
      <c r="C4032" s="72" t="s">
        <v>1422</v>
      </c>
    </row>
    <row r="4033" spans="1:3" ht="15" customHeight="1">
      <c r="A4033" t="s">
        <v>142</v>
      </c>
      <c r="B4033" t="s">
        <v>130</v>
      </c>
      <c r="C4033" s="72" t="s">
        <v>1422</v>
      </c>
    </row>
    <row r="4034" spans="1:3" ht="15" customHeight="1">
      <c r="A4034" t="s">
        <v>142</v>
      </c>
      <c r="B4034" t="s">
        <v>130</v>
      </c>
      <c r="C4034" s="72" t="s">
        <v>1422</v>
      </c>
    </row>
    <row r="4035" spans="1:3" ht="15" customHeight="1">
      <c r="A4035" t="s">
        <v>142</v>
      </c>
      <c r="B4035" t="s">
        <v>130</v>
      </c>
      <c r="C4035" s="72" t="s">
        <v>1422</v>
      </c>
    </row>
    <row r="4036" spans="1:3" ht="15" customHeight="1">
      <c r="A4036" t="s">
        <v>142</v>
      </c>
      <c r="B4036" t="s">
        <v>130</v>
      </c>
      <c r="C4036" s="72" t="s">
        <v>1422</v>
      </c>
    </row>
    <row r="4037" spans="1:3" ht="15" customHeight="1">
      <c r="A4037" t="s">
        <v>142</v>
      </c>
      <c r="B4037" t="s">
        <v>130</v>
      </c>
      <c r="C4037" s="72" t="s">
        <v>1422</v>
      </c>
    </row>
    <row r="4038" spans="1:3" ht="15" customHeight="1">
      <c r="A4038" t="s">
        <v>142</v>
      </c>
      <c r="B4038" t="s">
        <v>130</v>
      </c>
      <c r="C4038" s="72" t="s">
        <v>1422</v>
      </c>
    </row>
    <row r="4039" spans="1:3" ht="15" customHeight="1">
      <c r="A4039" t="s">
        <v>142</v>
      </c>
      <c r="B4039" t="s">
        <v>130</v>
      </c>
      <c r="C4039" s="72" t="s">
        <v>1422</v>
      </c>
    </row>
    <row r="4040" spans="1:3" ht="15" customHeight="1">
      <c r="A4040" t="s">
        <v>142</v>
      </c>
      <c r="B4040" t="s">
        <v>130</v>
      </c>
      <c r="C4040" s="72" t="s">
        <v>1422</v>
      </c>
    </row>
    <row r="4041" spans="1:3" ht="15" customHeight="1">
      <c r="A4041" t="s">
        <v>142</v>
      </c>
      <c r="B4041" t="s">
        <v>130</v>
      </c>
      <c r="C4041" s="72" t="s">
        <v>1422</v>
      </c>
    </row>
    <row r="4042" spans="1:3" ht="15" customHeight="1">
      <c r="A4042" t="s">
        <v>142</v>
      </c>
      <c r="B4042" t="s">
        <v>130</v>
      </c>
      <c r="C4042" s="72" t="s">
        <v>1422</v>
      </c>
    </row>
    <row r="4043" spans="1:3" ht="15" customHeight="1">
      <c r="A4043" t="s">
        <v>142</v>
      </c>
      <c r="B4043" t="s">
        <v>130</v>
      </c>
      <c r="C4043" s="72" t="s">
        <v>1422</v>
      </c>
    </row>
    <row r="4044" spans="1:3" ht="15" customHeight="1">
      <c r="A4044" t="s">
        <v>142</v>
      </c>
      <c r="B4044" t="s">
        <v>130</v>
      </c>
      <c r="C4044" s="72" t="s">
        <v>1422</v>
      </c>
    </row>
    <row r="4045" spans="1:3" ht="15" customHeight="1">
      <c r="A4045" t="s">
        <v>142</v>
      </c>
      <c r="B4045" t="s">
        <v>130</v>
      </c>
      <c r="C4045" s="72" t="s">
        <v>1422</v>
      </c>
    </row>
    <row r="4046" spans="1:3" ht="15" customHeight="1">
      <c r="A4046" t="s">
        <v>142</v>
      </c>
      <c r="B4046" t="s">
        <v>130</v>
      </c>
      <c r="C4046" s="72" t="s">
        <v>1422</v>
      </c>
    </row>
    <row r="4047" spans="1:3" ht="15" customHeight="1">
      <c r="A4047" t="s">
        <v>142</v>
      </c>
      <c r="B4047" t="s">
        <v>130</v>
      </c>
      <c r="C4047" s="72" t="s">
        <v>1422</v>
      </c>
    </row>
    <row r="4048" spans="1:3" ht="15" customHeight="1">
      <c r="A4048" t="s">
        <v>142</v>
      </c>
      <c r="B4048" t="s">
        <v>130</v>
      </c>
      <c r="C4048" s="72" t="s">
        <v>1422</v>
      </c>
    </row>
    <row r="4049" spans="1:3" ht="15" customHeight="1">
      <c r="A4049" t="s">
        <v>142</v>
      </c>
      <c r="B4049" t="s">
        <v>130</v>
      </c>
      <c r="C4049" s="72" t="s">
        <v>1422</v>
      </c>
    </row>
    <row r="4050" spans="1:3" ht="15" customHeight="1">
      <c r="A4050" t="s">
        <v>137</v>
      </c>
      <c r="B4050" s="72" t="s">
        <v>136</v>
      </c>
      <c r="C4050" t="s">
        <v>132</v>
      </c>
    </row>
    <row r="4051" spans="1:3" ht="15" customHeight="1">
      <c r="A4051" t="s">
        <v>137</v>
      </c>
      <c r="B4051" s="72" t="s">
        <v>136</v>
      </c>
      <c r="C4051" t="s">
        <v>132</v>
      </c>
    </row>
    <row r="4052" spans="1:3" ht="15" customHeight="1">
      <c r="A4052" t="s">
        <v>137</v>
      </c>
      <c r="B4052" s="72" t="s">
        <v>136</v>
      </c>
      <c r="C4052" t="s">
        <v>132</v>
      </c>
    </row>
    <row r="4053" spans="1:3" ht="15" customHeight="1">
      <c r="A4053" t="s">
        <v>137</v>
      </c>
      <c r="B4053" s="72" t="s">
        <v>136</v>
      </c>
      <c r="C4053" t="s">
        <v>132</v>
      </c>
    </row>
    <row r="4054" spans="1:3" ht="15" customHeight="1">
      <c r="A4054" t="s">
        <v>137</v>
      </c>
      <c r="B4054" s="72" t="s">
        <v>136</v>
      </c>
      <c r="C4054" t="s">
        <v>132</v>
      </c>
    </row>
    <row r="4055" spans="1:3" ht="15" customHeight="1">
      <c r="A4055" t="s">
        <v>137</v>
      </c>
      <c r="B4055" s="72" t="s">
        <v>136</v>
      </c>
      <c r="C4055" t="s">
        <v>132</v>
      </c>
    </row>
    <row r="4056" spans="1:3" ht="15" customHeight="1">
      <c r="A4056" t="s">
        <v>137</v>
      </c>
      <c r="B4056" s="72" t="s">
        <v>136</v>
      </c>
      <c r="C4056" t="s">
        <v>132</v>
      </c>
    </row>
    <row r="4057" spans="1:3" ht="15" customHeight="1">
      <c r="A4057" t="s">
        <v>137</v>
      </c>
      <c r="B4057" s="72" t="s">
        <v>136</v>
      </c>
      <c r="C4057" t="s">
        <v>132</v>
      </c>
    </row>
    <row r="4058" spans="1:3" ht="15" customHeight="1">
      <c r="A4058" t="s">
        <v>137</v>
      </c>
      <c r="B4058" s="72" t="s">
        <v>136</v>
      </c>
      <c r="C4058" t="s">
        <v>132</v>
      </c>
    </row>
    <row r="4059" spans="1:3" ht="15" customHeight="1">
      <c r="A4059" t="s">
        <v>137</v>
      </c>
      <c r="B4059" s="72" t="s">
        <v>136</v>
      </c>
      <c r="C4059" t="s">
        <v>132</v>
      </c>
    </row>
    <row r="4060" spans="1:3" ht="15" customHeight="1">
      <c r="A4060" t="s">
        <v>137</v>
      </c>
      <c r="B4060" s="72" t="s">
        <v>136</v>
      </c>
      <c r="C4060" t="s">
        <v>132</v>
      </c>
    </row>
    <row r="4061" spans="1:3" ht="15" customHeight="1">
      <c r="A4061" t="s">
        <v>137</v>
      </c>
      <c r="B4061" s="72" t="s">
        <v>136</v>
      </c>
      <c r="C4061" t="s">
        <v>132</v>
      </c>
    </row>
    <row r="4062" spans="1:3" ht="15" customHeight="1">
      <c r="A4062" t="s">
        <v>137</v>
      </c>
      <c r="B4062" s="72" t="s">
        <v>136</v>
      </c>
      <c r="C4062" t="s">
        <v>132</v>
      </c>
    </row>
    <row r="4063" spans="1:3" ht="15" customHeight="1">
      <c r="A4063" t="s">
        <v>137</v>
      </c>
      <c r="B4063" s="72" t="s">
        <v>136</v>
      </c>
      <c r="C4063" t="s">
        <v>132</v>
      </c>
    </row>
    <row r="4064" spans="1:3" ht="15" customHeight="1">
      <c r="A4064" t="s">
        <v>137</v>
      </c>
      <c r="B4064" s="72" t="s">
        <v>136</v>
      </c>
      <c r="C4064" t="s">
        <v>132</v>
      </c>
    </row>
    <row r="4065" spans="1:3" ht="15" customHeight="1">
      <c r="A4065" t="s">
        <v>137</v>
      </c>
      <c r="B4065" s="72" t="s">
        <v>136</v>
      </c>
      <c r="C4065" t="s">
        <v>132</v>
      </c>
    </row>
    <row r="4066" spans="1:3" ht="15" customHeight="1">
      <c r="A4066" t="s">
        <v>137</v>
      </c>
      <c r="B4066" s="72" t="s">
        <v>136</v>
      </c>
      <c r="C4066" t="s">
        <v>132</v>
      </c>
    </row>
    <row r="4067" spans="1:3" ht="15" customHeight="1">
      <c r="A4067" t="s">
        <v>137</v>
      </c>
      <c r="B4067" s="72" t="s">
        <v>136</v>
      </c>
      <c r="C4067" t="s">
        <v>132</v>
      </c>
    </row>
    <row r="4068" spans="1:3" ht="15" customHeight="1">
      <c r="A4068" t="s">
        <v>137</v>
      </c>
      <c r="B4068" s="72" t="s">
        <v>136</v>
      </c>
      <c r="C4068" t="s">
        <v>132</v>
      </c>
    </row>
    <row r="4069" spans="1:3" ht="15" customHeight="1">
      <c r="A4069" t="s">
        <v>137</v>
      </c>
      <c r="B4069" s="72" t="s">
        <v>136</v>
      </c>
      <c r="C4069" t="s">
        <v>132</v>
      </c>
    </row>
    <row r="4070" spans="1:3" ht="15" customHeight="1">
      <c r="A4070" t="s">
        <v>137</v>
      </c>
      <c r="B4070" s="72" t="s">
        <v>136</v>
      </c>
      <c r="C4070" t="s">
        <v>132</v>
      </c>
    </row>
    <row r="4071" spans="1:3" ht="15" customHeight="1">
      <c r="A4071" t="s">
        <v>137</v>
      </c>
      <c r="B4071" s="72" t="s">
        <v>136</v>
      </c>
      <c r="C4071" t="s">
        <v>132</v>
      </c>
    </row>
    <row r="4072" spans="1:3" ht="15" customHeight="1">
      <c r="A4072" t="s">
        <v>137</v>
      </c>
      <c r="B4072" s="72" t="s">
        <v>136</v>
      </c>
      <c r="C4072" t="s">
        <v>132</v>
      </c>
    </row>
    <row r="4073" spans="1:3" ht="15" customHeight="1">
      <c r="A4073" t="s">
        <v>137</v>
      </c>
      <c r="B4073" s="72" t="s">
        <v>136</v>
      </c>
      <c r="C4073" t="s">
        <v>132</v>
      </c>
    </row>
    <row r="4074" spans="1:3" ht="15" customHeight="1">
      <c r="A4074" t="s">
        <v>137</v>
      </c>
      <c r="B4074" s="72" t="s">
        <v>136</v>
      </c>
      <c r="C4074" t="s">
        <v>132</v>
      </c>
    </row>
    <row r="4075" spans="1:3" ht="15" customHeight="1">
      <c r="A4075" t="s">
        <v>137</v>
      </c>
      <c r="B4075" s="72" t="s">
        <v>136</v>
      </c>
      <c r="C4075" t="s">
        <v>132</v>
      </c>
    </row>
    <row r="4076" spans="1:3" ht="15" customHeight="1">
      <c r="A4076" t="s">
        <v>137</v>
      </c>
      <c r="B4076" s="72" t="s">
        <v>136</v>
      </c>
      <c r="C4076" t="s">
        <v>132</v>
      </c>
    </row>
    <row r="4077" spans="1:3" ht="15" customHeight="1">
      <c r="A4077" t="s">
        <v>137</v>
      </c>
      <c r="B4077" s="72" t="s">
        <v>136</v>
      </c>
      <c r="C4077" t="s">
        <v>132</v>
      </c>
    </row>
    <row r="4078" spans="1:3" ht="15" customHeight="1">
      <c r="A4078" t="s">
        <v>137</v>
      </c>
      <c r="B4078" s="72" t="s">
        <v>136</v>
      </c>
      <c r="C4078" t="s">
        <v>132</v>
      </c>
    </row>
    <row r="4079" spans="1:3" ht="15" customHeight="1">
      <c r="A4079" t="s">
        <v>137</v>
      </c>
      <c r="B4079" s="72" t="s">
        <v>136</v>
      </c>
      <c r="C4079" t="s">
        <v>132</v>
      </c>
    </row>
    <row r="4080" spans="1:3" ht="15" customHeight="1">
      <c r="A4080" t="s">
        <v>137</v>
      </c>
      <c r="B4080" s="72" t="s">
        <v>136</v>
      </c>
      <c r="C4080" t="s">
        <v>132</v>
      </c>
    </row>
    <row r="4081" spans="1:3" ht="15" customHeight="1">
      <c r="A4081" t="s">
        <v>137</v>
      </c>
      <c r="B4081" s="72" t="s">
        <v>136</v>
      </c>
      <c r="C4081" t="s">
        <v>132</v>
      </c>
    </row>
    <row r="4082" spans="1:3" ht="15" customHeight="1">
      <c r="A4082" t="s">
        <v>137</v>
      </c>
      <c r="B4082" s="72" t="s">
        <v>136</v>
      </c>
      <c r="C4082" t="s">
        <v>132</v>
      </c>
    </row>
    <row r="4083" spans="1:3" ht="15" customHeight="1">
      <c r="A4083" t="s">
        <v>137</v>
      </c>
      <c r="B4083" s="72" t="s">
        <v>136</v>
      </c>
      <c r="C4083" t="s">
        <v>132</v>
      </c>
    </row>
    <row r="4084" spans="1:3" ht="15" customHeight="1">
      <c r="A4084" t="s">
        <v>137</v>
      </c>
      <c r="B4084" s="72" t="s">
        <v>136</v>
      </c>
      <c r="C4084" t="s">
        <v>132</v>
      </c>
    </row>
    <row r="4085" spans="1:3" ht="15" customHeight="1">
      <c r="A4085" t="s">
        <v>137</v>
      </c>
      <c r="B4085" s="72" t="s">
        <v>136</v>
      </c>
      <c r="C4085" t="s">
        <v>132</v>
      </c>
    </row>
    <row r="4086" spans="1:3" ht="15" customHeight="1">
      <c r="A4086" t="s">
        <v>137</v>
      </c>
      <c r="B4086" s="72" t="s">
        <v>136</v>
      </c>
      <c r="C4086" t="s">
        <v>132</v>
      </c>
    </row>
    <row r="4087" spans="1:3" ht="15" customHeight="1">
      <c r="A4087" t="s">
        <v>137</v>
      </c>
      <c r="B4087" s="72" t="s">
        <v>136</v>
      </c>
      <c r="C4087" t="s">
        <v>132</v>
      </c>
    </row>
    <row r="4088" spans="1:3" ht="15" customHeight="1">
      <c r="A4088" t="s">
        <v>137</v>
      </c>
      <c r="B4088" s="72" t="s">
        <v>136</v>
      </c>
      <c r="C4088" t="s">
        <v>132</v>
      </c>
    </row>
    <row r="4089" spans="1:3" ht="15" customHeight="1">
      <c r="A4089" t="s">
        <v>137</v>
      </c>
      <c r="B4089" s="72" t="s">
        <v>136</v>
      </c>
      <c r="C4089" t="s">
        <v>132</v>
      </c>
    </row>
    <row r="4090" spans="1:3" ht="15" customHeight="1">
      <c r="A4090" t="s">
        <v>137</v>
      </c>
      <c r="B4090" s="72" t="s">
        <v>136</v>
      </c>
      <c r="C4090" t="s">
        <v>132</v>
      </c>
    </row>
    <row r="4091" spans="1:3" ht="15" customHeight="1">
      <c r="A4091" t="s">
        <v>137</v>
      </c>
      <c r="B4091" s="72" t="s">
        <v>136</v>
      </c>
      <c r="C4091" t="s">
        <v>132</v>
      </c>
    </row>
    <row r="4092" spans="1:3" ht="15" customHeight="1">
      <c r="A4092" t="s">
        <v>137</v>
      </c>
      <c r="B4092" s="72" t="s">
        <v>136</v>
      </c>
      <c r="C4092" t="s">
        <v>132</v>
      </c>
    </row>
    <row r="4093" spans="1:3" ht="15" customHeight="1">
      <c r="A4093" t="s">
        <v>137</v>
      </c>
      <c r="B4093" s="72" t="s">
        <v>136</v>
      </c>
      <c r="C4093" t="s">
        <v>132</v>
      </c>
    </row>
    <row r="4094" spans="1:3" ht="15" customHeight="1">
      <c r="A4094" t="s">
        <v>137</v>
      </c>
      <c r="B4094" s="72" t="s">
        <v>136</v>
      </c>
      <c r="C4094" t="s">
        <v>132</v>
      </c>
    </row>
    <row r="4095" spans="1:3" ht="15" customHeight="1">
      <c r="A4095" t="s">
        <v>137</v>
      </c>
      <c r="B4095" s="72" t="s">
        <v>136</v>
      </c>
      <c r="C4095" t="s">
        <v>132</v>
      </c>
    </row>
    <row r="4096" spans="1:3" ht="15" customHeight="1">
      <c r="A4096" t="s">
        <v>137</v>
      </c>
      <c r="B4096" s="72" t="s">
        <v>136</v>
      </c>
      <c r="C4096" t="s">
        <v>132</v>
      </c>
    </row>
    <row r="4097" spans="1:3" ht="15" customHeight="1">
      <c r="A4097" t="s">
        <v>137</v>
      </c>
      <c r="B4097" s="72" t="s">
        <v>136</v>
      </c>
      <c r="C4097" t="s">
        <v>132</v>
      </c>
    </row>
    <row r="4098" spans="1:3" ht="15" customHeight="1">
      <c r="A4098" t="s">
        <v>137</v>
      </c>
      <c r="B4098" s="72" t="s">
        <v>136</v>
      </c>
      <c r="C4098" t="s">
        <v>132</v>
      </c>
    </row>
    <row r="4099" spans="1:3" ht="15" customHeight="1">
      <c r="A4099" t="s">
        <v>137</v>
      </c>
      <c r="B4099" s="72" t="s">
        <v>136</v>
      </c>
      <c r="C4099" t="s">
        <v>132</v>
      </c>
    </row>
    <row r="4100" spans="1:3" ht="15" customHeight="1">
      <c r="A4100" t="s">
        <v>137</v>
      </c>
      <c r="B4100" s="72" t="s">
        <v>136</v>
      </c>
      <c r="C4100" t="s">
        <v>132</v>
      </c>
    </row>
    <row r="4101" spans="1:3" ht="15" customHeight="1">
      <c r="A4101" t="s">
        <v>137</v>
      </c>
      <c r="B4101" s="72" t="s">
        <v>136</v>
      </c>
      <c r="C4101" t="s">
        <v>132</v>
      </c>
    </row>
    <row r="4102" spans="1:3" ht="15" customHeight="1">
      <c r="A4102" t="s">
        <v>137</v>
      </c>
      <c r="B4102" s="72" t="s">
        <v>136</v>
      </c>
      <c r="C4102" t="s">
        <v>132</v>
      </c>
    </row>
    <row r="4103" spans="1:3" ht="15" customHeight="1">
      <c r="A4103" t="s">
        <v>137</v>
      </c>
      <c r="B4103" s="72" t="s">
        <v>136</v>
      </c>
      <c r="C4103" t="s">
        <v>132</v>
      </c>
    </row>
    <row r="4104" spans="1:3" ht="15" customHeight="1">
      <c r="A4104" t="s">
        <v>137</v>
      </c>
      <c r="B4104" s="72" t="s">
        <v>136</v>
      </c>
      <c r="C4104" t="s">
        <v>132</v>
      </c>
    </row>
    <row r="4105" spans="1:3" ht="15" customHeight="1">
      <c r="A4105" t="s">
        <v>137</v>
      </c>
      <c r="B4105" s="72" t="s">
        <v>136</v>
      </c>
      <c r="C4105" t="s">
        <v>132</v>
      </c>
    </row>
    <row r="4106" spans="1:3" ht="15" customHeight="1">
      <c r="A4106" t="s">
        <v>137</v>
      </c>
      <c r="B4106" s="72" t="s">
        <v>136</v>
      </c>
      <c r="C4106" t="s">
        <v>132</v>
      </c>
    </row>
    <row r="4107" spans="1:3" ht="15" customHeight="1">
      <c r="A4107" t="s">
        <v>137</v>
      </c>
      <c r="B4107" s="72" t="s">
        <v>136</v>
      </c>
      <c r="C4107" t="s">
        <v>132</v>
      </c>
    </row>
    <row r="4108" spans="1:3" ht="15" customHeight="1">
      <c r="A4108" t="s">
        <v>137</v>
      </c>
      <c r="B4108" s="72" t="s">
        <v>136</v>
      </c>
      <c r="C4108" t="s">
        <v>132</v>
      </c>
    </row>
    <row r="4109" spans="1:3" ht="15" customHeight="1">
      <c r="A4109" t="s">
        <v>137</v>
      </c>
      <c r="B4109" s="72" t="s">
        <v>136</v>
      </c>
      <c r="C4109" t="s">
        <v>132</v>
      </c>
    </row>
    <row r="4110" spans="1:3" ht="15" customHeight="1">
      <c r="A4110" t="s">
        <v>137</v>
      </c>
      <c r="B4110" s="72" t="s">
        <v>136</v>
      </c>
      <c r="C4110" t="s">
        <v>132</v>
      </c>
    </row>
    <row r="4111" spans="1:3" ht="15" customHeight="1">
      <c r="A4111" t="s">
        <v>137</v>
      </c>
      <c r="B4111" s="72" t="s">
        <v>136</v>
      </c>
      <c r="C4111" t="s">
        <v>132</v>
      </c>
    </row>
    <row r="4112" spans="1:3" ht="15" customHeight="1">
      <c r="A4112" t="s">
        <v>137</v>
      </c>
      <c r="B4112" s="72" t="s">
        <v>136</v>
      </c>
      <c r="C4112" t="s">
        <v>132</v>
      </c>
    </row>
    <row r="4113" spans="1:3" ht="15" customHeight="1">
      <c r="A4113" t="s">
        <v>137</v>
      </c>
      <c r="B4113" s="72" t="s">
        <v>136</v>
      </c>
      <c r="C4113" t="s">
        <v>132</v>
      </c>
    </row>
    <row r="4114" spans="1:3" ht="15" customHeight="1">
      <c r="A4114" t="s">
        <v>137</v>
      </c>
      <c r="B4114" s="72" t="s">
        <v>136</v>
      </c>
      <c r="C4114" t="s">
        <v>132</v>
      </c>
    </row>
    <row r="4115" spans="1:3" ht="15" customHeight="1">
      <c r="A4115" t="s">
        <v>137</v>
      </c>
      <c r="B4115" s="72" t="s">
        <v>136</v>
      </c>
      <c r="C4115" t="s">
        <v>132</v>
      </c>
    </row>
    <row r="4116" spans="1:3" ht="15" customHeight="1">
      <c r="A4116" t="s">
        <v>137</v>
      </c>
      <c r="B4116" s="72" t="s">
        <v>136</v>
      </c>
      <c r="C4116" t="s">
        <v>132</v>
      </c>
    </row>
    <row r="4117" spans="1:3" ht="15" customHeight="1">
      <c r="A4117" t="s">
        <v>137</v>
      </c>
      <c r="B4117" s="72" t="s">
        <v>136</v>
      </c>
      <c r="C4117" t="s">
        <v>132</v>
      </c>
    </row>
    <row r="4118" spans="1:3" ht="15" customHeight="1">
      <c r="A4118" t="s">
        <v>137</v>
      </c>
      <c r="B4118" s="72" t="s">
        <v>136</v>
      </c>
      <c r="C4118" t="s">
        <v>132</v>
      </c>
    </row>
    <row r="4119" spans="1:3" ht="15" customHeight="1">
      <c r="A4119" t="s">
        <v>137</v>
      </c>
      <c r="B4119" s="72" t="s">
        <v>136</v>
      </c>
      <c r="C4119" t="s">
        <v>132</v>
      </c>
    </row>
    <row r="4120" spans="1:3" ht="15" customHeight="1">
      <c r="A4120" t="s">
        <v>137</v>
      </c>
      <c r="B4120" s="72" t="s">
        <v>136</v>
      </c>
      <c r="C4120" t="s">
        <v>132</v>
      </c>
    </row>
    <row r="4121" spans="1:3" ht="15" customHeight="1">
      <c r="A4121" t="s">
        <v>137</v>
      </c>
      <c r="B4121" s="72" t="s">
        <v>136</v>
      </c>
      <c r="C4121" t="s">
        <v>132</v>
      </c>
    </row>
    <row r="4122" spans="1:3" ht="15" customHeight="1">
      <c r="A4122" t="s">
        <v>137</v>
      </c>
      <c r="B4122" s="72" t="s">
        <v>136</v>
      </c>
      <c r="C4122" t="s">
        <v>132</v>
      </c>
    </row>
    <row r="4123" spans="1:3" ht="15" customHeight="1">
      <c r="A4123" t="s">
        <v>137</v>
      </c>
      <c r="B4123" s="72" t="s">
        <v>136</v>
      </c>
      <c r="C4123" t="s">
        <v>132</v>
      </c>
    </row>
    <row r="4124" spans="1:3" ht="15" customHeight="1">
      <c r="A4124" t="s">
        <v>137</v>
      </c>
      <c r="B4124" s="72" t="s">
        <v>136</v>
      </c>
      <c r="C4124" t="s">
        <v>132</v>
      </c>
    </row>
    <row r="4125" spans="1:3" ht="15" customHeight="1">
      <c r="A4125" t="s">
        <v>137</v>
      </c>
      <c r="B4125" s="72" t="s">
        <v>136</v>
      </c>
      <c r="C4125" t="s">
        <v>132</v>
      </c>
    </row>
    <row r="4126" spans="1:3" ht="15" customHeight="1">
      <c r="A4126" t="s">
        <v>137</v>
      </c>
      <c r="B4126" s="72" t="s">
        <v>136</v>
      </c>
      <c r="C4126" t="s">
        <v>132</v>
      </c>
    </row>
    <row r="4127" spans="1:3" ht="15" customHeight="1">
      <c r="A4127" t="s">
        <v>137</v>
      </c>
      <c r="B4127" s="72" t="s">
        <v>136</v>
      </c>
      <c r="C4127" t="s">
        <v>132</v>
      </c>
    </row>
    <row r="4128" spans="1:3" ht="15" customHeight="1">
      <c r="A4128" t="s">
        <v>137</v>
      </c>
      <c r="B4128" s="72" t="s">
        <v>136</v>
      </c>
      <c r="C4128" t="s">
        <v>132</v>
      </c>
    </row>
    <row r="4129" spans="1:3" ht="15" customHeight="1">
      <c r="A4129" t="s">
        <v>137</v>
      </c>
      <c r="B4129" s="72" t="s">
        <v>136</v>
      </c>
      <c r="C4129" t="s">
        <v>132</v>
      </c>
    </row>
    <row r="4130" spans="1:3" ht="15" customHeight="1">
      <c r="A4130" t="s">
        <v>137</v>
      </c>
      <c r="B4130" s="72" t="s">
        <v>136</v>
      </c>
      <c r="C4130" t="s">
        <v>132</v>
      </c>
    </row>
    <row r="4131" spans="1:3" ht="15" customHeight="1">
      <c r="A4131" t="s">
        <v>137</v>
      </c>
      <c r="B4131" s="72" t="s">
        <v>136</v>
      </c>
      <c r="C4131" t="s">
        <v>132</v>
      </c>
    </row>
    <row r="4132" spans="1:3" ht="15" customHeight="1">
      <c r="A4132" t="s">
        <v>137</v>
      </c>
      <c r="B4132" s="72" t="s">
        <v>136</v>
      </c>
      <c r="C4132" t="s">
        <v>132</v>
      </c>
    </row>
    <row r="4133" spans="1:3" ht="15" customHeight="1">
      <c r="A4133" t="s">
        <v>137</v>
      </c>
      <c r="B4133" s="72" t="s">
        <v>136</v>
      </c>
      <c r="C4133" t="s">
        <v>132</v>
      </c>
    </row>
    <row r="4134" spans="1:3" ht="15" customHeight="1">
      <c r="A4134" t="s">
        <v>137</v>
      </c>
      <c r="B4134" s="72" t="s">
        <v>136</v>
      </c>
      <c r="C4134" t="s">
        <v>132</v>
      </c>
    </row>
    <row r="4135" spans="1:3" ht="15" customHeight="1">
      <c r="A4135" t="s">
        <v>137</v>
      </c>
      <c r="B4135" s="72" t="s">
        <v>136</v>
      </c>
      <c r="C4135" t="s">
        <v>132</v>
      </c>
    </row>
    <row r="4136" spans="1:3" ht="15" customHeight="1">
      <c r="A4136" t="s">
        <v>137</v>
      </c>
      <c r="B4136" s="72" t="s">
        <v>136</v>
      </c>
      <c r="C4136" t="s">
        <v>132</v>
      </c>
    </row>
    <row r="4137" spans="1:3" ht="15" customHeight="1">
      <c r="A4137" t="s">
        <v>137</v>
      </c>
      <c r="B4137" s="72" t="s">
        <v>136</v>
      </c>
      <c r="C4137" t="s">
        <v>132</v>
      </c>
    </row>
    <row r="4138" spans="1:3" ht="15" customHeight="1">
      <c r="A4138" t="s">
        <v>137</v>
      </c>
      <c r="B4138" s="72" t="s">
        <v>136</v>
      </c>
      <c r="C4138" t="s">
        <v>132</v>
      </c>
    </row>
    <row r="4139" spans="1:3" ht="15" customHeight="1">
      <c r="A4139" t="s">
        <v>137</v>
      </c>
      <c r="B4139" s="72" t="s">
        <v>136</v>
      </c>
      <c r="C4139" t="s">
        <v>132</v>
      </c>
    </row>
    <row r="4140" spans="1:3" ht="15" customHeight="1">
      <c r="A4140" t="s">
        <v>137</v>
      </c>
      <c r="B4140" s="72" t="s">
        <v>136</v>
      </c>
      <c r="C4140" t="s">
        <v>132</v>
      </c>
    </row>
    <row r="4141" spans="1:3" ht="15" customHeight="1">
      <c r="A4141" t="s">
        <v>137</v>
      </c>
      <c r="B4141" s="72" t="s">
        <v>136</v>
      </c>
      <c r="C4141" t="s">
        <v>132</v>
      </c>
    </row>
    <row r="4142" spans="1:3" ht="15" customHeight="1">
      <c r="A4142" t="s">
        <v>137</v>
      </c>
      <c r="B4142" s="72" t="s">
        <v>136</v>
      </c>
      <c r="C4142" t="s">
        <v>132</v>
      </c>
    </row>
    <row r="4143" spans="1:3" ht="15" customHeight="1">
      <c r="A4143" t="s">
        <v>137</v>
      </c>
      <c r="B4143" s="72" t="s">
        <v>136</v>
      </c>
      <c r="C4143" t="s">
        <v>132</v>
      </c>
    </row>
    <row r="4144" spans="1:3" ht="15" customHeight="1">
      <c r="A4144" t="s">
        <v>137</v>
      </c>
      <c r="B4144" s="72" t="s">
        <v>136</v>
      </c>
      <c r="C4144" t="s">
        <v>132</v>
      </c>
    </row>
    <row r="4145" spans="1:3" ht="15" customHeight="1">
      <c r="A4145" t="s">
        <v>137</v>
      </c>
      <c r="B4145" s="72" t="s">
        <v>136</v>
      </c>
      <c r="C4145" t="s">
        <v>132</v>
      </c>
    </row>
    <row r="4146" spans="1:3" ht="15" customHeight="1">
      <c r="A4146" t="s">
        <v>137</v>
      </c>
      <c r="B4146" s="72" t="s">
        <v>136</v>
      </c>
      <c r="C4146" t="s">
        <v>132</v>
      </c>
    </row>
    <row r="4147" spans="1:3" ht="15" customHeight="1">
      <c r="A4147" t="s">
        <v>137</v>
      </c>
      <c r="B4147" s="72" t="s">
        <v>136</v>
      </c>
      <c r="C4147" t="s">
        <v>132</v>
      </c>
    </row>
    <row r="4148" spans="1:3" ht="15" customHeight="1">
      <c r="A4148" t="s">
        <v>137</v>
      </c>
      <c r="B4148" s="72" t="s">
        <v>136</v>
      </c>
      <c r="C4148" t="s">
        <v>132</v>
      </c>
    </row>
    <row r="4149" spans="1:3" ht="15" customHeight="1">
      <c r="A4149" t="s">
        <v>137</v>
      </c>
      <c r="B4149" s="72" t="s">
        <v>136</v>
      </c>
      <c r="C4149" t="s">
        <v>132</v>
      </c>
    </row>
    <row r="4150" spans="1:3" ht="15" customHeight="1">
      <c r="A4150" t="s">
        <v>137</v>
      </c>
      <c r="B4150" s="72" t="s">
        <v>136</v>
      </c>
      <c r="C4150" t="s">
        <v>132</v>
      </c>
    </row>
    <row r="4151" spans="1:3" ht="15" customHeight="1">
      <c r="A4151" t="s">
        <v>137</v>
      </c>
      <c r="B4151" s="72" t="s">
        <v>136</v>
      </c>
      <c r="C4151" t="s">
        <v>132</v>
      </c>
    </row>
    <row r="4152" spans="1:3" ht="15" customHeight="1">
      <c r="A4152" t="s">
        <v>137</v>
      </c>
      <c r="B4152" s="72" t="s">
        <v>136</v>
      </c>
      <c r="C4152" t="s">
        <v>132</v>
      </c>
    </row>
    <row r="4153" spans="1:3" ht="15" customHeight="1">
      <c r="A4153" t="s">
        <v>137</v>
      </c>
      <c r="B4153" s="72" t="s">
        <v>136</v>
      </c>
      <c r="C4153" t="s">
        <v>132</v>
      </c>
    </row>
    <row r="4154" spans="1:3" ht="15" customHeight="1">
      <c r="A4154" t="s">
        <v>137</v>
      </c>
      <c r="B4154" s="72" t="s">
        <v>136</v>
      </c>
      <c r="C4154" t="s">
        <v>132</v>
      </c>
    </row>
    <row r="4155" spans="1:3" ht="15" customHeight="1">
      <c r="A4155" t="s">
        <v>137</v>
      </c>
      <c r="B4155" s="72" t="s">
        <v>136</v>
      </c>
      <c r="C4155" t="s">
        <v>132</v>
      </c>
    </row>
    <row r="4156" spans="1:3" ht="15" customHeight="1">
      <c r="A4156" t="s">
        <v>137</v>
      </c>
      <c r="B4156" s="72" t="s">
        <v>136</v>
      </c>
      <c r="C4156" t="s">
        <v>132</v>
      </c>
    </row>
    <row r="4157" spans="1:3" ht="15" customHeight="1">
      <c r="A4157" t="s">
        <v>137</v>
      </c>
      <c r="B4157" s="72" t="s">
        <v>136</v>
      </c>
      <c r="C4157" t="s">
        <v>132</v>
      </c>
    </row>
    <row r="4158" spans="1:3" ht="15" customHeight="1">
      <c r="A4158" t="s">
        <v>137</v>
      </c>
      <c r="B4158" s="72" t="s">
        <v>136</v>
      </c>
      <c r="C4158" t="s">
        <v>132</v>
      </c>
    </row>
    <row r="4159" spans="1:3" ht="15" customHeight="1">
      <c r="A4159" t="s">
        <v>137</v>
      </c>
      <c r="B4159" s="72" t="s">
        <v>136</v>
      </c>
      <c r="C4159" t="s">
        <v>132</v>
      </c>
    </row>
    <row r="4160" spans="1:3" ht="15" customHeight="1">
      <c r="A4160" t="s">
        <v>137</v>
      </c>
      <c r="B4160" s="72" t="s">
        <v>136</v>
      </c>
      <c r="C4160" t="s">
        <v>132</v>
      </c>
    </row>
    <row r="4161" spans="1:3" ht="15" customHeight="1">
      <c r="A4161" t="s">
        <v>137</v>
      </c>
      <c r="B4161" s="72" t="s">
        <v>136</v>
      </c>
      <c r="C4161" t="s">
        <v>132</v>
      </c>
    </row>
    <row r="4162" spans="1:3" ht="15" customHeight="1">
      <c r="A4162" t="s">
        <v>137</v>
      </c>
      <c r="B4162" s="72" t="s">
        <v>136</v>
      </c>
      <c r="C4162" t="s">
        <v>132</v>
      </c>
    </row>
    <row r="4163" spans="1:3" ht="15" customHeight="1">
      <c r="A4163" t="s">
        <v>137</v>
      </c>
      <c r="B4163" s="72" t="s">
        <v>136</v>
      </c>
      <c r="C4163" t="s">
        <v>132</v>
      </c>
    </row>
    <row r="4164" spans="1:3" ht="15" customHeight="1">
      <c r="A4164" t="s">
        <v>137</v>
      </c>
      <c r="B4164" s="72" t="s">
        <v>136</v>
      </c>
      <c r="C4164" t="s">
        <v>132</v>
      </c>
    </row>
    <row r="4165" spans="1:3" ht="15" customHeight="1">
      <c r="A4165" t="s">
        <v>137</v>
      </c>
      <c r="B4165" s="72" t="s">
        <v>136</v>
      </c>
      <c r="C4165" t="s">
        <v>132</v>
      </c>
    </row>
    <row r="4166" spans="1:3" ht="15" customHeight="1">
      <c r="A4166" t="s">
        <v>137</v>
      </c>
      <c r="B4166" s="72" t="s">
        <v>136</v>
      </c>
      <c r="C4166" t="s">
        <v>132</v>
      </c>
    </row>
    <row r="4167" spans="1:3" ht="15" customHeight="1">
      <c r="A4167" t="s">
        <v>137</v>
      </c>
      <c r="B4167" s="72" t="s">
        <v>136</v>
      </c>
      <c r="C4167" t="s">
        <v>132</v>
      </c>
    </row>
    <row r="4168" spans="1:3" ht="15" customHeight="1">
      <c r="A4168" t="s">
        <v>137</v>
      </c>
      <c r="B4168" s="72" t="s">
        <v>136</v>
      </c>
      <c r="C4168" t="s">
        <v>132</v>
      </c>
    </row>
    <row r="4169" spans="1:3" ht="15" customHeight="1">
      <c r="A4169" t="s">
        <v>137</v>
      </c>
      <c r="B4169" s="72" t="s">
        <v>136</v>
      </c>
      <c r="C4169" t="s">
        <v>132</v>
      </c>
    </row>
    <row r="4170" spans="1:3" ht="15" customHeight="1">
      <c r="A4170" t="s">
        <v>137</v>
      </c>
      <c r="B4170" s="72" t="s">
        <v>136</v>
      </c>
      <c r="C4170" t="s">
        <v>132</v>
      </c>
    </row>
    <row r="4171" spans="1:3" ht="15" customHeight="1">
      <c r="A4171" t="s">
        <v>137</v>
      </c>
      <c r="B4171" s="72" t="s">
        <v>136</v>
      </c>
      <c r="C4171" t="s">
        <v>132</v>
      </c>
    </row>
    <row r="4172" spans="1:3" ht="15" customHeight="1">
      <c r="A4172" t="s">
        <v>137</v>
      </c>
      <c r="B4172" s="72" t="s">
        <v>136</v>
      </c>
      <c r="C4172" t="s">
        <v>132</v>
      </c>
    </row>
    <row r="4173" spans="1:3" ht="15" customHeight="1">
      <c r="A4173" t="s">
        <v>137</v>
      </c>
      <c r="B4173" s="72" t="s">
        <v>136</v>
      </c>
      <c r="C4173" t="s">
        <v>132</v>
      </c>
    </row>
    <row r="4174" spans="1:3" ht="15" customHeight="1">
      <c r="A4174" t="s">
        <v>137</v>
      </c>
      <c r="B4174" s="72" t="s">
        <v>136</v>
      </c>
      <c r="C4174" t="s">
        <v>132</v>
      </c>
    </row>
    <row r="4175" spans="1:3" ht="15" customHeight="1">
      <c r="A4175" t="s">
        <v>137</v>
      </c>
      <c r="B4175" s="72" t="s">
        <v>136</v>
      </c>
      <c r="C4175" t="s">
        <v>132</v>
      </c>
    </row>
    <row r="4176" spans="1:3" ht="15" customHeight="1">
      <c r="A4176" t="s">
        <v>137</v>
      </c>
      <c r="B4176" s="72" t="s">
        <v>136</v>
      </c>
      <c r="C4176" t="s">
        <v>132</v>
      </c>
    </row>
    <row r="4177" spans="1:3" ht="15" customHeight="1">
      <c r="A4177" t="s">
        <v>137</v>
      </c>
      <c r="B4177" s="72" t="s">
        <v>136</v>
      </c>
      <c r="C4177" t="s">
        <v>132</v>
      </c>
    </row>
    <row r="4178" spans="1:3" ht="15" customHeight="1">
      <c r="A4178" t="s">
        <v>137</v>
      </c>
      <c r="B4178" s="72" t="s">
        <v>136</v>
      </c>
      <c r="C4178" t="s">
        <v>132</v>
      </c>
    </row>
    <row r="4179" spans="1:3" ht="15" customHeight="1">
      <c r="A4179" t="s">
        <v>137</v>
      </c>
      <c r="B4179" s="72" t="s">
        <v>136</v>
      </c>
      <c r="C4179" t="s">
        <v>132</v>
      </c>
    </row>
    <row r="4180" spans="1:3" ht="15" customHeight="1">
      <c r="A4180" t="s">
        <v>137</v>
      </c>
      <c r="B4180" s="72" t="s">
        <v>136</v>
      </c>
      <c r="C4180" t="s">
        <v>132</v>
      </c>
    </row>
    <row r="4181" spans="1:3" ht="15" customHeight="1">
      <c r="A4181" t="s">
        <v>137</v>
      </c>
      <c r="B4181" s="72" t="s">
        <v>136</v>
      </c>
      <c r="C4181" t="s">
        <v>132</v>
      </c>
    </row>
    <row r="4182" spans="1:3" ht="15" customHeight="1">
      <c r="A4182" t="s">
        <v>137</v>
      </c>
      <c r="B4182" s="72" t="s">
        <v>136</v>
      </c>
      <c r="C4182" t="s">
        <v>132</v>
      </c>
    </row>
    <row r="4183" spans="1:3" ht="15" customHeight="1">
      <c r="A4183" t="s">
        <v>137</v>
      </c>
      <c r="B4183" s="72" t="s">
        <v>136</v>
      </c>
      <c r="C4183" t="s">
        <v>132</v>
      </c>
    </row>
    <row r="4184" spans="1:3" ht="15" customHeight="1">
      <c r="A4184" t="s">
        <v>137</v>
      </c>
      <c r="B4184" s="72" t="s">
        <v>136</v>
      </c>
      <c r="C4184" t="s">
        <v>132</v>
      </c>
    </row>
    <row r="4185" spans="1:3" ht="15" customHeight="1">
      <c r="A4185" t="s">
        <v>137</v>
      </c>
      <c r="B4185" s="72" t="s">
        <v>136</v>
      </c>
      <c r="C4185" t="s">
        <v>132</v>
      </c>
    </row>
    <row r="4186" spans="1:3" ht="15" customHeight="1">
      <c r="A4186" t="s">
        <v>137</v>
      </c>
      <c r="B4186" s="72" t="s">
        <v>136</v>
      </c>
      <c r="C4186" t="s">
        <v>132</v>
      </c>
    </row>
    <row r="4187" spans="1:3" ht="15" customHeight="1">
      <c r="A4187" t="s">
        <v>137</v>
      </c>
      <c r="B4187" s="72" t="s">
        <v>136</v>
      </c>
      <c r="C4187" t="s">
        <v>132</v>
      </c>
    </row>
    <row r="4188" spans="1:3" ht="15" customHeight="1">
      <c r="A4188" t="s">
        <v>137</v>
      </c>
      <c r="B4188" s="72" t="s">
        <v>136</v>
      </c>
      <c r="C4188" t="s">
        <v>132</v>
      </c>
    </row>
    <row r="4189" spans="1:3" ht="15" customHeight="1">
      <c r="A4189" t="s">
        <v>137</v>
      </c>
      <c r="B4189" s="72" t="s">
        <v>136</v>
      </c>
      <c r="C4189" t="s">
        <v>132</v>
      </c>
    </row>
    <row r="4190" spans="1:3" ht="15" customHeight="1">
      <c r="A4190" t="s">
        <v>137</v>
      </c>
      <c r="B4190" s="72" t="s">
        <v>136</v>
      </c>
      <c r="C4190" t="s">
        <v>132</v>
      </c>
    </row>
    <row r="4191" spans="1:3" ht="15" customHeight="1">
      <c r="A4191" t="s">
        <v>137</v>
      </c>
      <c r="B4191" s="72" t="s">
        <v>136</v>
      </c>
      <c r="C4191" t="s">
        <v>132</v>
      </c>
    </row>
    <row r="4192" spans="1:3" ht="15" customHeight="1">
      <c r="A4192" t="s">
        <v>137</v>
      </c>
      <c r="B4192" s="72" t="s">
        <v>136</v>
      </c>
      <c r="C4192" t="s">
        <v>132</v>
      </c>
    </row>
    <row r="4193" spans="1:3" ht="15" customHeight="1">
      <c r="A4193" t="s">
        <v>137</v>
      </c>
      <c r="B4193" s="72" t="s">
        <v>136</v>
      </c>
      <c r="C4193" t="s">
        <v>132</v>
      </c>
    </row>
    <row r="4194" spans="1:3" ht="15" customHeight="1">
      <c r="A4194" t="s">
        <v>137</v>
      </c>
      <c r="B4194" s="72" t="s">
        <v>136</v>
      </c>
      <c r="C4194" t="s">
        <v>132</v>
      </c>
    </row>
    <row r="4195" spans="1:3" ht="15" customHeight="1">
      <c r="A4195" t="s">
        <v>137</v>
      </c>
      <c r="B4195" s="72" t="s">
        <v>136</v>
      </c>
      <c r="C4195" t="s">
        <v>132</v>
      </c>
    </row>
    <row r="4196" spans="1:3" ht="15" customHeight="1">
      <c r="A4196" t="s">
        <v>137</v>
      </c>
      <c r="B4196" s="72" t="s">
        <v>136</v>
      </c>
      <c r="C4196" t="s">
        <v>132</v>
      </c>
    </row>
    <row r="4197" spans="1:3" ht="15" customHeight="1">
      <c r="A4197" t="s">
        <v>137</v>
      </c>
      <c r="B4197" s="72" t="s">
        <v>136</v>
      </c>
      <c r="C4197" t="s">
        <v>132</v>
      </c>
    </row>
    <row r="4198" spans="1:3" ht="15" customHeight="1">
      <c r="A4198" t="s">
        <v>137</v>
      </c>
      <c r="B4198" s="72" t="s">
        <v>136</v>
      </c>
      <c r="C4198" t="s">
        <v>132</v>
      </c>
    </row>
    <row r="4199" spans="1:3" ht="15" customHeight="1">
      <c r="A4199" t="s">
        <v>137</v>
      </c>
      <c r="B4199" s="72" t="s">
        <v>136</v>
      </c>
      <c r="C4199" t="s">
        <v>132</v>
      </c>
    </row>
    <row r="4200" spans="1:3" ht="15" customHeight="1">
      <c r="A4200" t="s">
        <v>137</v>
      </c>
      <c r="B4200" s="72" t="s">
        <v>136</v>
      </c>
      <c r="C4200" t="s">
        <v>132</v>
      </c>
    </row>
    <row r="4201" spans="1:3" ht="15" customHeight="1">
      <c r="A4201" t="s">
        <v>137</v>
      </c>
      <c r="B4201" s="72" t="s">
        <v>136</v>
      </c>
      <c r="C4201" t="s">
        <v>132</v>
      </c>
    </row>
    <row r="4202" spans="1:3" ht="15" customHeight="1">
      <c r="A4202" t="s">
        <v>137</v>
      </c>
      <c r="B4202" s="72" t="s">
        <v>136</v>
      </c>
      <c r="C4202" t="s">
        <v>132</v>
      </c>
    </row>
    <row r="4203" spans="1:3" ht="15" customHeight="1">
      <c r="A4203" t="s">
        <v>137</v>
      </c>
      <c r="B4203" s="72" t="s">
        <v>136</v>
      </c>
      <c r="C4203" t="s">
        <v>132</v>
      </c>
    </row>
    <row r="4204" spans="1:3" ht="15" customHeight="1">
      <c r="A4204" t="s">
        <v>137</v>
      </c>
      <c r="B4204" s="72" t="s">
        <v>136</v>
      </c>
      <c r="C4204" t="s">
        <v>132</v>
      </c>
    </row>
    <row r="4205" spans="1:3" ht="15" customHeight="1">
      <c r="A4205" t="s">
        <v>137</v>
      </c>
      <c r="B4205" s="72" t="s">
        <v>136</v>
      </c>
      <c r="C4205" t="s">
        <v>132</v>
      </c>
    </row>
    <row r="4206" spans="1:3" ht="15" customHeight="1">
      <c r="A4206" t="s">
        <v>137</v>
      </c>
      <c r="B4206" s="72" t="s">
        <v>136</v>
      </c>
      <c r="C4206" t="s">
        <v>132</v>
      </c>
    </row>
    <row r="4207" spans="1:3" ht="15" customHeight="1">
      <c r="A4207" t="s">
        <v>137</v>
      </c>
      <c r="B4207" s="72" t="s">
        <v>136</v>
      </c>
      <c r="C4207" t="s">
        <v>132</v>
      </c>
    </row>
    <row r="4208" spans="1:3" ht="15" customHeight="1">
      <c r="A4208" t="s">
        <v>137</v>
      </c>
      <c r="B4208" s="72" t="s">
        <v>136</v>
      </c>
      <c r="C4208" t="s">
        <v>132</v>
      </c>
    </row>
    <row r="4209" spans="1:3" ht="15" customHeight="1">
      <c r="A4209" t="s">
        <v>137</v>
      </c>
      <c r="B4209" s="72" t="s">
        <v>136</v>
      </c>
      <c r="C4209" t="s">
        <v>132</v>
      </c>
    </row>
    <row r="4210" spans="1:3" ht="15" customHeight="1">
      <c r="A4210" t="s">
        <v>137</v>
      </c>
      <c r="B4210" s="72" t="s">
        <v>136</v>
      </c>
      <c r="C4210" t="s">
        <v>132</v>
      </c>
    </row>
    <row r="4211" spans="1:3" ht="15" customHeight="1">
      <c r="A4211" t="s">
        <v>137</v>
      </c>
      <c r="B4211" s="72" t="s">
        <v>136</v>
      </c>
      <c r="C4211" t="s">
        <v>132</v>
      </c>
    </row>
    <row r="4212" spans="1:3" ht="15" customHeight="1">
      <c r="A4212" t="s">
        <v>137</v>
      </c>
      <c r="B4212" s="72" t="s">
        <v>136</v>
      </c>
      <c r="C4212" t="s">
        <v>132</v>
      </c>
    </row>
    <row r="4213" spans="1:3" ht="15" customHeight="1">
      <c r="A4213" t="s">
        <v>137</v>
      </c>
      <c r="B4213" s="72" t="s">
        <v>136</v>
      </c>
      <c r="C4213" t="s">
        <v>132</v>
      </c>
    </row>
    <row r="4214" spans="1:3" ht="15" customHeight="1">
      <c r="A4214" t="s">
        <v>137</v>
      </c>
      <c r="B4214" s="72" t="s">
        <v>136</v>
      </c>
      <c r="C4214" t="s">
        <v>132</v>
      </c>
    </row>
    <row r="4215" spans="1:3" ht="15" customHeight="1">
      <c r="A4215" t="s">
        <v>137</v>
      </c>
      <c r="B4215" s="72" t="s">
        <v>136</v>
      </c>
      <c r="C4215" t="s">
        <v>132</v>
      </c>
    </row>
    <row r="4216" spans="1:3" ht="15" customHeight="1">
      <c r="A4216" t="s">
        <v>137</v>
      </c>
      <c r="B4216" s="72" t="s">
        <v>136</v>
      </c>
      <c r="C4216" t="s">
        <v>132</v>
      </c>
    </row>
    <row r="4217" spans="1:3" ht="15" customHeight="1">
      <c r="A4217" t="s">
        <v>137</v>
      </c>
      <c r="B4217" s="72" t="s">
        <v>136</v>
      </c>
      <c r="C4217" t="s">
        <v>132</v>
      </c>
    </row>
    <row r="4218" spans="1:3" ht="15" customHeight="1">
      <c r="A4218" t="s">
        <v>137</v>
      </c>
      <c r="B4218" s="72" t="s">
        <v>136</v>
      </c>
      <c r="C4218" t="s">
        <v>132</v>
      </c>
    </row>
    <row r="4219" spans="1:3" ht="15" customHeight="1">
      <c r="A4219" t="s">
        <v>137</v>
      </c>
      <c r="B4219" s="72" t="s">
        <v>136</v>
      </c>
      <c r="C4219" t="s">
        <v>132</v>
      </c>
    </row>
    <row r="4220" spans="1:3" ht="15" customHeight="1">
      <c r="A4220" t="s">
        <v>137</v>
      </c>
      <c r="B4220" s="72" t="s">
        <v>136</v>
      </c>
      <c r="C4220" t="s">
        <v>132</v>
      </c>
    </row>
    <row r="4221" spans="1:3" ht="15" customHeight="1">
      <c r="A4221" t="s">
        <v>137</v>
      </c>
      <c r="B4221" s="72" t="s">
        <v>136</v>
      </c>
      <c r="C4221" t="s">
        <v>132</v>
      </c>
    </row>
    <row r="4222" spans="1:3" ht="15" customHeight="1">
      <c r="A4222" t="s">
        <v>137</v>
      </c>
      <c r="B4222" s="72" t="s">
        <v>136</v>
      </c>
      <c r="C4222" t="s">
        <v>132</v>
      </c>
    </row>
    <row r="4223" spans="1:3" ht="15" customHeight="1">
      <c r="A4223" t="s">
        <v>137</v>
      </c>
      <c r="B4223" s="72" t="s">
        <v>136</v>
      </c>
      <c r="C4223" t="s">
        <v>132</v>
      </c>
    </row>
    <row r="4224" spans="1:3" ht="15" customHeight="1">
      <c r="A4224" t="s">
        <v>137</v>
      </c>
      <c r="B4224" s="72" t="s">
        <v>136</v>
      </c>
      <c r="C4224" t="s">
        <v>132</v>
      </c>
    </row>
    <row r="4225" spans="1:3" ht="15" customHeight="1">
      <c r="A4225" t="s">
        <v>137</v>
      </c>
      <c r="B4225" s="72" t="s">
        <v>136</v>
      </c>
      <c r="C4225" t="s">
        <v>132</v>
      </c>
    </row>
    <row r="4226" spans="1:3" ht="15" customHeight="1">
      <c r="A4226" t="s">
        <v>137</v>
      </c>
      <c r="B4226" s="72" t="s">
        <v>136</v>
      </c>
      <c r="C4226" t="s">
        <v>132</v>
      </c>
    </row>
    <row r="4227" spans="1:3" ht="15" customHeight="1">
      <c r="A4227" t="s">
        <v>137</v>
      </c>
      <c r="B4227" s="72" t="s">
        <v>136</v>
      </c>
      <c r="C4227" t="s">
        <v>132</v>
      </c>
    </row>
    <row r="4228" spans="1:3" ht="15" customHeight="1">
      <c r="A4228" t="s">
        <v>137</v>
      </c>
      <c r="B4228" s="72" t="s">
        <v>136</v>
      </c>
      <c r="C4228" t="s">
        <v>132</v>
      </c>
    </row>
    <row r="4229" spans="1:3" ht="15" customHeight="1">
      <c r="A4229" t="s">
        <v>137</v>
      </c>
      <c r="B4229" s="72" t="s">
        <v>136</v>
      </c>
      <c r="C4229" t="s">
        <v>132</v>
      </c>
    </row>
    <row r="4230" spans="1:3" ht="15" customHeight="1">
      <c r="A4230" t="s">
        <v>137</v>
      </c>
      <c r="B4230" s="72" t="s">
        <v>136</v>
      </c>
      <c r="C4230" t="s">
        <v>132</v>
      </c>
    </row>
    <row r="4231" spans="1:3" ht="15" customHeight="1">
      <c r="A4231" t="s">
        <v>137</v>
      </c>
      <c r="B4231" s="72" t="s">
        <v>138</v>
      </c>
      <c r="C4231" s="72" t="s">
        <v>254</v>
      </c>
    </row>
    <row r="4232" spans="1:3" ht="15" customHeight="1">
      <c r="A4232" t="s">
        <v>137</v>
      </c>
      <c r="B4232" s="72" t="s">
        <v>138</v>
      </c>
      <c r="C4232" s="72" t="s">
        <v>254</v>
      </c>
    </row>
    <row r="4233" spans="1:3" ht="15" customHeight="1">
      <c r="A4233" t="s">
        <v>137</v>
      </c>
      <c r="B4233" s="72" t="s">
        <v>138</v>
      </c>
      <c r="C4233" s="72" t="s">
        <v>254</v>
      </c>
    </row>
    <row r="4234" spans="1:3" ht="15" customHeight="1">
      <c r="A4234" t="s">
        <v>137</v>
      </c>
      <c r="B4234" s="72" t="s">
        <v>138</v>
      </c>
      <c r="C4234" s="72" t="s">
        <v>255</v>
      </c>
    </row>
    <row r="4235" spans="1:3" ht="15" customHeight="1">
      <c r="A4235" t="s">
        <v>137</v>
      </c>
      <c r="B4235" s="72" t="s">
        <v>138</v>
      </c>
      <c r="C4235" s="72" t="s">
        <v>255</v>
      </c>
    </row>
    <row r="4236" spans="1:3" ht="15" customHeight="1">
      <c r="A4236" t="s">
        <v>137</v>
      </c>
      <c r="B4236" s="72" t="s">
        <v>138</v>
      </c>
      <c r="C4236" s="72" t="s">
        <v>255</v>
      </c>
    </row>
    <row r="4237" spans="1:3" ht="15" customHeight="1">
      <c r="A4237" t="s">
        <v>137</v>
      </c>
      <c r="B4237" s="72" t="s">
        <v>138</v>
      </c>
      <c r="C4237" s="72" t="s">
        <v>256</v>
      </c>
    </row>
    <row r="4238" spans="1:3" ht="15" customHeight="1">
      <c r="A4238" t="s">
        <v>137</v>
      </c>
      <c r="B4238" s="72" t="s">
        <v>138</v>
      </c>
      <c r="C4238" s="72" t="s">
        <v>256</v>
      </c>
    </row>
    <row r="4239" spans="1:3" ht="15" customHeight="1">
      <c r="A4239" t="s">
        <v>137</v>
      </c>
      <c r="B4239" s="72" t="s">
        <v>138</v>
      </c>
      <c r="C4239" s="72" t="s">
        <v>256</v>
      </c>
    </row>
    <row r="4240" spans="1:3" ht="15" customHeight="1">
      <c r="A4240" t="s">
        <v>137</v>
      </c>
      <c r="B4240" s="72" t="s">
        <v>138</v>
      </c>
      <c r="C4240" s="72" t="s">
        <v>256</v>
      </c>
    </row>
    <row r="4241" spans="1:3" ht="15" customHeight="1">
      <c r="A4241" t="s">
        <v>137</v>
      </c>
      <c r="B4241" s="72" t="s">
        <v>138</v>
      </c>
      <c r="C4241" s="72" t="s">
        <v>256</v>
      </c>
    </row>
    <row r="4242" spans="1:3" ht="15" customHeight="1">
      <c r="A4242" t="s">
        <v>137</v>
      </c>
      <c r="B4242" s="72" t="s">
        <v>138</v>
      </c>
      <c r="C4242" s="72" t="s">
        <v>257</v>
      </c>
    </row>
    <row r="4243" spans="1:3" ht="15" customHeight="1">
      <c r="A4243" t="s">
        <v>137</v>
      </c>
      <c r="B4243" s="72" t="s">
        <v>138</v>
      </c>
      <c r="C4243" s="72" t="s">
        <v>257</v>
      </c>
    </row>
    <row r="4244" spans="1:3" ht="15" customHeight="1">
      <c r="A4244" t="s">
        <v>137</v>
      </c>
      <c r="B4244" s="72" t="s">
        <v>138</v>
      </c>
      <c r="C4244" s="72" t="s">
        <v>257</v>
      </c>
    </row>
    <row r="4245" spans="1:3" ht="15" customHeight="1">
      <c r="A4245" t="s">
        <v>137</v>
      </c>
      <c r="B4245" s="72" t="s">
        <v>138</v>
      </c>
      <c r="C4245" s="72" t="s">
        <v>257</v>
      </c>
    </row>
    <row r="4246" spans="1:3" ht="15" customHeight="1">
      <c r="A4246" t="s">
        <v>137</v>
      </c>
      <c r="B4246" s="72" t="s">
        <v>138</v>
      </c>
      <c r="C4246" s="72" t="s">
        <v>257</v>
      </c>
    </row>
    <row r="4247" spans="1:3" ht="15" customHeight="1">
      <c r="A4247" t="s">
        <v>137</v>
      </c>
      <c r="B4247" s="72" t="s">
        <v>138</v>
      </c>
      <c r="C4247" t="s">
        <v>258</v>
      </c>
    </row>
    <row r="4248" spans="1:3" ht="15" customHeight="1">
      <c r="A4248" t="s">
        <v>137</v>
      </c>
      <c r="B4248" s="72" t="s">
        <v>138</v>
      </c>
      <c r="C4248" t="s">
        <v>258</v>
      </c>
    </row>
    <row r="4249" spans="1:3" ht="15" customHeight="1">
      <c r="A4249" t="s">
        <v>137</v>
      </c>
      <c r="B4249" s="72" t="s">
        <v>138</v>
      </c>
      <c r="C4249" t="s">
        <v>258</v>
      </c>
    </row>
    <row r="4250" spans="1:3" ht="15" customHeight="1">
      <c r="A4250" t="s">
        <v>137</v>
      </c>
      <c r="B4250" s="72" t="s">
        <v>138</v>
      </c>
      <c r="C4250" t="s">
        <v>258</v>
      </c>
    </row>
    <row r="4251" spans="1:3" ht="15" customHeight="1">
      <c r="A4251" t="s">
        <v>137</v>
      </c>
      <c r="B4251" s="72" t="s">
        <v>138</v>
      </c>
      <c r="C4251" t="s">
        <v>258</v>
      </c>
    </row>
    <row r="4252" spans="1:3" ht="15" customHeight="1">
      <c r="A4252" t="s">
        <v>137</v>
      </c>
      <c r="B4252" s="72" t="s">
        <v>138</v>
      </c>
      <c r="C4252" t="s">
        <v>258</v>
      </c>
    </row>
    <row r="4253" spans="1:3" ht="15" customHeight="1">
      <c r="A4253" t="s">
        <v>137</v>
      </c>
      <c r="B4253" s="72" t="s">
        <v>138</v>
      </c>
      <c r="C4253" t="s">
        <v>258</v>
      </c>
    </row>
    <row r="4254" spans="1:3" ht="15" customHeight="1">
      <c r="A4254" t="s">
        <v>137</v>
      </c>
      <c r="B4254" s="72" t="s">
        <v>138</v>
      </c>
      <c r="C4254" t="s">
        <v>258</v>
      </c>
    </row>
    <row r="4255" spans="1:3" ht="18.75" customHeight="1">
      <c r="A4255" t="s">
        <v>137</v>
      </c>
      <c r="B4255" s="72" t="s">
        <v>138</v>
      </c>
      <c r="C4255" t="s">
        <v>1423</v>
      </c>
    </row>
    <row r="4256" spans="1:3" ht="18.75" customHeight="1">
      <c r="A4256" t="s">
        <v>137</v>
      </c>
      <c r="B4256" s="72" t="s">
        <v>138</v>
      </c>
      <c r="C4256" t="s">
        <v>1423</v>
      </c>
    </row>
    <row r="4257" spans="1:3" ht="18.75" customHeight="1">
      <c r="A4257" t="s">
        <v>137</v>
      </c>
      <c r="B4257" s="72" t="s">
        <v>138</v>
      </c>
      <c r="C4257" t="s">
        <v>1423</v>
      </c>
    </row>
    <row r="4258" spans="1:3" ht="18.75" customHeight="1">
      <c r="A4258" t="s">
        <v>137</v>
      </c>
      <c r="B4258" s="72" t="s">
        <v>138</v>
      </c>
      <c r="C4258" t="s">
        <v>1423</v>
      </c>
    </row>
    <row r="4259" spans="1:3" ht="18.75" customHeight="1">
      <c r="A4259" t="s">
        <v>137</v>
      </c>
      <c r="B4259" s="72" t="s">
        <v>138</v>
      </c>
      <c r="C4259" t="s">
        <v>1424</v>
      </c>
    </row>
    <row r="4260" spans="1:3" ht="18.75" customHeight="1">
      <c r="A4260" t="s">
        <v>137</v>
      </c>
      <c r="B4260" s="72" t="s">
        <v>138</v>
      </c>
      <c r="C4260" t="s">
        <v>1424</v>
      </c>
    </row>
    <row r="4261" spans="1:3" ht="18.75" customHeight="1">
      <c r="A4261" t="s">
        <v>137</v>
      </c>
      <c r="B4261" s="72" t="s">
        <v>138</v>
      </c>
      <c r="C4261" t="s">
        <v>1424</v>
      </c>
    </row>
    <row r="4262" spans="1:3" ht="18.75" customHeight="1">
      <c r="A4262" t="s">
        <v>137</v>
      </c>
      <c r="B4262" s="72" t="s">
        <v>138</v>
      </c>
      <c r="C4262" t="s">
        <v>1424</v>
      </c>
    </row>
    <row r="4263" spans="1:3" ht="18.75" customHeight="1">
      <c r="A4263" t="s">
        <v>137</v>
      </c>
      <c r="B4263" s="72" t="s">
        <v>138</v>
      </c>
      <c r="C4263" t="s">
        <v>1425</v>
      </c>
    </row>
    <row r="4264" spans="1:3" ht="18.75" customHeight="1">
      <c r="A4264" t="s">
        <v>137</v>
      </c>
      <c r="B4264" s="72" t="s">
        <v>138</v>
      </c>
      <c r="C4264" t="s">
        <v>1425</v>
      </c>
    </row>
    <row r="4265" spans="1:3" ht="18.75" customHeight="1">
      <c r="A4265" t="s">
        <v>137</v>
      </c>
      <c r="B4265" s="72" t="s">
        <v>138</v>
      </c>
      <c r="C4265" t="s">
        <v>1425</v>
      </c>
    </row>
    <row r="4266" spans="1:3" ht="18.75" customHeight="1">
      <c r="A4266" t="s">
        <v>137</v>
      </c>
      <c r="B4266" s="72" t="s">
        <v>138</v>
      </c>
      <c r="C4266" t="s">
        <v>1425</v>
      </c>
    </row>
    <row r="4267" spans="1:3" ht="18.75" customHeight="1">
      <c r="A4267" t="s">
        <v>137</v>
      </c>
      <c r="B4267" s="72" t="s">
        <v>138</v>
      </c>
      <c r="C4267" t="s">
        <v>1425</v>
      </c>
    </row>
    <row r="4268" spans="1:3" ht="18.75" customHeight="1">
      <c r="A4268" t="s">
        <v>137</v>
      </c>
      <c r="B4268" s="72" t="s">
        <v>138</v>
      </c>
      <c r="C4268" t="s">
        <v>1426</v>
      </c>
    </row>
    <row r="4269" spans="1:3" ht="18.75" customHeight="1">
      <c r="A4269" t="s">
        <v>137</v>
      </c>
      <c r="B4269" s="72" t="s">
        <v>138</v>
      </c>
      <c r="C4269" t="s">
        <v>1426</v>
      </c>
    </row>
    <row r="4270" spans="1:3" ht="18.75" customHeight="1">
      <c r="A4270" t="s">
        <v>137</v>
      </c>
      <c r="B4270" s="72" t="s">
        <v>138</v>
      </c>
      <c r="C4270" t="s">
        <v>1426</v>
      </c>
    </row>
    <row r="4271" spans="1:3" ht="18.75" customHeight="1">
      <c r="A4271" t="s">
        <v>137</v>
      </c>
      <c r="B4271" s="72" t="s">
        <v>138</v>
      </c>
      <c r="C4271" t="s">
        <v>1426</v>
      </c>
    </row>
    <row r="4272" spans="1:3" ht="18.75" customHeight="1">
      <c r="A4272" t="s">
        <v>137</v>
      </c>
      <c r="B4272" s="72" t="s">
        <v>138</v>
      </c>
      <c r="C4272" t="s">
        <v>1426</v>
      </c>
    </row>
    <row r="4273" spans="1:3" ht="18.75" customHeight="1">
      <c r="A4273" t="s">
        <v>137</v>
      </c>
      <c r="B4273" s="72" t="s">
        <v>138</v>
      </c>
      <c r="C4273" t="s">
        <v>1427</v>
      </c>
    </row>
    <row r="4274" spans="1:3" ht="18.75" customHeight="1">
      <c r="A4274" t="s">
        <v>137</v>
      </c>
      <c r="B4274" s="72" t="s">
        <v>138</v>
      </c>
      <c r="C4274" t="s">
        <v>1427</v>
      </c>
    </row>
    <row r="4275" spans="1:3" ht="18.75" customHeight="1">
      <c r="A4275" t="s">
        <v>137</v>
      </c>
      <c r="B4275" s="72" t="s">
        <v>138</v>
      </c>
      <c r="C4275" t="s">
        <v>1427</v>
      </c>
    </row>
    <row r="4276" spans="1:3" ht="18.75" customHeight="1">
      <c r="A4276" t="s">
        <v>137</v>
      </c>
      <c r="B4276" s="72" t="s">
        <v>138</v>
      </c>
      <c r="C4276" s="72" t="s">
        <v>263</v>
      </c>
    </row>
    <row r="4277" spans="1:3" ht="18.75" customHeight="1">
      <c r="A4277" t="s">
        <v>137</v>
      </c>
      <c r="B4277" s="72" t="s">
        <v>138</v>
      </c>
      <c r="C4277" s="72" t="s">
        <v>263</v>
      </c>
    </row>
    <row r="4278" spans="1:3" ht="18.75" customHeight="1">
      <c r="A4278" t="s">
        <v>137</v>
      </c>
      <c r="B4278" s="72" t="s">
        <v>138</v>
      </c>
      <c r="C4278" s="72" t="s">
        <v>263</v>
      </c>
    </row>
    <row r="4279" spans="1:3" ht="18.75" customHeight="1">
      <c r="A4279" t="s">
        <v>137</v>
      </c>
      <c r="B4279" s="72" t="s">
        <v>138</v>
      </c>
      <c r="C4279" s="72" t="s">
        <v>263</v>
      </c>
    </row>
    <row r="4280" spans="1:3" ht="18.75" customHeight="1">
      <c r="A4280" t="s">
        <v>137</v>
      </c>
      <c r="B4280" s="72" t="s">
        <v>138</v>
      </c>
      <c r="C4280" s="72" t="s">
        <v>263</v>
      </c>
    </row>
    <row r="4281" spans="1:3" ht="18.75" customHeight="1">
      <c r="A4281" t="s">
        <v>137</v>
      </c>
      <c r="B4281" s="72" t="s">
        <v>138</v>
      </c>
      <c r="C4281" s="72" t="s">
        <v>263</v>
      </c>
    </row>
    <row r="4282" spans="1:3" ht="18.75" customHeight="1">
      <c r="A4282" t="s">
        <v>137</v>
      </c>
      <c r="B4282" s="72" t="s">
        <v>138</v>
      </c>
      <c r="C4282" s="72" t="s">
        <v>263</v>
      </c>
    </row>
    <row r="4283" spans="1:3" ht="18.75" customHeight="1">
      <c r="A4283" t="s">
        <v>137</v>
      </c>
      <c r="B4283" s="72" t="s">
        <v>138</v>
      </c>
      <c r="C4283" s="72" t="s">
        <v>263</v>
      </c>
    </row>
    <row r="4284" spans="1:3" ht="18.75" customHeight="1">
      <c r="A4284" t="s">
        <v>137</v>
      </c>
      <c r="B4284" s="72" t="s">
        <v>138</v>
      </c>
      <c r="C4284" s="72" t="s">
        <v>263</v>
      </c>
    </row>
    <row r="4285" spans="1:3" ht="18.75" customHeight="1">
      <c r="A4285" t="s">
        <v>137</v>
      </c>
      <c r="B4285" s="72" t="s">
        <v>138</v>
      </c>
      <c r="C4285" s="72" t="s">
        <v>263</v>
      </c>
    </row>
    <row r="4286" spans="1:3" ht="15" customHeight="1">
      <c r="A4286" t="s">
        <v>137</v>
      </c>
      <c r="B4286" s="72" t="s">
        <v>138</v>
      </c>
      <c r="C4286" s="72" t="s">
        <v>264</v>
      </c>
    </row>
    <row r="4287" spans="1:3" ht="15" customHeight="1">
      <c r="A4287" t="s">
        <v>137</v>
      </c>
      <c r="B4287" s="72" t="s">
        <v>138</v>
      </c>
      <c r="C4287" s="72" t="s">
        <v>264</v>
      </c>
    </row>
    <row r="4288" spans="1:3" ht="15" customHeight="1">
      <c r="A4288" t="s">
        <v>137</v>
      </c>
      <c r="B4288" s="72" t="s">
        <v>138</v>
      </c>
      <c r="C4288" s="72" t="s">
        <v>264</v>
      </c>
    </row>
    <row r="4289" spans="1:3" ht="15" customHeight="1">
      <c r="A4289" t="s">
        <v>137</v>
      </c>
      <c r="B4289" s="72" t="s">
        <v>138</v>
      </c>
      <c r="C4289" s="72" t="s">
        <v>264</v>
      </c>
    </row>
    <row r="4290" spans="1:3" ht="15" customHeight="1">
      <c r="A4290" t="s">
        <v>137</v>
      </c>
      <c r="B4290" s="72" t="s">
        <v>138</v>
      </c>
      <c r="C4290" s="72" t="s">
        <v>264</v>
      </c>
    </row>
    <row r="4291" spans="1:3" ht="15" customHeight="1">
      <c r="A4291" t="s">
        <v>137</v>
      </c>
      <c r="B4291" s="72" t="s">
        <v>138</v>
      </c>
      <c r="C4291" s="72" t="s">
        <v>265</v>
      </c>
    </row>
    <row r="4292" spans="1:3" ht="15" customHeight="1">
      <c r="A4292" t="s">
        <v>137</v>
      </c>
      <c r="B4292" s="72" t="s">
        <v>138</v>
      </c>
      <c r="C4292" s="72" t="s">
        <v>265</v>
      </c>
    </row>
    <row r="4293" spans="1:3" ht="15" customHeight="1">
      <c r="A4293" t="s">
        <v>137</v>
      </c>
      <c r="B4293" s="72" t="s">
        <v>138</v>
      </c>
      <c r="C4293" s="72" t="s">
        <v>265</v>
      </c>
    </row>
    <row r="4294" spans="1:3" ht="15" customHeight="1">
      <c r="A4294" t="s">
        <v>137</v>
      </c>
      <c r="B4294" s="72" t="s">
        <v>138</v>
      </c>
      <c r="C4294" s="72" t="s">
        <v>265</v>
      </c>
    </row>
    <row r="4295" spans="1:3" ht="15" customHeight="1">
      <c r="A4295" t="s">
        <v>137</v>
      </c>
      <c r="B4295" s="72" t="s">
        <v>138</v>
      </c>
      <c r="C4295" s="72" t="s">
        <v>266</v>
      </c>
    </row>
    <row r="4296" spans="1:3" ht="15" customHeight="1">
      <c r="A4296" t="s">
        <v>137</v>
      </c>
      <c r="B4296" s="72" t="s">
        <v>138</v>
      </c>
      <c r="C4296" s="72" t="s">
        <v>266</v>
      </c>
    </row>
    <row r="4297" spans="1:3" ht="15" customHeight="1">
      <c r="A4297" t="s">
        <v>137</v>
      </c>
      <c r="B4297" s="72" t="s">
        <v>138</v>
      </c>
      <c r="C4297" s="72" t="s">
        <v>266</v>
      </c>
    </row>
    <row r="4298" spans="1:3" ht="15" customHeight="1">
      <c r="A4298" t="s">
        <v>137</v>
      </c>
      <c r="B4298" s="72" t="s">
        <v>138</v>
      </c>
      <c r="C4298" s="72" t="s">
        <v>266</v>
      </c>
    </row>
    <row r="4299" spans="1:3" ht="15" customHeight="1">
      <c r="A4299" t="s">
        <v>137</v>
      </c>
      <c r="B4299" s="72" t="s">
        <v>138</v>
      </c>
      <c r="C4299" s="72" t="s">
        <v>266</v>
      </c>
    </row>
    <row r="4300" spans="1:3" ht="15" customHeight="1">
      <c r="A4300" t="s">
        <v>137</v>
      </c>
      <c r="B4300" s="72" t="s">
        <v>138</v>
      </c>
      <c r="C4300" s="72" t="s">
        <v>267</v>
      </c>
    </row>
    <row r="4301" spans="1:3" ht="15" customHeight="1">
      <c r="A4301" t="s">
        <v>137</v>
      </c>
      <c r="B4301" s="72" t="s">
        <v>138</v>
      </c>
      <c r="C4301" s="72" t="s">
        <v>267</v>
      </c>
    </row>
    <row r="4302" spans="1:3" ht="15" customHeight="1">
      <c r="A4302" t="s">
        <v>137</v>
      </c>
      <c r="B4302" s="72" t="s">
        <v>138</v>
      </c>
      <c r="C4302" s="72" t="s">
        <v>267</v>
      </c>
    </row>
    <row r="4303" spans="1:3" ht="15" customHeight="1">
      <c r="A4303" t="s">
        <v>137</v>
      </c>
      <c r="B4303" s="72" t="s">
        <v>138</v>
      </c>
      <c r="C4303" s="72" t="s">
        <v>267</v>
      </c>
    </row>
    <row r="4304" spans="1:3" ht="15" customHeight="1">
      <c r="A4304" t="s">
        <v>137</v>
      </c>
      <c r="B4304" s="72" t="s">
        <v>138</v>
      </c>
      <c r="C4304" s="72" t="s">
        <v>268</v>
      </c>
    </row>
    <row r="4305" spans="1:3" ht="15" customHeight="1">
      <c r="A4305" t="s">
        <v>137</v>
      </c>
      <c r="B4305" s="72" t="s">
        <v>138</v>
      </c>
      <c r="C4305" s="72" t="s">
        <v>270</v>
      </c>
    </row>
    <row r="4306" spans="1:3" ht="15" customHeight="1">
      <c r="A4306" t="s">
        <v>137</v>
      </c>
      <c r="B4306" s="72" t="s">
        <v>138</v>
      </c>
      <c r="C4306" s="72" t="s">
        <v>271</v>
      </c>
    </row>
    <row r="4307" spans="1:3" ht="15" customHeight="1">
      <c r="A4307" t="s">
        <v>137</v>
      </c>
      <c r="B4307" s="72" t="s">
        <v>138</v>
      </c>
      <c r="C4307" s="72" t="s">
        <v>271</v>
      </c>
    </row>
    <row r="4308" spans="1:3" ht="15" customHeight="1">
      <c r="A4308" t="s">
        <v>137</v>
      </c>
      <c r="B4308" s="72" t="s">
        <v>138</v>
      </c>
      <c r="C4308" s="72" t="s">
        <v>271</v>
      </c>
    </row>
    <row r="4309" spans="1:3" ht="15" customHeight="1">
      <c r="A4309" t="s">
        <v>137</v>
      </c>
      <c r="B4309" s="72" t="s">
        <v>138</v>
      </c>
      <c r="C4309" s="72" t="s">
        <v>271</v>
      </c>
    </row>
    <row r="4310" spans="1:3" ht="15" customHeight="1">
      <c r="A4310" t="s">
        <v>137</v>
      </c>
      <c r="B4310" s="72" t="s">
        <v>138</v>
      </c>
      <c r="C4310" s="72" t="s">
        <v>271</v>
      </c>
    </row>
    <row r="4311" spans="1:3" ht="15" customHeight="1">
      <c r="A4311" t="s">
        <v>137</v>
      </c>
      <c r="B4311" s="72" t="s">
        <v>138</v>
      </c>
      <c r="C4311" s="72" t="s">
        <v>272</v>
      </c>
    </row>
    <row r="4312" spans="1:3" ht="15" customHeight="1">
      <c r="A4312" t="s">
        <v>137</v>
      </c>
      <c r="B4312" s="72" t="s">
        <v>138</v>
      </c>
      <c r="C4312" s="72" t="s">
        <v>272</v>
      </c>
    </row>
    <row r="4313" spans="1:3" ht="15" customHeight="1">
      <c r="A4313" t="s">
        <v>137</v>
      </c>
      <c r="B4313" s="72" t="s">
        <v>138</v>
      </c>
      <c r="C4313" s="72" t="s">
        <v>272</v>
      </c>
    </row>
    <row r="4314" spans="1:3" ht="15" customHeight="1">
      <c r="A4314" t="s">
        <v>137</v>
      </c>
      <c r="B4314" s="72" t="s">
        <v>138</v>
      </c>
      <c r="C4314" s="72" t="s">
        <v>272</v>
      </c>
    </row>
    <row r="4315" spans="1:3" ht="15" customHeight="1">
      <c r="A4315" t="s">
        <v>137</v>
      </c>
      <c r="B4315" s="72" t="s">
        <v>138</v>
      </c>
      <c r="C4315" s="72" t="s">
        <v>272</v>
      </c>
    </row>
    <row r="4316" spans="1:3" ht="15" customHeight="1">
      <c r="A4316" t="s">
        <v>137</v>
      </c>
      <c r="B4316" s="72" t="s">
        <v>138</v>
      </c>
      <c r="C4316" s="72" t="s">
        <v>272</v>
      </c>
    </row>
    <row r="4317" spans="1:3" ht="15" customHeight="1">
      <c r="A4317" t="s">
        <v>137</v>
      </c>
      <c r="B4317" s="72" t="s">
        <v>138</v>
      </c>
      <c r="C4317" s="72" t="s">
        <v>272</v>
      </c>
    </row>
    <row r="4318" spans="1:3" ht="15" customHeight="1">
      <c r="A4318" t="s">
        <v>137</v>
      </c>
      <c r="B4318" s="72" t="s">
        <v>138</v>
      </c>
      <c r="C4318" s="72" t="s">
        <v>273</v>
      </c>
    </row>
    <row r="4319" spans="1:3" ht="15" customHeight="1">
      <c r="A4319" t="s">
        <v>137</v>
      </c>
      <c r="B4319" s="72" t="s">
        <v>138</v>
      </c>
      <c r="C4319" s="72" t="s">
        <v>273</v>
      </c>
    </row>
    <row r="4320" spans="1:3" ht="15" customHeight="1">
      <c r="A4320" t="s">
        <v>137</v>
      </c>
      <c r="B4320" s="72" t="s">
        <v>138</v>
      </c>
      <c r="C4320" s="72" t="s">
        <v>273</v>
      </c>
    </row>
    <row r="4321" spans="1:3" ht="15" customHeight="1">
      <c r="A4321" t="s">
        <v>137</v>
      </c>
      <c r="B4321" s="72" t="s">
        <v>138</v>
      </c>
      <c r="C4321" s="72" t="s">
        <v>274</v>
      </c>
    </row>
    <row r="4322" spans="1:3" ht="15" customHeight="1">
      <c r="A4322" t="s">
        <v>137</v>
      </c>
      <c r="B4322" s="72" t="s">
        <v>138</v>
      </c>
      <c r="C4322" s="72" t="s">
        <v>274</v>
      </c>
    </row>
    <row r="4323" spans="1:3" ht="15" customHeight="1">
      <c r="A4323" t="s">
        <v>137</v>
      </c>
      <c r="B4323" s="72" t="s">
        <v>138</v>
      </c>
      <c r="C4323" s="72" t="s">
        <v>274</v>
      </c>
    </row>
    <row r="4324" spans="1:3" ht="15" customHeight="1">
      <c r="A4324" t="s">
        <v>137</v>
      </c>
      <c r="B4324" s="72" t="s">
        <v>138</v>
      </c>
      <c r="C4324" s="72" t="s">
        <v>274</v>
      </c>
    </row>
    <row r="4325" spans="1:3" ht="15" customHeight="1">
      <c r="A4325" t="s">
        <v>137</v>
      </c>
      <c r="B4325" s="72" t="s">
        <v>138</v>
      </c>
      <c r="C4325" s="72" t="s">
        <v>274</v>
      </c>
    </row>
    <row r="4326" spans="1:3" ht="15" customHeight="1">
      <c r="A4326" t="s">
        <v>137</v>
      </c>
      <c r="B4326" s="72" t="s">
        <v>138</v>
      </c>
      <c r="C4326" s="72" t="s">
        <v>274</v>
      </c>
    </row>
    <row r="4327" spans="1:3" ht="15" customHeight="1">
      <c r="A4327" t="s">
        <v>137</v>
      </c>
      <c r="B4327" s="72" t="s">
        <v>138</v>
      </c>
      <c r="C4327" s="72" t="s">
        <v>274</v>
      </c>
    </row>
    <row r="4328" spans="1:3" ht="15" customHeight="1">
      <c r="A4328" t="s">
        <v>137</v>
      </c>
      <c r="B4328" s="72" t="s">
        <v>138</v>
      </c>
      <c r="C4328" s="72" t="s">
        <v>274</v>
      </c>
    </row>
    <row r="4329" spans="1:3" ht="15" customHeight="1">
      <c r="A4329" t="s">
        <v>137</v>
      </c>
      <c r="B4329" s="72" t="s">
        <v>138</v>
      </c>
      <c r="C4329" s="72" t="s">
        <v>275</v>
      </c>
    </row>
    <row r="4330" spans="1:3" ht="15" customHeight="1">
      <c r="A4330" t="s">
        <v>137</v>
      </c>
      <c r="B4330" s="72" t="s">
        <v>138</v>
      </c>
      <c r="C4330" s="72" t="s">
        <v>275</v>
      </c>
    </row>
    <row r="4331" spans="1:3" ht="15" customHeight="1">
      <c r="A4331" t="s">
        <v>137</v>
      </c>
      <c r="B4331" s="72" t="s">
        <v>138</v>
      </c>
      <c r="C4331" s="72" t="s">
        <v>275</v>
      </c>
    </row>
    <row r="4332" spans="1:3" ht="15" customHeight="1">
      <c r="A4332" t="s">
        <v>137</v>
      </c>
      <c r="B4332" s="72" t="s">
        <v>138</v>
      </c>
      <c r="C4332" s="72" t="s">
        <v>275</v>
      </c>
    </row>
    <row r="4333" spans="1:3" ht="15" customHeight="1">
      <c r="A4333" t="s">
        <v>137</v>
      </c>
      <c r="B4333" s="72" t="s">
        <v>138</v>
      </c>
      <c r="C4333" s="72" t="s">
        <v>275</v>
      </c>
    </row>
    <row r="4334" spans="1:3" ht="15" customHeight="1">
      <c r="A4334" t="s">
        <v>137</v>
      </c>
      <c r="B4334" s="72" t="s">
        <v>138</v>
      </c>
      <c r="C4334" s="72" t="s">
        <v>275</v>
      </c>
    </row>
    <row r="4335" spans="1:3" ht="15" customHeight="1">
      <c r="A4335" t="s">
        <v>137</v>
      </c>
      <c r="B4335" s="72" t="s">
        <v>138</v>
      </c>
      <c r="C4335" s="72" t="s">
        <v>276</v>
      </c>
    </row>
    <row r="4336" spans="1:3" ht="15" customHeight="1">
      <c r="A4336" t="s">
        <v>137</v>
      </c>
      <c r="B4336" s="72" t="s">
        <v>138</v>
      </c>
      <c r="C4336" s="72" t="s">
        <v>276</v>
      </c>
    </row>
    <row r="4337" spans="1:3" ht="15" customHeight="1">
      <c r="A4337" t="s">
        <v>137</v>
      </c>
      <c r="B4337" s="72" t="s">
        <v>138</v>
      </c>
      <c r="C4337" s="72" t="s">
        <v>276</v>
      </c>
    </row>
    <row r="4338" spans="1:3" ht="15" customHeight="1">
      <c r="A4338" t="s">
        <v>137</v>
      </c>
      <c r="B4338" s="72" t="s">
        <v>138</v>
      </c>
      <c r="C4338" s="72" t="s">
        <v>277</v>
      </c>
    </row>
    <row r="4339" spans="1:3" ht="15" customHeight="1">
      <c r="A4339" t="s">
        <v>137</v>
      </c>
      <c r="B4339" s="72" t="s">
        <v>138</v>
      </c>
      <c r="C4339" s="72" t="s">
        <v>277</v>
      </c>
    </row>
    <row r="4340" spans="1:3" ht="15" customHeight="1">
      <c r="A4340" t="s">
        <v>137</v>
      </c>
      <c r="B4340" s="72" t="s">
        <v>138</v>
      </c>
      <c r="C4340" s="72" t="s">
        <v>277</v>
      </c>
    </row>
    <row r="4341" spans="1:3" ht="15" customHeight="1">
      <c r="A4341" t="s">
        <v>137</v>
      </c>
      <c r="B4341" s="72" t="s">
        <v>138</v>
      </c>
      <c r="C4341" s="72" t="s">
        <v>277</v>
      </c>
    </row>
    <row r="4342" spans="1:3" ht="15" customHeight="1">
      <c r="A4342" t="s">
        <v>137</v>
      </c>
      <c r="B4342" s="72" t="s">
        <v>138</v>
      </c>
      <c r="C4342" s="72" t="s">
        <v>277</v>
      </c>
    </row>
    <row r="4343" spans="1:3" ht="15" customHeight="1">
      <c r="A4343" t="s">
        <v>137</v>
      </c>
      <c r="B4343" s="72" t="s">
        <v>138</v>
      </c>
      <c r="C4343" s="72" t="s">
        <v>277</v>
      </c>
    </row>
    <row r="4344" spans="1:3" ht="15" customHeight="1">
      <c r="A4344" t="s">
        <v>137</v>
      </c>
      <c r="B4344" s="72" t="s">
        <v>138</v>
      </c>
      <c r="C4344" s="72" t="s">
        <v>278</v>
      </c>
    </row>
    <row r="4345" spans="1:3" ht="15" customHeight="1">
      <c r="A4345" t="s">
        <v>137</v>
      </c>
      <c r="B4345" s="72" t="s">
        <v>138</v>
      </c>
      <c r="C4345" s="72" t="s">
        <v>278</v>
      </c>
    </row>
    <row r="4346" spans="1:3" ht="15" customHeight="1">
      <c r="A4346" t="s">
        <v>137</v>
      </c>
      <c r="B4346" s="72" t="s">
        <v>138</v>
      </c>
      <c r="C4346" s="72" t="s">
        <v>1428</v>
      </c>
    </row>
    <row r="4347" spans="1:3" ht="15" customHeight="1">
      <c r="A4347" t="s">
        <v>137</v>
      </c>
      <c r="B4347" s="72" t="s">
        <v>138</v>
      </c>
      <c r="C4347" s="72" t="s">
        <v>1428</v>
      </c>
    </row>
    <row r="4348" spans="1:3" ht="15" customHeight="1">
      <c r="A4348" t="s">
        <v>137</v>
      </c>
      <c r="B4348" s="72" t="s">
        <v>138</v>
      </c>
      <c r="C4348" s="72" t="s">
        <v>1428</v>
      </c>
    </row>
    <row r="4349" spans="1:3" ht="15" customHeight="1">
      <c r="A4349" t="s">
        <v>137</v>
      </c>
      <c r="B4349" s="72" t="s">
        <v>138</v>
      </c>
      <c r="C4349" s="72" t="s">
        <v>1429</v>
      </c>
    </row>
    <row r="4350" spans="1:3" ht="15" customHeight="1">
      <c r="A4350" t="s">
        <v>137</v>
      </c>
      <c r="B4350" s="72" t="s">
        <v>138</v>
      </c>
      <c r="C4350" s="72" t="s">
        <v>1429</v>
      </c>
    </row>
    <row r="4351" spans="1:3" ht="15" customHeight="1">
      <c r="A4351" t="s">
        <v>137</v>
      </c>
      <c r="B4351" s="72" t="s">
        <v>138</v>
      </c>
      <c r="C4351" s="72" t="s">
        <v>279</v>
      </c>
    </row>
    <row r="4352" spans="1:3" ht="15" customHeight="1">
      <c r="A4352" t="s">
        <v>137</v>
      </c>
      <c r="B4352" s="72" t="s">
        <v>138</v>
      </c>
      <c r="C4352" s="72" t="s">
        <v>1430</v>
      </c>
    </row>
    <row r="4353" spans="1:3" ht="15" customHeight="1">
      <c r="A4353" t="s">
        <v>137</v>
      </c>
      <c r="B4353" s="72" t="s">
        <v>138</v>
      </c>
      <c r="C4353" s="72" t="s">
        <v>1430</v>
      </c>
    </row>
    <row r="4354" spans="1:3" ht="18.75" customHeight="1">
      <c r="A4354" t="s">
        <v>137</v>
      </c>
      <c r="B4354" s="72" t="s">
        <v>116</v>
      </c>
      <c r="C4354" t="s">
        <v>1437</v>
      </c>
    </row>
    <row r="4355" spans="1:3" ht="18.75" customHeight="1">
      <c r="A4355" t="s">
        <v>137</v>
      </c>
      <c r="B4355" s="72" t="s">
        <v>116</v>
      </c>
      <c r="C4355" t="s">
        <v>1437</v>
      </c>
    </row>
    <row r="4356" spans="1:3" ht="15" customHeight="1">
      <c r="A4356" t="s">
        <v>137</v>
      </c>
      <c r="B4356" s="72" t="s">
        <v>135</v>
      </c>
      <c r="C4356" s="72" t="s">
        <v>135</v>
      </c>
    </row>
    <row r="4357" spans="1:3" ht="15" customHeight="1">
      <c r="A4357" t="s">
        <v>137</v>
      </c>
      <c r="B4357" s="72" t="s">
        <v>135</v>
      </c>
      <c r="C4357" s="72" t="s">
        <v>135</v>
      </c>
    </row>
    <row r="4358" spans="1:3" ht="15" customHeight="1">
      <c r="A4358" t="s">
        <v>137</v>
      </c>
      <c r="B4358" s="72" t="s">
        <v>135</v>
      </c>
      <c r="C4358" s="72" t="s">
        <v>135</v>
      </c>
    </row>
    <row r="4359" spans="1:3" ht="15" customHeight="1">
      <c r="A4359" t="s">
        <v>137</v>
      </c>
      <c r="B4359" s="72" t="s">
        <v>135</v>
      </c>
      <c r="C4359" s="72" t="s">
        <v>135</v>
      </c>
    </row>
    <row r="4360" spans="1:3" ht="15" customHeight="1">
      <c r="A4360" t="s">
        <v>137</v>
      </c>
      <c r="B4360" s="72" t="s">
        <v>135</v>
      </c>
      <c r="C4360" s="72" t="s">
        <v>135</v>
      </c>
    </row>
    <row r="4361" spans="1:3" ht="15" customHeight="1">
      <c r="A4361" t="s">
        <v>137</v>
      </c>
      <c r="B4361" s="72" t="s">
        <v>135</v>
      </c>
      <c r="C4361" s="72" t="s">
        <v>135</v>
      </c>
    </row>
    <row r="4362" spans="1:3" ht="15" customHeight="1">
      <c r="A4362" t="s">
        <v>137</v>
      </c>
      <c r="B4362" s="72" t="s">
        <v>135</v>
      </c>
      <c r="C4362" s="72" t="s">
        <v>135</v>
      </c>
    </row>
    <row r="4363" spans="1:3" ht="15" customHeight="1">
      <c r="A4363" t="s">
        <v>137</v>
      </c>
      <c r="B4363" s="72" t="s">
        <v>135</v>
      </c>
      <c r="C4363" s="72" t="s">
        <v>135</v>
      </c>
    </row>
    <row r="4364" spans="1:3" ht="15" customHeight="1">
      <c r="A4364" t="s">
        <v>137</v>
      </c>
      <c r="B4364" s="72" t="s">
        <v>135</v>
      </c>
      <c r="C4364" s="72" t="s">
        <v>135</v>
      </c>
    </row>
    <row r="4365" spans="1:3" ht="15" customHeight="1">
      <c r="A4365" t="s">
        <v>137</v>
      </c>
      <c r="B4365" s="72" t="s">
        <v>135</v>
      </c>
      <c r="C4365" s="72" t="s">
        <v>135</v>
      </c>
    </row>
    <row r="4366" spans="1:3" ht="15" customHeight="1">
      <c r="A4366" t="s">
        <v>137</v>
      </c>
      <c r="B4366" s="72" t="s">
        <v>135</v>
      </c>
      <c r="C4366" s="72" t="s">
        <v>135</v>
      </c>
    </row>
    <row r="4367" spans="1:3" ht="15" customHeight="1">
      <c r="A4367" t="s">
        <v>137</v>
      </c>
      <c r="B4367" s="72" t="s">
        <v>135</v>
      </c>
      <c r="C4367" s="72" t="s">
        <v>135</v>
      </c>
    </row>
    <row r="4368" spans="1:3" ht="15" customHeight="1">
      <c r="A4368" t="s">
        <v>137</v>
      </c>
      <c r="B4368" s="72" t="s">
        <v>135</v>
      </c>
      <c r="C4368" s="72" t="s">
        <v>135</v>
      </c>
    </row>
    <row r="4369" spans="1:3" ht="15" customHeight="1">
      <c r="A4369" t="s">
        <v>137</v>
      </c>
      <c r="B4369" s="72" t="s">
        <v>135</v>
      </c>
      <c r="C4369" s="72" t="s">
        <v>135</v>
      </c>
    </row>
    <row r="4370" spans="1:3" ht="15" customHeight="1">
      <c r="A4370" t="s">
        <v>137</v>
      </c>
      <c r="B4370" s="72" t="s">
        <v>135</v>
      </c>
      <c r="C4370" s="72" t="s">
        <v>135</v>
      </c>
    </row>
    <row r="4371" spans="1:3" ht="15" customHeight="1">
      <c r="A4371" t="s">
        <v>137</v>
      </c>
      <c r="B4371" s="72" t="s">
        <v>135</v>
      </c>
      <c r="C4371" s="72" t="s">
        <v>135</v>
      </c>
    </row>
    <row r="4372" spans="1:3" ht="15" customHeight="1">
      <c r="A4372" t="s">
        <v>137</v>
      </c>
      <c r="B4372" s="72" t="s">
        <v>135</v>
      </c>
      <c r="C4372" s="72" t="s">
        <v>135</v>
      </c>
    </row>
    <row r="4373" spans="1:3" ht="15" customHeight="1">
      <c r="A4373" t="s">
        <v>137</v>
      </c>
      <c r="B4373" s="72" t="s">
        <v>135</v>
      </c>
      <c r="C4373" s="72" t="s">
        <v>135</v>
      </c>
    </row>
    <row r="4374" spans="1:3" ht="15" customHeight="1">
      <c r="A4374" t="s">
        <v>137</v>
      </c>
      <c r="B4374" s="72" t="s">
        <v>135</v>
      </c>
      <c r="C4374" s="72" t="s">
        <v>135</v>
      </c>
    </row>
    <row r="4375" spans="1:3" ht="15" customHeight="1">
      <c r="A4375" t="s">
        <v>137</v>
      </c>
      <c r="B4375" s="72" t="s">
        <v>135</v>
      </c>
      <c r="C4375" s="72" t="s">
        <v>135</v>
      </c>
    </row>
    <row r="4376" spans="1:3" ht="15" customHeight="1">
      <c r="A4376" t="s">
        <v>137</v>
      </c>
      <c r="B4376" s="72" t="s">
        <v>135</v>
      </c>
      <c r="C4376" s="72" t="s">
        <v>135</v>
      </c>
    </row>
    <row r="4377" spans="1:3" ht="15" customHeight="1">
      <c r="A4377" t="s">
        <v>137</v>
      </c>
      <c r="B4377" s="72" t="s">
        <v>135</v>
      </c>
      <c r="C4377" s="72" t="s">
        <v>135</v>
      </c>
    </row>
    <row r="4378" spans="1:3" ht="15" customHeight="1">
      <c r="A4378" t="s">
        <v>137</v>
      </c>
      <c r="B4378" s="72" t="s">
        <v>135</v>
      </c>
      <c r="C4378" s="72" t="s">
        <v>135</v>
      </c>
    </row>
    <row r="4379" spans="1:3" ht="15" customHeight="1">
      <c r="A4379" t="s">
        <v>137</v>
      </c>
      <c r="B4379" s="72" t="s">
        <v>135</v>
      </c>
      <c r="C4379" s="72" t="s">
        <v>135</v>
      </c>
    </row>
    <row r="4380" spans="1:3" ht="15" customHeight="1">
      <c r="A4380" t="s">
        <v>137</v>
      </c>
      <c r="B4380" s="72" t="s">
        <v>135</v>
      </c>
      <c r="C4380" s="72" t="s">
        <v>135</v>
      </c>
    </row>
    <row r="4381" spans="1:3" ht="15" customHeight="1">
      <c r="A4381" t="s">
        <v>137</v>
      </c>
      <c r="B4381" s="72" t="s">
        <v>135</v>
      </c>
      <c r="C4381" s="72" t="s">
        <v>135</v>
      </c>
    </row>
    <row r="4382" spans="1:3" ht="15" customHeight="1">
      <c r="A4382" t="s">
        <v>137</v>
      </c>
      <c r="B4382" s="72" t="s">
        <v>135</v>
      </c>
      <c r="C4382" s="72" t="s">
        <v>135</v>
      </c>
    </row>
    <row r="4383" spans="1:3" ht="15" customHeight="1">
      <c r="A4383" t="s">
        <v>137</v>
      </c>
      <c r="B4383" s="72" t="s">
        <v>135</v>
      </c>
      <c r="C4383" s="72" t="s">
        <v>135</v>
      </c>
    </row>
    <row r="4384" spans="1:3" ht="15" customHeight="1">
      <c r="A4384" t="s">
        <v>137</v>
      </c>
      <c r="B4384" s="72" t="s">
        <v>135</v>
      </c>
      <c r="C4384" s="72" t="s">
        <v>135</v>
      </c>
    </row>
    <row r="4385" spans="1:3" ht="15" customHeight="1">
      <c r="A4385" t="s">
        <v>137</v>
      </c>
      <c r="B4385" s="72" t="s">
        <v>135</v>
      </c>
      <c r="C4385" s="72" t="s">
        <v>135</v>
      </c>
    </row>
    <row r="4386" spans="1:3" ht="15" customHeight="1">
      <c r="A4386" t="s">
        <v>137</v>
      </c>
      <c r="B4386" s="72" t="s">
        <v>135</v>
      </c>
      <c r="C4386" s="72" t="s">
        <v>135</v>
      </c>
    </row>
    <row r="4387" spans="1:3" ht="15" customHeight="1">
      <c r="A4387" t="s">
        <v>137</v>
      </c>
      <c r="B4387" s="72" t="s">
        <v>135</v>
      </c>
      <c r="C4387" s="72" t="s">
        <v>135</v>
      </c>
    </row>
    <row r="4388" spans="1:3" ht="15" customHeight="1">
      <c r="A4388" t="s">
        <v>137</v>
      </c>
      <c r="B4388" s="72" t="s">
        <v>135</v>
      </c>
      <c r="C4388" s="72" t="s">
        <v>135</v>
      </c>
    </row>
    <row r="4389" spans="1:3" ht="15" customHeight="1">
      <c r="A4389" t="s">
        <v>137</v>
      </c>
      <c r="B4389" s="72" t="s">
        <v>135</v>
      </c>
      <c r="C4389" s="72" t="s">
        <v>135</v>
      </c>
    </row>
    <row r="4390" spans="1:3" ht="15" customHeight="1">
      <c r="A4390" t="s">
        <v>137</v>
      </c>
      <c r="B4390" s="72" t="s">
        <v>135</v>
      </c>
      <c r="C4390" s="72" t="s">
        <v>135</v>
      </c>
    </row>
    <row r="4391" spans="1:3" ht="15" customHeight="1">
      <c r="A4391" t="s">
        <v>137</v>
      </c>
      <c r="B4391" s="72" t="s">
        <v>135</v>
      </c>
      <c r="C4391" s="72" t="s">
        <v>135</v>
      </c>
    </row>
    <row r="4392" spans="1:3" ht="15" customHeight="1">
      <c r="A4392" t="s">
        <v>137</v>
      </c>
      <c r="B4392" s="72" t="s">
        <v>135</v>
      </c>
      <c r="C4392" s="72" t="s">
        <v>135</v>
      </c>
    </row>
    <row r="4393" spans="1:3" ht="15" customHeight="1">
      <c r="A4393" t="s">
        <v>137</v>
      </c>
      <c r="B4393" s="72" t="s">
        <v>135</v>
      </c>
      <c r="C4393" s="72" t="s">
        <v>135</v>
      </c>
    </row>
    <row r="4394" spans="1:3" ht="15" customHeight="1">
      <c r="A4394" t="s">
        <v>137</v>
      </c>
      <c r="B4394" s="72" t="s">
        <v>135</v>
      </c>
      <c r="C4394" s="72" t="s">
        <v>135</v>
      </c>
    </row>
    <row r="4395" spans="1:3" ht="15" customHeight="1">
      <c r="A4395" t="s">
        <v>137</v>
      </c>
      <c r="B4395" s="72" t="s">
        <v>135</v>
      </c>
      <c r="C4395" s="72" t="s">
        <v>135</v>
      </c>
    </row>
    <row r="4396" spans="1:3" ht="15" customHeight="1">
      <c r="A4396" t="s">
        <v>137</v>
      </c>
      <c r="B4396" s="72" t="s">
        <v>135</v>
      </c>
      <c r="C4396" s="72" t="s">
        <v>135</v>
      </c>
    </row>
    <row r="4397" spans="1:3" ht="15" customHeight="1">
      <c r="A4397" t="s">
        <v>137</v>
      </c>
      <c r="B4397" s="72" t="s">
        <v>135</v>
      </c>
      <c r="C4397" s="72" t="s">
        <v>135</v>
      </c>
    </row>
    <row r="4398" spans="1:3" ht="15" customHeight="1">
      <c r="A4398" t="s">
        <v>137</v>
      </c>
      <c r="B4398" s="72" t="s">
        <v>135</v>
      </c>
      <c r="C4398" s="72" t="s">
        <v>135</v>
      </c>
    </row>
    <row r="4399" spans="1:3" ht="15" customHeight="1">
      <c r="A4399" t="s">
        <v>137</v>
      </c>
      <c r="B4399" s="72" t="s">
        <v>135</v>
      </c>
      <c r="C4399" s="72" t="s">
        <v>135</v>
      </c>
    </row>
    <row r="4400" spans="1:3" ht="15" customHeight="1">
      <c r="A4400" t="s">
        <v>137</v>
      </c>
      <c r="B4400" s="72" t="s">
        <v>135</v>
      </c>
      <c r="C4400" s="72" t="s">
        <v>135</v>
      </c>
    </row>
    <row r="4401" spans="1:3" ht="15" customHeight="1">
      <c r="A4401" t="s">
        <v>137</v>
      </c>
      <c r="B4401" s="72" t="s">
        <v>135</v>
      </c>
      <c r="C4401" s="72" t="s">
        <v>135</v>
      </c>
    </row>
    <row r="4402" spans="1:3" ht="15" customHeight="1">
      <c r="A4402" t="s">
        <v>137</v>
      </c>
      <c r="B4402" s="72" t="s">
        <v>135</v>
      </c>
      <c r="C4402" s="72" t="s">
        <v>135</v>
      </c>
    </row>
    <row r="4403" spans="1:3" ht="15" customHeight="1">
      <c r="A4403" t="s">
        <v>137</v>
      </c>
      <c r="B4403" s="72" t="s">
        <v>135</v>
      </c>
      <c r="C4403" s="72" t="s">
        <v>135</v>
      </c>
    </row>
    <row r="4404" spans="1:3" ht="15" customHeight="1">
      <c r="A4404" t="s">
        <v>137</v>
      </c>
      <c r="B4404" s="72" t="s">
        <v>135</v>
      </c>
      <c r="C4404" s="72" t="s">
        <v>135</v>
      </c>
    </row>
    <row r="4405" spans="1:3" ht="15" customHeight="1">
      <c r="A4405" t="s">
        <v>137</v>
      </c>
      <c r="B4405" s="72" t="s">
        <v>135</v>
      </c>
      <c r="C4405" s="72" t="s">
        <v>135</v>
      </c>
    </row>
    <row r="4406" spans="1:3" ht="15" customHeight="1">
      <c r="A4406" t="s">
        <v>137</v>
      </c>
      <c r="B4406" s="72" t="s">
        <v>135</v>
      </c>
      <c r="C4406" s="72" t="s">
        <v>135</v>
      </c>
    </row>
    <row r="4407" spans="1:3" ht="15" customHeight="1">
      <c r="A4407" t="s">
        <v>137</v>
      </c>
      <c r="B4407" s="72" t="s">
        <v>135</v>
      </c>
      <c r="C4407" s="72" t="s">
        <v>135</v>
      </c>
    </row>
    <row r="4408" spans="1:3" ht="15" customHeight="1">
      <c r="A4408" t="s">
        <v>137</v>
      </c>
      <c r="B4408" s="72" t="s">
        <v>135</v>
      </c>
      <c r="C4408" s="72" t="s">
        <v>135</v>
      </c>
    </row>
    <row r="4409" spans="1:3" ht="15" customHeight="1">
      <c r="A4409" t="s">
        <v>137</v>
      </c>
      <c r="B4409" s="72" t="s">
        <v>135</v>
      </c>
      <c r="C4409" s="72" t="s">
        <v>135</v>
      </c>
    </row>
    <row r="4410" spans="1:3" ht="15" customHeight="1">
      <c r="A4410" t="s">
        <v>137</v>
      </c>
      <c r="B4410" s="72" t="s">
        <v>135</v>
      </c>
      <c r="C4410" s="72" t="s">
        <v>135</v>
      </c>
    </row>
    <row r="4411" spans="1:3" ht="15" customHeight="1">
      <c r="A4411" t="s">
        <v>137</v>
      </c>
      <c r="B4411" s="72" t="s">
        <v>135</v>
      </c>
      <c r="C4411" s="72" t="s">
        <v>135</v>
      </c>
    </row>
    <row r="4412" spans="1:3" ht="15" customHeight="1">
      <c r="A4412" t="s">
        <v>137</v>
      </c>
      <c r="B4412" s="72" t="s">
        <v>135</v>
      </c>
      <c r="C4412" s="72" t="s">
        <v>135</v>
      </c>
    </row>
    <row r="4413" spans="1:3" ht="15" customHeight="1">
      <c r="A4413" t="s">
        <v>137</v>
      </c>
      <c r="B4413" s="72" t="s">
        <v>135</v>
      </c>
      <c r="C4413" s="72" t="s">
        <v>135</v>
      </c>
    </row>
    <row r="4414" spans="1:3" ht="15" customHeight="1">
      <c r="A4414" t="s">
        <v>137</v>
      </c>
      <c r="B4414" s="72" t="s">
        <v>135</v>
      </c>
      <c r="C4414" s="72" t="s">
        <v>135</v>
      </c>
    </row>
    <row r="4415" spans="1:3" ht="15" customHeight="1">
      <c r="A4415" t="s">
        <v>137</v>
      </c>
      <c r="B4415" s="72" t="s">
        <v>135</v>
      </c>
      <c r="C4415" s="72" t="s">
        <v>135</v>
      </c>
    </row>
    <row r="4416" spans="1:3" ht="15" customHeight="1">
      <c r="A4416" t="s">
        <v>137</v>
      </c>
      <c r="B4416" s="72" t="s">
        <v>135</v>
      </c>
      <c r="C4416" s="72" t="s">
        <v>135</v>
      </c>
    </row>
    <row r="4417" spans="1:3" ht="15" customHeight="1">
      <c r="A4417" t="s">
        <v>137</v>
      </c>
      <c r="B4417" s="72" t="s">
        <v>135</v>
      </c>
      <c r="C4417" s="72" t="s">
        <v>135</v>
      </c>
    </row>
    <row r="4418" spans="1:3" ht="15" customHeight="1">
      <c r="A4418" t="s">
        <v>137</v>
      </c>
      <c r="B4418" s="72" t="s">
        <v>135</v>
      </c>
      <c r="C4418" s="72" t="s">
        <v>135</v>
      </c>
    </row>
    <row r="4419" spans="1:3" ht="15" customHeight="1">
      <c r="A4419" t="s">
        <v>137</v>
      </c>
      <c r="B4419" s="72" t="s">
        <v>135</v>
      </c>
      <c r="C4419" s="72" t="s">
        <v>135</v>
      </c>
    </row>
    <row r="4420" spans="1:3" ht="15" customHeight="1">
      <c r="A4420" t="s">
        <v>137</v>
      </c>
      <c r="B4420" s="72" t="s">
        <v>135</v>
      </c>
      <c r="C4420" s="72" t="s">
        <v>135</v>
      </c>
    </row>
    <row r="4421" spans="1:3" ht="15" customHeight="1">
      <c r="A4421" t="s">
        <v>137</v>
      </c>
      <c r="B4421" s="72" t="s">
        <v>135</v>
      </c>
      <c r="C4421" s="72" t="s">
        <v>135</v>
      </c>
    </row>
    <row r="4422" spans="1:3" ht="15" customHeight="1">
      <c r="A4422" t="s">
        <v>137</v>
      </c>
      <c r="B4422" s="72" t="s">
        <v>135</v>
      </c>
      <c r="C4422" s="72" t="s">
        <v>135</v>
      </c>
    </row>
    <row r="4423" spans="1:3" ht="15" customHeight="1">
      <c r="A4423" t="s">
        <v>137</v>
      </c>
      <c r="B4423" s="72" t="s">
        <v>135</v>
      </c>
      <c r="C4423" s="72" t="s">
        <v>135</v>
      </c>
    </row>
    <row r="4424" spans="1:3" ht="15" customHeight="1">
      <c r="A4424" t="s">
        <v>137</v>
      </c>
      <c r="B4424" s="72" t="s">
        <v>135</v>
      </c>
      <c r="C4424" s="72" t="s">
        <v>135</v>
      </c>
    </row>
    <row r="4425" spans="1:3" ht="15" customHeight="1">
      <c r="A4425" t="s">
        <v>137</v>
      </c>
      <c r="B4425" s="72" t="s">
        <v>135</v>
      </c>
      <c r="C4425" s="72" t="s">
        <v>135</v>
      </c>
    </row>
    <row r="4426" spans="1:3" ht="15" customHeight="1">
      <c r="A4426" t="s">
        <v>137</v>
      </c>
      <c r="B4426" s="72" t="s">
        <v>135</v>
      </c>
      <c r="C4426" s="72" t="s">
        <v>135</v>
      </c>
    </row>
    <row r="4427" spans="1:3" ht="15" customHeight="1">
      <c r="A4427" t="s">
        <v>137</v>
      </c>
      <c r="B4427" s="72" t="s">
        <v>135</v>
      </c>
      <c r="C4427" s="72" t="s">
        <v>135</v>
      </c>
    </row>
    <row r="4428" spans="1:3" ht="15" customHeight="1">
      <c r="A4428" t="s">
        <v>137</v>
      </c>
      <c r="B4428" s="72" t="s">
        <v>135</v>
      </c>
      <c r="C4428" s="72" t="s">
        <v>135</v>
      </c>
    </row>
    <row r="4429" spans="1:3" ht="15" customHeight="1">
      <c r="A4429" t="s">
        <v>137</v>
      </c>
      <c r="B4429" s="72" t="s">
        <v>135</v>
      </c>
      <c r="C4429" s="72" t="s">
        <v>135</v>
      </c>
    </row>
    <row r="4430" spans="1:3" ht="15" customHeight="1">
      <c r="A4430" t="s">
        <v>137</v>
      </c>
      <c r="B4430" s="72" t="s">
        <v>135</v>
      </c>
      <c r="C4430" s="72" t="s">
        <v>135</v>
      </c>
    </row>
    <row r="4431" spans="1:3" ht="15" customHeight="1">
      <c r="A4431" t="s">
        <v>137</v>
      </c>
      <c r="B4431" s="72" t="s">
        <v>135</v>
      </c>
      <c r="C4431" s="72" t="s">
        <v>135</v>
      </c>
    </row>
    <row r="4432" spans="1:3" ht="15" customHeight="1">
      <c r="A4432" t="s">
        <v>137</v>
      </c>
      <c r="B4432" s="72" t="s">
        <v>135</v>
      </c>
      <c r="C4432" s="72" t="s">
        <v>135</v>
      </c>
    </row>
    <row r="4433" spans="1:3" ht="15" customHeight="1">
      <c r="A4433" t="s">
        <v>137</v>
      </c>
      <c r="B4433" s="72" t="s">
        <v>135</v>
      </c>
      <c r="C4433" s="72" t="s">
        <v>135</v>
      </c>
    </row>
    <row r="4434" spans="1:3" ht="15" customHeight="1">
      <c r="A4434" t="s">
        <v>137</v>
      </c>
      <c r="B4434" s="72" t="s">
        <v>135</v>
      </c>
      <c r="C4434" s="72" t="s">
        <v>135</v>
      </c>
    </row>
    <row r="4435" spans="1:3" ht="15" customHeight="1">
      <c r="A4435" t="s">
        <v>137</v>
      </c>
      <c r="B4435" s="72" t="s">
        <v>135</v>
      </c>
      <c r="C4435" s="72" t="s">
        <v>135</v>
      </c>
    </row>
    <row r="4436" spans="1:3" ht="15" customHeight="1">
      <c r="A4436" t="s">
        <v>137</v>
      </c>
      <c r="B4436" s="72" t="s">
        <v>135</v>
      </c>
      <c r="C4436" s="72" t="s">
        <v>135</v>
      </c>
    </row>
    <row r="4437" spans="1:3" ht="15" customHeight="1">
      <c r="A4437" t="s">
        <v>137</v>
      </c>
      <c r="B4437" s="72" t="s">
        <v>135</v>
      </c>
      <c r="C4437" s="72" t="s">
        <v>135</v>
      </c>
    </row>
    <row r="4438" spans="1:3" ht="15" customHeight="1">
      <c r="A4438" t="s">
        <v>137</v>
      </c>
      <c r="B4438" s="72" t="s">
        <v>135</v>
      </c>
      <c r="C4438" s="72" t="s">
        <v>135</v>
      </c>
    </row>
    <row r="4439" spans="1:3" ht="15" customHeight="1">
      <c r="A4439" t="s">
        <v>137</v>
      </c>
      <c r="B4439" s="72" t="s">
        <v>135</v>
      </c>
      <c r="C4439" s="72" t="s">
        <v>135</v>
      </c>
    </row>
    <row r="4440" spans="1:3" ht="15" customHeight="1">
      <c r="A4440" t="s">
        <v>137</v>
      </c>
      <c r="B4440" s="72" t="s">
        <v>135</v>
      </c>
      <c r="C4440" s="72" t="s">
        <v>135</v>
      </c>
    </row>
    <row r="4441" spans="1:3" ht="15" customHeight="1">
      <c r="A4441" t="s">
        <v>137</v>
      </c>
      <c r="B4441" s="72" t="s">
        <v>135</v>
      </c>
      <c r="C4441" s="72" t="s">
        <v>135</v>
      </c>
    </row>
    <row r="4442" spans="1:3" ht="15" customHeight="1">
      <c r="A4442" t="s">
        <v>137</v>
      </c>
      <c r="B4442" s="72" t="s">
        <v>135</v>
      </c>
      <c r="C4442" s="72" t="s">
        <v>135</v>
      </c>
    </row>
    <row r="4443" spans="1:3" ht="15" customHeight="1">
      <c r="A4443" t="s">
        <v>137</v>
      </c>
      <c r="B4443" s="72" t="s">
        <v>135</v>
      </c>
      <c r="C4443" s="72" t="s">
        <v>135</v>
      </c>
    </row>
    <row r="4444" spans="1:3" ht="15" customHeight="1">
      <c r="A4444" t="s">
        <v>137</v>
      </c>
      <c r="B4444" s="72" t="s">
        <v>135</v>
      </c>
      <c r="C4444" s="72" t="s">
        <v>135</v>
      </c>
    </row>
    <row r="4445" spans="1:3" ht="15" customHeight="1">
      <c r="A4445" t="s">
        <v>137</v>
      </c>
      <c r="B4445" s="72" t="s">
        <v>135</v>
      </c>
      <c r="C4445" s="72" t="s">
        <v>135</v>
      </c>
    </row>
    <row r="4446" spans="1:3" ht="15" customHeight="1">
      <c r="A4446" t="s">
        <v>137</v>
      </c>
      <c r="B4446" s="72" t="s">
        <v>135</v>
      </c>
      <c r="C4446" s="72" t="s">
        <v>135</v>
      </c>
    </row>
    <row r="4447" spans="1:3" ht="15" customHeight="1">
      <c r="A4447" t="s">
        <v>137</v>
      </c>
      <c r="B4447" s="72" t="s">
        <v>135</v>
      </c>
      <c r="C4447" s="72" t="s">
        <v>135</v>
      </c>
    </row>
    <row r="4448" spans="1:3" ht="15" customHeight="1">
      <c r="A4448" t="s">
        <v>137</v>
      </c>
      <c r="B4448" s="72" t="s">
        <v>135</v>
      </c>
      <c r="C4448" s="72" t="s">
        <v>135</v>
      </c>
    </row>
    <row r="4449" spans="1:3" ht="15" customHeight="1">
      <c r="A4449" t="s">
        <v>137</v>
      </c>
      <c r="B4449" s="72" t="s">
        <v>135</v>
      </c>
      <c r="C4449" s="72" t="s">
        <v>135</v>
      </c>
    </row>
    <row r="4450" spans="1:3" ht="15" customHeight="1">
      <c r="A4450" t="s">
        <v>137</v>
      </c>
      <c r="B4450" s="72" t="s">
        <v>135</v>
      </c>
      <c r="C4450" s="72" t="s">
        <v>135</v>
      </c>
    </row>
    <row r="4451" spans="1:3" ht="15" customHeight="1">
      <c r="A4451" t="s">
        <v>137</v>
      </c>
      <c r="B4451" s="72" t="s">
        <v>135</v>
      </c>
      <c r="C4451" s="72" t="s">
        <v>135</v>
      </c>
    </row>
    <row r="4452" spans="1:3" ht="15" customHeight="1">
      <c r="A4452" t="s">
        <v>137</v>
      </c>
      <c r="B4452" s="72" t="s">
        <v>135</v>
      </c>
      <c r="C4452" s="72" t="s">
        <v>135</v>
      </c>
    </row>
    <row r="4453" spans="1:3" ht="15" customHeight="1">
      <c r="A4453" t="s">
        <v>137</v>
      </c>
      <c r="B4453" s="72" t="s">
        <v>135</v>
      </c>
      <c r="C4453" s="72" t="s">
        <v>135</v>
      </c>
    </row>
    <row r="4454" spans="1:3" ht="15" customHeight="1">
      <c r="A4454" t="s">
        <v>137</v>
      </c>
      <c r="B4454" s="72" t="s">
        <v>135</v>
      </c>
      <c r="C4454" s="72" t="s">
        <v>135</v>
      </c>
    </row>
    <row r="4455" spans="1:3" ht="15" customHeight="1">
      <c r="A4455" t="s">
        <v>137</v>
      </c>
      <c r="B4455" s="72" t="s">
        <v>135</v>
      </c>
      <c r="C4455" s="72" t="s">
        <v>135</v>
      </c>
    </row>
    <row r="4456" spans="1:3" ht="15" customHeight="1">
      <c r="A4456" t="s">
        <v>137</v>
      </c>
      <c r="B4456" s="72" t="s">
        <v>135</v>
      </c>
      <c r="C4456" s="72" t="s">
        <v>135</v>
      </c>
    </row>
    <row r="4457" spans="1:3" ht="15" customHeight="1">
      <c r="A4457" t="s">
        <v>137</v>
      </c>
      <c r="B4457" s="72" t="s">
        <v>135</v>
      </c>
      <c r="C4457" s="72" t="s">
        <v>135</v>
      </c>
    </row>
    <row r="4458" spans="1:3" ht="15" customHeight="1">
      <c r="A4458" t="s">
        <v>137</v>
      </c>
      <c r="B4458" s="72" t="s">
        <v>135</v>
      </c>
      <c r="C4458" s="72" t="s">
        <v>135</v>
      </c>
    </row>
    <row r="4459" spans="1:3" ht="15" customHeight="1">
      <c r="A4459" t="s">
        <v>137</v>
      </c>
      <c r="B4459" s="72" t="s">
        <v>135</v>
      </c>
      <c r="C4459" s="72" t="s">
        <v>135</v>
      </c>
    </row>
    <row r="4460" spans="1:3" ht="15" customHeight="1">
      <c r="A4460" t="s">
        <v>137</v>
      </c>
      <c r="B4460" s="72" t="s">
        <v>135</v>
      </c>
      <c r="C4460" s="72" t="s">
        <v>135</v>
      </c>
    </row>
    <row r="4461" spans="1:3" ht="15" customHeight="1">
      <c r="A4461" t="s">
        <v>137</v>
      </c>
      <c r="B4461" s="72" t="s">
        <v>135</v>
      </c>
      <c r="C4461" s="72" t="s">
        <v>135</v>
      </c>
    </row>
    <row r="4462" spans="1:3" ht="15" customHeight="1">
      <c r="A4462" t="s">
        <v>137</v>
      </c>
      <c r="B4462" s="72" t="s">
        <v>135</v>
      </c>
      <c r="C4462" s="72" t="s">
        <v>135</v>
      </c>
    </row>
    <row r="4463" spans="1:3" ht="15" customHeight="1">
      <c r="A4463" t="s">
        <v>137</v>
      </c>
      <c r="B4463" s="72" t="s">
        <v>135</v>
      </c>
      <c r="C4463" s="72" t="s">
        <v>135</v>
      </c>
    </row>
    <row r="4464" spans="1:3" ht="15" customHeight="1">
      <c r="A4464" t="s">
        <v>137</v>
      </c>
      <c r="B4464" s="72" t="s">
        <v>135</v>
      </c>
      <c r="C4464" s="72" t="s">
        <v>135</v>
      </c>
    </row>
    <row r="4465" spans="1:3" ht="15" customHeight="1">
      <c r="A4465" t="s">
        <v>137</v>
      </c>
      <c r="B4465" s="72" t="s">
        <v>135</v>
      </c>
      <c r="C4465" s="72" t="s">
        <v>135</v>
      </c>
    </row>
    <row r="4466" spans="1:3" ht="15" customHeight="1">
      <c r="A4466" t="s">
        <v>137</v>
      </c>
      <c r="B4466" s="72" t="s">
        <v>135</v>
      </c>
      <c r="C4466" s="72" t="s">
        <v>135</v>
      </c>
    </row>
    <row r="4467" spans="1:3" ht="15" customHeight="1">
      <c r="A4467" t="s">
        <v>137</v>
      </c>
      <c r="B4467" s="72" t="s">
        <v>135</v>
      </c>
      <c r="C4467" s="72" t="s">
        <v>135</v>
      </c>
    </row>
    <row r="4468" spans="1:3" ht="15" customHeight="1">
      <c r="A4468" t="s">
        <v>137</v>
      </c>
      <c r="B4468" s="72" t="s">
        <v>135</v>
      </c>
      <c r="C4468" s="72" t="s">
        <v>135</v>
      </c>
    </row>
    <row r="4469" spans="1:3" ht="15" customHeight="1">
      <c r="A4469" t="s">
        <v>137</v>
      </c>
      <c r="B4469" s="72" t="s">
        <v>135</v>
      </c>
      <c r="C4469" s="72" t="s">
        <v>135</v>
      </c>
    </row>
    <row r="4470" spans="1:3" ht="15" customHeight="1">
      <c r="A4470" t="s">
        <v>137</v>
      </c>
      <c r="B4470" s="72" t="s">
        <v>135</v>
      </c>
      <c r="C4470" s="72" t="s">
        <v>135</v>
      </c>
    </row>
    <row r="4471" spans="1:3" ht="15" customHeight="1">
      <c r="A4471" t="s">
        <v>137</v>
      </c>
      <c r="B4471" s="72" t="s">
        <v>135</v>
      </c>
      <c r="C4471" s="72" t="s">
        <v>135</v>
      </c>
    </row>
    <row r="4472" spans="1:3" ht="15" customHeight="1">
      <c r="A4472" t="s">
        <v>137</v>
      </c>
      <c r="B4472" s="72" t="s">
        <v>135</v>
      </c>
      <c r="C4472" s="72" t="s">
        <v>135</v>
      </c>
    </row>
    <row r="4473" spans="1:3" ht="15" customHeight="1">
      <c r="A4473" t="s">
        <v>137</v>
      </c>
      <c r="B4473" s="72" t="s">
        <v>135</v>
      </c>
      <c r="C4473" s="72" t="s">
        <v>135</v>
      </c>
    </row>
    <row r="4474" spans="1:3" ht="15" customHeight="1">
      <c r="A4474" t="s">
        <v>137</v>
      </c>
      <c r="B4474" s="72" t="s">
        <v>135</v>
      </c>
      <c r="C4474" s="72" t="s">
        <v>135</v>
      </c>
    </row>
    <row r="4475" spans="1:3" ht="15" customHeight="1">
      <c r="A4475" t="s">
        <v>137</v>
      </c>
      <c r="B4475" s="72" t="s">
        <v>135</v>
      </c>
      <c r="C4475" s="72" t="s">
        <v>135</v>
      </c>
    </row>
    <row r="4476" spans="1:3" ht="15" customHeight="1">
      <c r="A4476" t="s">
        <v>137</v>
      </c>
      <c r="B4476" s="72" t="s">
        <v>135</v>
      </c>
      <c r="C4476" s="72" t="s">
        <v>135</v>
      </c>
    </row>
    <row r="4477" spans="1:3" ht="15" customHeight="1">
      <c r="A4477" t="s">
        <v>137</v>
      </c>
      <c r="B4477" s="72" t="s">
        <v>135</v>
      </c>
      <c r="C4477" s="72" t="s">
        <v>135</v>
      </c>
    </row>
    <row r="4478" spans="1:3" ht="15" customHeight="1">
      <c r="A4478" t="s">
        <v>137</v>
      </c>
      <c r="B4478" s="72" t="s">
        <v>135</v>
      </c>
      <c r="C4478" s="72" t="s">
        <v>135</v>
      </c>
    </row>
    <row r="4479" spans="1:3" ht="15" customHeight="1">
      <c r="A4479" t="s">
        <v>137</v>
      </c>
      <c r="B4479" s="72" t="s">
        <v>135</v>
      </c>
      <c r="C4479" s="72" t="s">
        <v>135</v>
      </c>
    </row>
    <row r="4480" spans="1:3" ht="15" customHeight="1">
      <c r="A4480" t="s">
        <v>137</v>
      </c>
      <c r="B4480" s="72" t="s">
        <v>135</v>
      </c>
      <c r="C4480" s="72" t="s">
        <v>135</v>
      </c>
    </row>
    <row r="4481" spans="1:3" ht="15" customHeight="1">
      <c r="A4481" t="s">
        <v>137</v>
      </c>
      <c r="B4481" s="72" t="s">
        <v>135</v>
      </c>
      <c r="C4481" s="72" t="s">
        <v>135</v>
      </c>
    </row>
    <row r="4482" spans="1:3" ht="15" customHeight="1">
      <c r="A4482" t="s">
        <v>137</v>
      </c>
      <c r="B4482" s="72" t="s">
        <v>135</v>
      </c>
      <c r="C4482" s="72" t="s">
        <v>135</v>
      </c>
    </row>
    <row r="4483" spans="1:3" ht="15" customHeight="1">
      <c r="A4483" t="s">
        <v>137</v>
      </c>
      <c r="B4483" s="72" t="s">
        <v>135</v>
      </c>
      <c r="C4483" s="72" t="s">
        <v>135</v>
      </c>
    </row>
    <row r="4484" spans="1:3" ht="15" customHeight="1">
      <c r="A4484" t="s">
        <v>137</v>
      </c>
      <c r="B4484" s="72" t="s">
        <v>135</v>
      </c>
      <c r="C4484" s="72" t="s">
        <v>135</v>
      </c>
    </row>
    <row r="4485" spans="1:3" ht="15" customHeight="1">
      <c r="A4485" t="s">
        <v>137</v>
      </c>
      <c r="B4485" s="72" t="s">
        <v>135</v>
      </c>
      <c r="C4485" s="72" t="s">
        <v>135</v>
      </c>
    </row>
    <row r="4486" spans="1:3" ht="15" customHeight="1">
      <c r="A4486" t="s">
        <v>137</v>
      </c>
      <c r="B4486" s="72" t="s">
        <v>135</v>
      </c>
      <c r="C4486" s="72" t="s">
        <v>135</v>
      </c>
    </row>
    <row r="4487" spans="1:3" ht="15" customHeight="1">
      <c r="A4487" t="s">
        <v>137</v>
      </c>
      <c r="B4487" s="72" t="s">
        <v>135</v>
      </c>
      <c r="C4487" s="72" t="s">
        <v>135</v>
      </c>
    </row>
    <row r="4488" spans="1:3" ht="15" customHeight="1">
      <c r="A4488" t="s">
        <v>137</v>
      </c>
      <c r="B4488" s="72" t="s">
        <v>135</v>
      </c>
      <c r="C4488" s="72" t="s">
        <v>135</v>
      </c>
    </row>
    <row r="4489" spans="1:3" ht="15" customHeight="1">
      <c r="A4489" t="s">
        <v>137</v>
      </c>
      <c r="B4489" s="72" t="s">
        <v>135</v>
      </c>
      <c r="C4489" s="72" t="s">
        <v>135</v>
      </c>
    </row>
    <row r="4490" spans="1:3" ht="15" customHeight="1">
      <c r="A4490" t="s">
        <v>137</v>
      </c>
      <c r="B4490" s="72" t="s">
        <v>135</v>
      </c>
      <c r="C4490" s="72" t="s">
        <v>135</v>
      </c>
    </row>
    <row r="4491" spans="1:3" ht="15" customHeight="1">
      <c r="A4491" t="s">
        <v>137</v>
      </c>
      <c r="B4491" s="72" t="s">
        <v>135</v>
      </c>
      <c r="C4491" s="72" t="s">
        <v>135</v>
      </c>
    </row>
    <row r="4492" spans="1:3" ht="15" customHeight="1">
      <c r="A4492" t="s">
        <v>137</v>
      </c>
      <c r="B4492" s="72" t="s">
        <v>135</v>
      </c>
      <c r="C4492" s="72" t="s">
        <v>135</v>
      </c>
    </row>
    <row r="4493" spans="1:3" ht="15" customHeight="1">
      <c r="A4493" t="s">
        <v>137</v>
      </c>
      <c r="B4493" s="72" t="s">
        <v>135</v>
      </c>
      <c r="C4493" s="72" t="s">
        <v>135</v>
      </c>
    </row>
    <row r="4494" spans="1:3" ht="15" customHeight="1">
      <c r="A4494" t="s">
        <v>137</v>
      </c>
      <c r="B4494" s="72" t="s">
        <v>135</v>
      </c>
      <c r="C4494" s="72" t="s">
        <v>135</v>
      </c>
    </row>
    <row r="4495" spans="1:3" ht="15" customHeight="1">
      <c r="A4495" t="s">
        <v>137</v>
      </c>
      <c r="B4495" s="72" t="s">
        <v>135</v>
      </c>
      <c r="C4495" s="72" t="s">
        <v>135</v>
      </c>
    </row>
    <row r="4496" spans="1:3" ht="15" customHeight="1">
      <c r="A4496" t="s">
        <v>137</v>
      </c>
      <c r="B4496" s="72" t="s">
        <v>135</v>
      </c>
      <c r="C4496" s="72" t="s">
        <v>135</v>
      </c>
    </row>
    <row r="4497" spans="1:3" ht="15" customHeight="1">
      <c r="A4497" t="s">
        <v>137</v>
      </c>
      <c r="B4497" s="72" t="s">
        <v>135</v>
      </c>
      <c r="C4497" s="72" t="s">
        <v>135</v>
      </c>
    </row>
    <row r="4498" spans="1:3" ht="15" customHeight="1">
      <c r="A4498" t="s">
        <v>137</v>
      </c>
      <c r="B4498" s="72" t="s">
        <v>135</v>
      </c>
      <c r="C4498" s="72" t="s">
        <v>135</v>
      </c>
    </row>
    <row r="4499" spans="1:3" ht="15" customHeight="1">
      <c r="A4499" t="s">
        <v>137</v>
      </c>
      <c r="B4499" s="72" t="s">
        <v>135</v>
      </c>
      <c r="C4499" s="72" t="s">
        <v>135</v>
      </c>
    </row>
    <row r="4500" spans="1:3" ht="15" customHeight="1">
      <c r="A4500" t="s">
        <v>137</v>
      </c>
      <c r="B4500" s="72" t="s">
        <v>135</v>
      </c>
      <c r="C4500" s="72" t="s">
        <v>135</v>
      </c>
    </row>
    <row r="4501" spans="1:3" ht="15" customHeight="1">
      <c r="A4501" t="s">
        <v>137</v>
      </c>
      <c r="B4501" s="72" t="s">
        <v>135</v>
      </c>
      <c r="C4501" s="72" t="s">
        <v>135</v>
      </c>
    </row>
    <row r="4502" spans="1:3" ht="15" customHeight="1">
      <c r="A4502" t="s">
        <v>137</v>
      </c>
      <c r="B4502" s="72" t="s">
        <v>135</v>
      </c>
      <c r="C4502" s="72" t="s">
        <v>135</v>
      </c>
    </row>
    <row r="4503" spans="1:3" ht="15" customHeight="1">
      <c r="A4503" t="s">
        <v>137</v>
      </c>
      <c r="B4503" s="72" t="s">
        <v>135</v>
      </c>
      <c r="C4503" s="72" t="s">
        <v>135</v>
      </c>
    </row>
    <row r="4504" spans="1:3" ht="15" customHeight="1">
      <c r="A4504" t="s">
        <v>137</v>
      </c>
      <c r="B4504" s="72" t="s">
        <v>135</v>
      </c>
      <c r="C4504" s="72" t="s">
        <v>135</v>
      </c>
    </row>
    <row r="4505" spans="1:3" ht="15" customHeight="1">
      <c r="A4505" t="s">
        <v>137</v>
      </c>
      <c r="B4505" s="72" t="s">
        <v>135</v>
      </c>
      <c r="C4505" s="72" t="s">
        <v>135</v>
      </c>
    </row>
    <row r="4506" spans="1:3" ht="15" customHeight="1">
      <c r="A4506" t="s">
        <v>137</v>
      </c>
      <c r="B4506" s="72" t="s">
        <v>135</v>
      </c>
      <c r="C4506" s="72" t="s">
        <v>135</v>
      </c>
    </row>
    <row r="4507" spans="1:3" ht="15" customHeight="1">
      <c r="A4507" t="s">
        <v>137</v>
      </c>
      <c r="B4507" s="72" t="s">
        <v>135</v>
      </c>
      <c r="C4507" s="72" t="s">
        <v>135</v>
      </c>
    </row>
    <row r="4508" spans="1:3" ht="15" customHeight="1">
      <c r="A4508" t="s">
        <v>137</v>
      </c>
      <c r="B4508" s="72" t="s">
        <v>135</v>
      </c>
      <c r="C4508" s="72" t="s">
        <v>135</v>
      </c>
    </row>
    <row r="4509" spans="1:3" ht="15" customHeight="1">
      <c r="A4509" t="s">
        <v>137</v>
      </c>
      <c r="B4509" s="72" t="s">
        <v>135</v>
      </c>
      <c r="C4509" s="72" t="s">
        <v>135</v>
      </c>
    </row>
    <row r="4510" spans="1:3" ht="15" customHeight="1">
      <c r="A4510" t="s">
        <v>137</v>
      </c>
      <c r="B4510" s="72" t="s">
        <v>135</v>
      </c>
      <c r="C4510" s="72" t="s">
        <v>135</v>
      </c>
    </row>
    <row r="4511" spans="1:3" ht="15" customHeight="1">
      <c r="A4511" t="s">
        <v>137</v>
      </c>
      <c r="B4511" s="72" t="s">
        <v>135</v>
      </c>
      <c r="C4511" s="72" t="s">
        <v>135</v>
      </c>
    </row>
    <row r="4512" spans="1:3" ht="15" customHeight="1">
      <c r="A4512" t="s">
        <v>137</v>
      </c>
      <c r="B4512" s="72" t="s">
        <v>135</v>
      </c>
      <c r="C4512" s="72" t="s">
        <v>135</v>
      </c>
    </row>
    <row r="4513" spans="1:3" ht="15" customHeight="1">
      <c r="A4513" t="s">
        <v>137</v>
      </c>
      <c r="B4513" s="72" t="s">
        <v>135</v>
      </c>
      <c r="C4513" s="72" t="s">
        <v>135</v>
      </c>
    </row>
    <row r="4514" spans="1:3" ht="15" customHeight="1">
      <c r="A4514" t="s">
        <v>137</v>
      </c>
      <c r="B4514" s="72" t="s">
        <v>135</v>
      </c>
      <c r="C4514" s="72" t="s">
        <v>135</v>
      </c>
    </row>
    <row r="4515" spans="1:3" ht="15" customHeight="1">
      <c r="A4515" t="s">
        <v>137</v>
      </c>
      <c r="B4515" s="72" t="s">
        <v>135</v>
      </c>
      <c r="C4515" s="72" t="s">
        <v>135</v>
      </c>
    </row>
    <row r="4516" spans="1:3" ht="15" customHeight="1">
      <c r="A4516" t="s">
        <v>137</v>
      </c>
      <c r="B4516" s="72" t="s">
        <v>135</v>
      </c>
      <c r="C4516" s="72" t="s">
        <v>135</v>
      </c>
    </row>
    <row r="4517" spans="1:3" ht="15" customHeight="1">
      <c r="A4517" t="s">
        <v>137</v>
      </c>
      <c r="B4517" s="72" t="s">
        <v>135</v>
      </c>
      <c r="C4517" s="72" t="s">
        <v>135</v>
      </c>
    </row>
    <row r="4518" spans="1:3" ht="15" customHeight="1">
      <c r="A4518" t="s">
        <v>137</v>
      </c>
      <c r="B4518" s="72" t="s">
        <v>135</v>
      </c>
      <c r="C4518" s="72" t="s">
        <v>135</v>
      </c>
    </row>
    <row r="4519" spans="1:3" ht="15" customHeight="1">
      <c r="A4519" t="s">
        <v>137</v>
      </c>
      <c r="B4519" t="s">
        <v>130</v>
      </c>
      <c r="C4519" t="s">
        <v>282</v>
      </c>
    </row>
    <row r="4520" spans="1:3" ht="15" customHeight="1">
      <c r="A4520" t="s">
        <v>137</v>
      </c>
      <c r="B4520" t="s">
        <v>130</v>
      </c>
      <c r="C4520" t="s">
        <v>282</v>
      </c>
    </row>
    <row r="4521" spans="1:3" ht="15" customHeight="1">
      <c r="A4521" t="s">
        <v>137</v>
      </c>
      <c r="B4521" t="s">
        <v>130</v>
      </c>
      <c r="C4521" t="s">
        <v>282</v>
      </c>
    </row>
    <row r="4522" spans="1:3" ht="15" customHeight="1">
      <c r="A4522" t="s">
        <v>137</v>
      </c>
      <c r="B4522" t="s">
        <v>130</v>
      </c>
      <c r="C4522" t="s">
        <v>282</v>
      </c>
    </row>
    <row r="4523" spans="1:3" ht="15" customHeight="1">
      <c r="A4523" t="s">
        <v>137</v>
      </c>
      <c r="B4523" t="s">
        <v>130</v>
      </c>
      <c r="C4523" t="s">
        <v>282</v>
      </c>
    </row>
    <row r="4524" spans="1:3" ht="15" customHeight="1">
      <c r="A4524" t="s">
        <v>137</v>
      </c>
      <c r="B4524" t="s">
        <v>130</v>
      </c>
      <c r="C4524" t="s">
        <v>282</v>
      </c>
    </row>
    <row r="4525" spans="1:3" ht="15" customHeight="1">
      <c r="A4525" t="s">
        <v>137</v>
      </c>
      <c r="B4525" t="s">
        <v>130</v>
      </c>
      <c r="C4525" t="s">
        <v>282</v>
      </c>
    </row>
    <row r="4526" spans="1:3" ht="15" customHeight="1">
      <c r="A4526" t="s">
        <v>137</v>
      </c>
      <c r="B4526" t="s">
        <v>130</v>
      </c>
      <c r="C4526" t="s">
        <v>282</v>
      </c>
    </row>
    <row r="4527" spans="1:3" ht="15" customHeight="1">
      <c r="A4527" t="s">
        <v>137</v>
      </c>
      <c r="B4527" t="s">
        <v>130</v>
      </c>
      <c r="C4527" t="s">
        <v>282</v>
      </c>
    </row>
    <row r="4528" spans="1:3" ht="15" customHeight="1">
      <c r="A4528" t="s">
        <v>137</v>
      </c>
      <c r="B4528" t="s">
        <v>130</v>
      </c>
      <c r="C4528" t="s">
        <v>282</v>
      </c>
    </row>
    <row r="4529" spans="1:3" ht="15" customHeight="1">
      <c r="A4529" t="s">
        <v>137</v>
      </c>
      <c r="B4529" t="s">
        <v>130</v>
      </c>
      <c r="C4529" t="s">
        <v>282</v>
      </c>
    </row>
    <row r="4530" spans="1:3" ht="15" customHeight="1">
      <c r="A4530" t="s">
        <v>137</v>
      </c>
      <c r="B4530" t="s">
        <v>130</v>
      </c>
      <c r="C4530" t="s">
        <v>282</v>
      </c>
    </row>
    <row r="4531" spans="1:3" ht="15" customHeight="1">
      <c r="A4531" t="s">
        <v>137</v>
      </c>
      <c r="B4531" t="s">
        <v>130</v>
      </c>
      <c r="C4531" t="s">
        <v>282</v>
      </c>
    </row>
    <row r="4532" spans="1:3" ht="15" customHeight="1">
      <c r="A4532" t="s">
        <v>137</v>
      </c>
      <c r="B4532" t="s">
        <v>130</v>
      </c>
      <c r="C4532" t="s">
        <v>282</v>
      </c>
    </row>
    <row r="4533" spans="1:3" ht="15" customHeight="1">
      <c r="A4533" t="s">
        <v>137</v>
      </c>
      <c r="B4533" t="s">
        <v>130</v>
      </c>
      <c r="C4533" t="s">
        <v>282</v>
      </c>
    </row>
    <row r="4534" spans="1:3" ht="15" customHeight="1">
      <c r="A4534" t="s">
        <v>137</v>
      </c>
      <c r="B4534" t="s">
        <v>130</v>
      </c>
      <c r="C4534" t="s">
        <v>282</v>
      </c>
    </row>
    <row r="4535" spans="1:3" ht="15" customHeight="1">
      <c r="A4535" t="s">
        <v>137</v>
      </c>
      <c r="B4535" t="s">
        <v>130</v>
      </c>
      <c r="C4535" t="s">
        <v>282</v>
      </c>
    </row>
    <row r="4536" spans="1:3" ht="15" customHeight="1">
      <c r="A4536" t="s">
        <v>137</v>
      </c>
      <c r="B4536" t="s">
        <v>130</v>
      </c>
      <c r="C4536" t="s">
        <v>282</v>
      </c>
    </row>
    <row r="4537" spans="1:3" ht="15" customHeight="1">
      <c r="A4537" t="s">
        <v>137</v>
      </c>
      <c r="B4537" t="s">
        <v>130</v>
      </c>
      <c r="C4537" t="s">
        <v>282</v>
      </c>
    </row>
    <row r="4538" spans="1:3" ht="15" customHeight="1">
      <c r="A4538" t="s">
        <v>137</v>
      </c>
      <c r="B4538" t="s">
        <v>130</v>
      </c>
      <c r="C4538" t="s">
        <v>282</v>
      </c>
    </row>
    <row r="4539" spans="1:3" ht="15" customHeight="1">
      <c r="A4539" t="s">
        <v>137</v>
      </c>
      <c r="B4539" t="s">
        <v>130</v>
      </c>
      <c r="C4539" t="s">
        <v>282</v>
      </c>
    </row>
    <row r="4540" spans="1:3" ht="15" customHeight="1">
      <c r="A4540" t="s">
        <v>137</v>
      </c>
      <c r="B4540" t="s">
        <v>130</v>
      </c>
      <c r="C4540" t="s">
        <v>282</v>
      </c>
    </row>
    <row r="4541" spans="1:3" ht="15" customHeight="1">
      <c r="A4541" t="s">
        <v>137</v>
      </c>
      <c r="B4541" t="s">
        <v>130</v>
      </c>
      <c r="C4541" t="s">
        <v>282</v>
      </c>
    </row>
    <row r="4542" spans="1:3" ht="15" customHeight="1">
      <c r="A4542" t="s">
        <v>137</v>
      </c>
      <c r="B4542" t="s">
        <v>130</v>
      </c>
      <c r="C4542" t="s">
        <v>282</v>
      </c>
    </row>
    <row r="4543" spans="1:3" ht="15" customHeight="1">
      <c r="A4543" t="s">
        <v>137</v>
      </c>
      <c r="B4543" t="s">
        <v>130</v>
      </c>
      <c r="C4543" t="s">
        <v>282</v>
      </c>
    </row>
    <row r="4544" spans="1:3" ht="15" customHeight="1">
      <c r="A4544" t="s">
        <v>137</v>
      </c>
      <c r="B4544" t="s">
        <v>130</v>
      </c>
      <c r="C4544" t="s">
        <v>282</v>
      </c>
    </row>
    <row r="4545" spans="1:3" ht="15" customHeight="1">
      <c r="A4545" t="s">
        <v>137</v>
      </c>
      <c r="B4545" t="s">
        <v>130</v>
      </c>
      <c r="C4545" t="s">
        <v>282</v>
      </c>
    </row>
    <row r="4546" spans="1:3" ht="15" customHeight="1">
      <c r="A4546" t="s">
        <v>137</v>
      </c>
      <c r="B4546" t="s">
        <v>130</v>
      </c>
      <c r="C4546" t="s">
        <v>282</v>
      </c>
    </row>
    <row r="4547" spans="1:3" ht="15" customHeight="1">
      <c r="A4547" t="s">
        <v>137</v>
      </c>
      <c r="B4547" t="s">
        <v>130</v>
      </c>
      <c r="C4547" t="s">
        <v>282</v>
      </c>
    </row>
    <row r="4548" spans="1:3" ht="18.75" customHeight="1">
      <c r="A4548" t="s">
        <v>131</v>
      </c>
      <c r="B4548" s="72" t="s">
        <v>140</v>
      </c>
      <c r="C4548" s="72" t="s">
        <v>226</v>
      </c>
    </row>
    <row r="4549" spans="1:3" ht="18.75" customHeight="1">
      <c r="A4549" t="s">
        <v>131</v>
      </c>
      <c r="B4549" s="72" t="s">
        <v>140</v>
      </c>
      <c r="C4549" s="72" t="s">
        <v>226</v>
      </c>
    </row>
    <row r="4550" spans="1:3" ht="18.75" customHeight="1">
      <c r="A4550" t="s">
        <v>131</v>
      </c>
      <c r="B4550" s="72" t="s">
        <v>140</v>
      </c>
      <c r="C4550" s="72" t="s">
        <v>226</v>
      </c>
    </row>
    <row r="4551" spans="1:3" ht="15" customHeight="1">
      <c r="A4551" t="s">
        <v>134</v>
      </c>
      <c r="B4551" t="s">
        <v>133</v>
      </c>
      <c r="C4551" t="s">
        <v>132</v>
      </c>
    </row>
    <row r="4552" spans="1:3" ht="15" customHeight="1">
      <c r="A4552" t="s">
        <v>134</v>
      </c>
      <c r="B4552" t="s">
        <v>133</v>
      </c>
      <c r="C4552" t="s">
        <v>132</v>
      </c>
    </row>
  </sheetData>
  <phoneticPr fontId="4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552"/>
  <sheetViews>
    <sheetView zoomScaleNormal="100" zoomScalePageLayoutView="60" workbookViewId="0"/>
  </sheetViews>
  <sheetFormatPr defaultColWidth="8.33203125" defaultRowHeight="15.75"/>
  <sheetData>
    <row r="1" spans="1:3">
      <c r="A1" t="s">
        <v>134</v>
      </c>
      <c r="B1" t="s">
        <v>133</v>
      </c>
      <c r="C1" t="s">
        <v>132</v>
      </c>
    </row>
    <row r="2" spans="1:3">
      <c r="A2" t="s">
        <v>134</v>
      </c>
      <c r="B2" t="s">
        <v>133</v>
      </c>
      <c r="C2" t="s">
        <v>132</v>
      </c>
    </row>
    <row r="3" spans="1:3">
      <c r="A3" t="s">
        <v>134</v>
      </c>
      <c r="B3" t="s">
        <v>133</v>
      </c>
      <c r="C3" t="s">
        <v>132</v>
      </c>
    </row>
    <row r="4" spans="1:3">
      <c r="A4" t="s">
        <v>134</v>
      </c>
      <c r="B4" t="s">
        <v>133</v>
      </c>
      <c r="C4" t="s">
        <v>132</v>
      </c>
    </row>
    <row r="5" spans="1:3">
      <c r="A5" t="s">
        <v>134</v>
      </c>
      <c r="B5" t="s">
        <v>133</v>
      </c>
      <c r="C5" t="s">
        <v>132</v>
      </c>
    </row>
    <row r="6" spans="1:3">
      <c r="A6" t="s">
        <v>134</v>
      </c>
      <c r="B6" t="s">
        <v>133</v>
      </c>
      <c r="C6" t="s">
        <v>132</v>
      </c>
    </row>
    <row r="7" spans="1:3">
      <c r="A7" t="s">
        <v>134</v>
      </c>
      <c r="B7" t="s">
        <v>133</v>
      </c>
      <c r="C7" t="s">
        <v>132</v>
      </c>
    </row>
    <row r="8" spans="1:3">
      <c r="A8" t="s">
        <v>134</v>
      </c>
      <c r="B8" t="s">
        <v>133</v>
      </c>
      <c r="C8" t="s">
        <v>132</v>
      </c>
    </row>
    <row r="9" spans="1:3">
      <c r="A9" t="s">
        <v>134</v>
      </c>
      <c r="B9" t="s">
        <v>133</v>
      </c>
      <c r="C9" t="s">
        <v>132</v>
      </c>
    </row>
    <row r="10" spans="1:3">
      <c r="A10" t="s">
        <v>134</v>
      </c>
      <c r="B10" t="s">
        <v>133</v>
      </c>
      <c r="C10" t="s">
        <v>132</v>
      </c>
    </row>
    <row r="11" spans="1:3">
      <c r="A11" t="s">
        <v>134</v>
      </c>
      <c r="B11" t="s">
        <v>133</v>
      </c>
      <c r="C11" t="s">
        <v>132</v>
      </c>
    </row>
    <row r="12" spans="1:3">
      <c r="A12" t="s">
        <v>134</v>
      </c>
      <c r="B12" t="s">
        <v>133</v>
      </c>
      <c r="C12" t="s">
        <v>132</v>
      </c>
    </row>
    <row r="13" spans="1:3">
      <c r="A13" t="s">
        <v>134</v>
      </c>
      <c r="B13" t="s">
        <v>133</v>
      </c>
      <c r="C13" t="s">
        <v>132</v>
      </c>
    </row>
    <row r="14" spans="1:3">
      <c r="A14" t="s">
        <v>134</v>
      </c>
      <c r="B14" t="s">
        <v>133</v>
      </c>
      <c r="C14" t="s">
        <v>132</v>
      </c>
    </row>
    <row r="15" spans="1:3">
      <c r="A15" t="s">
        <v>134</v>
      </c>
      <c r="B15" t="s">
        <v>133</v>
      </c>
      <c r="C15" t="s">
        <v>132</v>
      </c>
    </row>
    <row r="16" spans="1:3">
      <c r="A16" t="s">
        <v>134</v>
      </c>
      <c r="B16" t="s">
        <v>133</v>
      </c>
      <c r="C16" t="s">
        <v>132</v>
      </c>
    </row>
    <row r="17" spans="1:3">
      <c r="A17" t="s">
        <v>134</v>
      </c>
      <c r="B17" t="s">
        <v>133</v>
      </c>
      <c r="C17" t="s">
        <v>132</v>
      </c>
    </row>
    <row r="18" spans="1:3">
      <c r="A18" t="s">
        <v>134</v>
      </c>
      <c r="B18" t="s">
        <v>133</v>
      </c>
      <c r="C18" t="s">
        <v>132</v>
      </c>
    </row>
    <row r="19" spans="1:3">
      <c r="A19" t="s">
        <v>134</v>
      </c>
      <c r="B19" t="s">
        <v>133</v>
      </c>
      <c r="C19" t="s">
        <v>132</v>
      </c>
    </row>
    <row r="20" spans="1:3">
      <c r="A20" t="s">
        <v>134</v>
      </c>
      <c r="B20" t="s">
        <v>133</v>
      </c>
      <c r="C20" t="s">
        <v>132</v>
      </c>
    </row>
    <row r="21" spans="1:3">
      <c r="A21" t="s">
        <v>134</v>
      </c>
      <c r="B21" t="s">
        <v>133</v>
      </c>
      <c r="C21" t="s">
        <v>132</v>
      </c>
    </row>
    <row r="22" spans="1:3">
      <c r="A22" t="s">
        <v>134</v>
      </c>
      <c r="B22" t="s">
        <v>133</v>
      </c>
      <c r="C22" t="s">
        <v>132</v>
      </c>
    </row>
    <row r="23" spans="1:3">
      <c r="A23" t="s">
        <v>134</v>
      </c>
      <c r="B23" t="s">
        <v>133</v>
      </c>
      <c r="C23" t="s">
        <v>132</v>
      </c>
    </row>
    <row r="24" spans="1:3">
      <c r="A24" t="s">
        <v>134</v>
      </c>
      <c r="B24" t="s">
        <v>133</v>
      </c>
      <c r="C24" t="s">
        <v>132</v>
      </c>
    </row>
    <row r="25" spans="1:3">
      <c r="A25" t="s">
        <v>134</v>
      </c>
      <c r="B25" t="s">
        <v>133</v>
      </c>
      <c r="C25" t="s">
        <v>132</v>
      </c>
    </row>
    <row r="26" spans="1:3">
      <c r="A26" t="s">
        <v>134</v>
      </c>
      <c r="B26" t="s">
        <v>133</v>
      </c>
      <c r="C26" t="s">
        <v>132</v>
      </c>
    </row>
    <row r="27" spans="1:3">
      <c r="A27" t="s">
        <v>134</v>
      </c>
      <c r="B27" t="s">
        <v>133</v>
      </c>
      <c r="C27" t="s">
        <v>132</v>
      </c>
    </row>
    <row r="28" spans="1:3">
      <c r="A28" t="s">
        <v>134</v>
      </c>
      <c r="B28" t="s">
        <v>133</v>
      </c>
      <c r="C28" t="s">
        <v>132</v>
      </c>
    </row>
    <row r="29" spans="1:3">
      <c r="A29" t="s">
        <v>134</v>
      </c>
      <c r="B29" t="s">
        <v>133</v>
      </c>
      <c r="C29" t="s">
        <v>132</v>
      </c>
    </row>
    <row r="30" spans="1:3">
      <c r="A30" t="s">
        <v>134</v>
      </c>
      <c r="B30" t="s">
        <v>133</v>
      </c>
      <c r="C30" t="s">
        <v>132</v>
      </c>
    </row>
    <row r="31" spans="1:3">
      <c r="A31" t="s">
        <v>134</v>
      </c>
      <c r="B31" t="s">
        <v>133</v>
      </c>
      <c r="C31" t="s">
        <v>132</v>
      </c>
    </row>
    <row r="32" spans="1:3">
      <c r="A32" t="s">
        <v>134</v>
      </c>
      <c r="B32" t="s">
        <v>133</v>
      </c>
      <c r="C32" s="86" t="s">
        <v>213</v>
      </c>
    </row>
    <row r="33" spans="1:3">
      <c r="A33" t="s">
        <v>134</v>
      </c>
      <c r="B33" t="s">
        <v>133</v>
      </c>
      <c r="C33" s="86" t="s">
        <v>213</v>
      </c>
    </row>
    <row r="34" spans="1:3">
      <c r="A34" t="s">
        <v>134</v>
      </c>
      <c r="B34" t="s">
        <v>133</v>
      </c>
      <c r="C34" s="86" t="s">
        <v>213</v>
      </c>
    </row>
    <row r="35" spans="1:3">
      <c r="A35" t="s">
        <v>134</v>
      </c>
      <c r="B35" t="s">
        <v>133</v>
      </c>
      <c r="C35" s="86" t="s">
        <v>213</v>
      </c>
    </row>
    <row r="36" spans="1:3">
      <c r="A36" t="s">
        <v>134</v>
      </c>
      <c r="B36" t="s">
        <v>133</v>
      </c>
      <c r="C36" s="86" t="s">
        <v>213</v>
      </c>
    </row>
    <row r="37" spans="1:3">
      <c r="A37" t="s">
        <v>134</v>
      </c>
      <c r="B37" t="s">
        <v>133</v>
      </c>
      <c r="C37" s="86" t="s">
        <v>213</v>
      </c>
    </row>
    <row r="38" spans="1:3">
      <c r="A38" t="s">
        <v>134</v>
      </c>
      <c r="B38" s="86" t="s">
        <v>139</v>
      </c>
      <c r="C38" s="86" t="s">
        <v>1512</v>
      </c>
    </row>
    <row r="39" spans="1:3">
      <c r="A39" t="s">
        <v>134</v>
      </c>
      <c r="B39" s="86" t="s">
        <v>139</v>
      </c>
      <c r="C39" s="86" t="s">
        <v>1513</v>
      </c>
    </row>
    <row r="40" spans="1:3">
      <c r="A40" t="s">
        <v>134</v>
      </c>
      <c r="B40" s="86" t="s">
        <v>139</v>
      </c>
      <c r="C40" s="86" t="s">
        <v>1513</v>
      </c>
    </row>
    <row r="41" spans="1:3">
      <c r="A41" t="s">
        <v>134</v>
      </c>
      <c r="B41" s="86" t="s">
        <v>139</v>
      </c>
      <c r="C41" s="86" t="s">
        <v>1514</v>
      </c>
    </row>
    <row r="42" spans="1:3">
      <c r="A42" t="s">
        <v>134</v>
      </c>
      <c r="B42" s="86" t="s">
        <v>139</v>
      </c>
      <c r="C42" s="86" t="s">
        <v>1514</v>
      </c>
    </row>
    <row r="43" spans="1:3">
      <c r="A43" t="s">
        <v>134</v>
      </c>
      <c r="B43" s="86" t="s">
        <v>139</v>
      </c>
      <c r="C43" s="86" t="s">
        <v>1514</v>
      </c>
    </row>
    <row r="44" spans="1:3">
      <c r="A44" t="s">
        <v>134</v>
      </c>
      <c r="B44" s="86" t="s">
        <v>139</v>
      </c>
      <c r="C44" s="86" t="s">
        <v>1514</v>
      </c>
    </row>
    <row r="45" spans="1:3">
      <c r="A45" t="s">
        <v>134</v>
      </c>
      <c r="B45" s="86" t="s">
        <v>116</v>
      </c>
      <c r="C45" t="s">
        <v>132</v>
      </c>
    </row>
    <row r="46" spans="1:3">
      <c r="A46" t="s">
        <v>134</v>
      </c>
      <c r="B46" s="86" t="s">
        <v>116</v>
      </c>
      <c r="C46" t="s">
        <v>132</v>
      </c>
    </row>
    <row r="47" spans="1:3">
      <c r="A47" t="s">
        <v>134</v>
      </c>
      <c r="B47" s="86" t="s">
        <v>116</v>
      </c>
      <c r="C47" t="s">
        <v>132</v>
      </c>
    </row>
    <row r="48" spans="1:3">
      <c r="A48" t="s">
        <v>134</v>
      </c>
      <c r="B48" s="86" t="s">
        <v>116</v>
      </c>
      <c r="C48" t="s">
        <v>132</v>
      </c>
    </row>
    <row r="49" spans="1:3">
      <c r="A49" t="s">
        <v>134</v>
      </c>
      <c r="B49" s="86" t="s">
        <v>116</v>
      </c>
      <c r="C49" t="s">
        <v>132</v>
      </c>
    </row>
    <row r="50" spans="1:3">
      <c r="A50" t="s">
        <v>134</v>
      </c>
      <c r="B50" s="86" t="s">
        <v>116</v>
      </c>
      <c r="C50" t="s">
        <v>132</v>
      </c>
    </row>
    <row r="51" spans="1:3">
      <c r="A51" t="s">
        <v>134</v>
      </c>
      <c r="B51" s="86" t="s">
        <v>116</v>
      </c>
      <c r="C51" t="s">
        <v>132</v>
      </c>
    </row>
    <row r="52" spans="1:3">
      <c r="A52" t="s">
        <v>134</v>
      </c>
      <c r="B52" s="86" t="s">
        <v>116</v>
      </c>
      <c r="C52" t="s">
        <v>132</v>
      </c>
    </row>
    <row r="53" spans="1:3">
      <c r="A53" t="s">
        <v>134</v>
      </c>
      <c r="B53" s="86" t="s">
        <v>116</v>
      </c>
      <c r="C53" t="s">
        <v>132</v>
      </c>
    </row>
    <row r="54" spans="1:3">
      <c r="A54" t="s">
        <v>134</v>
      </c>
      <c r="B54" s="86" t="s">
        <v>116</v>
      </c>
      <c r="C54" t="s">
        <v>132</v>
      </c>
    </row>
    <row r="55" spans="1:3">
      <c r="A55" t="s">
        <v>134</v>
      </c>
      <c r="B55" s="86" t="s">
        <v>116</v>
      </c>
      <c r="C55" t="s">
        <v>132</v>
      </c>
    </row>
    <row r="56" spans="1:3">
      <c r="A56" t="s">
        <v>134</v>
      </c>
      <c r="B56" s="86" t="s">
        <v>116</v>
      </c>
      <c r="C56" t="s">
        <v>132</v>
      </c>
    </row>
    <row r="57" spans="1:3">
      <c r="A57" t="s">
        <v>134</v>
      </c>
      <c r="B57" s="86" t="s">
        <v>116</v>
      </c>
      <c r="C57" t="s">
        <v>132</v>
      </c>
    </row>
    <row r="58" spans="1:3">
      <c r="A58" t="s">
        <v>134</v>
      </c>
      <c r="B58" s="86" t="s">
        <v>116</v>
      </c>
      <c r="C58" t="s">
        <v>132</v>
      </c>
    </row>
    <row r="59" spans="1:3">
      <c r="A59" t="s">
        <v>134</v>
      </c>
      <c r="B59" s="86" t="s">
        <v>116</v>
      </c>
      <c r="C59" t="s">
        <v>132</v>
      </c>
    </row>
    <row r="60" spans="1:3">
      <c r="A60" t="s">
        <v>131</v>
      </c>
      <c r="B60" s="86" t="s">
        <v>139</v>
      </c>
      <c r="C60" s="86" t="s">
        <v>1421</v>
      </c>
    </row>
    <row r="61" spans="1:3">
      <c r="A61" t="s">
        <v>131</v>
      </c>
      <c r="B61" s="86" t="s">
        <v>139</v>
      </c>
      <c r="C61" s="86" t="s">
        <v>1421</v>
      </c>
    </row>
    <row r="62" spans="1:3">
      <c r="A62" t="s">
        <v>131</v>
      </c>
      <c r="B62" s="86" t="s">
        <v>139</v>
      </c>
      <c r="C62" s="86" t="s">
        <v>1421</v>
      </c>
    </row>
    <row r="63" spans="1:3">
      <c r="A63" t="s">
        <v>131</v>
      </c>
      <c r="B63" s="86" t="s">
        <v>139</v>
      </c>
      <c r="C63" s="86" t="s">
        <v>1421</v>
      </c>
    </row>
    <row r="64" spans="1:3">
      <c r="A64" t="s">
        <v>131</v>
      </c>
      <c r="B64" s="86" t="s">
        <v>139</v>
      </c>
      <c r="C64" s="86" t="s">
        <v>1421</v>
      </c>
    </row>
    <row r="65" spans="1:3">
      <c r="A65" t="s">
        <v>131</v>
      </c>
      <c r="B65" s="86" t="s">
        <v>144</v>
      </c>
      <c r="C65" s="86" t="s">
        <v>730</v>
      </c>
    </row>
    <row r="66" spans="1:3">
      <c r="A66" t="s">
        <v>131</v>
      </c>
      <c r="B66" s="86" t="s">
        <v>140</v>
      </c>
      <c r="C66" s="86" t="s">
        <v>1515</v>
      </c>
    </row>
    <row r="67" spans="1:3">
      <c r="A67" t="s">
        <v>131</v>
      </c>
      <c r="B67" s="86" t="s">
        <v>140</v>
      </c>
      <c r="C67" s="86" t="s">
        <v>1515</v>
      </c>
    </row>
    <row r="68" spans="1:3">
      <c r="A68" t="s">
        <v>131</v>
      </c>
      <c r="B68" t="s">
        <v>130</v>
      </c>
      <c r="C68" t="s">
        <v>132</v>
      </c>
    </row>
    <row r="69" spans="1:3">
      <c r="A69" t="s">
        <v>131</v>
      </c>
      <c r="B69" t="s">
        <v>130</v>
      </c>
      <c r="C69" t="s">
        <v>132</v>
      </c>
    </row>
    <row r="70" spans="1:3">
      <c r="A70" t="s">
        <v>131</v>
      </c>
      <c r="B70" t="s">
        <v>130</v>
      </c>
      <c r="C70" t="s">
        <v>132</v>
      </c>
    </row>
    <row r="71" spans="1:3">
      <c r="A71" t="s">
        <v>131</v>
      </c>
      <c r="B71" t="s">
        <v>130</v>
      </c>
      <c r="C71" t="s">
        <v>132</v>
      </c>
    </row>
    <row r="72" spans="1:3">
      <c r="A72" t="s">
        <v>131</v>
      </c>
      <c r="B72" t="s">
        <v>130</v>
      </c>
      <c r="C72" t="s">
        <v>132</v>
      </c>
    </row>
    <row r="73" spans="1:3">
      <c r="A73" t="s">
        <v>131</v>
      </c>
      <c r="B73" t="s">
        <v>130</v>
      </c>
      <c r="C73" t="s">
        <v>132</v>
      </c>
    </row>
    <row r="74" spans="1:3">
      <c r="A74" t="s">
        <v>131</v>
      </c>
      <c r="B74" t="s">
        <v>130</v>
      </c>
      <c r="C74" t="s">
        <v>132</v>
      </c>
    </row>
    <row r="75" spans="1:3">
      <c r="A75" t="s">
        <v>131</v>
      </c>
      <c r="B75" t="s">
        <v>130</v>
      </c>
      <c r="C75" t="s">
        <v>132</v>
      </c>
    </row>
    <row r="76" spans="1:3">
      <c r="A76" t="s">
        <v>131</v>
      </c>
      <c r="B76" t="s">
        <v>130</v>
      </c>
      <c r="C76" t="s">
        <v>132</v>
      </c>
    </row>
    <row r="77" spans="1:3">
      <c r="A77" t="s">
        <v>131</v>
      </c>
      <c r="B77" t="s">
        <v>130</v>
      </c>
      <c r="C77" t="s">
        <v>132</v>
      </c>
    </row>
    <row r="78" spans="1:3">
      <c r="A78" t="s">
        <v>131</v>
      </c>
      <c r="B78" t="s">
        <v>130</v>
      </c>
      <c r="C78" t="s">
        <v>132</v>
      </c>
    </row>
    <row r="79" spans="1:3">
      <c r="A79" t="s">
        <v>142</v>
      </c>
      <c r="B79" t="s">
        <v>130</v>
      </c>
      <c r="C79" s="86" t="s">
        <v>1422</v>
      </c>
    </row>
    <row r="80" spans="1:3">
      <c r="A80" t="s">
        <v>142</v>
      </c>
      <c r="B80" t="s">
        <v>130</v>
      </c>
      <c r="C80" s="86" t="s">
        <v>1422</v>
      </c>
    </row>
    <row r="81" spans="1:3">
      <c r="A81" t="s">
        <v>142</v>
      </c>
      <c r="B81" t="s">
        <v>130</v>
      </c>
      <c r="C81" s="86" t="s">
        <v>1422</v>
      </c>
    </row>
    <row r="82" spans="1:3">
      <c r="A82" t="s">
        <v>142</v>
      </c>
      <c r="B82" t="s">
        <v>130</v>
      </c>
      <c r="C82" s="86" t="s">
        <v>1422</v>
      </c>
    </row>
    <row r="83" spans="1:3">
      <c r="A83" t="s">
        <v>142</v>
      </c>
      <c r="B83" t="s">
        <v>130</v>
      </c>
      <c r="C83" s="86" t="s">
        <v>1422</v>
      </c>
    </row>
    <row r="84" spans="1:3">
      <c r="A84" t="s">
        <v>142</v>
      </c>
      <c r="B84" t="s">
        <v>130</v>
      </c>
      <c r="C84" s="86" t="s">
        <v>1422</v>
      </c>
    </row>
    <row r="85" spans="1:3">
      <c r="A85" t="s">
        <v>142</v>
      </c>
      <c r="B85" t="s">
        <v>130</v>
      </c>
      <c r="C85" s="86" t="s">
        <v>1422</v>
      </c>
    </row>
    <row r="86" spans="1:3">
      <c r="A86" t="s">
        <v>142</v>
      </c>
      <c r="B86" t="s">
        <v>130</v>
      </c>
      <c r="C86" s="86" t="s">
        <v>1422</v>
      </c>
    </row>
    <row r="87" spans="1:3">
      <c r="A87" t="s">
        <v>142</v>
      </c>
      <c r="B87" t="s">
        <v>130</v>
      </c>
      <c r="C87" s="86" t="s">
        <v>1422</v>
      </c>
    </row>
    <row r="88" spans="1:3">
      <c r="A88" t="s">
        <v>142</v>
      </c>
      <c r="B88" t="s">
        <v>130</v>
      </c>
      <c r="C88" s="86" t="s">
        <v>1422</v>
      </c>
    </row>
    <row r="89" spans="1:3">
      <c r="A89" t="s">
        <v>142</v>
      </c>
      <c r="B89" t="s">
        <v>130</v>
      </c>
      <c r="C89" s="86" t="s">
        <v>1422</v>
      </c>
    </row>
    <row r="90" spans="1:3">
      <c r="A90" t="s">
        <v>142</v>
      </c>
      <c r="B90" t="s">
        <v>130</v>
      </c>
      <c r="C90" s="86" t="s">
        <v>1422</v>
      </c>
    </row>
    <row r="91" spans="1:3">
      <c r="A91" t="s">
        <v>142</v>
      </c>
      <c r="B91" t="s">
        <v>130</v>
      </c>
      <c r="C91" s="86" t="s">
        <v>1422</v>
      </c>
    </row>
    <row r="92" spans="1:3">
      <c r="A92" t="s">
        <v>142</v>
      </c>
      <c r="B92" t="s">
        <v>130</v>
      </c>
      <c r="C92" s="86" t="s">
        <v>1422</v>
      </c>
    </row>
    <row r="93" spans="1:3">
      <c r="A93" t="s">
        <v>142</v>
      </c>
      <c r="B93" t="s">
        <v>130</v>
      </c>
      <c r="C93" s="86" t="s">
        <v>1422</v>
      </c>
    </row>
    <row r="94" spans="1:3">
      <c r="A94" t="s">
        <v>142</v>
      </c>
      <c r="B94" t="s">
        <v>130</v>
      </c>
      <c r="C94" s="86" t="s">
        <v>1422</v>
      </c>
    </row>
    <row r="95" spans="1:3">
      <c r="A95" t="s">
        <v>142</v>
      </c>
      <c r="B95" t="s">
        <v>130</v>
      </c>
      <c r="C95" s="86" t="s">
        <v>1422</v>
      </c>
    </row>
    <row r="96" spans="1:3">
      <c r="A96" t="s">
        <v>142</v>
      </c>
      <c r="B96" t="s">
        <v>130</v>
      </c>
      <c r="C96" s="86" t="s">
        <v>1422</v>
      </c>
    </row>
    <row r="97" spans="1:3">
      <c r="A97" t="s">
        <v>142</v>
      </c>
      <c r="B97" t="s">
        <v>130</v>
      </c>
      <c r="C97" s="86" t="s">
        <v>1422</v>
      </c>
    </row>
    <row r="98" spans="1:3">
      <c r="A98" t="s">
        <v>142</v>
      </c>
      <c r="B98" t="s">
        <v>130</v>
      </c>
      <c r="C98" s="86" t="s">
        <v>1422</v>
      </c>
    </row>
    <row r="99" spans="1:3">
      <c r="A99" t="s">
        <v>142</v>
      </c>
      <c r="B99" t="s">
        <v>130</v>
      </c>
      <c r="C99" s="86" t="s">
        <v>1422</v>
      </c>
    </row>
    <row r="100" spans="1:3">
      <c r="A100" t="s">
        <v>142</v>
      </c>
      <c r="B100" t="s">
        <v>130</v>
      </c>
      <c r="C100" s="86" t="s">
        <v>1422</v>
      </c>
    </row>
    <row r="101" spans="1:3">
      <c r="A101" t="s">
        <v>142</v>
      </c>
      <c r="B101" t="s">
        <v>130</v>
      </c>
      <c r="C101" s="86" t="s">
        <v>1422</v>
      </c>
    </row>
    <row r="102" spans="1:3">
      <c r="A102" t="s">
        <v>142</v>
      </c>
      <c r="B102" t="s">
        <v>130</v>
      </c>
      <c r="C102" s="86" t="s">
        <v>1422</v>
      </c>
    </row>
    <row r="103" spans="1:3">
      <c r="A103" t="s">
        <v>142</v>
      </c>
      <c r="B103" t="s">
        <v>130</v>
      </c>
      <c r="C103" s="86" t="s">
        <v>1422</v>
      </c>
    </row>
    <row r="104" spans="1:3">
      <c r="A104" t="s">
        <v>142</v>
      </c>
      <c r="B104" t="s">
        <v>130</v>
      </c>
      <c r="C104" s="86" t="s">
        <v>1422</v>
      </c>
    </row>
    <row r="105" spans="1:3">
      <c r="A105" t="s">
        <v>142</v>
      </c>
      <c r="B105" t="s">
        <v>130</v>
      </c>
      <c r="C105" s="86" t="s">
        <v>1422</v>
      </c>
    </row>
    <row r="106" spans="1:3">
      <c r="A106" t="s">
        <v>142</v>
      </c>
      <c r="B106" t="s">
        <v>130</v>
      </c>
      <c r="C106" s="86" t="s">
        <v>1422</v>
      </c>
    </row>
    <row r="107" spans="1:3">
      <c r="A107" t="s">
        <v>142</v>
      </c>
      <c r="B107" t="s">
        <v>130</v>
      </c>
      <c r="C107" s="86" t="s">
        <v>1422</v>
      </c>
    </row>
    <row r="108" spans="1:3">
      <c r="A108" t="s">
        <v>142</v>
      </c>
      <c r="B108" t="s">
        <v>130</v>
      </c>
      <c r="C108" s="86" t="s">
        <v>1422</v>
      </c>
    </row>
    <row r="109" spans="1:3">
      <c r="A109" t="s">
        <v>142</v>
      </c>
      <c r="B109" t="s">
        <v>130</v>
      </c>
      <c r="C109" s="86" t="s">
        <v>1422</v>
      </c>
    </row>
    <row r="110" spans="1:3">
      <c r="A110" t="s">
        <v>142</v>
      </c>
      <c r="B110" t="s">
        <v>130</v>
      </c>
      <c r="C110" s="86" t="s">
        <v>1422</v>
      </c>
    </row>
    <row r="111" spans="1:3">
      <c r="A111" t="s">
        <v>142</v>
      </c>
      <c r="B111" t="s">
        <v>130</v>
      </c>
      <c r="C111" s="86" t="s">
        <v>1422</v>
      </c>
    </row>
    <row r="112" spans="1:3">
      <c r="A112" t="s">
        <v>142</v>
      </c>
      <c r="B112" t="s">
        <v>130</v>
      </c>
      <c r="C112" s="86" t="s">
        <v>1422</v>
      </c>
    </row>
    <row r="113" spans="1:3">
      <c r="A113" t="s">
        <v>137</v>
      </c>
      <c r="B113" s="86" t="s">
        <v>136</v>
      </c>
      <c r="C113" t="s">
        <v>132</v>
      </c>
    </row>
    <row r="114" spans="1:3">
      <c r="A114" t="s">
        <v>137</v>
      </c>
      <c r="B114" s="86" t="s">
        <v>136</v>
      </c>
      <c r="C114" t="s">
        <v>132</v>
      </c>
    </row>
    <row r="115" spans="1:3">
      <c r="A115" t="s">
        <v>137</v>
      </c>
      <c r="B115" s="86" t="s">
        <v>136</v>
      </c>
      <c r="C115" t="s">
        <v>132</v>
      </c>
    </row>
    <row r="116" spans="1:3">
      <c r="A116" t="s">
        <v>137</v>
      </c>
      <c r="B116" s="86" t="s">
        <v>136</v>
      </c>
      <c r="C116" t="s">
        <v>132</v>
      </c>
    </row>
    <row r="117" spans="1:3">
      <c r="A117" t="s">
        <v>137</v>
      </c>
      <c r="B117" s="86" t="s">
        <v>136</v>
      </c>
      <c r="C117" t="s">
        <v>132</v>
      </c>
    </row>
    <row r="118" spans="1:3">
      <c r="A118" t="s">
        <v>137</v>
      </c>
      <c r="B118" s="86" t="s">
        <v>136</v>
      </c>
      <c r="C118" t="s">
        <v>132</v>
      </c>
    </row>
    <row r="119" spans="1:3">
      <c r="A119" t="s">
        <v>137</v>
      </c>
      <c r="B119" s="86" t="s">
        <v>136</v>
      </c>
      <c r="C119" t="s">
        <v>132</v>
      </c>
    </row>
    <row r="120" spans="1:3">
      <c r="A120" t="s">
        <v>137</v>
      </c>
      <c r="B120" s="86" t="s">
        <v>136</v>
      </c>
      <c r="C120" t="s">
        <v>132</v>
      </c>
    </row>
    <row r="121" spans="1:3">
      <c r="A121" t="s">
        <v>137</v>
      </c>
      <c r="B121" s="86" t="s">
        <v>136</v>
      </c>
      <c r="C121" t="s">
        <v>132</v>
      </c>
    </row>
    <row r="122" spans="1:3">
      <c r="A122" t="s">
        <v>137</v>
      </c>
      <c r="B122" s="86" t="s">
        <v>136</v>
      </c>
      <c r="C122" t="s">
        <v>132</v>
      </c>
    </row>
    <row r="123" spans="1:3">
      <c r="A123" t="s">
        <v>137</v>
      </c>
      <c r="B123" s="86" t="s">
        <v>136</v>
      </c>
      <c r="C123" t="s">
        <v>132</v>
      </c>
    </row>
    <row r="124" spans="1:3">
      <c r="A124" t="s">
        <v>137</v>
      </c>
      <c r="B124" s="86" t="s">
        <v>136</v>
      </c>
      <c r="C124" t="s">
        <v>132</v>
      </c>
    </row>
    <row r="125" spans="1:3">
      <c r="A125" t="s">
        <v>137</v>
      </c>
      <c r="B125" s="86" t="s">
        <v>136</v>
      </c>
      <c r="C125" t="s">
        <v>132</v>
      </c>
    </row>
    <row r="126" spans="1:3">
      <c r="A126" t="s">
        <v>137</v>
      </c>
      <c r="B126" s="86" t="s">
        <v>136</v>
      </c>
      <c r="C126" t="s">
        <v>132</v>
      </c>
    </row>
    <row r="127" spans="1:3">
      <c r="A127" t="s">
        <v>137</v>
      </c>
      <c r="B127" s="86" t="s">
        <v>136</v>
      </c>
      <c r="C127" t="s">
        <v>132</v>
      </c>
    </row>
    <row r="128" spans="1:3">
      <c r="A128" t="s">
        <v>137</v>
      </c>
      <c r="B128" s="86" t="s">
        <v>136</v>
      </c>
      <c r="C128" t="s">
        <v>282</v>
      </c>
    </row>
    <row r="129" spans="1:3">
      <c r="A129" t="s">
        <v>137</v>
      </c>
      <c r="B129" s="86" t="s">
        <v>136</v>
      </c>
      <c r="C129" t="s">
        <v>282</v>
      </c>
    </row>
    <row r="130" spans="1:3">
      <c r="A130" t="s">
        <v>137</v>
      </c>
      <c r="B130" s="86" t="s">
        <v>138</v>
      </c>
      <c r="C130" s="86" t="s">
        <v>254</v>
      </c>
    </row>
    <row r="131" spans="1:3">
      <c r="A131" t="s">
        <v>137</v>
      </c>
      <c r="B131" s="86" t="s">
        <v>138</v>
      </c>
      <c r="C131" s="86" t="s">
        <v>254</v>
      </c>
    </row>
    <row r="132" spans="1:3">
      <c r="A132" t="s">
        <v>137</v>
      </c>
      <c r="B132" s="86" t="s">
        <v>138</v>
      </c>
      <c r="C132" s="86" t="s">
        <v>255</v>
      </c>
    </row>
    <row r="133" spans="1:3">
      <c r="A133" t="s">
        <v>137</v>
      </c>
      <c r="B133" s="86" t="s">
        <v>138</v>
      </c>
      <c r="C133" s="86" t="s">
        <v>255</v>
      </c>
    </row>
    <row r="134" spans="1:3">
      <c r="A134" t="s">
        <v>137</v>
      </c>
      <c r="B134" s="86" t="s">
        <v>138</v>
      </c>
      <c r="C134" s="86" t="s">
        <v>255</v>
      </c>
    </row>
    <row r="135" spans="1:3">
      <c r="A135" t="s">
        <v>137</v>
      </c>
      <c r="B135" s="86" t="s">
        <v>138</v>
      </c>
      <c r="C135" s="86" t="s">
        <v>255</v>
      </c>
    </row>
    <row r="136" spans="1:3">
      <c r="A136" t="s">
        <v>137</v>
      </c>
      <c r="B136" s="86" t="s">
        <v>138</v>
      </c>
      <c r="C136" s="86" t="s">
        <v>255</v>
      </c>
    </row>
    <row r="137" spans="1:3">
      <c r="A137" t="s">
        <v>137</v>
      </c>
      <c r="B137" s="86" t="s">
        <v>138</v>
      </c>
      <c r="C137" s="86" t="s">
        <v>255</v>
      </c>
    </row>
    <row r="138" spans="1:3">
      <c r="A138" t="s">
        <v>137</v>
      </c>
      <c r="B138" s="86" t="s">
        <v>138</v>
      </c>
      <c r="C138" s="86" t="s">
        <v>255</v>
      </c>
    </row>
    <row r="139" spans="1:3">
      <c r="A139" t="s">
        <v>137</v>
      </c>
      <c r="B139" s="86" t="s">
        <v>138</v>
      </c>
      <c r="C139" s="86" t="s">
        <v>255</v>
      </c>
    </row>
    <row r="140" spans="1:3">
      <c r="A140" t="s">
        <v>137</v>
      </c>
      <c r="B140" s="86" t="s">
        <v>138</v>
      </c>
      <c r="C140" s="86" t="s">
        <v>256</v>
      </c>
    </row>
    <row r="141" spans="1:3">
      <c r="A141" t="s">
        <v>137</v>
      </c>
      <c r="B141" s="86" t="s">
        <v>138</v>
      </c>
      <c r="C141" s="86" t="s">
        <v>256</v>
      </c>
    </row>
    <row r="142" spans="1:3">
      <c r="A142" t="s">
        <v>137</v>
      </c>
      <c r="B142" s="86" t="s">
        <v>138</v>
      </c>
      <c r="C142" s="86" t="s">
        <v>256</v>
      </c>
    </row>
    <row r="143" spans="1:3">
      <c r="A143" t="s">
        <v>137</v>
      </c>
      <c r="B143" s="86" t="s">
        <v>138</v>
      </c>
      <c r="C143" s="86" t="s">
        <v>256</v>
      </c>
    </row>
    <row r="144" spans="1:3">
      <c r="A144" t="s">
        <v>137</v>
      </c>
      <c r="B144" s="86" t="s">
        <v>138</v>
      </c>
      <c r="C144" s="86" t="s">
        <v>256</v>
      </c>
    </row>
    <row r="145" spans="1:3">
      <c r="A145" t="s">
        <v>137</v>
      </c>
      <c r="B145" s="86" t="s">
        <v>138</v>
      </c>
      <c r="C145" s="86" t="s">
        <v>257</v>
      </c>
    </row>
    <row r="146" spans="1:3">
      <c r="A146" t="s">
        <v>137</v>
      </c>
      <c r="B146" s="86" t="s">
        <v>138</v>
      </c>
      <c r="C146" s="86" t="s">
        <v>257</v>
      </c>
    </row>
    <row r="147" spans="1:3">
      <c r="A147" t="s">
        <v>137</v>
      </c>
      <c r="B147" s="86" t="s">
        <v>138</v>
      </c>
      <c r="C147" s="86" t="s">
        <v>257</v>
      </c>
    </row>
    <row r="148" spans="1:3">
      <c r="A148" t="s">
        <v>137</v>
      </c>
      <c r="B148" s="86" t="s">
        <v>138</v>
      </c>
      <c r="C148" s="86" t="s">
        <v>257</v>
      </c>
    </row>
    <row r="149" spans="1:3">
      <c r="A149" t="s">
        <v>137</v>
      </c>
      <c r="B149" s="86" t="s">
        <v>138</v>
      </c>
      <c r="C149" s="86" t="s">
        <v>257</v>
      </c>
    </row>
    <row r="150" spans="1:3">
      <c r="A150" t="s">
        <v>137</v>
      </c>
      <c r="B150" s="86" t="s">
        <v>138</v>
      </c>
      <c r="C150" s="86" t="s">
        <v>257</v>
      </c>
    </row>
    <row r="151" spans="1:3">
      <c r="A151" t="s">
        <v>137</v>
      </c>
      <c r="B151" s="86" t="s">
        <v>138</v>
      </c>
      <c r="C151" s="86" t="s">
        <v>257</v>
      </c>
    </row>
    <row r="152" spans="1:3">
      <c r="A152" t="s">
        <v>137</v>
      </c>
      <c r="B152" s="86" t="s">
        <v>138</v>
      </c>
      <c r="C152" t="s">
        <v>258</v>
      </c>
    </row>
    <row r="153" spans="1:3">
      <c r="A153" t="s">
        <v>137</v>
      </c>
      <c r="B153" s="86" t="s">
        <v>138</v>
      </c>
      <c r="C153" t="s">
        <v>258</v>
      </c>
    </row>
    <row r="154" spans="1:3">
      <c r="A154" t="s">
        <v>137</v>
      </c>
      <c r="B154" s="86" t="s">
        <v>138</v>
      </c>
      <c r="C154" t="s">
        <v>258</v>
      </c>
    </row>
    <row r="155" spans="1:3">
      <c r="A155" t="s">
        <v>137</v>
      </c>
      <c r="B155" s="86" t="s">
        <v>138</v>
      </c>
      <c r="C155" t="s">
        <v>258</v>
      </c>
    </row>
    <row r="156" spans="1:3">
      <c r="A156" t="s">
        <v>137</v>
      </c>
      <c r="B156" s="86" t="s">
        <v>138</v>
      </c>
      <c r="C156" t="s">
        <v>258</v>
      </c>
    </row>
    <row r="157" spans="1:3">
      <c r="A157" t="s">
        <v>137</v>
      </c>
      <c r="B157" s="86" t="s">
        <v>138</v>
      </c>
      <c r="C157" t="s">
        <v>258</v>
      </c>
    </row>
    <row r="158" spans="1:3">
      <c r="A158" t="s">
        <v>137</v>
      </c>
      <c r="B158" s="86" t="s">
        <v>138</v>
      </c>
      <c r="C158" t="s">
        <v>258</v>
      </c>
    </row>
    <row r="159" spans="1:3">
      <c r="A159" t="s">
        <v>137</v>
      </c>
      <c r="B159" s="86" t="s">
        <v>138</v>
      </c>
      <c r="C159" t="s">
        <v>258</v>
      </c>
    </row>
    <row r="160" spans="1:3">
      <c r="A160" t="s">
        <v>137</v>
      </c>
      <c r="B160" s="86" t="s">
        <v>138</v>
      </c>
      <c r="C160" t="s">
        <v>258</v>
      </c>
    </row>
    <row r="161" spans="1:3">
      <c r="A161" t="s">
        <v>137</v>
      </c>
      <c r="B161" s="86" t="s">
        <v>138</v>
      </c>
      <c r="C161" t="s">
        <v>258</v>
      </c>
    </row>
    <row r="162" spans="1:3">
      <c r="A162" t="s">
        <v>137</v>
      </c>
      <c r="B162" s="86" t="s">
        <v>138</v>
      </c>
      <c r="C162" t="s">
        <v>258</v>
      </c>
    </row>
    <row r="163" spans="1:3">
      <c r="A163" t="s">
        <v>137</v>
      </c>
      <c r="B163" s="86" t="s">
        <v>138</v>
      </c>
      <c r="C163" t="s">
        <v>1423</v>
      </c>
    </row>
    <row r="164" spans="1:3">
      <c r="A164" t="s">
        <v>137</v>
      </c>
      <c r="B164" s="86" t="s">
        <v>138</v>
      </c>
      <c r="C164" t="s">
        <v>1423</v>
      </c>
    </row>
    <row r="165" spans="1:3">
      <c r="A165" t="s">
        <v>137</v>
      </c>
      <c r="B165" s="86" t="s">
        <v>138</v>
      </c>
      <c r="C165" t="s">
        <v>1423</v>
      </c>
    </row>
    <row r="166" spans="1:3">
      <c r="A166" t="s">
        <v>137</v>
      </c>
      <c r="B166" s="86" t="s">
        <v>138</v>
      </c>
      <c r="C166" t="s">
        <v>1423</v>
      </c>
    </row>
    <row r="167" spans="1:3">
      <c r="A167" t="s">
        <v>137</v>
      </c>
      <c r="B167" s="86" t="s">
        <v>138</v>
      </c>
      <c r="C167" t="s">
        <v>1423</v>
      </c>
    </row>
    <row r="168" spans="1:3">
      <c r="A168" t="s">
        <v>137</v>
      </c>
      <c r="B168" s="86" t="s">
        <v>138</v>
      </c>
      <c r="C168" t="s">
        <v>1423</v>
      </c>
    </row>
    <row r="169" spans="1:3">
      <c r="A169" t="s">
        <v>137</v>
      </c>
      <c r="B169" s="86" t="s">
        <v>138</v>
      </c>
      <c r="C169" t="s">
        <v>1424</v>
      </c>
    </row>
    <row r="170" spans="1:3">
      <c r="A170" t="s">
        <v>137</v>
      </c>
      <c r="B170" s="86" t="s">
        <v>138</v>
      </c>
      <c r="C170" t="s">
        <v>1424</v>
      </c>
    </row>
    <row r="171" spans="1:3">
      <c r="A171" t="s">
        <v>137</v>
      </c>
      <c r="B171" s="86" t="s">
        <v>138</v>
      </c>
      <c r="C171" t="s">
        <v>1424</v>
      </c>
    </row>
    <row r="172" spans="1:3">
      <c r="A172" t="s">
        <v>137</v>
      </c>
      <c r="B172" s="86" t="s">
        <v>138</v>
      </c>
      <c r="C172" t="s">
        <v>1424</v>
      </c>
    </row>
    <row r="173" spans="1:3">
      <c r="A173" t="s">
        <v>137</v>
      </c>
      <c r="B173" s="86" t="s">
        <v>138</v>
      </c>
      <c r="C173" t="s">
        <v>1424</v>
      </c>
    </row>
    <row r="174" spans="1:3">
      <c r="A174" t="s">
        <v>137</v>
      </c>
      <c r="B174" s="86" t="s">
        <v>138</v>
      </c>
      <c r="C174" t="s">
        <v>1425</v>
      </c>
    </row>
    <row r="175" spans="1:3">
      <c r="A175" t="s">
        <v>137</v>
      </c>
      <c r="B175" s="86" t="s">
        <v>138</v>
      </c>
      <c r="C175" t="s">
        <v>1425</v>
      </c>
    </row>
    <row r="176" spans="1:3">
      <c r="A176" t="s">
        <v>137</v>
      </c>
      <c r="B176" s="86" t="s">
        <v>138</v>
      </c>
      <c r="C176" t="s">
        <v>1425</v>
      </c>
    </row>
    <row r="177" spans="1:3">
      <c r="A177" t="s">
        <v>137</v>
      </c>
      <c r="B177" s="86" t="s">
        <v>138</v>
      </c>
      <c r="C177" t="s">
        <v>1425</v>
      </c>
    </row>
    <row r="178" spans="1:3">
      <c r="A178" t="s">
        <v>137</v>
      </c>
      <c r="B178" s="86" t="s">
        <v>138</v>
      </c>
      <c r="C178" t="s">
        <v>1425</v>
      </c>
    </row>
    <row r="179" spans="1:3">
      <c r="A179" t="s">
        <v>137</v>
      </c>
      <c r="B179" s="86" t="s">
        <v>138</v>
      </c>
      <c r="C179" t="s">
        <v>1425</v>
      </c>
    </row>
    <row r="180" spans="1:3">
      <c r="A180" t="s">
        <v>137</v>
      </c>
      <c r="B180" s="86" t="s">
        <v>138</v>
      </c>
      <c r="C180" t="s">
        <v>1425</v>
      </c>
    </row>
    <row r="181" spans="1:3">
      <c r="A181" t="s">
        <v>137</v>
      </c>
      <c r="B181" s="86" t="s">
        <v>138</v>
      </c>
      <c r="C181" t="s">
        <v>1425</v>
      </c>
    </row>
    <row r="182" spans="1:3">
      <c r="A182" t="s">
        <v>137</v>
      </c>
      <c r="B182" s="86" t="s">
        <v>138</v>
      </c>
      <c r="C182" t="s">
        <v>1425</v>
      </c>
    </row>
    <row r="183" spans="1:3">
      <c r="A183" t="s">
        <v>137</v>
      </c>
      <c r="B183" s="86" t="s">
        <v>138</v>
      </c>
      <c r="C183" t="s">
        <v>1425</v>
      </c>
    </row>
    <row r="184" spans="1:3">
      <c r="A184" t="s">
        <v>137</v>
      </c>
      <c r="B184" s="86" t="s">
        <v>138</v>
      </c>
      <c r="C184" t="s">
        <v>1426</v>
      </c>
    </row>
    <row r="185" spans="1:3">
      <c r="A185" t="s">
        <v>137</v>
      </c>
      <c r="B185" s="86" t="s">
        <v>138</v>
      </c>
      <c r="C185" t="s">
        <v>1426</v>
      </c>
    </row>
    <row r="186" spans="1:3">
      <c r="A186" t="s">
        <v>137</v>
      </c>
      <c r="B186" s="86" t="s">
        <v>138</v>
      </c>
      <c r="C186" t="s">
        <v>1426</v>
      </c>
    </row>
    <row r="187" spans="1:3">
      <c r="A187" t="s">
        <v>137</v>
      </c>
      <c r="B187" s="86" t="s">
        <v>138</v>
      </c>
      <c r="C187" t="s">
        <v>1426</v>
      </c>
    </row>
    <row r="188" spans="1:3">
      <c r="A188" t="s">
        <v>137</v>
      </c>
      <c r="B188" s="86" t="s">
        <v>138</v>
      </c>
      <c r="C188" t="s">
        <v>1426</v>
      </c>
    </row>
    <row r="189" spans="1:3">
      <c r="A189" t="s">
        <v>137</v>
      </c>
      <c r="B189" s="86" t="s">
        <v>138</v>
      </c>
      <c r="C189" t="s">
        <v>1427</v>
      </c>
    </row>
    <row r="190" spans="1:3">
      <c r="A190" t="s">
        <v>137</v>
      </c>
      <c r="B190" s="86" t="s">
        <v>138</v>
      </c>
      <c r="C190" t="s">
        <v>1427</v>
      </c>
    </row>
    <row r="191" spans="1:3">
      <c r="A191" t="s">
        <v>137</v>
      </c>
      <c r="B191" s="86" t="s">
        <v>138</v>
      </c>
      <c r="C191" t="s">
        <v>1427</v>
      </c>
    </row>
    <row r="192" spans="1:3">
      <c r="A192" t="s">
        <v>137</v>
      </c>
      <c r="B192" s="86" t="s">
        <v>138</v>
      </c>
      <c r="C192" t="s">
        <v>1427</v>
      </c>
    </row>
    <row r="193" spans="1:3">
      <c r="A193" t="s">
        <v>137</v>
      </c>
      <c r="B193" s="86" t="s">
        <v>138</v>
      </c>
      <c r="C193" t="s">
        <v>1427</v>
      </c>
    </row>
    <row r="194" spans="1:3">
      <c r="A194" t="s">
        <v>137</v>
      </c>
      <c r="B194" s="86" t="s">
        <v>138</v>
      </c>
      <c r="C194" s="86" t="s">
        <v>1516</v>
      </c>
    </row>
    <row r="195" spans="1:3">
      <c r="A195" t="s">
        <v>137</v>
      </c>
      <c r="B195" s="86" t="s">
        <v>138</v>
      </c>
      <c r="C195" s="86" t="s">
        <v>1516</v>
      </c>
    </row>
    <row r="196" spans="1:3">
      <c r="A196" t="s">
        <v>137</v>
      </c>
      <c r="B196" s="86" t="s">
        <v>138</v>
      </c>
      <c r="C196" s="86" t="s">
        <v>1516</v>
      </c>
    </row>
    <row r="197" spans="1:3">
      <c r="A197" t="s">
        <v>137</v>
      </c>
      <c r="B197" s="86" t="s">
        <v>138</v>
      </c>
      <c r="C197" s="86" t="s">
        <v>1516</v>
      </c>
    </row>
    <row r="198" spans="1:3">
      <c r="A198" t="s">
        <v>137</v>
      </c>
      <c r="B198" s="86" t="s">
        <v>138</v>
      </c>
      <c r="C198" s="86" t="s">
        <v>1516</v>
      </c>
    </row>
    <row r="199" spans="1:3">
      <c r="A199" t="s">
        <v>137</v>
      </c>
      <c r="B199" s="86" t="s">
        <v>138</v>
      </c>
      <c r="C199" s="86" t="s">
        <v>1516</v>
      </c>
    </row>
    <row r="200" spans="1:3">
      <c r="A200" t="s">
        <v>137</v>
      </c>
      <c r="B200" s="86" t="s">
        <v>138</v>
      </c>
      <c r="C200" s="86" t="s">
        <v>1516</v>
      </c>
    </row>
    <row r="201" spans="1:3">
      <c r="A201" t="s">
        <v>137</v>
      </c>
      <c r="B201" s="86" t="s">
        <v>138</v>
      </c>
      <c r="C201" s="86" t="s">
        <v>1516</v>
      </c>
    </row>
    <row r="202" spans="1:3">
      <c r="A202" t="s">
        <v>137</v>
      </c>
      <c r="B202" s="86" t="s">
        <v>138</v>
      </c>
      <c r="C202" s="86" t="s">
        <v>1516</v>
      </c>
    </row>
    <row r="203" spans="1:3">
      <c r="A203" t="s">
        <v>137</v>
      </c>
      <c r="B203" s="86" t="s">
        <v>138</v>
      </c>
      <c r="C203" s="86" t="s">
        <v>1516</v>
      </c>
    </row>
    <row r="204" spans="1:3">
      <c r="A204" t="s">
        <v>137</v>
      </c>
      <c r="B204" s="86" t="s">
        <v>138</v>
      </c>
      <c r="C204" s="86" t="s">
        <v>1516</v>
      </c>
    </row>
    <row r="205" spans="1:3">
      <c r="A205" t="s">
        <v>137</v>
      </c>
      <c r="B205" s="86" t="s">
        <v>138</v>
      </c>
      <c r="C205" s="86" t="s">
        <v>1516</v>
      </c>
    </row>
    <row r="206" spans="1:3">
      <c r="A206" t="s">
        <v>137</v>
      </c>
      <c r="B206" s="86" t="s">
        <v>138</v>
      </c>
      <c r="C206" s="86" t="s">
        <v>1516</v>
      </c>
    </row>
    <row r="207" spans="1:3">
      <c r="A207" t="s">
        <v>137</v>
      </c>
      <c r="B207" s="86" t="s">
        <v>138</v>
      </c>
      <c r="C207" s="86" t="s">
        <v>1516</v>
      </c>
    </row>
    <row r="208" spans="1:3">
      <c r="A208" t="s">
        <v>137</v>
      </c>
      <c r="B208" s="86" t="s">
        <v>138</v>
      </c>
      <c r="C208" s="86" t="s">
        <v>1516</v>
      </c>
    </row>
    <row r="209" spans="1:3">
      <c r="A209" t="s">
        <v>137</v>
      </c>
      <c r="B209" s="86" t="s">
        <v>138</v>
      </c>
      <c r="C209" s="86" t="s">
        <v>264</v>
      </c>
    </row>
    <row r="210" spans="1:3">
      <c r="A210" t="s">
        <v>137</v>
      </c>
      <c r="B210" s="86" t="s">
        <v>138</v>
      </c>
      <c r="C210" s="86" t="s">
        <v>264</v>
      </c>
    </row>
    <row r="211" spans="1:3">
      <c r="A211" t="s">
        <v>137</v>
      </c>
      <c r="B211" s="86" t="s">
        <v>138</v>
      </c>
      <c r="C211" s="86" t="s">
        <v>264</v>
      </c>
    </row>
    <row r="212" spans="1:3">
      <c r="A212" t="s">
        <v>137</v>
      </c>
      <c r="B212" s="86" t="s">
        <v>138</v>
      </c>
      <c r="C212" s="86" t="s">
        <v>264</v>
      </c>
    </row>
    <row r="213" spans="1:3">
      <c r="A213" t="s">
        <v>137</v>
      </c>
      <c r="B213" s="86" t="s">
        <v>138</v>
      </c>
      <c r="C213" s="86" t="s">
        <v>264</v>
      </c>
    </row>
    <row r="214" spans="1:3">
      <c r="A214" t="s">
        <v>137</v>
      </c>
      <c r="B214" s="86" t="s">
        <v>138</v>
      </c>
      <c r="C214" s="86" t="s">
        <v>264</v>
      </c>
    </row>
    <row r="215" spans="1:3">
      <c r="A215" t="s">
        <v>137</v>
      </c>
      <c r="B215" s="86" t="s">
        <v>138</v>
      </c>
      <c r="C215" s="86" t="s">
        <v>264</v>
      </c>
    </row>
    <row r="216" spans="1:3">
      <c r="A216" t="s">
        <v>137</v>
      </c>
      <c r="B216" s="86" t="s">
        <v>138</v>
      </c>
      <c r="C216" s="86" t="s">
        <v>265</v>
      </c>
    </row>
    <row r="217" spans="1:3">
      <c r="A217" t="s">
        <v>137</v>
      </c>
      <c r="B217" s="86" t="s">
        <v>138</v>
      </c>
      <c r="C217" s="86" t="s">
        <v>265</v>
      </c>
    </row>
    <row r="218" spans="1:3">
      <c r="A218" t="s">
        <v>137</v>
      </c>
      <c r="B218" s="86" t="s">
        <v>138</v>
      </c>
      <c r="C218" s="86" t="s">
        <v>265</v>
      </c>
    </row>
    <row r="219" spans="1:3">
      <c r="A219" t="s">
        <v>137</v>
      </c>
      <c r="B219" s="86" t="s">
        <v>138</v>
      </c>
      <c r="C219" s="86" t="s">
        <v>265</v>
      </c>
    </row>
    <row r="220" spans="1:3">
      <c r="A220" t="s">
        <v>137</v>
      </c>
      <c r="B220" s="86" t="s">
        <v>138</v>
      </c>
      <c r="C220" s="86" t="s">
        <v>265</v>
      </c>
    </row>
    <row r="221" spans="1:3">
      <c r="A221" t="s">
        <v>137</v>
      </c>
      <c r="B221" s="86" t="s">
        <v>138</v>
      </c>
      <c r="C221" s="86" t="s">
        <v>265</v>
      </c>
    </row>
    <row r="222" spans="1:3">
      <c r="A222" t="s">
        <v>137</v>
      </c>
      <c r="B222" s="86" t="s">
        <v>138</v>
      </c>
      <c r="C222" s="86" t="s">
        <v>265</v>
      </c>
    </row>
    <row r="223" spans="1:3">
      <c r="A223" t="s">
        <v>137</v>
      </c>
      <c r="B223" s="86" t="s">
        <v>138</v>
      </c>
      <c r="C223" s="86" t="s">
        <v>265</v>
      </c>
    </row>
    <row r="224" spans="1:3">
      <c r="A224" t="s">
        <v>137</v>
      </c>
      <c r="B224" s="86" t="s">
        <v>138</v>
      </c>
      <c r="C224" s="86" t="s">
        <v>266</v>
      </c>
    </row>
    <row r="225" spans="1:3">
      <c r="A225" t="s">
        <v>137</v>
      </c>
      <c r="B225" s="86" t="s">
        <v>138</v>
      </c>
      <c r="C225" s="86" t="s">
        <v>266</v>
      </c>
    </row>
    <row r="226" spans="1:3">
      <c r="A226" t="s">
        <v>137</v>
      </c>
      <c r="B226" s="86" t="s">
        <v>138</v>
      </c>
      <c r="C226" s="86" t="s">
        <v>266</v>
      </c>
    </row>
    <row r="227" spans="1:3">
      <c r="A227" t="s">
        <v>137</v>
      </c>
      <c r="B227" s="86" t="s">
        <v>138</v>
      </c>
      <c r="C227" s="86" t="s">
        <v>266</v>
      </c>
    </row>
    <row r="228" spans="1:3">
      <c r="A228" t="s">
        <v>137</v>
      </c>
      <c r="B228" s="86" t="s">
        <v>138</v>
      </c>
      <c r="C228" s="86" t="s">
        <v>266</v>
      </c>
    </row>
    <row r="229" spans="1:3">
      <c r="A229" t="s">
        <v>137</v>
      </c>
      <c r="B229" s="86" t="s">
        <v>138</v>
      </c>
      <c r="C229" s="86" t="s">
        <v>266</v>
      </c>
    </row>
    <row r="230" spans="1:3">
      <c r="A230" t="s">
        <v>137</v>
      </c>
      <c r="B230" s="86" t="s">
        <v>138</v>
      </c>
      <c r="C230" s="86" t="s">
        <v>266</v>
      </c>
    </row>
    <row r="231" spans="1:3">
      <c r="A231" t="s">
        <v>137</v>
      </c>
      <c r="B231" s="86" t="s">
        <v>138</v>
      </c>
      <c r="C231" s="86" t="s">
        <v>266</v>
      </c>
    </row>
    <row r="232" spans="1:3">
      <c r="A232" t="s">
        <v>137</v>
      </c>
      <c r="B232" s="86" t="s">
        <v>138</v>
      </c>
      <c r="C232" s="86" t="s">
        <v>267</v>
      </c>
    </row>
    <row r="233" spans="1:3">
      <c r="A233" t="s">
        <v>137</v>
      </c>
      <c r="B233" s="86" t="s">
        <v>138</v>
      </c>
      <c r="C233" s="86" t="s">
        <v>267</v>
      </c>
    </row>
    <row r="234" spans="1:3">
      <c r="A234" t="s">
        <v>137</v>
      </c>
      <c r="B234" s="86" t="s">
        <v>138</v>
      </c>
      <c r="C234" s="86" t="s">
        <v>267</v>
      </c>
    </row>
    <row r="235" spans="1:3">
      <c r="A235" t="s">
        <v>137</v>
      </c>
      <c r="B235" s="86" t="s">
        <v>138</v>
      </c>
      <c r="C235" s="86" t="s">
        <v>267</v>
      </c>
    </row>
    <row r="236" spans="1:3">
      <c r="A236" t="s">
        <v>137</v>
      </c>
      <c r="B236" s="86" t="s">
        <v>138</v>
      </c>
      <c r="C236" s="86" t="s">
        <v>267</v>
      </c>
    </row>
    <row r="237" spans="1:3">
      <c r="A237" t="s">
        <v>137</v>
      </c>
      <c r="B237" s="86" t="s">
        <v>138</v>
      </c>
      <c r="C237" s="86" t="s">
        <v>267</v>
      </c>
    </row>
    <row r="238" spans="1:3">
      <c r="A238" t="s">
        <v>137</v>
      </c>
      <c r="B238" s="86" t="s">
        <v>138</v>
      </c>
      <c r="C238" s="86" t="s">
        <v>267</v>
      </c>
    </row>
    <row r="239" spans="1:3">
      <c r="A239" t="s">
        <v>137</v>
      </c>
      <c r="B239" s="86" t="s">
        <v>138</v>
      </c>
      <c r="C239" s="86" t="s">
        <v>267</v>
      </c>
    </row>
    <row r="240" spans="1:3">
      <c r="A240" t="s">
        <v>137</v>
      </c>
      <c r="B240" s="86" t="s">
        <v>138</v>
      </c>
      <c r="C240" s="86" t="s">
        <v>268</v>
      </c>
    </row>
    <row r="241" spans="1:3">
      <c r="A241" t="s">
        <v>137</v>
      </c>
      <c r="B241" s="86" t="s">
        <v>138</v>
      </c>
      <c r="C241" s="86" t="s">
        <v>268</v>
      </c>
    </row>
    <row r="242" spans="1:3">
      <c r="A242" t="s">
        <v>137</v>
      </c>
      <c r="B242" s="86" t="s">
        <v>138</v>
      </c>
      <c r="C242" s="86" t="s">
        <v>268</v>
      </c>
    </row>
    <row r="243" spans="1:3">
      <c r="A243" t="s">
        <v>137</v>
      </c>
      <c r="B243" s="86" t="s">
        <v>138</v>
      </c>
      <c r="C243" s="86" t="s">
        <v>268</v>
      </c>
    </row>
    <row r="244" spans="1:3">
      <c r="A244" t="s">
        <v>137</v>
      </c>
      <c r="B244" s="86" t="s">
        <v>138</v>
      </c>
      <c r="C244" s="86" t="s">
        <v>268</v>
      </c>
    </row>
    <row r="245" spans="1:3">
      <c r="A245" t="s">
        <v>137</v>
      </c>
      <c r="B245" s="86" t="s">
        <v>138</v>
      </c>
      <c r="C245" s="86" t="s">
        <v>269</v>
      </c>
    </row>
    <row r="246" spans="1:3">
      <c r="A246" t="s">
        <v>137</v>
      </c>
      <c r="B246" s="86" t="s">
        <v>138</v>
      </c>
      <c r="C246" s="86" t="s">
        <v>269</v>
      </c>
    </row>
    <row r="247" spans="1:3">
      <c r="A247" t="s">
        <v>137</v>
      </c>
      <c r="B247" s="86" t="s">
        <v>138</v>
      </c>
      <c r="C247" s="86" t="s">
        <v>269</v>
      </c>
    </row>
    <row r="248" spans="1:3">
      <c r="A248" t="s">
        <v>137</v>
      </c>
      <c r="B248" s="86" t="s">
        <v>138</v>
      </c>
      <c r="C248" s="86" t="s">
        <v>269</v>
      </c>
    </row>
    <row r="249" spans="1:3">
      <c r="A249" t="s">
        <v>137</v>
      </c>
      <c r="B249" s="86" t="s">
        <v>138</v>
      </c>
      <c r="C249" s="86" t="s">
        <v>269</v>
      </c>
    </row>
    <row r="250" spans="1:3">
      <c r="A250" t="s">
        <v>137</v>
      </c>
      <c r="B250" s="86" t="s">
        <v>138</v>
      </c>
      <c r="C250" s="86" t="s">
        <v>270</v>
      </c>
    </row>
    <row r="251" spans="1:3">
      <c r="A251" t="s">
        <v>137</v>
      </c>
      <c r="B251" s="86" t="s">
        <v>138</v>
      </c>
      <c r="C251" s="86" t="s">
        <v>270</v>
      </c>
    </row>
    <row r="252" spans="1:3">
      <c r="A252" t="s">
        <v>137</v>
      </c>
      <c r="B252" s="86" t="s">
        <v>138</v>
      </c>
      <c r="C252" s="86" t="s">
        <v>270</v>
      </c>
    </row>
    <row r="253" spans="1:3">
      <c r="A253" t="s">
        <v>137</v>
      </c>
      <c r="B253" s="86" t="s">
        <v>138</v>
      </c>
      <c r="C253" s="86" t="s">
        <v>270</v>
      </c>
    </row>
    <row r="254" spans="1:3">
      <c r="A254" t="s">
        <v>137</v>
      </c>
      <c r="B254" s="86" t="s">
        <v>138</v>
      </c>
      <c r="C254" s="86" t="s">
        <v>270</v>
      </c>
    </row>
    <row r="255" spans="1:3">
      <c r="A255" t="s">
        <v>137</v>
      </c>
      <c r="B255" s="86" t="s">
        <v>138</v>
      </c>
      <c r="C255" s="86" t="s">
        <v>271</v>
      </c>
    </row>
    <row r="256" spans="1:3">
      <c r="A256" t="s">
        <v>137</v>
      </c>
      <c r="B256" s="86" t="s">
        <v>138</v>
      </c>
      <c r="C256" s="86" t="s">
        <v>271</v>
      </c>
    </row>
    <row r="257" spans="1:3">
      <c r="A257" t="s">
        <v>137</v>
      </c>
      <c r="B257" s="86" t="s">
        <v>138</v>
      </c>
      <c r="C257" s="86" t="s">
        <v>271</v>
      </c>
    </row>
    <row r="258" spans="1:3">
      <c r="A258" t="s">
        <v>137</v>
      </c>
      <c r="B258" s="86" t="s">
        <v>138</v>
      </c>
      <c r="C258" s="86" t="s">
        <v>271</v>
      </c>
    </row>
    <row r="259" spans="1:3">
      <c r="A259" t="s">
        <v>137</v>
      </c>
      <c r="B259" s="86" t="s">
        <v>138</v>
      </c>
      <c r="C259" s="86" t="s">
        <v>271</v>
      </c>
    </row>
    <row r="260" spans="1:3">
      <c r="A260" t="s">
        <v>137</v>
      </c>
      <c r="B260" s="86" t="s">
        <v>138</v>
      </c>
      <c r="C260" s="86" t="s">
        <v>271</v>
      </c>
    </row>
    <row r="261" spans="1:3">
      <c r="A261" t="s">
        <v>137</v>
      </c>
      <c r="B261" s="86" t="s">
        <v>138</v>
      </c>
      <c r="C261" s="86" t="s">
        <v>271</v>
      </c>
    </row>
    <row r="262" spans="1:3">
      <c r="A262" t="s">
        <v>137</v>
      </c>
      <c r="B262" s="86" t="s">
        <v>138</v>
      </c>
      <c r="C262" s="86" t="s">
        <v>272</v>
      </c>
    </row>
    <row r="263" spans="1:3">
      <c r="A263" t="s">
        <v>137</v>
      </c>
      <c r="B263" s="86" t="s">
        <v>138</v>
      </c>
      <c r="C263" s="86" t="s">
        <v>272</v>
      </c>
    </row>
    <row r="264" spans="1:3">
      <c r="A264" t="s">
        <v>137</v>
      </c>
      <c r="B264" s="86" t="s">
        <v>138</v>
      </c>
      <c r="C264" s="86" t="s">
        <v>272</v>
      </c>
    </row>
    <row r="265" spans="1:3">
      <c r="A265" t="s">
        <v>137</v>
      </c>
      <c r="B265" s="86" t="s">
        <v>138</v>
      </c>
      <c r="C265" s="86" t="s">
        <v>272</v>
      </c>
    </row>
    <row r="266" spans="1:3">
      <c r="A266" t="s">
        <v>137</v>
      </c>
      <c r="B266" s="86" t="s">
        <v>138</v>
      </c>
      <c r="C266" s="86" t="s">
        <v>272</v>
      </c>
    </row>
    <row r="267" spans="1:3">
      <c r="A267" t="s">
        <v>137</v>
      </c>
      <c r="B267" s="86" t="s">
        <v>138</v>
      </c>
      <c r="C267" s="86" t="s">
        <v>272</v>
      </c>
    </row>
    <row r="268" spans="1:3">
      <c r="A268" t="s">
        <v>137</v>
      </c>
      <c r="B268" s="86" t="s">
        <v>138</v>
      </c>
      <c r="C268" s="86" t="s">
        <v>272</v>
      </c>
    </row>
    <row r="269" spans="1:3">
      <c r="A269" t="s">
        <v>137</v>
      </c>
      <c r="B269" s="86" t="s">
        <v>138</v>
      </c>
      <c r="C269" s="86" t="s">
        <v>272</v>
      </c>
    </row>
    <row r="270" spans="1:3">
      <c r="A270" t="s">
        <v>137</v>
      </c>
      <c r="B270" s="86" t="s">
        <v>138</v>
      </c>
      <c r="C270" s="86" t="s">
        <v>272</v>
      </c>
    </row>
    <row r="271" spans="1:3">
      <c r="A271" t="s">
        <v>137</v>
      </c>
      <c r="B271" s="86" t="s">
        <v>138</v>
      </c>
      <c r="C271" s="86" t="s">
        <v>273</v>
      </c>
    </row>
    <row r="272" spans="1:3">
      <c r="A272" t="s">
        <v>137</v>
      </c>
      <c r="B272" s="86" t="s">
        <v>138</v>
      </c>
      <c r="C272" s="86" t="s">
        <v>273</v>
      </c>
    </row>
    <row r="273" spans="1:3">
      <c r="A273" t="s">
        <v>137</v>
      </c>
      <c r="B273" s="86" t="s">
        <v>138</v>
      </c>
      <c r="C273" s="86" t="s">
        <v>273</v>
      </c>
    </row>
    <row r="274" spans="1:3">
      <c r="A274" t="s">
        <v>137</v>
      </c>
      <c r="B274" s="86" t="s">
        <v>138</v>
      </c>
      <c r="C274" s="86" t="s">
        <v>273</v>
      </c>
    </row>
    <row r="275" spans="1:3">
      <c r="A275" t="s">
        <v>137</v>
      </c>
      <c r="B275" s="86" t="s">
        <v>138</v>
      </c>
      <c r="C275" s="86" t="s">
        <v>273</v>
      </c>
    </row>
    <row r="276" spans="1:3">
      <c r="A276" t="s">
        <v>137</v>
      </c>
      <c r="B276" s="86" t="s">
        <v>138</v>
      </c>
      <c r="C276" s="86" t="s">
        <v>273</v>
      </c>
    </row>
    <row r="277" spans="1:3">
      <c r="A277" t="s">
        <v>137</v>
      </c>
      <c r="B277" s="86" t="s">
        <v>138</v>
      </c>
      <c r="C277" s="86" t="s">
        <v>273</v>
      </c>
    </row>
    <row r="278" spans="1:3">
      <c r="A278" t="s">
        <v>137</v>
      </c>
      <c r="B278" s="86" t="s">
        <v>138</v>
      </c>
      <c r="C278" s="86" t="s">
        <v>274</v>
      </c>
    </row>
    <row r="279" spans="1:3">
      <c r="A279" t="s">
        <v>137</v>
      </c>
      <c r="B279" s="86" t="s">
        <v>138</v>
      </c>
      <c r="C279" s="86" t="s">
        <v>274</v>
      </c>
    </row>
    <row r="280" spans="1:3">
      <c r="A280" t="s">
        <v>137</v>
      </c>
      <c r="B280" s="86" t="s">
        <v>138</v>
      </c>
      <c r="C280" s="86" t="s">
        <v>274</v>
      </c>
    </row>
    <row r="281" spans="1:3">
      <c r="A281" t="s">
        <v>137</v>
      </c>
      <c r="B281" s="86" t="s">
        <v>138</v>
      </c>
      <c r="C281" s="86" t="s">
        <v>274</v>
      </c>
    </row>
    <row r="282" spans="1:3">
      <c r="A282" t="s">
        <v>137</v>
      </c>
      <c r="B282" s="86" t="s">
        <v>138</v>
      </c>
      <c r="C282" s="86" t="s">
        <v>274</v>
      </c>
    </row>
    <row r="283" spans="1:3">
      <c r="A283" t="s">
        <v>137</v>
      </c>
      <c r="B283" s="86" t="s">
        <v>138</v>
      </c>
      <c r="C283" s="86" t="s">
        <v>274</v>
      </c>
    </row>
    <row r="284" spans="1:3">
      <c r="A284" t="s">
        <v>137</v>
      </c>
      <c r="B284" s="86" t="s">
        <v>138</v>
      </c>
      <c r="C284" s="86" t="s">
        <v>274</v>
      </c>
    </row>
    <row r="285" spans="1:3">
      <c r="A285" t="s">
        <v>137</v>
      </c>
      <c r="B285" s="86" t="s">
        <v>138</v>
      </c>
      <c r="C285" s="86" t="s">
        <v>274</v>
      </c>
    </row>
    <row r="286" spans="1:3">
      <c r="A286" t="s">
        <v>137</v>
      </c>
      <c r="B286" s="86" t="s">
        <v>138</v>
      </c>
      <c r="C286" s="86" t="s">
        <v>274</v>
      </c>
    </row>
    <row r="287" spans="1:3">
      <c r="A287" t="s">
        <v>137</v>
      </c>
      <c r="B287" s="86" t="s">
        <v>138</v>
      </c>
      <c r="C287" s="86" t="s">
        <v>274</v>
      </c>
    </row>
    <row r="288" spans="1:3">
      <c r="A288" t="s">
        <v>137</v>
      </c>
      <c r="B288" s="86" t="s">
        <v>138</v>
      </c>
      <c r="C288" s="86" t="s">
        <v>274</v>
      </c>
    </row>
    <row r="289" spans="1:3">
      <c r="A289" t="s">
        <v>137</v>
      </c>
      <c r="B289" s="86" t="s">
        <v>138</v>
      </c>
      <c r="C289" s="86" t="s">
        <v>275</v>
      </c>
    </row>
    <row r="290" spans="1:3">
      <c r="A290" t="s">
        <v>137</v>
      </c>
      <c r="B290" s="86" t="s">
        <v>138</v>
      </c>
      <c r="C290" s="86" t="s">
        <v>275</v>
      </c>
    </row>
    <row r="291" spans="1:3">
      <c r="A291" t="s">
        <v>137</v>
      </c>
      <c r="B291" s="86" t="s">
        <v>138</v>
      </c>
      <c r="C291" s="86" t="s">
        <v>275</v>
      </c>
    </row>
    <row r="292" spans="1:3">
      <c r="A292" t="s">
        <v>137</v>
      </c>
      <c r="B292" s="86" t="s">
        <v>138</v>
      </c>
      <c r="C292" s="86" t="s">
        <v>275</v>
      </c>
    </row>
    <row r="293" spans="1:3">
      <c r="A293" t="s">
        <v>137</v>
      </c>
      <c r="B293" s="86" t="s">
        <v>138</v>
      </c>
      <c r="C293" s="86" t="s">
        <v>275</v>
      </c>
    </row>
    <row r="294" spans="1:3">
      <c r="A294" t="s">
        <v>137</v>
      </c>
      <c r="B294" s="86" t="s">
        <v>138</v>
      </c>
      <c r="C294" s="86" t="s">
        <v>275</v>
      </c>
    </row>
    <row r="295" spans="1:3">
      <c r="A295" t="s">
        <v>137</v>
      </c>
      <c r="B295" s="86" t="s">
        <v>138</v>
      </c>
      <c r="C295" s="86" t="s">
        <v>275</v>
      </c>
    </row>
    <row r="296" spans="1:3">
      <c r="A296" t="s">
        <v>137</v>
      </c>
      <c r="B296" s="86" t="s">
        <v>138</v>
      </c>
      <c r="C296" s="86" t="s">
        <v>275</v>
      </c>
    </row>
    <row r="297" spans="1:3">
      <c r="A297" t="s">
        <v>137</v>
      </c>
      <c r="B297" s="86" t="s">
        <v>138</v>
      </c>
      <c r="C297" s="86" t="s">
        <v>275</v>
      </c>
    </row>
    <row r="298" spans="1:3">
      <c r="A298" t="s">
        <v>137</v>
      </c>
      <c r="B298" s="86" t="s">
        <v>138</v>
      </c>
      <c r="C298" s="86" t="s">
        <v>276</v>
      </c>
    </row>
    <row r="299" spans="1:3">
      <c r="A299" t="s">
        <v>137</v>
      </c>
      <c r="B299" s="86" t="s">
        <v>138</v>
      </c>
      <c r="C299" s="86" t="s">
        <v>276</v>
      </c>
    </row>
    <row r="300" spans="1:3">
      <c r="A300" t="s">
        <v>137</v>
      </c>
      <c r="B300" s="86" t="s">
        <v>138</v>
      </c>
      <c r="C300" s="86" t="s">
        <v>277</v>
      </c>
    </row>
    <row r="301" spans="1:3">
      <c r="A301" t="s">
        <v>137</v>
      </c>
      <c r="B301" s="86" t="s">
        <v>138</v>
      </c>
      <c r="C301" s="86" t="s">
        <v>277</v>
      </c>
    </row>
    <row r="302" spans="1:3">
      <c r="A302" t="s">
        <v>137</v>
      </c>
      <c r="B302" s="86" t="s">
        <v>138</v>
      </c>
      <c r="C302" s="86" t="s">
        <v>277</v>
      </c>
    </row>
    <row r="303" spans="1:3">
      <c r="A303" t="s">
        <v>137</v>
      </c>
      <c r="B303" s="86" t="s">
        <v>138</v>
      </c>
      <c r="C303" s="86" t="s">
        <v>277</v>
      </c>
    </row>
    <row r="304" spans="1:3">
      <c r="A304" t="s">
        <v>137</v>
      </c>
      <c r="B304" s="86" t="s">
        <v>138</v>
      </c>
      <c r="C304" s="86" t="s">
        <v>277</v>
      </c>
    </row>
    <row r="305" spans="1:3">
      <c r="A305" t="s">
        <v>137</v>
      </c>
      <c r="B305" s="86" t="s">
        <v>138</v>
      </c>
      <c r="C305" s="86" t="s">
        <v>277</v>
      </c>
    </row>
    <row r="306" spans="1:3">
      <c r="A306" t="s">
        <v>137</v>
      </c>
      <c r="B306" s="86" t="s">
        <v>138</v>
      </c>
      <c r="C306" s="86" t="s">
        <v>277</v>
      </c>
    </row>
    <row r="307" spans="1:3">
      <c r="A307" t="s">
        <v>137</v>
      </c>
      <c r="B307" s="86" t="s">
        <v>138</v>
      </c>
      <c r="C307" s="86" t="s">
        <v>277</v>
      </c>
    </row>
    <row r="308" spans="1:3">
      <c r="A308" t="s">
        <v>137</v>
      </c>
      <c r="B308" s="86" t="s">
        <v>138</v>
      </c>
      <c r="C308" s="86" t="s">
        <v>277</v>
      </c>
    </row>
    <row r="309" spans="1:3">
      <c r="A309" t="s">
        <v>137</v>
      </c>
      <c r="B309" s="86" t="s">
        <v>138</v>
      </c>
      <c r="C309" s="86" t="s">
        <v>277</v>
      </c>
    </row>
    <row r="310" spans="1:3">
      <c r="A310" t="s">
        <v>137</v>
      </c>
      <c r="B310" s="86" t="s">
        <v>138</v>
      </c>
      <c r="C310" s="86" t="s">
        <v>278</v>
      </c>
    </row>
    <row r="311" spans="1:3">
      <c r="A311" t="s">
        <v>137</v>
      </c>
      <c r="B311" s="86" t="s">
        <v>138</v>
      </c>
      <c r="C311" s="86" t="s">
        <v>278</v>
      </c>
    </row>
    <row r="312" spans="1:3">
      <c r="A312" t="s">
        <v>137</v>
      </c>
      <c r="B312" s="86" t="s">
        <v>138</v>
      </c>
      <c r="C312" s="86" t="s">
        <v>278</v>
      </c>
    </row>
    <row r="313" spans="1:3">
      <c r="A313" t="s">
        <v>137</v>
      </c>
      <c r="B313" s="86" t="s">
        <v>138</v>
      </c>
      <c r="C313" s="86" t="s">
        <v>1428</v>
      </c>
    </row>
    <row r="314" spans="1:3">
      <c r="A314" t="s">
        <v>137</v>
      </c>
      <c r="B314" s="86" t="s">
        <v>138</v>
      </c>
      <c r="C314" s="86" t="s">
        <v>1428</v>
      </c>
    </row>
    <row r="315" spans="1:3">
      <c r="A315" t="s">
        <v>137</v>
      </c>
      <c r="B315" s="86" t="s">
        <v>138</v>
      </c>
      <c r="C315" s="86" t="s">
        <v>1428</v>
      </c>
    </row>
    <row r="316" spans="1:3">
      <c r="A316" t="s">
        <v>137</v>
      </c>
      <c r="B316" s="86" t="s">
        <v>138</v>
      </c>
      <c r="C316" s="86" t="s">
        <v>1429</v>
      </c>
    </row>
    <row r="317" spans="1:3">
      <c r="A317" t="s">
        <v>137</v>
      </c>
      <c r="B317" s="86" t="s">
        <v>138</v>
      </c>
      <c r="C317" s="86" t="s">
        <v>1429</v>
      </c>
    </row>
    <row r="318" spans="1:3">
      <c r="A318" t="s">
        <v>137</v>
      </c>
      <c r="B318" s="86" t="s">
        <v>138</v>
      </c>
      <c r="C318" s="86" t="s">
        <v>1429</v>
      </c>
    </row>
    <row r="319" spans="1:3">
      <c r="A319" t="s">
        <v>137</v>
      </c>
      <c r="B319" s="86" t="s">
        <v>138</v>
      </c>
      <c r="C319" s="86" t="s">
        <v>279</v>
      </c>
    </row>
    <row r="320" spans="1:3">
      <c r="A320" t="s">
        <v>137</v>
      </c>
      <c r="B320" s="86" t="s">
        <v>138</v>
      </c>
      <c r="C320" s="86" t="s">
        <v>279</v>
      </c>
    </row>
    <row r="321" spans="1:3">
      <c r="A321" t="s">
        <v>137</v>
      </c>
      <c r="B321" s="86" t="s">
        <v>138</v>
      </c>
      <c r="C321" s="86" t="s">
        <v>279</v>
      </c>
    </row>
    <row r="322" spans="1:3">
      <c r="A322" t="s">
        <v>137</v>
      </c>
      <c r="B322" s="86" t="s">
        <v>138</v>
      </c>
      <c r="C322" s="86" t="s">
        <v>279</v>
      </c>
    </row>
    <row r="323" spans="1:3">
      <c r="A323" t="s">
        <v>137</v>
      </c>
      <c r="B323" s="86" t="s">
        <v>138</v>
      </c>
      <c r="C323" s="86" t="s">
        <v>279</v>
      </c>
    </row>
    <row r="324" spans="1:3">
      <c r="A324" t="s">
        <v>137</v>
      </c>
      <c r="B324" s="86" t="s">
        <v>138</v>
      </c>
      <c r="C324" s="86" t="s">
        <v>1430</v>
      </c>
    </row>
    <row r="325" spans="1:3">
      <c r="A325" t="s">
        <v>137</v>
      </c>
      <c r="B325" s="86" t="s">
        <v>138</v>
      </c>
      <c r="C325" s="86" t="s">
        <v>1430</v>
      </c>
    </row>
    <row r="326" spans="1:3">
      <c r="A326" t="s">
        <v>137</v>
      </c>
      <c r="B326" s="86" t="s">
        <v>138</v>
      </c>
      <c r="C326" s="86" t="s">
        <v>1430</v>
      </c>
    </row>
    <row r="327" spans="1:3">
      <c r="A327" t="s">
        <v>137</v>
      </c>
      <c r="B327" s="86" t="s">
        <v>138</v>
      </c>
      <c r="C327" s="86" t="s">
        <v>1430</v>
      </c>
    </row>
    <row r="328" spans="1:3">
      <c r="A328" t="s">
        <v>137</v>
      </c>
      <c r="B328" s="86" t="s">
        <v>138</v>
      </c>
      <c r="C328" s="86" t="s">
        <v>1430</v>
      </c>
    </row>
    <row r="329" spans="1:3">
      <c r="A329" t="s">
        <v>137</v>
      </c>
      <c r="B329" s="86" t="s">
        <v>138</v>
      </c>
      <c r="C329" t="s">
        <v>1431</v>
      </c>
    </row>
    <row r="330" spans="1:3">
      <c r="A330" t="s">
        <v>137</v>
      </c>
      <c r="B330" s="86" t="s">
        <v>138</v>
      </c>
      <c r="C330" t="s">
        <v>1431</v>
      </c>
    </row>
    <row r="331" spans="1:3">
      <c r="A331" t="s">
        <v>137</v>
      </c>
      <c r="B331" s="86" t="s">
        <v>138</v>
      </c>
      <c r="C331" s="86" t="s">
        <v>281</v>
      </c>
    </row>
    <row r="332" spans="1:3">
      <c r="A332" t="s">
        <v>137</v>
      </c>
      <c r="B332" s="86" t="s">
        <v>138</v>
      </c>
      <c r="C332" s="86" t="s">
        <v>281</v>
      </c>
    </row>
    <row r="333" spans="1:3">
      <c r="A333" t="s">
        <v>137</v>
      </c>
      <c r="B333" s="86" t="s">
        <v>138</v>
      </c>
      <c r="C333" s="86" t="s">
        <v>281</v>
      </c>
    </row>
    <row r="334" spans="1:3">
      <c r="A334" t="s">
        <v>137</v>
      </c>
      <c r="B334" s="86" t="s">
        <v>138</v>
      </c>
      <c r="C334" s="86" t="s">
        <v>1432</v>
      </c>
    </row>
    <row r="335" spans="1:3">
      <c r="A335" t="s">
        <v>137</v>
      </c>
      <c r="B335" s="86" t="s">
        <v>138</v>
      </c>
      <c r="C335" s="86" t="s">
        <v>1432</v>
      </c>
    </row>
    <row r="336" spans="1:3">
      <c r="A336" t="s">
        <v>137</v>
      </c>
      <c r="B336" s="86" t="s">
        <v>138</v>
      </c>
      <c r="C336" s="86" t="s">
        <v>1432</v>
      </c>
    </row>
    <row r="337" spans="1:3">
      <c r="A337" t="s">
        <v>137</v>
      </c>
      <c r="B337" s="86" t="s">
        <v>138</v>
      </c>
      <c r="C337" s="86" t="s">
        <v>1433</v>
      </c>
    </row>
    <row r="338" spans="1:3">
      <c r="A338" t="s">
        <v>137</v>
      </c>
      <c r="B338" s="86" t="s">
        <v>138</v>
      </c>
      <c r="C338" s="86" t="s">
        <v>1433</v>
      </c>
    </row>
    <row r="339" spans="1:3">
      <c r="A339" t="s">
        <v>137</v>
      </c>
      <c r="B339" s="86" t="s">
        <v>138</v>
      </c>
      <c r="C339" s="86" t="s">
        <v>1433</v>
      </c>
    </row>
    <row r="340" spans="1:3">
      <c r="A340" t="s">
        <v>137</v>
      </c>
      <c r="B340" s="86" t="s">
        <v>138</v>
      </c>
      <c r="C340" s="86" t="s">
        <v>1434</v>
      </c>
    </row>
    <row r="341" spans="1:3">
      <c r="A341" t="s">
        <v>137</v>
      </c>
      <c r="B341" s="86" t="s">
        <v>138</v>
      </c>
      <c r="C341" s="86" t="s">
        <v>1434</v>
      </c>
    </row>
    <row r="342" spans="1:3">
      <c r="A342" t="s">
        <v>137</v>
      </c>
      <c r="B342" s="86" t="s">
        <v>138</v>
      </c>
      <c r="C342" s="86" t="s">
        <v>1434</v>
      </c>
    </row>
    <row r="343" spans="1:3">
      <c r="A343" t="s">
        <v>137</v>
      </c>
      <c r="B343" s="86" t="s">
        <v>138</v>
      </c>
      <c r="C343" s="86" t="s">
        <v>1434</v>
      </c>
    </row>
    <row r="344" spans="1:3">
      <c r="A344" t="s">
        <v>137</v>
      </c>
      <c r="B344" s="86" t="s">
        <v>138</v>
      </c>
      <c r="C344" s="86" t="s">
        <v>1435</v>
      </c>
    </row>
    <row r="345" spans="1:3">
      <c r="A345" t="s">
        <v>137</v>
      </c>
      <c r="B345" s="86" t="s">
        <v>138</v>
      </c>
      <c r="C345" s="86" t="s">
        <v>1435</v>
      </c>
    </row>
    <row r="346" spans="1:3">
      <c r="A346" t="s">
        <v>137</v>
      </c>
      <c r="B346" s="86" t="s">
        <v>138</v>
      </c>
      <c r="C346" s="86" t="s">
        <v>1436</v>
      </c>
    </row>
    <row r="347" spans="1:3">
      <c r="A347" t="s">
        <v>137</v>
      </c>
      <c r="B347" s="86" t="s">
        <v>138</v>
      </c>
      <c r="C347" s="86" t="s">
        <v>1436</v>
      </c>
    </row>
    <row r="348" spans="1:3">
      <c r="A348" t="s">
        <v>137</v>
      </c>
      <c r="B348" s="86" t="s">
        <v>138</v>
      </c>
      <c r="C348" s="86" t="s">
        <v>1436</v>
      </c>
    </row>
    <row r="349" spans="1:3">
      <c r="A349" t="s">
        <v>137</v>
      </c>
      <c r="B349" s="86" t="s">
        <v>116</v>
      </c>
      <c r="C349" t="s">
        <v>1437</v>
      </c>
    </row>
    <row r="350" spans="1:3">
      <c r="A350" t="s">
        <v>137</v>
      </c>
      <c r="B350" s="86" t="s">
        <v>116</v>
      </c>
      <c r="C350" t="s">
        <v>1437</v>
      </c>
    </row>
    <row r="351" spans="1:3">
      <c r="A351" t="s">
        <v>137</v>
      </c>
      <c r="B351" s="86" t="s">
        <v>116</v>
      </c>
      <c r="C351" t="s">
        <v>1437</v>
      </c>
    </row>
    <row r="352" spans="1:3">
      <c r="A352" t="s">
        <v>137</v>
      </c>
      <c r="B352" s="86" t="s">
        <v>116</v>
      </c>
      <c r="C352" t="s">
        <v>1437</v>
      </c>
    </row>
    <row r="353" spans="1:3">
      <c r="A353" t="s">
        <v>137</v>
      </c>
      <c r="B353" s="86" t="s">
        <v>135</v>
      </c>
      <c r="C353" s="86" t="s">
        <v>135</v>
      </c>
    </row>
    <row r="354" spans="1:3">
      <c r="A354" t="s">
        <v>137</v>
      </c>
      <c r="B354" s="86" t="s">
        <v>135</v>
      </c>
      <c r="C354" s="86" t="s">
        <v>135</v>
      </c>
    </row>
    <row r="355" spans="1:3">
      <c r="A355" t="s">
        <v>137</v>
      </c>
      <c r="B355" s="86" t="s">
        <v>135</v>
      </c>
      <c r="C355" s="86" t="s">
        <v>135</v>
      </c>
    </row>
    <row r="356" spans="1:3">
      <c r="A356" t="s">
        <v>137</v>
      </c>
      <c r="B356" s="86" t="s">
        <v>135</v>
      </c>
      <c r="C356" s="86" t="s">
        <v>135</v>
      </c>
    </row>
    <row r="357" spans="1:3">
      <c r="A357" t="s">
        <v>137</v>
      </c>
      <c r="B357" s="86" t="s">
        <v>135</v>
      </c>
      <c r="C357" s="86" t="s">
        <v>135</v>
      </c>
    </row>
    <row r="358" spans="1:3">
      <c r="A358" t="s">
        <v>137</v>
      </c>
      <c r="B358" s="86" t="s">
        <v>135</v>
      </c>
      <c r="C358" s="86" t="s">
        <v>135</v>
      </c>
    </row>
    <row r="359" spans="1:3">
      <c r="A359" t="s">
        <v>137</v>
      </c>
      <c r="B359" s="86" t="s">
        <v>135</v>
      </c>
      <c r="C359" s="86" t="s">
        <v>135</v>
      </c>
    </row>
    <row r="360" spans="1:3">
      <c r="A360" t="s">
        <v>137</v>
      </c>
      <c r="B360" s="86" t="s">
        <v>135</v>
      </c>
      <c r="C360" s="86" t="s">
        <v>135</v>
      </c>
    </row>
    <row r="361" spans="1:3">
      <c r="A361" t="s">
        <v>137</v>
      </c>
      <c r="B361" s="86" t="s">
        <v>135</v>
      </c>
      <c r="C361" s="86" t="s">
        <v>135</v>
      </c>
    </row>
    <row r="362" spans="1:3">
      <c r="A362" t="s">
        <v>137</v>
      </c>
      <c r="B362" s="86" t="s">
        <v>135</v>
      </c>
      <c r="C362" s="86" t="s">
        <v>135</v>
      </c>
    </row>
    <row r="363" spans="1:3">
      <c r="A363" t="s">
        <v>137</v>
      </c>
      <c r="B363" s="86" t="s">
        <v>135</v>
      </c>
      <c r="C363" s="86" t="s">
        <v>135</v>
      </c>
    </row>
    <row r="364" spans="1:3">
      <c r="A364" t="s">
        <v>137</v>
      </c>
      <c r="B364" s="86" t="s">
        <v>135</v>
      </c>
      <c r="C364" s="86" t="s">
        <v>135</v>
      </c>
    </row>
    <row r="365" spans="1:3">
      <c r="A365" t="s">
        <v>137</v>
      </c>
      <c r="B365" s="86" t="s">
        <v>135</v>
      </c>
      <c r="C365" s="86" t="s">
        <v>135</v>
      </c>
    </row>
    <row r="366" spans="1:3">
      <c r="A366" t="s">
        <v>137</v>
      </c>
      <c r="B366" s="86" t="s">
        <v>135</v>
      </c>
      <c r="C366" s="86" t="s">
        <v>135</v>
      </c>
    </row>
    <row r="367" spans="1:3">
      <c r="A367" t="s">
        <v>137</v>
      </c>
      <c r="B367" s="86" t="s">
        <v>135</v>
      </c>
      <c r="C367" s="86" t="s">
        <v>135</v>
      </c>
    </row>
    <row r="368" spans="1:3">
      <c r="A368" t="s">
        <v>137</v>
      </c>
      <c r="B368" s="86" t="s">
        <v>135</v>
      </c>
      <c r="C368" s="86" t="s">
        <v>135</v>
      </c>
    </row>
    <row r="369" spans="1:3">
      <c r="A369" t="s">
        <v>137</v>
      </c>
      <c r="B369" s="86" t="s">
        <v>135</v>
      </c>
      <c r="C369" s="86" t="s">
        <v>135</v>
      </c>
    </row>
    <row r="370" spans="1:3">
      <c r="A370" t="s">
        <v>137</v>
      </c>
      <c r="B370" t="s">
        <v>130</v>
      </c>
      <c r="C370" t="s">
        <v>282</v>
      </c>
    </row>
    <row r="371" spans="1:3">
      <c r="A371" t="s">
        <v>137</v>
      </c>
      <c r="B371" t="s">
        <v>130</v>
      </c>
      <c r="C371" t="s">
        <v>282</v>
      </c>
    </row>
    <row r="372" spans="1:3">
      <c r="A372" t="s">
        <v>137</v>
      </c>
      <c r="B372" t="s">
        <v>130</v>
      </c>
      <c r="C372" t="s">
        <v>282</v>
      </c>
    </row>
    <row r="373" spans="1:3">
      <c r="A373" t="s">
        <v>137</v>
      </c>
      <c r="B373" t="s">
        <v>130</v>
      </c>
      <c r="C373" t="s">
        <v>282</v>
      </c>
    </row>
    <row r="374" spans="1:3">
      <c r="A374" t="s">
        <v>137</v>
      </c>
      <c r="B374" t="s">
        <v>130</v>
      </c>
      <c r="C374" t="s">
        <v>282</v>
      </c>
    </row>
    <row r="375" spans="1:3">
      <c r="A375" t="s">
        <v>137</v>
      </c>
      <c r="B375" t="s">
        <v>130</v>
      </c>
      <c r="C375" t="s">
        <v>282</v>
      </c>
    </row>
    <row r="376" spans="1:3">
      <c r="A376" t="s">
        <v>137</v>
      </c>
      <c r="B376" t="s">
        <v>130</v>
      </c>
      <c r="C376" t="s">
        <v>282</v>
      </c>
    </row>
    <row r="377" spans="1:3">
      <c r="A377" t="s">
        <v>137</v>
      </c>
      <c r="B377" t="s">
        <v>130</v>
      </c>
      <c r="C377" t="s">
        <v>282</v>
      </c>
    </row>
    <row r="378" spans="1:3">
      <c r="A378" t="s">
        <v>137</v>
      </c>
      <c r="B378" t="s">
        <v>130</v>
      </c>
      <c r="C378" t="s">
        <v>282</v>
      </c>
    </row>
    <row r="379" spans="1:3">
      <c r="A379" t="s">
        <v>137</v>
      </c>
      <c r="B379" t="s">
        <v>130</v>
      </c>
      <c r="C379" t="s">
        <v>282</v>
      </c>
    </row>
    <row r="380" spans="1:3">
      <c r="A380" t="s">
        <v>137</v>
      </c>
      <c r="B380" t="s">
        <v>130</v>
      </c>
      <c r="C380" t="s">
        <v>282</v>
      </c>
    </row>
    <row r="381" spans="1:3">
      <c r="A381" t="s">
        <v>134</v>
      </c>
      <c r="B381" t="s">
        <v>133</v>
      </c>
      <c r="C381" t="s">
        <v>132</v>
      </c>
    </row>
    <row r="382" spans="1:3">
      <c r="A382" t="s">
        <v>134</v>
      </c>
      <c r="B382" t="s">
        <v>133</v>
      </c>
      <c r="C382" t="s">
        <v>132</v>
      </c>
    </row>
    <row r="383" spans="1:3">
      <c r="A383" t="s">
        <v>134</v>
      </c>
      <c r="B383" t="s">
        <v>133</v>
      </c>
      <c r="C383" t="s">
        <v>132</v>
      </c>
    </row>
    <row r="384" spans="1:3">
      <c r="A384" t="s">
        <v>134</v>
      </c>
      <c r="B384" t="s">
        <v>133</v>
      </c>
      <c r="C384" t="s">
        <v>132</v>
      </c>
    </row>
    <row r="385" spans="1:3">
      <c r="A385" t="s">
        <v>134</v>
      </c>
      <c r="B385" t="s">
        <v>133</v>
      </c>
      <c r="C385" t="s">
        <v>132</v>
      </c>
    </row>
    <row r="386" spans="1:3">
      <c r="A386" t="s">
        <v>134</v>
      </c>
      <c r="B386" t="s">
        <v>133</v>
      </c>
      <c r="C386" t="s">
        <v>132</v>
      </c>
    </row>
    <row r="387" spans="1:3">
      <c r="A387" t="s">
        <v>134</v>
      </c>
      <c r="B387" t="s">
        <v>133</v>
      </c>
      <c r="C387" t="s">
        <v>132</v>
      </c>
    </row>
    <row r="388" spans="1:3">
      <c r="A388" t="s">
        <v>134</v>
      </c>
      <c r="B388" t="s">
        <v>133</v>
      </c>
      <c r="C388" t="s">
        <v>132</v>
      </c>
    </row>
    <row r="389" spans="1:3">
      <c r="A389" t="s">
        <v>134</v>
      </c>
      <c r="B389" t="s">
        <v>133</v>
      </c>
      <c r="C389" t="s">
        <v>132</v>
      </c>
    </row>
    <row r="390" spans="1:3">
      <c r="A390" t="s">
        <v>134</v>
      </c>
      <c r="B390" t="s">
        <v>133</v>
      </c>
      <c r="C390" t="s">
        <v>132</v>
      </c>
    </row>
    <row r="391" spans="1:3">
      <c r="A391" t="s">
        <v>134</v>
      </c>
      <c r="B391" t="s">
        <v>133</v>
      </c>
      <c r="C391" t="s">
        <v>132</v>
      </c>
    </row>
    <row r="392" spans="1:3">
      <c r="A392" t="s">
        <v>134</v>
      </c>
      <c r="B392" t="s">
        <v>133</v>
      </c>
      <c r="C392" t="s">
        <v>132</v>
      </c>
    </row>
    <row r="393" spans="1:3">
      <c r="A393" t="s">
        <v>134</v>
      </c>
      <c r="B393" t="s">
        <v>133</v>
      </c>
      <c r="C393" t="s">
        <v>132</v>
      </c>
    </row>
    <row r="394" spans="1:3">
      <c r="A394" t="s">
        <v>134</v>
      </c>
      <c r="B394" t="s">
        <v>133</v>
      </c>
      <c r="C394" t="s">
        <v>132</v>
      </c>
    </row>
    <row r="395" spans="1:3">
      <c r="A395" t="s">
        <v>134</v>
      </c>
      <c r="B395" t="s">
        <v>133</v>
      </c>
      <c r="C395" t="s">
        <v>132</v>
      </c>
    </row>
    <row r="396" spans="1:3">
      <c r="A396" t="s">
        <v>134</v>
      </c>
      <c r="B396" t="s">
        <v>133</v>
      </c>
      <c r="C396" t="s">
        <v>132</v>
      </c>
    </row>
    <row r="397" spans="1:3">
      <c r="A397" t="s">
        <v>134</v>
      </c>
      <c r="B397" t="s">
        <v>133</v>
      </c>
      <c r="C397" t="s">
        <v>132</v>
      </c>
    </row>
    <row r="398" spans="1:3">
      <c r="A398" t="s">
        <v>134</v>
      </c>
      <c r="B398" t="s">
        <v>133</v>
      </c>
      <c r="C398" t="s">
        <v>132</v>
      </c>
    </row>
    <row r="399" spans="1:3">
      <c r="A399" t="s">
        <v>134</v>
      </c>
      <c r="B399" t="s">
        <v>133</v>
      </c>
      <c r="C399" t="s">
        <v>132</v>
      </c>
    </row>
    <row r="400" spans="1:3">
      <c r="A400" t="s">
        <v>134</v>
      </c>
      <c r="B400" t="s">
        <v>133</v>
      </c>
      <c r="C400" t="s">
        <v>132</v>
      </c>
    </row>
    <row r="401" spans="1:3">
      <c r="A401" t="s">
        <v>134</v>
      </c>
      <c r="B401" t="s">
        <v>133</v>
      </c>
      <c r="C401" t="s">
        <v>132</v>
      </c>
    </row>
    <row r="402" spans="1:3">
      <c r="A402" t="s">
        <v>134</v>
      </c>
      <c r="B402" t="s">
        <v>133</v>
      </c>
      <c r="C402" t="s">
        <v>132</v>
      </c>
    </row>
    <row r="403" spans="1:3">
      <c r="A403" t="s">
        <v>134</v>
      </c>
      <c r="B403" t="s">
        <v>133</v>
      </c>
      <c r="C403" t="s">
        <v>132</v>
      </c>
    </row>
    <row r="404" spans="1:3">
      <c r="A404" t="s">
        <v>134</v>
      </c>
      <c r="B404" t="s">
        <v>133</v>
      </c>
      <c r="C404" t="s">
        <v>132</v>
      </c>
    </row>
    <row r="405" spans="1:3">
      <c r="A405" t="s">
        <v>134</v>
      </c>
      <c r="B405" t="s">
        <v>133</v>
      </c>
      <c r="C405" s="86" t="s">
        <v>213</v>
      </c>
    </row>
    <row r="406" spans="1:3">
      <c r="A406" t="s">
        <v>134</v>
      </c>
      <c r="B406" t="s">
        <v>133</v>
      </c>
      <c r="C406" s="86" t="s">
        <v>213</v>
      </c>
    </row>
    <row r="407" spans="1:3">
      <c r="A407" t="s">
        <v>134</v>
      </c>
      <c r="B407" s="86" t="s">
        <v>139</v>
      </c>
      <c r="C407" s="86" t="s">
        <v>1438</v>
      </c>
    </row>
    <row r="408" spans="1:3">
      <c r="A408" t="s">
        <v>131</v>
      </c>
      <c r="B408" t="s">
        <v>130</v>
      </c>
      <c r="C408" t="s">
        <v>132</v>
      </c>
    </row>
    <row r="409" spans="1:3">
      <c r="A409" t="s">
        <v>131</v>
      </c>
      <c r="B409" t="s">
        <v>130</v>
      </c>
      <c r="C409" t="s">
        <v>132</v>
      </c>
    </row>
    <row r="410" spans="1:3">
      <c r="A410" t="s">
        <v>131</v>
      </c>
      <c r="B410" t="s">
        <v>130</v>
      </c>
      <c r="C410" t="s">
        <v>132</v>
      </c>
    </row>
    <row r="411" spans="1:3">
      <c r="A411" t="s">
        <v>131</v>
      </c>
      <c r="B411" t="s">
        <v>130</v>
      </c>
      <c r="C411" t="s">
        <v>132</v>
      </c>
    </row>
    <row r="412" spans="1:3">
      <c r="A412" t="s">
        <v>131</v>
      </c>
      <c r="B412" t="s">
        <v>130</v>
      </c>
      <c r="C412" t="s">
        <v>132</v>
      </c>
    </row>
    <row r="413" spans="1:3">
      <c r="A413" t="s">
        <v>131</v>
      </c>
      <c r="B413" t="s">
        <v>130</v>
      </c>
      <c r="C413" t="s">
        <v>132</v>
      </c>
    </row>
    <row r="414" spans="1:3">
      <c r="A414" t="s">
        <v>131</v>
      </c>
      <c r="B414" t="s">
        <v>130</v>
      </c>
      <c r="C414" t="s">
        <v>132</v>
      </c>
    </row>
    <row r="415" spans="1:3">
      <c r="A415" t="s">
        <v>131</v>
      </c>
      <c r="B415" t="s">
        <v>130</v>
      </c>
      <c r="C415" t="s">
        <v>132</v>
      </c>
    </row>
    <row r="416" spans="1:3">
      <c r="A416" t="s">
        <v>131</v>
      </c>
      <c r="B416" t="s">
        <v>130</v>
      </c>
      <c r="C416" t="s">
        <v>132</v>
      </c>
    </row>
    <row r="417" spans="1:3">
      <c r="A417" t="s">
        <v>131</v>
      </c>
      <c r="B417" t="s">
        <v>130</v>
      </c>
      <c r="C417" t="s">
        <v>132</v>
      </c>
    </row>
    <row r="418" spans="1:3">
      <c r="A418" t="s">
        <v>131</v>
      </c>
      <c r="B418" t="s">
        <v>130</v>
      </c>
      <c r="C418" t="s">
        <v>132</v>
      </c>
    </row>
    <row r="419" spans="1:3">
      <c r="A419" t="s">
        <v>131</v>
      </c>
      <c r="B419" t="s">
        <v>130</v>
      </c>
      <c r="C419" t="s">
        <v>132</v>
      </c>
    </row>
    <row r="420" spans="1:3">
      <c r="A420" t="s">
        <v>131</v>
      </c>
      <c r="B420" t="s">
        <v>130</v>
      </c>
      <c r="C420" t="s">
        <v>132</v>
      </c>
    </row>
    <row r="421" spans="1:3">
      <c r="A421" t="s">
        <v>137</v>
      </c>
      <c r="B421" s="86" t="s">
        <v>136</v>
      </c>
      <c r="C421" t="s">
        <v>132</v>
      </c>
    </row>
    <row r="422" spans="1:3">
      <c r="A422" t="s">
        <v>137</v>
      </c>
      <c r="B422" s="86" t="s">
        <v>136</v>
      </c>
      <c r="C422" t="s">
        <v>132</v>
      </c>
    </row>
    <row r="423" spans="1:3">
      <c r="A423" t="s">
        <v>137</v>
      </c>
      <c r="B423" s="86" t="s">
        <v>136</v>
      </c>
      <c r="C423" t="s">
        <v>132</v>
      </c>
    </row>
    <row r="424" spans="1:3">
      <c r="A424" t="s">
        <v>137</v>
      </c>
      <c r="B424" s="86" t="s">
        <v>136</v>
      </c>
      <c r="C424" t="s">
        <v>132</v>
      </c>
    </row>
    <row r="425" spans="1:3">
      <c r="A425" t="s">
        <v>137</v>
      </c>
      <c r="B425" s="86" t="s">
        <v>136</v>
      </c>
      <c r="C425" t="s">
        <v>132</v>
      </c>
    </row>
    <row r="426" spans="1:3">
      <c r="A426" t="s">
        <v>137</v>
      </c>
      <c r="B426" s="86" t="s">
        <v>136</v>
      </c>
      <c r="C426" t="s">
        <v>132</v>
      </c>
    </row>
    <row r="427" spans="1:3">
      <c r="A427" t="s">
        <v>137</v>
      </c>
      <c r="B427" s="86" t="s">
        <v>136</v>
      </c>
      <c r="C427" t="s">
        <v>132</v>
      </c>
    </row>
    <row r="428" spans="1:3">
      <c r="A428" t="s">
        <v>137</v>
      </c>
      <c r="B428" s="86" t="s">
        <v>136</v>
      </c>
      <c r="C428" t="s">
        <v>132</v>
      </c>
    </row>
    <row r="429" spans="1:3">
      <c r="A429" t="s">
        <v>137</v>
      </c>
      <c r="B429" s="86" t="s">
        <v>136</v>
      </c>
      <c r="C429" t="s">
        <v>132</v>
      </c>
    </row>
    <row r="430" spans="1:3">
      <c r="A430" t="s">
        <v>137</v>
      </c>
      <c r="B430" s="86" t="s">
        <v>136</v>
      </c>
      <c r="C430" t="s">
        <v>132</v>
      </c>
    </row>
    <row r="431" spans="1:3">
      <c r="A431" t="s">
        <v>137</v>
      </c>
      <c r="B431" s="86" t="s">
        <v>136</v>
      </c>
      <c r="C431" t="s">
        <v>132</v>
      </c>
    </row>
    <row r="432" spans="1:3">
      <c r="A432" t="s">
        <v>137</v>
      </c>
      <c r="B432" s="86" t="s">
        <v>136</v>
      </c>
      <c r="C432" t="s">
        <v>132</v>
      </c>
    </row>
    <row r="433" spans="1:3">
      <c r="A433" t="s">
        <v>137</v>
      </c>
      <c r="B433" s="86" t="s">
        <v>136</v>
      </c>
      <c r="C433" t="s">
        <v>132</v>
      </c>
    </row>
    <row r="434" spans="1:3">
      <c r="A434" t="s">
        <v>137</v>
      </c>
      <c r="B434" s="86" t="s">
        <v>136</v>
      </c>
      <c r="C434" t="s">
        <v>132</v>
      </c>
    </row>
    <row r="435" spans="1:3">
      <c r="A435" t="s">
        <v>137</v>
      </c>
      <c r="B435" s="86" t="s">
        <v>136</v>
      </c>
      <c r="C435" t="s">
        <v>132</v>
      </c>
    </row>
    <row r="436" spans="1:3">
      <c r="A436" t="s">
        <v>137</v>
      </c>
      <c r="B436" s="86" t="s">
        <v>136</v>
      </c>
      <c r="C436" t="s">
        <v>132</v>
      </c>
    </row>
    <row r="437" spans="1:3">
      <c r="A437" t="s">
        <v>137</v>
      </c>
      <c r="B437" s="86" t="s">
        <v>136</v>
      </c>
      <c r="C437" t="s">
        <v>132</v>
      </c>
    </row>
    <row r="438" spans="1:3">
      <c r="A438" t="s">
        <v>137</v>
      </c>
      <c r="B438" s="86" t="s">
        <v>136</v>
      </c>
      <c r="C438" t="s">
        <v>132</v>
      </c>
    </row>
    <row r="439" spans="1:3">
      <c r="A439" t="s">
        <v>137</v>
      </c>
      <c r="B439" s="86" t="s">
        <v>136</v>
      </c>
      <c r="C439" t="s">
        <v>132</v>
      </c>
    </row>
    <row r="440" spans="1:3">
      <c r="A440" t="s">
        <v>137</v>
      </c>
      <c r="B440" s="86" t="s">
        <v>136</v>
      </c>
      <c r="C440" t="s">
        <v>132</v>
      </c>
    </row>
    <row r="441" spans="1:3">
      <c r="A441" t="s">
        <v>137</v>
      </c>
      <c r="B441" s="86" t="s">
        <v>136</v>
      </c>
      <c r="C441" t="s">
        <v>132</v>
      </c>
    </row>
    <row r="442" spans="1:3">
      <c r="A442" t="s">
        <v>137</v>
      </c>
      <c r="B442" s="86" t="s">
        <v>138</v>
      </c>
      <c r="C442" t="s">
        <v>311</v>
      </c>
    </row>
    <row r="443" spans="1:3">
      <c r="A443" t="s">
        <v>137</v>
      </c>
      <c r="B443" s="86" t="s">
        <v>138</v>
      </c>
      <c r="C443" t="s">
        <v>311</v>
      </c>
    </row>
    <row r="444" spans="1:3">
      <c r="A444" t="s">
        <v>137</v>
      </c>
      <c r="B444" s="86" t="s">
        <v>138</v>
      </c>
      <c r="C444" s="86" t="s">
        <v>1439</v>
      </c>
    </row>
    <row r="445" spans="1:3">
      <c r="A445" t="s">
        <v>137</v>
      </c>
      <c r="B445" s="86" t="s">
        <v>138</v>
      </c>
      <c r="C445" s="86" t="s">
        <v>1439</v>
      </c>
    </row>
    <row r="446" spans="1:3">
      <c r="A446" t="s">
        <v>137</v>
      </c>
      <c r="B446" s="86" t="s">
        <v>138</v>
      </c>
      <c r="C446" s="86" t="s">
        <v>313</v>
      </c>
    </row>
    <row r="447" spans="1:3">
      <c r="A447" t="s">
        <v>137</v>
      </c>
      <c r="B447" s="86" t="s">
        <v>138</v>
      </c>
      <c r="C447" s="86" t="s">
        <v>313</v>
      </c>
    </row>
    <row r="448" spans="1:3">
      <c r="A448" t="s">
        <v>137</v>
      </c>
      <c r="B448" s="86" t="s">
        <v>138</v>
      </c>
      <c r="C448" s="86" t="s">
        <v>313</v>
      </c>
    </row>
    <row r="449" spans="1:3">
      <c r="A449" t="s">
        <v>137</v>
      </c>
      <c r="B449" s="86" t="s">
        <v>138</v>
      </c>
      <c r="C449" s="86" t="s">
        <v>313</v>
      </c>
    </row>
    <row r="450" spans="1:3">
      <c r="A450" t="s">
        <v>137</v>
      </c>
      <c r="B450" s="86" t="s">
        <v>138</v>
      </c>
      <c r="C450" s="86" t="s">
        <v>313</v>
      </c>
    </row>
    <row r="451" spans="1:3">
      <c r="A451" t="s">
        <v>137</v>
      </c>
      <c r="B451" s="86" t="s">
        <v>138</v>
      </c>
      <c r="C451" s="86" t="s">
        <v>313</v>
      </c>
    </row>
    <row r="452" spans="1:3">
      <c r="A452" t="s">
        <v>137</v>
      </c>
      <c r="B452" s="86" t="s">
        <v>138</v>
      </c>
      <c r="C452" s="86" t="s">
        <v>313</v>
      </c>
    </row>
    <row r="453" spans="1:3">
      <c r="A453" t="s">
        <v>137</v>
      </c>
      <c r="B453" s="86" t="s">
        <v>138</v>
      </c>
      <c r="C453" s="86" t="s">
        <v>316</v>
      </c>
    </row>
    <row r="454" spans="1:3">
      <c r="A454" t="s">
        <v>137</v>
      </c>
      <c r="B454" s="86" t="s">
        <v>138</v>
      </c>
      <c r="C454" s="86" t="s">
        <v>316</v>
      </c>
    </row>
    <row r="455" spans="1:3">
      <c r="A455" t="s">
        <v>137</v>
      </c>
      <c r="B455" s="86" t="s">
        <v>138</v>
      </c>
      <c r="C455" s="86" t="s">
        <v>316</v>
      </c>
    </row>
    <row r="456" spans="1:3">
      <c r="A456" t="s">
        <v>137</v>
      </c>
      <c r="B456" s="86" t="s">
        <v>138</v>
      </c>
      <c r="C456" s="86" t="s">
        <v>317</v>
      </c>
    </row>
    <row r="457" spans="1:3">
      <c r="A457" t="s">
        <v>137</v>
      </c>
      <c r="B457" s="86" t="s">
        <v>138</v>
      </c>
      <c r="C457" s="86" t="s">
        <v>317</v>
      </c>
    </row>
    <row r="458" spans="1:3">
      <c r="A458" t="s">
        <v>137</v>
      </c>
      <c r="B458" s="86" t="s">
        <v>138</v>
      </c>
      <c r="C458" s="86" t="s">
        <v>317</v>
      </c>
    </row>
    <row r="459" spans="1:3">
      <c r="A459" t="s">
        <v>137</v>
      </c>
      <c r="B459" s="86" t="s">
        <v>138</v>
      </c>
      <c r="C459" s="86" t="s">
        <v>317</v>
      </c>
    </row>
    <row r="460" spans="1:3">
      <c r="A460" t="s">
        <v>137</v>
      </c>
      <c r="B460" s="86" t="s">
        <v>138</v>
      </c>
      <c r="C460" s="86" t="s">
        <v>317</v>
      </c>
    </row>
    <row r="461" spans="1:3">
      <c r="A461" t="s">
        <v>137</v>
      </c>
      <c r="B461" s="86" t="s">
        <v>138</v>
      </c>
      <c r="C461" s="86" t="s">
        <v>317</v>
      </c>
    </row>
    <row r="462" spans="1:3">
      <c r="A462" t="s">
        <v>137</v>
      </c>
      <c r="B462" s="86" t="s">
        <v>138</v>
      </c>
      <c r="C462" s="86" t="s">
        <v>317</v>
      </c>
    </row>
    <row r="463" spans="1:3">
      <c r="A463" t="s">
        <v>137</v>
      </c>
      <c r="B463" s="86" t="s">
        <v>138</v>
      </c>
      <c r="C463" s="86" t="s">
        <v>317</v>
      </c>
    </row>
    <row r="464" spans="1:3">
      <c r="A464" t="s">
        <v>137</v>
      </c>
      <c r="B464" s="86" t="s">
        <v>138</v>
      </c>
      <c r="C464" s="86" t="s">
        <v>317</v>
      </c>
    </row>
    <row r="465" spans="1:3">
      <c r="A465" t="s">
        <v>137</v>
      </c>
      <c r="B465" s="86" t="s">
        <v>138</v>
      </c>
      <c r="C465" s="86" t="s">
        <v>317</v>
      </c>
    </row>
    <row r="466" spans="1:3">
      <c r="A466" t="s">
        <v>137</v>
      </c>
      <c r="B466" s="86" t="s">
        <v>138</v>
      </c>
      <c r="C466" s="86" t="s">
        <v>321</v>
      </c>
    </row>
    <row r="467" spans="1:3">
      <c r="A467" t="s">
        <v>137</v>
      </c>
      <c r="B467" s="86" t="s">
        <v>138</v>
      </c>
      <c r="C467" s="86" t="s">
        <v>321</v>
      </c>
    </row>
    <row r="468" spans="1:3">
      <c r="A468" t="s">
        <v>137</v>
      </c>
      <c r="B468" s="86" t="s">
        <v>138</v>
      </c>
      <c r="C468" s="86" t="s">
        <v>321</v>
      </c>
    </row>
    <row r="469" spans="1:3">
      <c r="A469" t="s">
        <v>137</v>
      </c>
      <c r="B469" s="86" t="s">
        <v>138</v>
      </c>
      <c r="C469" s="86" t="s">
        <v>322</v>
      </c>
    </row>
    <row r="470" spans="1:3">
      <c r="A470" t="s">
        <v>137</v>
      </c>
      <c r="B470" s="86" t="s">
        <v>138</v>
      </c>
      <c r="C470" s="86" t="s">
        <v>322</v>
      </c>
    </row>
    <row r="471" spans="1:3">
      <c r="A471" t="s">
        <v>137</v>
      </c>
      <c r="B471" s="86" t="s">
        <v>138</v>
      </c>
      <c r="C471" s="86" t="s">
        <v>322</v>
      </c>
    </row>
    <row r="472" spans="1:3">
      <c r="A472" t="s">
        <v>137</v>
      </c>
      <c r="B472" s="86" t="s">
        <v>138</v>
      </c>
      <c r="C472" s="86" t="s">
        <v>254</v>
      </c>
    </row>
    <row r="473" spans="1:3">
      <c r="A473" t="s">
        <v>137</v>
      </c>
      <c r="B473" s="86" t="s">
        <v>138</v>
      </c>
      <c r="C473" s="86" t="s">
        <v>254</v>
      </c>
    </row>
    <row r="474" spans="1:3">
      <c r="A474" t="s">
        <v>137</v>
      </c>
      <c r="B474" s="86" t="s">
        <v>138</v>
      </c>
      <c r="C474" s="86" t="s">
        <v>254</v>
      </c>
    </row>
    <row r="475" spans="1:3">
      <c r="A475" t="s">
        <v>137</v>
      </c>
      <c r="B475" s="86" t="s">
        <v>138</v>
      </c>
      <c r="C475" s="86" t="s">
        <v>254</v>
      </c>
    </row>
    <row r="476" spans="1:3">
      <c r="A476" t="s">
        <v>137</v>
      </c>
      <c r="B476" s="86" t="s">
        <v>138</v>
      </c>
      <c r="C476" s="86" t="s">
        <v>254</v>
      </c>
    </row>
    <row r="477" spans="1:3">
      <c r="A477" t="s">
        <v>137</v>
      </c>
      <c r="B477" s="86" t="s">
        <v>138</v>
      </c>
      <c r="C477" s="86" t="s">
        <v>254</v>
      </c>
    </row>
    <row r="478" spans="1:3">
      <c r="A478" t="s">
        <v>137</v>
      </c>
      <c r="B478" s="86" t="s">
        <v>138</v>
      </c>
      <c r="C478" s="86" t="s">
        <v>254</v>
      </c>
    </row>
    <row r="479" spans="1:3">
      <c r="A479" t="s">
        <v>137</v>
      </c>
      <c r="B479" s="86" t="s">
        <v>138</v>
      </c>
      <c r="C479" s="86" t="s">
        <v>254</v>
      </c>
    </row>
    <row r="480" spans="1:3">
      <c r="A480" t="s">
        <v>137</v>
      </c>
      <c r="B480" s="86" t="s">
        <v>138</v>
      </c>
      <c r="C480" s="86" t="s">
        <v>254</v>
      </c>
    </row>
    <row r="481" spans="1:3">
      <c r="A481" t="s">
        <v>137</v>
      </c>
      <c r="B481" s="86" t="s">
        <v>138</v>
      </c>
      <c r="C481" s="86" t="s">
        <v>254</v>
      </c>
    </row>
    <row r="482" spans="1:3">
      <c r="A482" t="s">
        <v>137</v>
      </c>
      <c r="B482" s="86" t="s">
        <v>138</v>
      </c>
      <c r="C482" s="86" t="s">
        <v>254</v>
      </c>
    </row>
    <row r="483" spans="1:3">
      <c r="A483" t="s">
        <v>137</v>
      </c>
      <c r="B483" s="86" t="s">
        <v>138</v>
      </c>
      <c r="C483" s="86" t="s">
        <v>254</v>
      </c>
    </row>
    <row r="484" spans="1:3">
      <c r="A484" t="s">
        <v>137</v>
      </c>
      <c r="B484" s="86" t="s">
        <v>138</v>
      </c>
      <c r="C484" s="86" t="s">
        <v>1440</v>
      </c>
    </row>
    <row r="485" spans="1:3">
      <c r="A485" t="s">
        <v>137</v>
      </c>
      <c r="B485" s="86" t="s">
        <v>138</v>
      </c>
      <c r="C485" s="86" t="s">
        <v>1440</v>
      </c>
    </row>
    <row r="486" spans="1:3">
      <c r="A486" t="s">
        <v>137</v>
      </c>
      <c r="B486" s="86" t="s">
        <v>138</v>
      </c>
      <c r="C486" s="86" t="s">
        <v>1440</v>
      </c>
    </row>
    <row r="487" spans="1:3">
      <c r="A487" t="s">
        <v>137</v>
      </c>
      <c r="B487" s="86" t="s">
        <v>138</v>
      </c>
      <c r="C487" s="86" t="s">
        <v>1440</v>
      </c>
    </row>
    <row r="488" spans="1:3">
      <c r="A488" t="s">
        <v>137</v>
      </c>
      <c r="B488" s="86" t="s">
        <v>138</v>
      </c>
      <c r="C488" s="86" t="s">
        <v>1440</v>
      </c>
    </row>
    <row r="489" spans="1:3">
      <c r="A489" t="s">
        <v>137</v>
      </c>
      <c r="B489" s="86" t="s">
        <v>138</v>
      </c>
      <c r="C489" s="86" t="s">
        <v>1440</v>
      </c>
    </row>
    <row r="490" spans="1:3">
      <c r="A490" t="s">
        <v>137</v>
      </c>
      <c r="B490" s="86" t="s">
        <v>135</v>
      </c>
      <c r="C490" s="86" t="s">
        <v>135</v>
      </c>
    </row>
    <row r="491" spans="1:3">
      <c r="A491" t="s">
        <v>137</v>
      </c>
      <c r="B491" s="86" t="s">
        <v>135</v>
      </c>
      <c r="C491" s="86" t="s">
        <v>135</v>
      </c>
    </row>
    <row r="492" spans="1:3">
      <c r="A492" t="s">
        <v>137</v>
      </c>
      <c r="B492" s="86" t="s">
        <v>135</v>
      </c>
      <c r="C492" s="86" t="s">
        <v>135</v>
      </c>
    </row>
    <row r="493" spans="1:3">
      <c r="A493" t="s">
        <v>137</v>
      </c>
      <c r="B493" s="86" t="s">
        <v>135</v>
      </c>
      <c r="C493" s="86" t="s">
        <v>135</v>
      </c>
    </row>
    <row r="494" spans="1:3">
      <c r="A494" t="s">
        <v>137</v>
      </c>
      <c r="B494" s="86" t="s">
        <v>135</v>
      </c>
      <c r="C494" s="86" t="s">
        <v>135</v>
      </c>
    </row>
    <row r="495" spans="1:3">
      <c r="A495" t="s">
        <v>137</v>
      </c>
      <c r="B495" s="86" t="s">
        <v>135</v>
      </c>
      <c r="C495" s="86" t="s">
        <v>135</v>
      </c>
    </row>
    <row r="496" spans="1:3">
      <c r="A496" t="s">
        <v>137</v>
      </c>
      <c r="B496" s="86" t="s">
        <v>135</v>
      </c>
      <c r="C496" s="86" t="s">
        <v>135</v>
      </c>
    </row>
    <row r="497" spans="1:3">
      <c r="A497" t="s">
        <v>137</v>
      </c>
      <c r="B497" s="86" t="s">
        <v>135</v>
      </c>
      <c r="C497" s="86" t="s">
        <v>135</v>
      </c>
    </row>
    <row r="498" spans="1:3">
      <c r="A498" t="s">
        <v>137</v>
      </c>
      <c r="B498" s="86" t="s">
        <v>135</v>
      </c>
      <c r="C498" s="86" t="s">
        <v>135</v>
      </c>
    </row>
    <row r="499" spans="1:3">
      <c r="A499" t="s">
        <v>137</v>
      </c>
      <c r="B499" s="86" t="s">
        <v>135</v>
      </c>
      <c r="C499" s="86" t="s">
        <v>135</v>
      </c>
    </row>
    <row r="500" spans="1:3">
      <c r="A500" t="s">
        <v>137</v>
      </c>
      <c r="B500" s="86" t="s">
        <v>135</v>
      </c>
      <c r="C500" s="86" t="s">
        <v>135</v>
      </c>
    </row>
    <row r="501" spans="1:3">
      <c r="A501" t="s">
        <v>137</v>
      </c>
      <c r="B501" s="86" t="s">
        <v>135</v>
      </c>
      <c r="C501" s="86" t="s">
        <v>135</v>
      </c>
    </row>
    <row r="502" spans="1:3">
      <c r="A502" t="s">
        <v>137</v>
      </c>
      <c r="B502" s="86" t="s">
        <v>135</v>
      </c>
      <c r="C502" s="86" t="s">
        <v>135</v>
      </c>
    </row>
    <row r="503" spans="1:3">
      <c r="A503" t="s">
        <v>137</v>
      </c>
      <c r="B503" s="86" t="s">
        <v>135</v>
      </c>
      <c r="C503" s="86" t="s">
        <v>135</v>
      </c>
    </row>
    <row r="504" spans="1:3">
      <c r="A504" t="s">
        <v>137</v>
      </c>
      <c r="B504" s="86" t="s">
        <v>135</v>
      </c>
      <c r="C504" s="86" t="s">
        <v>135</v>
      </c>
    </row>
    <row r="505" spans="1:3">
      <c r="A505" t="s">
        <v>137</v>
      </c>
      <c r="B505" s="86" t="s">
        <v>135</v>
      </c>
      <c r="C505" s="86" t="s">
        <v>135</v>
      </c>
    </row>
    <row r="506" spans="1:3">
      <c r="A506" t="s">
        <v>137</v>
      </c>
      <c r="B506" s="86" t="s">
        <v>135</v>
      </c>
      <c r="C506" s="86" t="s">
        <v>135</v>
      </c>
    </row>
    <row r="507" spans="1:3">
      <c r="A507" t="s">
        <v>137</v>
      </c>
      <c r="B507" s="86" t="s">
        <v>135</v>
      </c>
      <c r="C507" s="86" t="s">
        <v>135</v>
      </c>
    </row>
    <row r="508" spans="1:3">
      <c r="A508" t="s">
        <v>137</v>
      </c>
      <c r="B508" s="86" t="s">
        <v>135</v>
      </c>
      <c r="C508" s="86" t="s">
        <v>135</v>
      </c>
    </row>
    <row r="509" spans="1:3">
      <c r="A509" t="s">
        <v>137</v>
      </c>
      <c r="B509" s="86" t="s">
        <v>135</v>
      </c>
      <c r="C509" s="86" t="s">
        <v>135</v>
      </c>
    </row>
    <row r="510" spans="1:3">
      <c r="A510" t="s">
        <v>137</v>
      </c>
      <c r="B510" s="86" t="s">
        <v>135</v>
      </c>
      <c r="C510" s="86" t="s">
        <v>135</v>
      </c>
    </row>
    <row r="511" spans="1:3">
      <c r="A511" t="s">
        <v>137</v>
      </c>
      <c r="B511" s="86" t="s">
        <v>135</v>
      </c>
      <c r="C511" s="86" t="s">
        <v>135</v>
      </c>
    </row>
    <row r="512" spans="1:3">
      <c r="A512" t="s">
        <v>137</v>
      </c>
      <c r="B512" s="86" t="s">
        <v>135</v>
      </c>
      <c r="C512" s="86" t="s">
        <v>135</v>
      </c>
    </row>
    <row r="513" spans="1:3">
      <c r="A513" t="s">
        <v>137</v>
      </c>
      <c r="B513" s="86" t="s">
        <v>135</v>
      </c>
      <c r="C513" s="86" t="s">
        <v>135</v>
      </c>
    </row>
    <row r="514" spans="1:3">
      <c r="A514" t="s">
        <v>137</v>
      </c>
      <c r="B514" s="86" t="s">
        <v>135</v>
      </c>
      <c r="C514" s="86" t="s">
        <v>135</v>
      </c>
    </row>
    <row r="515" spans="1:3">
      <c r="A515" t="s">
        <v>137</v>
      </c>
      <c r="B515" s="86" t="s">
        <v>135</v>
      </c>
      <c r="C515" s="86" t="s">
        <v>135</v>
      </c>
    </row>
    <row r="516" spans="1:3">
      <c r="A516" t="s">
        <v>137</v>
      </c>
      <c r="B516" s="86" t="s">
        <v>135</v>
      </c>
      <c r="C516" s="86" t="s">
        <v>135</v>
      </c>
    </row>
    <row r="517" spans="1:3">
      <c r="A517" t="s">
        <v>137</v>
      </c>
      <c r="B517" s="86" t="s">
        <v>135</v>
      </c>
      <c r="C517" s="86" t="s">
        <v>135</v>
      </c>
    </row>
    <row r="518" spans="1:3">
      <c r="A518" t="s">
        <v>137</v>
      </c>
      <c r="B518" s="86" t="s">
        <v>135</v>
      </c>
      <c r="C518" s="86" t="s">
        <v>135</v>
      </c>
    </row>
    <row r="519" spans="1:3">
      <c r="A519" t="s">
        <v>137</v>
      </c>
      <c r="B519" s="86" t="s">
        <v>135</v>
      </c>
      <c r="C519" s="86" t="s">
        <v>135</v>
      </c>
    </row>
    <row r="520" spans="1:3">
      <c r="A520" t="s">
        <v>137</v>
      </c>
      <c r="B520" t="s">
        <v>130</v>
      </c>
      <c r="C520" t="s">
        <v>282</v>
      </c>
    </row>
    <row r="521" spans="1:3">
      <c r="A521" t="s">
        <v>137</v>
      </c>
      <c r="B521" t="s">
        <v>130</v>
      </c>
      <c r="C521" t="s">
        <v>282</v>
      </c>
    </row>
    <row r="522" spans="1:3">
      <c r="A522" t="s">
        <v>137</v>
      </c>
      <c r="B522" t="s">
        <v>130</v>
      </c>
      <c r="C522" t="s">
        <v>282</v>
      </c>
    </row>
    <row r="523" spans="1:3">
      <c r="A523" t="s">
        <v>134</v>
      </c>
      <c r="B523" t="s">
        <v>133</v>
      </c>
      <c r="C523" t="s">
        <v>132</v>
      </c>
    </row>
    <row r="524" spans="1:3">
      <c r="A524" t="s">
        <v>134</v>
      </c>
      <c r="B524" t="s">
        <v>133</v>
      </c>
      <c r="C524" t="s">
        <v>132</v>
      </c>
    </row>
    <row r="525" spans="1:3">
      <c r="A525" t="s">
        <v>134</v>
      </c>
      <c r="B525" t="s">
        <v>133</v>
      </c>
      <c r="C525" t="s">
        <v>132</v>
      </c>
    </row>
    <row r="526" spans="1:3">
      <c r="A526" t="s">
        <v>134</v>
      </c>
      <c r="B526" t="s">
        <v>133</v>
      </c>
      <c r="C526" t="s">
        <v>132</v>
      </c>
    </row>
    <row r="527" spans="1:3">
      <c r="A527" t="s">
        <v>134</v>
      </c>
      <c r="B527" t="s">
        <v>133</v>
      </c>
      <c r="C527" t="s">
        <v>132</v>
      </c>
    </row>
    <row r="528" spans="1:3">
      <c r="A528" t="s">
        <v>134</v>
      </c>
      <c r="B528" t="s">
        <v>133</v>
      </c>
      <c r="C528" t="s">
        <v>132</v>
      </c>
    </row>
    <row r="529" spans="1:3">
      <c r="A529" t="s">
        <v>134</v>
      </c>
      <c r="B529" t="s">
        <v>133</v>
      </c>
      <c r="C529" t="s">
        <v>132</v>
      </c>
    </row>
    <row r="530" spans="1:3">
      <c r="A530" t="s">
        <v>134</v>
      </c>
      <c r="B530" t="s">
        <v>133</v>
      </c>
      <c r="C530" t="s">
        <v>132</v>
      </c>
    </row>
    <row r="531" spans="1:3">
      <c r="A531" t="s">
        <v>134</v>
      </c>
      <c r="B531" t="s">
        <v>133</v>
      </c>
      <c r="C531" t="s">
        <v>132</v>
      </c>
    </row>
    <row r="532" spans="1:3">
      <c r="A532" t="s">
        <v>134</v>
      </c>
      <c r="B532" t="s">
        <v>133</v>
      </c>
      <c r="C532" t="s">
        <v>132</v>
      </c>
    </row>
    <row r="533" spans="1:3">
      <c r="A533" t="s">
        <v>134</v>
      </c>
      <c r="B533" t="s">
        <v>133</v>
      </c>
      <c r="C533" t="s">
        <v>132</v>
      </c>
    </row>
    <row r="534" spans="1:3">
      <c r="A534" t="s">
        <v>134</v>
      </c>
      <c r="B534" t="s">
        <v>133</v>
      </c>
      <c r="C534" t="s">
        <v>132</v>
      </c>
    </row>
    <row r="535" spans="1:3">
      <c r="A535" t="s">
        <v>134</v>
      </c>
      <c r="B535" t="s">
        <v>133</v>
      </c>
      <c r="C535" t="s">
        <v>132</v>
      </c>
    </row>
    <row r="536" spans="1:3">
      <c r="A536" t="s">
        <v>134</v>
      </c>
      <c r="B536" t="s">
        <v>133</v>
      </c>
      <c r="C536" t="s">
        <v>132</v>
      </c>
    </row>
    <row r="537" spans="1:3">
      <c r="A537" t="s">
        <v>134</v>
      </c>
      <c r="B537" t="s">
        <v>133</v>
      </c>
      <c r="C537" t="s">
        <v>132</v>
      </c>
    </row>
    <row r="538" spans="1:3">
      <c r="A538" t="s">
        <v>134</v>
      </c>
      <c r="B538" t="s">
        <v>133</v>
      </c>
      <c r="C538" t="s">
        <v>132</v>
      </c>
    </row>
    <row r="539" spans="1:3">
      <c r="A539" t="s">
        <v>134</v>
      </c>
      <c r="B539" t="s">
        <v>133</v>
      </c>
      <c r="C539" t="s">
        <v>132</v>
      </c>
    </row>
    <row r="540" spans="1:3">
      <c r="A540" t="s">
        <v>134</v>
      </c>
      <c r="B540" t="s">
        <v>133</v>
      </c>
      <c r="C540" t="s">
        <v>132</v>
      </c>
    </row>
    <row r="541" spans="1:3">
      <c r="A541" t="s">
        <v>134</v>
      </c>
      <c r="B541" t="s">
        <v>133</v>
      </c>
      <c r="C541" t="s">
        <v>132</v>
      </c>
    </row>
    <row r="542" spans="1:3">
      <c r="A542" t="s">
        <v>134</v>
      </c>
      <c r="B542" t="s">
        <v>133</v>
      </c>
      <c r="C542" t="s">
        <v>132</v>
      </c>
    </row>
    <row r="543" spans="1:3">
      <c r="A543" t="s">
        <v>134</v>
      </c>
      <c r="B543" t="s">
        <v>133</v>
      </c>
      <c r="C543" t="s">
        <v>132</v>
      </c>
    </row>
    <row r="544" spans="1:3">
      <c r="A544" t="s">
        <v>134</v>
      </c>
      <c r="B544" t="s">
        <v>133</v>
      </c>
      <c r="C544" t="s">
        <v>132</v>
      </c>
    </row>
    <row r="545" spans="1:3">
      <c r="A545" t="s">
        <v>134</v>
      </c>
      <c r="B545" t="s">
        <v>133</v>
      </c>
      <c r="C545" t="s">
        <v>132</v>
      </c>
    </row>
    <row r="546" spans="1:3">
      <c r="A546" t="s">
        <v>134</v>
      </c>
      <c r="B546" t="s">
        <v>133</v>
      </c>
      <c r="C546" t="s">
        <v>132</v>
      </c>
    </row>
    <row r="547" spans="1:3">
      <c r="A547" t="s">
        <v>134</v>
      </c>
      <c r="B547" t="s">
        <v>133</v>
      </c>
      <c r="C547" t="s">
        <v>132</v>
      </c>
    </row>
    <row r="548" spans="1:3">
      <c r="A548" t="s">
        <v>134</v>
      </c>
      <c r="B548" t="s">
        <v>133</v>
      </c>
      <c r="C548" t="s">
        <v>132</v>
      </c>
    </row>
    <row r="549" spans="1:3">
      <c r="A549" t="s">
        <v>134</v>
      </c>
      <c r="B549" t="s">
        <v>133</v>
      </c>
      <c r="C549" t="s">
        <v>132</v>
      </c>
    </row>
    <row r="550" spans="1:3">
      <c r="A550" t="s">
        <v>134</v>
      </c>
      <c r="B550" t="s">
        <v>133</v>
      </c>
      <c r="C550" t="s">
        <v>132</v>
      </c>
    </row>
    <row r="551" spans="1:3">
      <c r="A551" t="s">
        <v>134</v>
      </c>
      <c r="B551" t="s">
        <v>133</v>
      </c>
      <c r="C551" t="s">
        <v>132</v>
      </c>
    </row>
    <row r="552" spans="1:3">
      <c r="A552" t="s">
        <v>134</v>
      </c>
      <c r="B552" t="s">
        <v>133</v>
      </c>
      <c r="C552" t="s">
        <v>132</v>
      </c>
    </row>
    <row r="553" spans="1:3">
      <c r="A553" t="s">
        <v>134</v>
      </c>
      <c r="B553" t="s">
        <v>133</v>
      </c>
      <c r="C553" t="s">
        <v>132</v>
      </c>
    </row>
    <row r="554" spans="1:3">
      <c r="A554" t="s">
        <v>134</v>
      </c>
      <c r="B554" t="s">
        <v>133</v>
      </c>
      <c r="C554" t="s">
        <v>132</v>
      </c>
    </row>
    <row r="555" spans="1:3">
      <c r="A555" t="s">
        <v>134</v>
      </c>
      <c r="B555" t="s">
        <v>133</v>
      </c>
      <c r="C555" t="s">
        <v>132</v>
      </c>
    </row>
    <row r="556" spans="1:3">
      <c r="A556" t="s">
        <v>134</v>
      </c>
      <c r="B556" t="s">
        <v>133</v>
      </c>
      <c r="C556" t="s">
        <v>132</v>
      </c>
    </row>
    <row r="557" spans="1:3">
      <c r="A557" t="s">
        <v>134</v>
      </c>
      <c r="B557" t="s">
        <v>133</v>
      </c>
      <c r="C557" t="s">
        <v>132</v>
      </c>
    </row>
    <row r="558" spans="1:3">
      <c r="A558" t="s">
        <v>134</v>
      </c>
      <c r="B558" t="s">
        <v>133</v>
      </c>
      <c r="C558" t="s">
        <v>132</v>
      </c>
    </row>
    <row r="559" spans="1:3">
      <c r="A559" t="s">
        <v>134</v>
      </c>
      <c r="B559" t="s">
        <v>133</v>
      </c>
      <c r="C559" t="s">
        <v>132</v>
      </c>
    </row>
    <row r="560" spans="1:3">
      <c r="A560" t="s">
        <v>134</v>
      </c>
      <c r="B560" t="s">
        <v>133</v>
      </c>
      <c r="C560" t="s">
        <v>132</v>
      </c>
    </row>
    <row r="561" spans="1:3">
      <c r="A561" t="s">
        <v>134</v>
      </c>
      <c r="B561" t="s">
        <v>133</v>
      </c>
      <c r="C561" t="s">
        <v>132</v>
      </c>
    </row>
    <row r="562" spans="1:3">
      <c r="A562" t="s">
        <v>134</v>
      </c>
      <c r="B562" t="s">
        <v>133</v>
      </c>
      <c r="C562" t="s">
        <v>132</v>
      </c>
    </row>
    <row r="563" spans="1:3">
      <c r="A563" t="s">
        <v>134</v>
      </c>
      <c r="B563" t="s">
        <v>133</v>
      </c>
      <c r="C563" t="s">
        <v>132</v>
      </c>
    </row>
    <row r="564" spans="1:3">
      <c r="A564" t="s">
        <v>134</v>
      </c>
      <c r="B564" t="s">
        <v>133</v>
      </c>
      <c r="C564" t="s">
        <v>132</v>
      </c>
    </row>
    <row r="565" spans="1:3">
      <c r="A565" t="s">
        <v>134</v>
      </c>
      <c r="B565" t="s">
        <v>133</v>
      </c>
      <c r="C565" t="s">
        <v>132</v>
      </c>
    </row>
    <row r="566" spans="1:3">
      <c r="A566" t="s">
        <v>134</v>
      </c>
      <c r="B566" t="s">
        <v>133</v>
      </c>
      <c r="C566" t="s">
        <v>132</v>
      </c>
    </row>
    <row r="567" spans="1:3">
      <c r="A567" t="s">
        <v>134</v>
      </c>
      <c r="B567" t="s">
        <v>133</v>
      </c>
      <c r="C567" t="s">
        <v>132</v>
      </c>
    </row>
    <row r="568" spans="1:3">
      <c r="A568" t="s">
        <v>134</v>
      </c>
      <c r="B568" t="s">
        <v>133</v>
      </c>
      <c r="C568" t="s">
        <v>132</v>
      </c>
    </row>
    <row r="569" spans="1:3">
      <c r="A569" t="s">
        <v>134</v>
      </c>
      <c r="B569" t="s">
        <v>133</v>
      </c>
      <c r="C569" t="s">
        <v>132</v>
      </c>
    </row>
    <row r="570" spans="1:3">
      <c r="A570" t="s">
        <v>134</v>
      </c>
      <c r="B570" t="s">
        <v>133</v>
      </c>
      <c r="C570" t="s">
        <v>132</v>
      </c>
    </row>
    <row r="571" spans="1:3">
      <c r="A571" t="s">
        <v>134</v>
      </c>
      <c r="B571" t="s">
        <v>133</v>
      </c>
      <c r="C571" t="s">
        <v>132</v>
      </c>
    </row>
    <row r="572" spans="1:3">
      <c r="A572" t="s">
        <v>134</v>
      </c>
      <c r="B572" t="s">
        <v>133</v>
      </c>
      <c r="C572" t="s">
        <v>132</v>
      </c>
    </row>
    <row r="573" spans="1:3">
      <c r="A573" t="s">
        <v>134</v>
      </c>
      <c r="B573" t="s">
        <v>133</v>
      </c>
      <c r="C573" t="s">
        <v>132</v>
      </c>
    </row>
    <row r="574" spans="1:3">
      <c r="A574" t="s">
        <v>134</v>
      </c>
      <c r="B574" t="s">
        <v>133</v>
      </c>
      <c r="C574" t="s">
        <v>132</v>
      </c>
    </row>
    <row r="575" spans="1:3">
      <c r="A575" t="s">
        <v>134</v>
      </c>
      <c r="B575" t="s">
        <v>133</v>
      </c>
      <c r="C575" t="s">
        <v>132</v>
      </c>
    </row>
    <row r="576" spans="1:3">
      <c r="A576" t="s">
        <v>134</v>
      </c>
      <c r="B576" t="s">
        <v>133</v>
      </c>
      <c r="C576" t="s">
        <v>132</v>
      </c>
    </row>
    <row r="577" spans="1:3">
      <c r="A577" t="s">
        <v>134</v>
      </c>
      <c r="B577" t="s">
        <v>133</v>
      </c>
      <c r="C577" t="s">
        <v>132</v>
      </c>
    </row>
    <row r="578" spans="1:3">
      <c r="A578" t="s">
        <v>134</v>
      </c>
      <c r="B578" t="s">
        <v>133</v>
      </c>
      <c r="C578" t="s">
        <v>132</v>
      </c>
    </row>
    <row r="579" spans="1:3">
      <c r="A579" t="s">
        <v>134</v>
      </c>
      <c r="B579" t="s">
        <v>133</v>
      </c>
      <c r="C579" t="s">
        <v>132</v>
      </c>
    </row>
    <row r="580" spans="1:3">
      <c r="A580" t="s">
        <v>134</v>
      </c>
      <c r="B580" t="s">
        <v>133</v>
      </c>
      <c r="C580" t="s">
        <v>132</v>
      </c>
    </row>
    <row r="581" spans="1:3">
      <c r="A581" t="s">
        <v>134</v>
      </c>
      <c r="B581" t="s">
        <v>133</v>
      </c>
      <c r="C581" t="s">
        <v>132</v>
      </c>
    </row>
    <row r="582" spans="1:3">
      <c r="A582" t="s">
        <v>134</v>
      </c>
      <c r="B582" t="s">
        <v>133</v>
      </c>
      <c r="C582" t="s">
        <v>132</v>
      </c>
    </row>
    <row r="583" spans="1:3">
      <c r="A583" t="s">
        <v>134</v>
      </c>
      <c r="B583" t="s">
        <v>133</v>
      </c>
      <c r="C583" t="s">
        <v>132</v>
      </c>
    </row>
    <row r="584" spans="1:3">
      <c r="A584" t="s">
        <v>134</v>
      </c>
      <c r="B584" t="s">
        <v>133</v>
      </c>
      <c r="C584" t="s">
        <v>132</v>
      </c>
    </row>
    <row r="585" spans="1:3">
      <c r="A585" t="s">
        <v>134</v>
      </c>
      <c r="B585" t="s">
        <v>133</v>
      </c>
      <c r="C585" t="s">
        <v>132</v>
      </c>
    </row>
    <row r="586" spans="1:3">
      <c r="A586" t="s">
        <v>134</v>
      </c>
      <c r="B586" t="s">
        <v>133</v>
      </c>
      <c r="C586" t="s">
        <v>132</v>
      </c>
    </row>
    <row r="587" spans="1:3">
      <c r="A587" t="s">
        <v>134</v>
      </c>
      <c r="B587" t="s">
        <v>133</v>
      </c>
      <c r="C587" t="s">
        <v>132</v>
      </c>
    </row>
    <row r="588" spans="1:3">
      <c r="A588" t="s">
        <v>134</v>
      </c>
      <c r="B588" t="s">
        <v>133</v>
      </c>
      <c r="C588" t="s">
        <v>132</v>
      </c>
    </row>
    <row r="589" spans="1:3">
      <c r="A589" t="s">
        <v>134</v>
      </c>
      <c r="B589" t="s">
        <v>133</v>
      </c>
      <c r="C589" t="s">
        <v>132</v>
      </c>
    </row>
    <row r="590" spans="1:3">
      <c r="A590" t="s">
        <v>134</v>
      </c>
      <c r="B590" t="s">
        <v>133</v>
      </c>
      <c r="C590" t="s">
        <v>132</v>
      </c>
    </row>
    <row r="591" spans="1:3">
      <c r="A591" t="s">
        <v>134</v>
      </c>
      <c r="B591" t="s">
        <v>133</v>
      </c>
      <c r="C591" t="s">
        <v>132</v>
      </c>
    </row>
    <row r="592" spans="1:3">
      <c r="A592" t="s">
        <v>134</v>
      </c>
      <c r="B592" t="s">
        <v>133</v>
      </c>
      <c r="C592" t="s">
        <v>132</v>
      </c>
    </row>
    <row r="593" spans="1:3">
      <c r="A593" t="s">
        <v>134</v>
      </c>
      <c r="B593" t="s">
        <v>133</v>
      </c>
      <c r="C593" t="s">
        <v>132</v>
      </c>
    </row>
    <row r="594" spans="1:3">
      <c r="A594" t="s">
        <v>134</v>
      </c>
      <c r="B594" t="s">
        <v>133</v>
      </c>
      <c r="C594" t="s">
        <v>132</v>
      </c>
    </row>
    <row r="595" spans="1:3">
      <c r="A595" t="s">
        <v>134</v>
      </c>
      <c r="B595" t="s">
        <v>133</v>
      </c>
      <c r="C595" t="s">
        <v>132</v>
      </c>
    </row>
    <row r="596" spans="1:3">
      <c r="A596" t="s">
        <v>134</v>
      </c>
      <c r="B596" t="s">
        <v>133</v>
      </c>
      <c r="C596" t="s">
        <v>132</v>
      </c>
    </row>
    <row r="597" spans="1:3">
      <c r="A597" t="s">
        <v>134</v>
      </c>
      <c r="B597" t="s">
        <v>133</v>
      </c>
      <c r="C597" t="s">
        <v>132</v>
      </c>
    </row>
    <row r="598" spans="1:3">
      <c r="A598" t="s">
        <v>134</v>
      </c>
      <c r="B598" t="s">
        <v>133</v>
      </c>
      <c r="C598" t="s">
        <v>132</v>
      </c>
    </row>
    <row r="599" spans="1:3">
      <c r="A599" t="s">
        <v>134</v>
      </c>
      <c r="B599" t="s">
        <v>133</v>
      </c>
      <c r="C599" t="s">
        <v>132</v>
      </c>
    </row>
    <row r="600" spans="1:3">
      <c r="A600" t="s">
        <v>134</v>
      </c>
      <c r="B600" t="s">
        <v>133</v>
      </c>
      <c r="C600" t="s">
        <v>132</v>
      </c>
    </row>
    <row r="601" spans="1:3">
      <c r="A601" t="s">
        <v>134</v>
      </c>
      <c r="B601" t="s">
        <v>133</v>
      </c>
      <c r="C601" t="s">
        <v>132</v>
      </c>
    </row>
    <row r="602" spans="1:3">
      <c r="A602" t="s">
        <v>134</v>
      </c>
      <c r="B602" t="s">
        <v>133</v>
      </c>
      <c r="C602" t="s">
        <v>132</v>
      </c>
    </row>
    <row r="603" spans="1:3">
      <c r="A603" t="s">
        <v>134</v>
      </c>
      <c r="B603" t="s">
        <v>133</v>
      </c>
      <c r="C603" t="s">
        <v>132</v>
      </c>
    </row>
    <row r="604" spans="1:3">
      <c r="A604" t="s">
        <v>134</v>
      </c>
      <c r="B604" t="s">
        <v>133</v>
      </c>
      <c r="C604" t="s">
        <v>132</v>
      </c>
    </row>
    <row r="605" spans="1:3">
      <c r="A605" t="s">
        <v>134</v>
      </c>
      <c r="B605" t="s">
        <v>133</v>
      </c>
      <c r="C605" t="s">
        <v>132</v>
      </c>
    </row>
    <row r="606" spans="1:3">
      <c r="A606" t="s">
        <v>134</v>
      </c>
      <c r="B606" t="s">
        <v>133</v>
      </c>
      <c r="C606" t="s">
        <v>132</v>
      </c>
    </row>
    <row r="607" spans="1:3">
      <c r="A607" t="s">
        <v>134</v>
      </c>
      <c r="B607" t="s">
        <v>133</v>
      </c>
      <c r="C607" t="s">
        <v>132</v>
      </c>
    </row>
    <row r="608" spans="1:3">
      <c r="A608" t="s">
        <v>134</v>
      </c>
      <c r="B608" t="s">
        <v>133</v>
      </c>
      <c r="C608" t="s">
        <v>132</v>
      </c>
    </row>
    <row r="609" spans="1:3">
      <c r="A609" t="s">
        <v>134</v>
      </c>
      <c r="B609" t="s">
        <v>133</v>
      </c>
      <c r="C609" t="s">
        <v>132</v>
      </c>
    </row>
    <row r="610" spans="1:3">
      <c r="A610" t="s">
        <v>134</v>
      </c>
      <c r="B610" t="s">
        <v>133</v>
      </c>
      <c r="C610" t="s">
        <v>132</v>
      </c>
    </row>
    <row r="611" spans="1:3">
      <c r="A611" t="s">
        <v>134</v>
      </c>
      <c r="B611" t="s">
        <v>133</v>
      </c>
      <c r="C611" t="s">
        <v>132</v>
      </c>
    </row>
    <row r="612" spans="1:3">
      <c r="A612" t="s">
        <v>134</v>
      </c>
      <c r="B612" t="s">
        <v>133</v>
      </c>
      <c r="C612" t="s">
        <v>132</v>
      </c>
    </row>
    <row r="613" spans="1:3">
      <c r="A613" t="s">
        <v>134</v>
      </c>
      <c r="B613" t="s">
        <v>133</v>
      </c>
      <c r="C613" t="s">
        <v>132</v>
      </c>
    </row>
    <row r="614" spans="1:3">
      <c r="A614" t="s">
        <v>134</v>
      </c>
      <c r="B614" t="s">
        <v>133</v>
      </c>
      <c r="C614" t="s">
        <v>132</v>
      </c>
    </row>
    <row r="615" spans="1:3">
      <c r="A615" t="s">
        <v>134</v>
      </c>
      <c r="B615" t="s">
        <v>133</v>
      </c>
      <c r="C615" t="s">
        <v>132</v>
      </c>
    </row>
    <row r="616" spans="1:3">
      <c r="A616" t="s">
        <v>134</v>
      </c>
      <c r="B616" t="s">
        <v>133</v>
      </c>
      <c r="C616" t="s">
        <v>132</v>
      </c>
    </row>
    <row r="617" spans="1:3">
      <c r="A617" t="s">
        <v>134</v>
      </c>
      <c r="B617" t="s">
        <v>133</v>
      </c>
      <c r="C617" t="s">
        <v>132</v>
      </c>
    </row>
    <row r="618" spans="1:3">
      <c r="A618" t="s">
        <v>134</v>
      </c>
      <c r="B618" t="s">
        <v>133</v>
      </c>
      <c r="C618" t="s">
        <v>132</v>
      </c>
    </row>
    <row r="619" spans="1:3">
      <c r="A619" t="s">
        <v>134</v>
      </c>
      <c r="B619" t="s">
        <v>133</v>
      </c>
      <c r="C619" t="s">
        <v>132</v>
      </c>
    </row>
    <row r="620" spans="1:3">
      <c r="A620" t="s">
        <v>134</v>
      </c>
      <c r="B620" t="s">
        <v>133</v>
      </c>
      <c r="C620" t="s">
        <v>132</v>
      </c>
    </row>
    <row r="621" spans="1:3">
      <c r="A621" t="s">
        <v>134</v>
      </c>
      <c r="B621" t="s">
        <v>133</v>
      </c>
      <c r="C621" t="s">
        <v>132</v>
      </c>
    </row>
    <row r="622" spans="1:3">
      <c r="A622" t="s">
        <v>134</v>
      </c>
      <c r="B622" t="s">
        <v>133</v>
      </c>
      <c r="C622" t="s">
        <v>132</v>
      </c>
    </row>
    <row r="623" spans="1:3">
      <c r="A623" t="s">
        <v>134</v>
      </c>
      <c r="B623" t="s">
        <v>133</v>
      </c>
      <c r="C623" t="s">
        <v>132</v>
      </c>
    </row>
    <row r="624" spans="1:3">
      <c r="A624" t="s">
        <v>134</v>
      </c>
      <c r="B624" t="s">
        <v>133</v>
      </c>
      <c r="C624" t="s">
        <v>132</v>
      </c>
    </row>
    <row r="625" spans="1:3">
      <c r="A625" t="s">
        <v>134</v>
      </c>
      <c r="B625" t="s">
        <v>133</v>
      </c>
      <c r="C625" t="s">
        <v>132</v>
      </c>
    </row>
    <row r="626" spans="1:3">
      <c r="A626" t="s">
        <v>134</v>
      </c>
      <c r="B626" t="s">
        <v>133</v>
      </c>
      <c r="C626" t="s">
        <v>132</v>
      </c>
    </row>
    <row r="627" spans="1:3">
      <c r="A627" t="s">
        <v>134</v>
      </c>
      <c r="B627" t="s">
        <v>133</v>
      </c>
      <c r="C627" t="s">
        <v>132</v>
      </c>
    </row>
    <row r="628" spans="1:3">
      <c r="A628" t="s">
        <v>134</v>
      </c>
      <c r="B628" t="s">
        <v>133</v>
      </c>
      <c r="C628" t="s">
        <v>132</v>
      </c>
    </row>
    <row r="629" spans="1:3">
      <c r="A629" t="s">
        <v>134</v>
      </c>
      <c r="B629" t="s">
        <v>133</v>
      </c>
      <c r="C629" t="s">
        <v>132</v>
      </c>
    </row>
    <row r="630" spans="1:3">
      <c r="A630" t="s">
        <v>134</v>
      </c>
      <c r="B630" t="s">
        <v>133</v>
      </c>
      <c r="C630" t="s">
        <v>132</v>
      </c>
    </row>
    <row r="631" spans="1:3">
      <c r="A631" t="s">
        <v>134</v>
      </c>
      <c r="B631" t="s">
        <v>133</v>
      </c>
      <c r="C631" t="s">
        <v>132</v>
      </c>
    </row>
    <row r="632" spans="1:3">
      <c r="A632" t="s">
        <v>134</v>
      </c>
      <c r="B632" t="s">
        <v>133</v>
      </c>
      <c r="C632" t="s">
        <v>132</v>
      </c>
    </row>
    <row r="633" spans="1:3">
      <c r="A633" t="s">
        <v>134</v>
      </c>
      <c r="B633" t="s">
        <v>133</v>
      </c>
      <c r="C633" t="s">
        <v>132</v>
      </c>
    </row>
    <row r="634" spans="1:3">
      <c r="A634" t="s">
        <v>134</v>
      </c>
      <c r="B634" t="s">
        <v>133</v>
      </c>
      <c r="C634" t="s">
        <v>132</v>
      </c>
    </row>
    <row r="635" spans="1:3">
      <c r="A635" t="s">
        <v>134</v>
      </c>
      <c r="B635" t="s">
        <v>133</v>
      </c>
      <c r="C635" t="s">
        <v>132</v>
      </c>
    </row>
    <row r="636" spans="1:3">
      <c r="A636" t="s">
        <v>134</v>
      </c>
      <c r="B636" t="s">
        <v>133</v>
      </c>
      <c r="C636" t="s">
        <v>132</v>
      </c>
    </row>
    <row r="637" spans="1:3">
      <c r="A637" t="s">
        <v>134</v>
      </c>
      <c r="B637" t="s">
        <v>133</v>
      </c>
      <c r="C637" t="s">
        <v>132</v>
      </c>
    </row>
    <row r="638" spans="1:3">
      <c r="A638" t="s">
        <v>134</v>
      </c>
      <c r="B638" t="s">
        <v>133</v>
      </c>
      <c r="C638" t="s">
        <v>132</v>
      </c>
    </row>
    <row r="639" spans="1:3">
      <c r="A639" t="s">
        <v>134</v>
      </c>
      <c r="B639" t="s">
        <v>133</v>
      </c>
      <c r="C639" t="s">
        <v>132</v>
      </c>
    </row>
    <row r="640" spans="1:3">
      <c r="A640" t="s">
        <v>134</v>
      </c>
      <c r="B640" t="s">
        <v>133</v>
      </c>
      <c r="C640" t="s">
        <v>132</v>
      </c>
    </row>
    <row r="641" spans="1:3">
      <c r="A641" t="s">
        <v>134</v>
      </c>
      <c r="B641" t="s">
        <v>133</v>
      </c>
      <c r="C641" t="s">
        <v>132</v>
      </c>
    </row>
    <row r="642" spans="1:3">
      <c r="A642" t="s">
        <v>134</v>
      </c>
      <c r="B642" t="s">
        <v>133</v>
      </c>
      <c r="C642" t="s">
        <v>132</v>
      </c>
    </row>
    <row r="643" spans="1:3">
      <c r="A643" t="s">
        <v>134</v>
      </c>
      <c r="B643" t="s">
        <v>133</v>
      </c>
      <c r="C643" t="s">
        <v>132</v>
      </c>
    </row>
    <row r="644" spans="1:3">
      <c r="A644" t="s">
        <v>134</v>
      </c>
      <c r="B644" t="s">
        <v>133</v>
      </c>
      <c r="C644" t="s">
        <v>132</v>
      </c>
    </row>
    <row r="645" spans="1:3">
      <c r="A645" t="s">
        <v>134</v>
      </c>
      <c r="B645" t="s">
        <v>133</v>
      </c>
      <c r="C645" t="s">
        <v>132</v>
      </c>
    </row>
    <row r="646" spans="1:3">
      <c r="A646" t="s">
        <v>134</v>
      </c>
      <c r="B646" t="s">
        <v>133</v>
      </c>
      <c r="C646" t="s">
        <v>132</v>
      </c>
    </row>
    <row r="647" spans="1:3">
      <c r="A647" t="s">
        <v>134</v>
      </c>
      <c r="B647" t="s">
        <v>133</v>
      </c>
      <c r="C647" t="s">
        <v>132</v>
      </c>
    </row>
    <row r="648" spans="1:3">
      <c r="A648" t="s">
        <v>134</v>
      </c>
      <c r="B648" t="s">
        <v>133</v>
      </c>
      <c r="C648" t="s">
        <v>132</v>
      </c>
    </row>
    <row r="649" spans="1:3">
      <c r="A649" t="s">
        <v>134</v>
      </c>
      <c r="B649" t="s">
        <v>133</v>
      </c>
      <c r="C649" t="s">
        <v>132</v>
      </c>
    </row>
    <row r="650" spans="1:3">
      <c r="A650" t="s">
        <v>134</v>
      </c>
      <c r="B650" t="s">
        <v>133</v>
      </c>
      <c r="C650" t="s">
        <v>132</v>
      </c>
    </row>
    <row r="651" spans="1:3">
      <c r="A651" t="s">
        <v>134</v>
      </c>
      <c r="B651" t="s">
        <v>133</v>
      </c>
      <c r="C651" t="s">
        <v>132</v>
      </c>
    </row>
    <row r="652" spans="1:3">
      <c r="A652" t="s">
        <v>134</v>
      </c>
      <c r="B652" t="s">
        <v>133</v>
      </c>
      <c r="C652" t="s">
        <v>132</v>
      </c>
    </row>
    <row r="653" spans="1:3">
      <c r="A653" t="s">
        <v>134</v>
      </c>
      <c r="B653" t="s">
        <v>133</v>
      </c>
      <c r="C653" t="s">
        <v>132</v>
      </c>
    </row>
    <row r="654" spans="1:3">
      <c r="A654" t="s">
        <v>134</v>
      </c>
      <c r="B654" t="s">
        <v>133</v>
      </c>
      <c r="C654" t="s">
        <v>132</v>
      </c>
    </row>
    <row r="655" spans="1:3">
      <c r="A655" t="s">
        <v>134</v>
      </c>
      <c r="B655" t="s">
        <v>133</v>
      </c>
      <c r="C655" t="s">
        <v>132</v>
      </c>
    </row>
    <row r="656" spans="1:3">
      <c r="A656" t="s">
        <v>134</v>
      </c>
      <c r="B656" t="s">
        <v>133</v>
      </c>
      <c r="C656" t="s">
        <v>132</v>
      </c>
    </row>
    <row r="657" spans="1:3">
      <c r="A657" t="s">
        <v>134</v>
      </c>
      <c r="B657" t="s">
        <v>133</v>
      </c>
      <c r="C657" t="s">
        <v>132</v>
      </c>
    </row>
    <row r="658" spans="1:3">
      <c r="A658" t="s">
        <v>134</v>
      </c>
      <c r="B658" t="s">
        <v>133</v>
      </c>
      <c r="C658" t="s">
        <v>132</v>
      </c>
    </row>
    <row r="659" spans="1:3">
      <c r="A659" t="s">
        <v>134</v>
      </c>
      <c r="B659" t="s">
        <v>133</v>
      </c>
      <c r="C659" t="s">
        <v>132</v>
      </c>
    </row>
    <row r="660" spans="1:3">
      <c r="A660" t="s">
        <v>134</v>
      </c>
      <c r="B660" t="s">
        <v>133</v>
      </c>
      <c r="C660" t="s">
        <v>132</v>
      </c>
    </row>
    <row r="661" spans="1:3">
      <c r="A661" t="s">
        <v>134</v>
      </c>
      <c r="B661" t="s">
        <v>133</v>
      </c>
      <c r="C661" t="s">
        <v>132</v>
      </c>
    </row>
    <row r="662" spans="1:3">
      <c r="A662" t="s">
        <v>134</v>
      </c>
      <c r="B662" t="s">
        <v>133</v>
      </c>
      <c r="C662" t="s">
        <v>132</v>
      </c>
    </row>
    <row r="663" spans="1:3">
      <c r="A663" t="s">
        <v>134</v>
      </c>
      <c r="B663" t="s">
        <v>133</v>
      </c>
      <c r="C663" t="s">
        <v>132</v>
      </c>
    </row>
    <row r="664" spans="1:3">
      <c r="A664" t="s">
        <v>134</v>
      </c>
      <c r="B664" t="s">
        <v>133</v>
      </c>
      <c r="C664" t="s">
        <v>132</v>
      </c>
    </row>
    <row r="665" spans="1:3">
      <c r="A665" t="s">
        <v>134</v>
      </c>
      <c r="B665" t="s">
        <v>133</v>
      </c>
      <c r="C665" t="s">
        <v>132</v>
      </c>
    </row>
    <row r="666" spans="1:3">
      <c r="A666" t="s">
        <v>134</v>
      </c>
      <c r="B666" t="s">
        <v>133</v>
      </c>
      <c r="C666" t="s">
        <v>132</v>
      </c>
    </row>
    <row r="667" spans="1:3">
      <c r="A667" t="s">
        <v>134</v>
      </c>
      <c r="B667" t="s">
        <v>133</v>
      </c>
      <c r="C667" t="s">
        <v>132</v>
      </c>
    </row>
    <row r="668" spans="1:3">
      <c r="A668" t="s">
        <v>134</v>
      </c>
      <c r="B668" t="s">
        <v>133</v>
      </c>
      <c r="C668" t="s">
        <v>132</v>
      </c>
    </row>
    <row r="669" spans="1:3">
      <c r="A669" t="s">
        <v>134</v>
      </c>
      <c r="B669" t="s">
        <v>133</v>
      </c>
      <c r="C669" t="s">
        <v>132</v>
      </c>
    </row>
    <row r="670" spans="1:3">
      <c r="A670" t="s">
        <v>134</v>
      </c>
      <c r="B670" t="s">
        <v>133</v>
      </c>
      <c r="C670" t="s">
        <v>132</v>
      </c>
    </row>
    <row r="671" spans="1:3">
      <c r="A671" t="s">
        <v>134</v>
      </c>
      <c r="B671" t="s">
        <v>133</v>
      </c>
      <c r="C671" t="s">
        <v>132</v>
      </c>
    </row>
    <row r="672" spans="1:3">
      <c r="A672" t="s">
        <v>134</v>
      </c>
      <c r="B672" t="s">
        <v>133</v>
      </c>
      <c r="C672" t="s">
        <v>132</v>
      </c>
    </row>
    <row r="673" spans="1:3">
      <c r="A673" t="s">
        <v>134</v>
      </c>
      <c r="B673" t="s">
        <v>133</v>
      </c>
      <c r="C673" t="s">
        <v>132</v>
      </c>
    </row>
    <row r="674" spans="1:3">
      <c r="A674" t="s">
        <v>134</v>
      </c>
      <c r="B674" t="s">
        <v>133</v>
      </c>
      <c r="C674" t="s">
        <v>132</v>
      </c>
    </row>
    <row r="675" spans="1:3">
      <c r="A675" t="s">
        <v>134</v>
      </c>
      <c r="B675" t="s">
        <v>133</v>
      </c>
      <c r="C675" t="s">
        <v>132</v>
      </c>
    </row>
    <row r="676" spans="1:3">
      <c r="A676" t="s">
        <v>134</v>
      </c>
      <c r="B676" t="s">
        <v>133</v>
      </c>
      <c r="C676" t="s">
        <v>132</v>
      </c>
    </row>
    <row r="677" spans="1:3">
      <c r="A677" t="s">
        <v>134</v>
      </c>
      <c r="B677" t="s">
        <v>133</v>
      </c>
      <c r="C677" t="s">
        <v>132</v>
      </c>
    </row>
    <row r="678" spans="1:3">
      <c r="A678" t="s">
        <v>134</v>
      </c>
      <c r="B678" t="s">
        <v>133</v>
      </c>
      <c r="C678" t="s">
        <v>132</v>
      </c>
    </row>
    <row r="679" spans="1:3">
      <c r="A679" t="s">
        <v>134</v>
      </c>
      <c r="B679" t="s">
        <v>133</v>
      </c>
      <c r="C679" t="s">
        <v>132</v>
      </c>
    </row>
    <row r="680" spans="1:3">
      <c r="A680" t="s">
        <v>134</v>
      </c>
      <c r="B680" t="s">
        <v>133</v>
      </c>
      <c r="C680" t="s">
        <v>132</v>
      </c>
    </row>
    <row r="681" spans="1:3">
      <c r="A681" t="s">
        <v>134</v>
      </c>
      <c r="B681" t="s">
        <v>133</v>
      </c>
      <c r="C681" t="s">
        <v>132</v>
      </c>
    </row>
    <row r="682" spans="1:3">
      <c r="A682" t="s">
        <v>134</v>
      </c>
      <c r="B682" t="s">
        <v>133</v>
      </c>
      <c r="C682" t="s">
        <v>132</v>
      </c>
    </row>
    <row r="683" spans="1:3">
      <c r="A683" t="s">
        <v>134</v>
      </c>
      <c r="B683" t="s">
        <v>133</v>
      </c>
      <c r="C683" t="s">
        <v>132</v>
      </c>
    </row>
    <row r="684" spans="1:3">
      <c r="A684" t="s">
        <v>134</v>
      </c>
      <c r="B684" t="s">
        <v>133</v>
      </c>
      <c r="C684" t="s">
        <v>132</v>
      </c>
    </row>
    <row r="685" spans="1:3">
      <c r="A685" t="s">
        <v>134</v>
      </c>
      <c r="B685" t="s">
        <v>133</v>
      </c>
      <c r="C685" t="s">
        <v>132</v>
      </c>
    </row>
    <row r="686" spans="1:3">
      <c r="A686" t="s">
        <v>134</v>
      </c>
      <c r="B686" t="s">
        <v>133</v>
      </c>
      <c r="C686" t="s">
        <v>132</v>
      </c>
    </row>
    <row r="687" spans="1:3">
      <c r="A687" t="s">
        <v>134</v>
      </c>
      <c r="B687" t="s">
        <v>133</v>
      </c>
      <c r="C687" t="s">
        <v>132</v>
      </c>
    </row>
    <row r="688" spans="1:3">
      <c r="A688" t="s">
        <v>134</v>
      </c>
      <c r="B688" t="s">
        <v>133</v>
      </c>
      <c r="C688" t="s">
        <v>132</v>
      </c>
    </row>
    <row r="689" spans="1:3">
      <c r="A689" t="s">
        <v>134</v>
      </c>
      <c r="B689" t="s">
        <v>133</v>
      </c>
      <c r="C689" t="s">
        <v>132</v>
      </c>
    </row>
    <row r="690" spans="1:3">
      <c r="A690" t="s">
        <v>134</v>
      </c>
      <c r="B690" t="s">
        <v>133</v>
      </c>
      <c r="C690" t="s">
        <v>132</v>
      </c>
    </row>
    <row r="691" spans="1:3">
      <c r="A691" t="s">
        <v>134</v>
      </c>
      <c r="B691" t="s">
        <v>133</v>
      </c>
      <c r="C691" t="s">
        <v>132</v>
      </c>
    </row>
    <row r="692" spans="1:3">
      <c r="A692" t="s">
        <v>134</v>
      </c>
      <c r="B692" t="s">
        <v>133</v>
      </c>
      <c r="C692" t="s">
        <v>132</v>
      </c>
    </row>
    <row r="693" spans="1:3">
      <c r="A693" t="s">
        <v>134</v>
      </c>
      <c r="B693" t="s">
        <v>133</v>
      </c>
      <c r="C693" t="s">
        <v>132</v>
      </c>
    </row>
    <row r="694" spans="1:3">
      <c r="A694" t="s">
        <v>134</v>
      </c>
      <c r="B694" t="s">
        <v>133</v>
      </c>
      <c r="C694" t="s">
        <v>132</v>
      </c>
    </row>
    <row r="695" spans="1:3">
      <c r="A695" t="s">
        <v>134</v>
      </c>
      <c r="B695" t="s">
        <v>133</v>
      </c>
      <c r="C695" t="s">
        <v>132</v>
      </c>
    </row>
    <row r="696" spans="1:3">
      <c r="A696" t="s">
        <v>134</v>
      </c>
      <c r="B696" t="s">
        <v>133</v>
      </c>
      <c r="C696" t="s">
        <v>132</v>
      </c>
    </row>
    <row r="697" spans="1:3">
      <c r="A697" t="s">
        <v>134</v>
      </c>
      <c r="B697" t="s">
        <v>133</v>
      </c>
      <c r="C697" t="s">
        <v>132</v>
      </c>
    </row>
    <row r="698" spans="1:3">
      <c r="A698" t="s">
        <v>134</v>
      </c>
      <c r="B698" t="s">
        <v>133</v>
      </c>
      <c r="C698" t="s">
        <v>132</v>
      </c>
    </row>
    <row r="699" spans="1:3">
      <c r="A699" t="s">
        <v>134</v>
      </c>
      <c r="B699" t="s">
        <v>133</v>
      </c>
      <c r="C699" t="s">
        <v>132</v>
      </c>
    </row>
    <row r="700" spans="1:3">
      <c r="A700" t="s">
        <v>134</v>
      </c>
      <c r="B700" t="s">
        <v>133</v>
      </c>
      <c r="C700" t="s">
        <v>132</v>
      </c>
    </row>
    <row r="701" spans="1:3">
      <c r="A701" t="s">
        <v>134</v>
      </c>
      <c r="B701" t="s">
        <v>133</v>
      </c>
      <c r="C701" t="s">
        <v>132</v>
      </c>
    </row>
    <row r="702" spans="1:3">
      <c r="A702" t="s">
        <v>134</v>
      </c>
      <c r="B702" t="s">
        <v>133</v>
      </c>
      <c r="C702" t="s">
        <v>132</v>
      </c>
    </row>
    <row r="703" spans="1:3">
      <c r="A703" t="s">
        <v>134</v>
      </c>
      <c r="B703" t="s">
        <v>133</v>
      </c>
      <c r="C703" t="s">
        <v>132</v>
      </c>
    </row>
    <row r="704" spans="1:3">
      <c r="A704" t="s">
        <v>134</v>
      </c>
      <c r="B704" t="s">
        <v>133</v>
      </c>
      <c r="C704" t="s">
        <v>132</v>
      </c>
    </row>
    <row r="705" spans="1:3">
      <c r="A705" t="s">
        <v>134</v>
      </c>
      <c r="B705" t="s">
        <v>133</v>
      </c>
      <c r="C705" t="s">
        <v>132</v>
      </c>
    </row>
    <row r="706" spans="1:3">
      <c r="A706" t="s">
        <v>134</v>
      </c>
      <c r="B706" t="s">
        <v>133</v>
      </c>
      <c r="C706" t="s">
        <v>132</v>
      </c>
    </row>
    <row r="707" spans="1:3">
      <c r="A707" t="s">
        <v>134</v>
      </c>
      <c r="B707" t="s">
        <v>133</v>
      </c>
      <c r="C707" t="s">
        <v>132</v>
      </c>
    </row>
    <row r="708" spans="1:3">
      <c r="A708" t="s">
        <v>134</v>
      </c>
      <c r="B708" t="s">
        <v>133</v>
      </c>
      <c r="C708" t="s">
        <v>132</v>
      </c>
    </row>
    <row r="709" spans="1:3">
      <c r="A709" t="s">
        <v>134</v>
      </c>
      <c r="B709" t="s">
        <v>133</v>
      </c>
      <c r="C709" t="s">
        <v>132</v>
      </c>
    </row>
    <row r="710" spans="1:3">
      <c r="A710" t="s">
        <v>134</v>
      </c>
      <c r="B710" t="s">
        <v>133</v>
      </c>
      <c r="C710" t="s">
        <v>132</v>
      </c>
    </row>
    <row r="711" spans="1:3">
      <c r="A711" t="s">
        <v>134</v>
      </c>
      <c r="B711" t="s">
        <v>133</v>
      </c>
      <c r="C711" t="s">
        <v>132</v>
      </c>
    </row>
    <row r="712" spans="1:3">
      <c r="A712" t="s">
        <v>134</v>
      </c>
      <c r="B712" t="s">
        <v>133</v>
      </c>
      <c r="C712" t="s">
        <v>132</v>
      </c>
    </row>
    <row r="713" spans="1:3">
      <c r="A713" t="s">
        <v>134</v>
      </c>
      <c r="B713" t="s">
        <v>133</v>
      </c>
      <c r="C713" t="s">
        <v>132</v>
      </c>
    </row>
    <row r="714" spans="1:3">
      <c r="A714" t="s">
        <v>134</v>
      </c>
      <c r="B714" t="s">
        <v>133</v>
      </c>
      <c r="C714" t="s">
        <v>132</v>
      </c>
    </row>
    <row r="715" spans="1:3">
      <c r="A715" t="s">
        <v>134</v>
      </c>
      <c r="B715" t="s">
        <v>133</v>
      </c>
      <c r="C715" t="s">
        <v>132</v>
      </c>
    </row>
    <row r="716" spans="1:3">
      <c r="A716" t="s">
        <v>134</v>
      </c>
      <c r="B716" t="s">
        <v>133</v>
      </c>
      <c r="C716" t="s">
        <v>132</v>
      </c>
    </row>
    <row r="717" spans="1:3">
      <c r="A717" t="s">
        <v>134</v>
      </c>
      <c r="B717" t="s">
        <v>133</v>
      </c>
      <c r="C717" t="s">
        <v>132</v>
      </c>
    </row>
    <row r="718" spans="1:3">
      <c r="A718" t="s">
        <v>134</v>
      </c>
      <c r="B718" t="s">
        <v>133</v>
      </c>
      <c r="C718" t="s">
        <v>132</v>
      </c>
    </row>
    <row r="719" spans="1:3">
      <c r="A719" t="s">
        <v>134</v>
      </c>
      <c r="B719" t="s">
        <v>133</v>
      </c>
      <c r="C719" t="s">
        <v>132</v>
      </c>
    </row>
    <row r="720" spans="1:3">
      <c r="A720" t="s">
        <v>134</v>
      </c>
      <c r="B720" t="s">
        <v>133</v>
      </c>
      <c r="C720" t="s">
        <v>132</v>
      </c>
    </row>
    <row r="721" spans="1:3">
      <c r="A721" t="s">
        <v>134</v>
      </c>
      <c r="B721" t="s">
        <v>133</v>
      </c>
      <c r="C721" t="s">
        <v>132</v>
      </c>
    </row>
    <row r="722" spans="1:3">
      <c r="A722" t="s">
        <v>134</v>
      </c>
      <c r="B722" t="s">
        <v>133</v>
      </c>
      <c r="C722" t="s">
        <v>132</v>
      </c>
    </row>
    <row r="723" spans="1:3">
      <c r="A723" t="s">
        <v>134</v>
      </c>
      <c r="B723" t="s">
        <v>133</v>
      </c>
      <c r="C723" t="s">
        <v>132</v>
      </c>
    </row>
    <row r="724" spans="1:3">
      <c r="A724" t="s">
        <v>134</v>
      </c>
      <c r="B724" t="s">
        <v>133</v>
      </c>
      <c r="C724" t="s">
        <v>132</v>
      </c>
    </row>
    <row r="725" spans="1:3">
      <c r="A725" t="s">
        <v>134</v>
      </c>
      <c r="B725" t="s">
        <v>133</v>
      </c>
      <c r="C725" t="s">
        <v>132</v>
      </c>
    </row>
    <row r="726" spans="1:3">
      <c r="A726" t="s">
        <v>134</v>
      </c>
      <c r="B726" t="s">
        <v>133</v>
      </c>
      <c r="C726" t="s">
        <v>132</v>
      </c>
    </row>
    <row r="727" spans="1:3">
      <c r="A727" t="s">
        <v>134</v>
      </c>
      <c r="B727" t="s">
        <v>133</v>
      </c>
      <c r="C727" t="s">
        <v>132</v>
      </c>
    </row>
    <row r="728" spans="1:3">
      <c r="A728" t="s">
        <v>134</v>
      </c>
      <c r="B728" t="s">
        <v>133</v>
      </c>
      <c r="C728" t="s">
        <v>132</v>
      </c>
    </row>
    <row r="729" spans="1:3">
      <c r="A729" t="s">
        <v>134</v>
      </c>
      <c r="B729" t="s">
        <v>133</v>
      </c>
      <c r="C729" t="s">
        <v>132</v>
      </c>
    </row>
    <row r="730" spans="1:3">
      <c r="A730" t="s">
        <v>134</v>
      </c>
      <c r="B730" t="s">
        <v>133</v>
      </c>
      <c r="C730" t="s">
        <v>132</v>
      </c>
    </row>
    <row r="731" spans="1:3">
      <c r="A731" t="s">
        <v>134</v>
      </c>
      <c r="B731" t="s">
        <v>133</v>
      </c>
      <c r="C731" t="s">
        <v>132</v>
      </c>
    </row>
    <row r="732" spans="1:3">
      <c r="A732" t="s">
        <v>134</v>
      </c>
      <c r="B732" t="s">
        <v>133</v>
      </c>
      <c r="C732" t="s">
        <v>132</v>
      </c>
    </row>
    <row r="733" spans="1:3">
      <c r="A733" t="s">
        <v>134</v>
      </c>
      <c r="B733" t="s">
        <v>133</v>
      </c>
      <c r="C733" t="s">
        <v>132</v>
      </c>
    </row>
    <row r="734" spans="1:3">
      <c r="A734" t="s">
        <v>134</v>
      </c>
      <c r="B734" t="s">
        <v>133</v>
      </c>
      <c r="C734" t="s">
        <v>132</v>
      </c>
    </row>
    <row r="735" spans="1:3">
      <c r="A735" t="s">
        <v>134</v>
      </c>
      <c r="B735" t="s">
        <v>133</v>
      </c>
      <c r="C735" t="s">
        <v>132</v>
      </c>
    </row>
    <row r="736" spans="1:3">
      <c r="A736" t="s">
        <v>134</v>
      </c>
      <c r="B736" t="s">
        <v>133</v>
      </c>
      <c r="C736" t="s">
        <v>132</v>
      </c>
    </row>
    <row r="737" spans="1:3">
      <c r="A737" t="s">
        <v>134</v>
      </c>
      <c r="B737" t="s">
        <v>133</v>
      </c>
      <c r="C737" t="s">
        <v>132</v>
      </c>
    </row>
    <row r="738" spans="1:3">
      <c r="A738" t="s">
        <v>134</v>
      </c>
      <c r="B738" t="s">
        <v>133</v>
      </c>
      <c r="C738" t="s">
        <v>132</v>
      </c>
    </row>
    <row r="739" spans="1:3">
      <c r="A739" t="s">
        <v>134</v>
      </c>
      <c r="B739" t="s">
        <v>133</v>
      </c>
      <c r="C739" t="s">
        <v>132</v>
      </c>
    </row>
    <row r="740" spans="1:3">
      <c r="A740" t="s">
        <v>134</v>
      </c>
      <c r="B740" t="s">
        <v>133</v>
      </c>
      <c r="C740" t="s">
        <v>132</v>
      </c>
    </row>
    <row r="741" spans="1:3">
      <c r="A741" t="s">
        <v>134</v>
      </c>
      <c r="B741" t="s">
        <v>133</v>
      </c>
      <c r="C741" t="s">
        <v>132</v>
      </c>
    </row>
    <row r="742" spans="1:3">
      <c r="A742" t="s">
        <v>134</v>
      </c>
      <c r="B742" t="s">
        <v>133</v>
      </c>
      <c r="C742" t="s">
        <v>132</v>
      </c>
    </row>
    <row r="743" spans="1:3">
      <c r="A743" t="s">
        <v>134</v>
      </c>
      <c r="B743" t="s">
        <v>133</v>
      </c>
      <c r="C743" t="s">
        <v>132</v>
      </c>
    </row>
    <row r="744" spans="1:3">
      <c r="A744" t="s">
        <v>134</v>
      </c>
      <c r="B744" t="s">
        <v>133</v>
      </c>
      <c r="C744" t="s">
        <v>132</v>
      </c>
    </row>
    <row r="745" spans="1:3">
      <c r="A745" t="s">
        <v>134</v>
      </c>
      <c r="B745" t="s">
        <v>133</v>
      </c>
      <c r="C745" t="s">
        <v>132</v>
      </c>
    </row>
    <row r="746" spans="1:3">
      <c r="A746" t="s">
        <v>134</v>
      </c>
      <c r="B746" t="s">
        <v>133</v>
      </c>
      <c r="C746" t="s">
        <v>132</v>
      </c>
    </row>
    <row r="747" spans="1:3">
      <c r="A747" t="s">
        <v>134</v>
      </c>
      <c r="B747" t="s">
        <v>133</v>
      </c>
      <c r="C747" t="s">
        <v>132</v>
      </c>
    </row>
    <row r="748" spans="1:3">
      <c r="A748" t="s">
        <v>134</v>
      </c>
      <c r="B748" t="s">
        <v>133</v>
      </c>
      <c r="C748" t="s">
        <v>132</v>
      </c>
    </row>
    <row r="749" spans="1:3">
      <c r="A749" t="s">
        <v>134</v>
      </c>
      <c r="B749" t="s">
        <v>133</v>
      </c>
      <c r="C749" t="s">
        <v>132</v>
      </c>
    </row>
    <row r="750" spans="1:3">
      <c r="A750" t="s">
        <v>134</v>
      </c>
      <c r="B750" t="s">
        <v>133</v>
      </c>
      <c r="C750" t="s">
        <v>132</v>
      </c>
    </row>
    <row r="751" spans="1:3">
      <c r="A751" t="s">
        <v>134</v>
      </c>
      <c r="B751" t="s">
        <v>133</v>
      </c>
      <c r="C751" t="s">
        <v>132</v>
      </c>
    </row>
    <row r="752" spans="1:3">
      <c r="A752" t="s">
        <v>134</v>
      </c>
      <c r="B752" t="s">
        <v>133</v>
      </c>
      <c r="C752" t="s">
        <v>132</v>
      </c>
    </row>
    <row r="753" spans="1:3">
      <c r="A753" t="s">
        <v>134</v>
      </c>
      <c r="B753" t="s">
        <v>133</v>
      </c>
      <c r="C753" t="s">
        <v>132</v>
      </c>
    </row>
    <row r="754" spans="1:3">
      <c r="A754" t="s">
        <v>134</v>
      </c>
      <c r="B754" t="s">
        <v>133</v>
      </c>
      <c r="C754" t="s">
        <v>132</v>
      </c>
    </row>
    <row r="755" spans="1:3">
      <c r="A755" t="s">
        <v>134</v>
      </c>
      <c r="B755" t="s">
        <v>133</v>
      </c>
      <c r="C755" t="s">
        <v>132</v>
      </c>
    </row>
    <row r="756" spans="1:3">
      <c r="A756" t="s">
        <v>134</v>
      </c>
      <c r="B756" t="s">
        <v>133</v>
      </c>
      <c r="C756" t="s">
        <v>132</v>
      </c>
    </row>
    <row r="757" spans="1:3">
      <c r="A757" t="s">
        <v>134</v>
      </c>
      <c r="B757" t="s">
        <v>133</v>
      </c>
      <c r="C757" t="s">
        <v>132</v>
      </c>
    </row>
    <row r="758" spans="1:3">
      <c r="A758" t="s">
        <v>134</v>
      </c>
      <c r="B758" t="s">
        <v>133</v>
      </c>
      <c r="C758" t="s">
        <v>132</v>
      </c>
    </row>
    <row r="759" spans="1:3">
      <c r="A759" t="s">
        <v>134</v>
      </c>
      <c r="B759" t="s">
        <v>133</v>
      </c>
      <c r="C759" s="86" t="s">
        <v>213</v>
      </c>
    </row>
    <row r="760" spans="1:3">
      <c r="A760" t="s">
        <v>134</v>
      </c>
      <c r="B760" t="s">
        <v>133</v>
      </c>
      <c r="C760" s="86" t="s">
        <v>213</v>
      </c>
    </row>
    <row r="761" spans="1:3">
      <c r="A761" t="s">
        <v>134</v>
      </c>
      <c r="B761" t="s">
        <v>133</v>
      </c>
      <c r="C761" s="86" t="s">
        <v>213</v>
      </c>
    </row>
    <row r="762" spans="1:3">
      <c r="A762" t="s">
        <v>134</v>
      </c>
      <c r="B762" t="s">
        <v>133</v>
      </c>
      <c r="C762" s="86" t="s">
        <v>213</v>
      </c>
    </row>
    <row r="763" spans="1:3">
      <c r="A763" t="s">
        <v>134</v>
      </c>
      <c r="B763" t="s">
        <v>133</v>
      </c>
      <c r="C763" s="86" t="s">
        <v>213</v>
      </c>
    </row>
    <row r="764" spans="1:3">
      <c r="A764" t="s">
        <v>134</v>
      </c>
      <c r="B764" t="s">
        <v>133</v>
      </c>
      <c r="C764" s="86" t="s">
        <v>213</v>
      </c>
    </row>
    <row r="765" spans="1:3">
      <c r="A765" t="s">
        <v>134</v>
      </c>
      <c r="B765" t="s">
        <v>133</v>
      </c>
      <c r="C765" s="86" t="s">
        <v>213</v>
      </c>
    </row>
    <row r="766" spans="1:3">
      <c r="A766" t="s">
        <v>134</v>
      </c>
      <c r="B766" t="s">
        <v>133</v>
      </c>
      <c r="C766" s="86" t="s">
        <v>213</v>
      </c>
    </row>
    <row r="767" spans="1:3">
      <c r="A767" t="s">
        <v>134</v>
      </c>
      <c r="B767" t="s">
        <v>133</v>
      </c>
      <c r="C767" s="86" t="s">
        <v>213</v>
      </c>
    </row>
    <row r="768" spans="1:3">
      <c r="A768" t="s">
        <v>134</v>
      </c>
      <c r="B768" t="s">
        <v>133</v>
      </c>
      <c r="C768" s="86" t="s">
        <v>213</v>
      </c>
    </row>
    <row r="769" spans="1:3">
      <c r="A769" t="s">
        <v>134</v>
      </c>
      <c r="B769" t="s">
        <v>133</v>
      </c>
      <c r="C769" s="86" t="s">
        <v>213</v>
      </c>
    </row>
    <row r="770" spans="1:3">
      <c r="A770" t="s">
        <v>134</v>
      </c>
      <c r="B770" t="s">
        <v>133</v>
      </c>
      <c r="C770" s="86" t="s">
        <v>213</v>
      </c>
    </row>
    <row r="771" spans="1:3">
      <c r="A771" t="s">
        <v>134</v>
      </c>
      <c r="B771" t="s">
        <v>133</v>
      </c>
      <c r="C771" s="86" t="s">
        <v>213</v>
      </c>
    </row>
    <row r="772" spans="1:3">
      <c r="A772" t="s">
        <v>134</v>
      </c>
      <c r="B772" t="s">
        <v>133</v>
      </c>
      <c r="C772" s="86" t="s">
        <v>213</v>
      </c>
    </row>
    <row r="773" spans="1:3">
      <c r="A773" t="s">
        <v>134</v>
      </c>
      <c r="B773" t="s">
        <v>133</v>
      </c>
      <c r="C773" s="86" t="s">
        <v>213</v>
      </c>
    </row>
    <row r="774" spans="1:3">
      <c r="A774" t="s">
        <v>134</v>
      </c>
      <c r="B774" t="s">
        <v>133</v>
      </c>
      <c r="C774" s="86" t="s">
        <v>213</v>
      </c>
    </row>
    <row r="775" spans="1:3">
      <c r="A775" t="s">
        <v>134</v>
      </c>
      <c r="B775" t="s">
        <v>133</v>
      </c>
      <c r="C775" s="86" t="s">
        <v>213</v>
      </c>
    </row>
    <row r="776" spans="1:3">
      <c r="A776" t="s">
        <v>134</v>
      </c>
      <c r="B776" t="s">
        <v>133</v>
      </c>
      <c r="C776" s="86" t="s">
        <v>213</v>
      </c>
    </row>
    <row r="777" spans="1:3">
      <c r="A777" t="s">
        <v>134</v>
      </c>
      <c r="B777" t="s">
        <v>133</v>
      </c>
      <c r="C777" s="86" t="s">
        <v>213</v>
      </c>
    </row>
    <row r="778" spans="1:3">
      <c r="A778" t="s">
        <v>134</v>
      </c>
      <c r="B778" t="s">
        <v>133</v>
      </c>
      <c r="C778" s="86" t="s">
        <v>213</v>
      </c>
    </row>
    <row r="779" spans="1:3">
      <c r="A779" t="s">
        <v>134</v>
      </c>
      <c r="B779" t="s">
        <v>133</v>
      </c>
      <c r="C779" s="86" t="s">
        <v>213</v>
      </c>
    </row>
    <row r="780" spans="1:3">
      <c r="A780" t="s">
        <v>134</v>
      </c>
      <c r="B780" t="s">
        <v>133</v>
      </c>
      <c r="C780" s="86" t="s">
        <v>213</v>
      </c>
    </row>
    <row r="781" spans="1:3">
      <c r="A781" t="s">
        <v>134</v>
      </c>
      <c r="B781" t="s">
        <v>133</v>
      </c>
      <c r="C781" s="86" t="s">
        <v>213</v>
      </c>
    </row>
    <row r="782" spans="1:3">
      <c r="A782" t="s">
        <v>134</v>
      </c>
      <c r="B782" t="s">
        <v>133</v>
      </c>
      <c r="C782" s="86" t="s">
        <v>213</v>
      </c>
    </row>
    <row r="783" spans="1:3">
      <c r="A783" t="s">
        <v>134</v>
      </c>
      <c r="B783" t="s">
        <v>133</v>
      </c>
      <c r="C783" s="86" t="s">
        <v>213</v>
      </c>
    </row>
    <row r="784" spans="1:3">
      <c r="A784" t="s">
        <v>134</v>
      </c>
      <c r="B784" t="s">
        <v>133</v>
      </c>
      <c r="C784" s="86" t="s">
        <v>213</v>
      </c>
    </row>
    <row r="785" spans="1:3">
      <c r="A785" t="s">
        <v>134</v>
      </c>
      <c r="B785" t="s">
        <v>133</v>
      </c>
      <c r="C785" s="86" t="s">
        <v>213</v>
      </c>
    </row>
    <row r="786" spans="1:3">
      <c r="A786" t="s">
        <v>134</v>
      </c>
      <c r="B786" t="s">
        <v>133</v>
      </c>
      <c r="C786" s="86" t="s">
        <v>213</v>
      </c>
    </row>
    <row r="787" spans="1:3">
      <c r="A787" t="s">
        <v>134</v>
      </c>
      <c r="B787" t="s">
        <v>133</v>
      </c>
      <c r="C787" s="86" t="s">
        <v>213</v>
      </c>
    </row>
    <row r="788" spans="1:3">
      <c r="A788" t="s">
        <v>134</v>
      </c>
      <c r="B788" t="s">
        <v>133</v>
      </c>
      <c r="C788" s="86" t="s">
        <v>213</v>
      </c>
    </row>
    <row r="789" spans="1:3">
      <c r="A789" t="s">
        <v>134</v>
      </c>
      <c r="B789" t="s">
        <v>133</v>
      </c>
      <c r="C789" s="86" t="s">
        <v>213</v>
      </c>
    </row>
    <row r="790" spans="1:3">
      <c r="A790" t="s">
        <v>134</v>
      </c>
      <c r="B790" t="s">
        <v>133</v>
      </c>
      <c r="C790" s="86" t="s">
        <v>213</v>
      </c>
    </row>
    <row r="791" spans="1:3">
      <c r="A791" t="s">
        <v>134</v>
      </c>
      <c r="B791" t="s">
        <v>133</v>
      </c>
      <c r="C791" s="86" t="s">
        <v>213</v>
      </c>
    </row>
    <row r="792" spans="1:3">
      <c r="A792" t="s">
        <v>134</v>
      </c>
      <c r="B792" t="s">
        <v>133</v>
      </c>
      <c r="C792" s="86" t="s">
        <v>213</v>
      </c>
    </row>
    <row r="793" spans="1:3">
      <c r="A793" t="s">
        <v>134</v>
      </c>
      <c r="B793" t="s">
        <v>133</v>
      </c>
      <c r="C793" s="86" t="s">
        <v>213</v>
      </c>
    </row>
    <row r="794" spans="1:3">
      <c r="A794" t="s">
        <v>134</v>
      </c>
      <c r="B794" t="s">
        <v>133</v>
      </c>
      <c r="C794" s="86" t="s">
        <v>213</v>
      </c>
    </row>
    <row r="795" spans="1:3">
      <c r="A795" t="s">
        <v>134</v>
      </c>
      <c r="B795" t="s">
        <v>133</v>
      </c>
      <c r="C795" s="86" t="s">
        <v>213</v>
      </c>
    </row>
    <row r="796" spans="1:3">
      <c r="A796" t="s">
        <v>134</v>
      </c>
      <c r="B796" t="s">
        <v>133</v>
      </c>
      <c r="C796" s="86" t="s">
        <v>213</v>
      </c>
    </row>
    <row r="797" spans="1:3">
      <c r="A797" t="s">
        <v>134</v>
      </c>
      <c r="B797" t="s">
        <v>133</v>
      </c>
      <c r="C797" s="86" t="s">
        <v>213</v>
      </c>
    </row>
    <row r="798" spans="1:3">
      <c r="A798" t="s">
        <v>134</v>
      </c>
      <c r="B798" t="s">
        <v>133</v>
      </c>
      <c r="C798" s="86" t="s">
        <v>213</v>
      </c>
    </row>
    <row r="799" spans="1:3">
      <c r="A799" t="s">
        <v>134</v>
      </c>
      <c r="B799" t="s">
        <v>133</v>
      </c>
      <c r="C799" s="86" t="s">
        <v>213</v>
      </c>
    </row>
    <row r="800" spans="1:3">
      <c r="A800" t="s">
        <v>134</v>
      </c>
      <c r="B800" t="s">
        <v>133</v>
      </c>
      <c r="C800" s="86" t="s">
        <v>213</v>
      </c>
    </row>
    <row r="801" spans="1:3">
      <c r="A801" t="s">
        <v>134</v>
      </c>
      <c r="B801" t="s">
        <v>133</v>
      </c>
      <c r="C801" s="86" t="s">
        <v>213</v>
      </c>
    </row>
    <row r="802" spans="1:3">
      <c r="A802" t="s">
        <v>134</v>
      </c>
      <c r="B802" t="s">
        <v>133</v>
      </c>
      <c r="C802" s="86" t="s">
        <v>213</v>
      </c>
    </row>
    <row r="803" spans="1:3">
      <c r="A803" t="s">
        <v>134</v>
      </c>
      <c r="B803" t="s">
        <v>133</v>
      </c>
      <c r="C803" s="86" t="s">
        <v>213</v>
      </c>
    </row>
    <row r="804" spans="1:3">
      <c r="A804" t="s">
        <v>134</v>
      </c>
      <c r="B804" t="s">
        <v>133</v>
      </c>
      <c r="C804" s="86" t="s">
        <v>213</v>
      </c>
    </row>
    <row r="805" spans="1:3">
      <c r="A805" t="s">
        <v>134</v>
      </c>
      <c r="B805" t="s">
        <v>133</v>
      </c>
      <c r="C805" s="86" t="s">
        <v>213</v>
      </c>
    </row>
    <row r="806" spans="1:3">
      <c r="A806" t="s">
        <v>134</v>
      </c>
      <c r="B806" t="s">
        <v>133</v>
      </c>
      <c r="C806" s="86" t="s">
        <v>213</v>
      </c>
    </row>
    <row r="807" spans="1:3">
      <c r="A807" t="s">
        <v>134</v>
      </c>
      <c r="B807" t="s">
        <v>133</v>
      </c>
      <c r="C807" s="86" t="s">
        <v>213</v>
      </c>
    </row>
    <row r="808" spans="1:3">
      <c r="A808" t="s">
        <v>134</v>
      </c>
      <c r="B808" t="s">
        <v>133</v>
      </c>
      <c r="C808" s="86" t="s">
        <v>213</v>
      </c>
    </row>
    <row r="809" spans="1:3">
      <c r="A809" t="s">
        <v>134</v>
      </c>
      <c r="B809" t="s">
        <v>133</v>
      </c>
      <c r="C809" s="86" t="s">
        <v>213</v>
      </c>
    </row>
    <row r="810" spans="1:3">
      <c r="A810" t="s">
        <v>134</v>
      </c>
      <c r="B810" t="s">
        <v>133</v>
      </c>
      <c r="C810" s="86" t="s">
        <v>213</v>
      </c>
    </row>
    <row r="811" spans="1:3">
      <c r="A811" t="s">
        <v>134</v>
      </c>
      <c r="B811" t="s">
        <v>133</v>
      </c>
      <c r="C811" s="86" t="s">
        <v>213</v>
      </c>
    </row>
    <row r="812" spans="1:3">
      <c r="A812" t="s">
        <v>134</v>
      </c>
      <c r="B812" t="s">
        <v>133</v>
      </c>
      <c r="C812" s="86" t="s">
        <v>213</v>
      </c>
    </row>
    <row r="813" spans="1:3">
      <c r="A813" t="s">
        <v>134</v>
      </c>
      <c r="B813" t="s">
        <v>133</v>
      </c>
      <c r="C813" s="86" t="s">
        <v>213</v>
      </c>
    </row>
    <row r="814" spans="1:3">
      <c r="A814" t="s">
        <v>134</v>
      </c>
      <c r="B814" t="s">
        <v>133</v>
      </c>
      <c r="C814" s="86" t="s">
        <v>213</v>
      </c>
    </row>
    <row r="815" spans="1:3">
      <c r="A815" t="s">
        <v>134</v>
      </c>
      <c r="B815" t="s">
        <v>133</v>
      </c>
      <c r="C815" s="86" t="s">
        <v>213</v>
      </c>
    </row>
    <row r="816" spans="1:3">
      <c r="A816" t="s">
        <v>134</v>
      </c>
      <c r="B816" t="s">
        <v>133</v>
      </c>
      <c r="C816" s="86" t="s">
        <v>213</v>
      </c>
    </row>
    <row r="817" spans="1:3">
      <c r="A817" t="s">
        <v>134</v>
      </c>
      <c r="B817" t="s">
        <v>133</v>
      </c>
      <c r="C817" s="86" t="s">
        <v>213</v>
      </c>
    </row>
    <row r="818" spans="1:3">
      <c r="A818" t="s">
        <v>134</v>
      </c>
      <c r="B818" t="s">
        <v>133</v>
      </c>
      <c r="C818" s="86" t="s">
        <v>213</v>
      </c>
    </row>
    <row r="819" spans="1:3">
      <c r="A819" t="s">
        <v>134</v>
      </c>
      <c r="B819" t="s">
        <v>133</v>
      </c>
      <c r="C819" s="86" t="s">
        <v>213</v>
      </c>
    </row>
    <row r="820" spans="1:3">
      <c r="A820" t="s">
        <v>134</v>
      </c>
      <c r="B820" t="s">
        <v>133</v>
      </c>
      <c r="C820" s="86" t="s">
        <v>213</v>
      </c>
    </row>
    <row r="821" spans="1:3">
      <c r="A821" t="s">
        <v>134</v>
      </c>
      <c r="B821" t="s">
        <v>133</v>
      </c>
      <c r="C821" s="86" t="s">
        <v>213</v>
      </c>
    </row>
    <row r="822" spans="1:3">
      <c r="A822" t="s">
        <v>134</v>
      </c>
      <c r="B822" t="s">
        <v>133</v>
      </c>
      <c r="C822" s="86" t="s">
        <v>213</v>
      </c>
    </row>
    <row r="823" spans="1:3">
      <c r="A823" t="s">
        <v>134</v>
      </c>
      <c r="B823" t="s">
        <v>133</v>
      </c>
      <c r="C823" s="86" t="s">
        <v>213</v>
      </c>
    </row>
    <row r="824" spans="1:3">
      <c r="A824" t="s">
        <v>134</v>
      </c>
      <c r="B824" t="s">
        <v>133</v>
      </c>
      <c r="C824" s="86" t="s">
        <v>213</v>
      </c>
    </row>
    <row r="825" spans="1:3">
      <c r="A825" t="s">
        <v>134</v>
      </c>
      <c r="B825" t="s">
        <v>133</v>
      </c>
      <c r="C825" s="86" t="s">
        <v>213</v>
      </c>
    </row>
    <row r="826" spans="1:3">
      <c r="A826" t="s">
        <v>134</v>
      </c>
      <c r="B826" t="s">
        <v>133</v>
      </c>
      <c r="C826" s="86" t="s">
        <v>213</v>
      </c>
    </row>
    <row r="827" spans="1:3">
      <c r="A827" t="s">
        <v>134</v>
      </c>
      <c r="B827" t="s">
        <v>133</v>
      </c>
      <c r="C827" s="86" t="s">
        <v>213</v>
      </c>
    </row>
    <row r="828" spans="1:3">
      <c r="A828" t="s">
        <v>134</v>
      </c>
      <c r="B828" t="s">
        <v>133</v>
      </c>
      <c r="C828" s="86" t="s">
        <v>213</v>
      </c>
    </row>
    <row r="829" spans="1:3">
      <c r="A829" t="s">
        <v>134</v>
      </c>
      <c r="B829" t="s">
        <v>133</v>
      </c>
      <c r="C829" s="86" t="s">
        <v>213</v>
      </c>
    </row>
    <row r="830" spans="1:3">
      <c r="A830" t="s">
        <v>134</v>
      </c>
      <c r="B830" t="s">
        <v>133</v>
      </c>
      <c r="C830" s="86" t="s">
        <v>213</v>
      </c>
    </row>
    <row r="831" spans="1:3">
      <c r="A831" t="s">
        <v>134</v>
      </c>
      <c r="B831" t="s">
        <v>133</v>
      </c>
      <c r="C831" s="86" t="s">
        <v>213</v>
      </c>
    </row>
    <row r="832" spans="1:3">
      <c r="A832" t="s">
        <v>134</v>
      </c>
      <c r="B832" t="s">
        <v>133</v>
      </c>
      <c r="C832" s="86" t="s">
        <v>213</v>
      </c>
    </row>
    <row r="833" spans="1:3">
      <c r="A833" t="s">
        <v>134</v>
      </c>
      <c r="B833" t="s">
        <v>133</v>
      </c>
      <c r="C833" s="86" t="s">
        <v>213</v>
      </c>
    </row>
    <row r="834" spans="1:3">
      <c r="A834" t="s">
        <v>134</v>
      </c>
      <c r="B834" t="s">
        <v>133</v>
      </c>
      <c r="C834" s="86" t="s">
        <v>213</v>
      </c>
    </row>
    <row r="835" spans="1:3">
      <c r="A835" t="s">
        <v>134</v>
      </c>
      <c r="B835" t="s">
        <v>133</v>
      </c>
      <c r="C835" s="86" t="s">
        <v>213</v>
      </c>
    </row>
    <row r="836" spans="1:3">
      <c r="A836" t="s">
        <v>134</v>
      </c>
      <c r="B836" t="s">
        <v>133</v>
      </c>
      <c r="C836" s="86" t="s">
        <v>213</v>
      </c>
    </row>
    <row r="837" spans="1:3">
      <c r="A837" t="s">
        <v>134</v>
      </c>
      <c r="B837" t="s">
        <v>133</v>
      </c>
      <c r="C837" s="86" t="s">
        <v>213</v>
      </c>
    </row>
    <row r="838" spans="1:3">
      <c r="A838" t="s">
        <v>134</v>
      </c>
      <c r="B838" t="s">
        <v>133</v>
      </c>
      <c r="C838" s="86" t="s">
        <v>213</v>
      </c>
    </row>
    <row r="839" spans="1:3">
      <c r="A839" t="s">
        <v>134</v>
      </c>
      <c r="B839" t="s">
        <v>133</v>
      </c>
      <c r="C839" s="86" t="s">
        <v>213</v>
      </c>
    </row>
    <row r="840" spans="1:3">
      <c r="A840" t="s">
        <v>134</v>
      </c>
      <c r="B840" t="s">
        <v>133</v>
      </c>
      <c r="C840" s="86" t="s">
        <v>213</v>
      </c>
    </row>
    <row r="841" spans="1:3">
      <c r="A841" t="s">
        <v>134</v>
      </c>
      <c r="B841" t="s">
        <v>133</v>
      </c>
      <c r="C841" s="86" t="s">
        <v>213</v>
      </c>
    </row>
    <row r="842" spans="1:3">
      <c r="A842" t="s">
        <v>134</v>
      </c>
      <c r="B842" t="s">
        <v>133</v>
      </c>
      <c r="C842" s="86" t="s">
        <v>213</v>
      </c>
    </row>
    <row r="843" spans="1:3">
      <c r="A843" t="s">
        <v>134</v>
      </c>
      <c r="B843" t="s">
        <v>133</v>
      </c>
      <c r="C843" s="86" t="s">
        <v>213</v>
      </c>
    </row>
    <row r="844" spans="1:3">
      <c r="A844" t="s">
        <v>134</v>
      </c>
      <c r="B844" t="s">
        <v>133</v>
      </c>
      <c r="C844" s="86" t="s">
        <v>213</v>
      </c>
    </row>
    <row r="845" spans="1:3">
      <c r="A845" t="s">
        <v>134</v>
      </c>
      <c r="B845" t="s">
        <v>133</v>
      </c>
      <c r="C845" s="86" t="s">
        <v>213</v>
      </c>
    </row>
    <row r="846" spans="1:3">
      <c r="A846" t="s">
        <v>134</v>
      </c>
      <c r="B846" t="s">
        <v>133</v>
      </c>
      <c r="C846" s="86" t="s">
        <v>213</v>
      </c>
    </row>
    <row r="847" spans="1:3">
      <c r="A847" t="s">
        <v>134</v>
      </c>
      <c r="B847" t="s">
        <v>133</v>
      </c>
      <c r="C847" s="86" t="s">
        <v>213</v>
      </c>
    </row>
    <row r="848" spans="1:3">
      <c r="A848" t="s">
        <v>134</v>
      </c>
      <c r="B848" t="s">
        <v>133</v>
      </c>
      <c r="C848" s="86" t="s">
        <v>213</v>
      </c>
    </row>
    <row r="849" spans="1:3">
      <c r="A849" t="s">
        <v>134</v>
      </c>
      <c r="B849" t="s">
        <v>133</v>
      </c>
      <c r="C849" s="86" t="s">
        <v>213</v>
      </c>
    </row>
    <row r="850" spans="1:3">
      <c r="A850" t="s">
        <v>134</v>
      </c>
      <c r="B850" t="s">
        <v>133</v>
      </c>
      <c r="C850" s="86" t="s">
        <v>213</v>
      </c>
    </row>
    <row r="851" spans="1:3">
      <c r="A851" t="s">
        <v>134</v>
      </c>
      <c r="B851" t="s">
        <v>133</v>
      </c>
      <c r="C851" s="86" t="s">
        <v>213</v>
      </c>
    </row>
    <row r="852" spans="1:3">
      <c r="A852" t="s">
        <v>134</v>
      </c>
      <c r="B852" t="s">
        <v>133</v>
      </c>
      <c r="C852" s="86" t="s">
        <v>213</v>
      </c>
    </row>
    <row r="853" spans="1:3">
      <c r="A853" t="s">
        <v>134</v>
      </c>
      <c r="B853" t="s">
        <v>133</v>
      </c>
      <c r="C853" s="86" t="s">
        <v>213</v>
      </c>
    </row>
    <row r="854" spans="1:3">
      <c r="A854" t="s">
        <v>134</v>
      </c>
      <c r="B854" t="s">
        <v>133</v>
      </c>
      <c r="C854" s="86" t="s">
        <v>213</v>
      </c>
    </row>
    <row r="855" spans="1:3">
      <c r="A855" t="s">
        <v>134</v>
      </c>
      <c r="B855" t="s">
        <v>133</v>
      </c>
      <c r="C855" s="86" t="s">
        <v>213</v>
      </c>
    </row>
    <row r="856" spans="1:3">
      <c r="A856" t="s">
        <v>134</v>
      </c>
      <c r="B856" t="s">
        <v>133</v>
      </c>
      <c r="C856" s="86" t="s">
        <v>213</v>
      </c>
    </row>
    <row r="857" spans="1:3">
      <c r="A857" t="s">
        <v>134</v>
      </c>
      <c r="B857" t="s">
        <v>133</v>
      </c>
      <c r="C857" s="86" t="s">
        <v>213</v>
      </c>
    </row>
    <row r="858" spans="1:3">
      <c r="A858" t="s">
        <v>134</v>
      </c>
      <c r="B858" t="s">
        <v>133</v>
      </c>
      <c r="C858" s="86" t="s">
        <v>213</v>
      </c>
    </row>
    <row r="859" spans="1:3">
      <c r="A859" t="s">
        <v>134</v>
      </c>
      <c r="B859" t="s">
        <v>133</v>
      </c>
      <c r="C859" s="86" t="s">
        <v>213</v>
      </c>
    </row>
    <row r="860" spans="1:3">
      <c r="A860" t="s">
        <v>134</v>
      </c>
      <c r="B860" t="s">
        <v>133</v>
      </c>
      <c r="C860" s="86" t="s">
        <v>213</v>
      </c>
    </row>
    <row r="861" spans="1:3">
      <c r="A861" t="s">
        <v>134</v>
      </c>
      <c r="B861" t="s">
        <v>133</v>
      </c>
      <c r="C861" s="86" t="s">
        <v>213</v>
      </c>
    </row>
    <row r="862" spans="1:3">
      <c r="A862" t="s">
        <v>134</v>
      </c>
      <c r="B862" t="s">
        <v>133</v>
      </c>
      <c r="C862" s="86" t="s">
        <v>213</v>
      </c>
    </row>
    <row r="863" spans="1:3">
      <c r="A863" t="s">
        <v>134</v>
      </c>
      <c r="B863" t="s">
        <v>133</v>
      </c>
      <c r="C863" s="86" t="s">
        <v>213</v>
      </c>
    </row>
    <row r="864" spans="1:3">
      <c r="A864" t="s">
        <v>134</v>
      </c>
      <c r="B864" t="s">
        <v>133</v>
      </c>
      <c r="C864" s="86" t="s">
        <v>213</v>
      </c>
    </row>
    <row r="865" spans="1:3">
      <c r="A865" t="s">
        <v>134</v>
      </c>
      <c r="B865" t="s">
        <v>133</v>
      </c>
      <c r="C865" s="86" t="s">
        <v>213</v>
      </c>
    </row>
    <row r="866" spans="1:3">
      <c r="A866" t="s">
        <v>134</v>
      </c>
      <c r="B866" t="s">
        <v>133</v>
      </c>
      <c r="C866" s="86" t="s">
        <v>213</v>
      </c>
    </row>
    <row r="867" spans="1:3">
      <c r="A867" t="s">
        <v>134</v>
      </c>
      <c r="B867" t="s">
        <v>133</v>
      </c>
      <c r="C867" s="86" t="s">
        <v>213</v>
      </c>
    </row>
    <row r="868" spans="1:3">
      <c r="A868" t="s">
        <v>134</v>
      </c>
      <c r="B868" t="s">
        <v>133</v>
      </c>
      <c r="C868" s="86" t="s">
        <v>213</v>
      </c>
    </row>
    <row r="869" spans="1:3">
      <c r="A869" t="s">
        <v>134</v>
      </c>
      <c r="B869" t="s">
        <v>133</v>
      </c>
      <c r="C869" s="86" t="s">
        <v>213</v>
      </c>
    </row>
    <row r="870" spans="1:3">
      <c r="A870" t="s">
        <v>134</v>
      </c>
      <c r="B870" t="s">
        <v>133</v>
      </c>
      <c r="C870" s="86" t="s">
        <v>213</v>
      </c>
    </row>
    <row r="871" spans="1:3">
      <c r="A871" t="s">
        <v>134</v>
      </c>
      <c r="B871" t="s">
        <v>133</v>
      </c>
      <c r="C871" s="86" t="s">
        <v>213</v>
      </c>
    </row>
    <row r="872" spans="1:3">
      <c r="A872" t="s">
        <v>134</v>
      </c>
      <c r="B872" t="s">
        <v>133</v>
      </c>
      <c r="C872" s="86" t="s">
        <v>213</v>
      </c>
    </row>
    <row r="873" spans="1:3">
      <c r="A873" t="s">
        <v>134</v>
      </c>
      <c r="B873" t="s">
        <v>133</v>
      </c>
      <c r="C873" s="86" t="s">
        <v>213</v>
      </c>
    </row>
    <row r="874" spans="1:3">
      <c r="A874" t="s">
        <v>134</v>
      </c>
      <c r="B874" t="s">
        <v>133</v>
      </c>
      <c r="C874" s="86" t="s">
        <v>213</v>
      </c>
    </row>
    <row r="875" spans="1:3">
      <c r="A875" t="s">
        <v>134</v>
      </c>
      <c r="B875" t="s">
        <v>133</v>
      </c>
      <c r="C875" s="86" t="s">
        <v>213</v>
      </c>
    </row>
    <row r="876" spans="1:3">
      <c r="A876" t="s">
        <v>134</v>
      </c>
      <c r="B876" t="s">
        <v>133</v>
      </c>
      <c r="C876" s="86" t="s">
        <v>213</v>
      </c>
    </row>
    <row r="877" spans="1:3">
      <c r="A877" t="s">
        <v>134</v>
      </c>
      <c r="B877" t="s">
        <v>133</v>
      </c>
      <c r="C877" s="86" t="s">
        <v>213</v>
      </c>
    </row>
    <row r="878" spans="1:3">
      <c r="A878" t="s">
        <v>134</v>
      </c>
      <c r="B878" t="s">
        <v>133</v>
      </c>
      <c r="C878" s="86" t="s">
        <v>213</v>
      </c>
    </row>
    <row r="879" spans="1:3">
      <c r="A879" t="s">
        <v>134</v>
      </c>
      <c r="B879" t="s">
        <v>133</v>
      </c>
      <c r="C879" s="86" t="s">
        <v>213</v>
      </c>
    </row>
    <row r="880" spans="1:3">
      <c r="A880" t="s">
        <v>134</v>
      </c>
      <c r="B880" t="s">
        <v>133</v>
      </c>
      <c r="C880" s="86" t="s">
        <v>213</v>
      </c>
    </row>
    <row r="881" spans="1:3">
      <c r="A881" t="s">
        <v>134</v>
      </c>
      <c r="B881" t="s">
        <v>133</v>
      </c>
      <c r="C881" s="86" t="s">
        <v>213</v>
      </c>
    </row>
    <row r="882" spans="1:3">
      <c r="A882" t="s">
        <v>134</v>
      </c>
      <c r="B882" t="s">
        <v>133</v>
      </c>
      <c r="C882" s="86" t="s">
        <v>213</v>
      </c>
    </row>
    <row r="883" spans="1:3">
      <c r="A883" t="s">
        <v>134</v>
      </c>
      <c r="B883" t="s">
        <v>133</v>
      </c>
      <c r="C883" s="86" t="s">
        <v>213</v>
      </c>
    </row>
    <row r="884" spans="1:3">
      <c r="A884" t="s">
        <v>134</v>
      </c>
      <c r="B884" t="s">
        <v>133</v>
      </c>
      <c r="C884" s="86" t="s">
        <v>213</v>
      </c>
    </row>
    <row r="885" spans="1:3">
      <c r="A885" t="s">
        <v>134</v>
      </c>
      <c r="B885" t="s">
        <v>133</v>
      </c>
      <c r="C885" s="86" t="s">
        <v>213</v>
      </c>
    </row>
    <row r="886" spans="1:3">
      <c r="A886" t="s">
        <v>134</v>
      </c>
      <c r="B886" t="s">
        <v>133</v>
      </c>
      <c r="C886" s="86" t="s">
        <v>213</v>
      </c>
    </row>
    <row r="887" spans="1:3">
      <c r="A887" t="s">
        <v>134</v>
      </c>
      <c r="B887" t="s">
        <v>133</v>
      </c>
      <c r="C887" s="86" t="s">
        <v>213</v>
      </c>
    </row>
    <row r="888" spans="1:3">
      <c r="A888" t="s">
        <v>134</v>
      </c>
      <c r="B888" t="s">
        <v>133</v>
      </c>
      <c r="C888" s="86" t="s">
        <v>1517</v>
      </c>
    </row>
    <row r="889" spans="1:3">
      <c r="A889" t="s">
        <v>134</v>
      </c>
      <c r="B889" t="s">
        <v>133</v>
      </c>
      <c r="C889" s="86" t="s">
        <v>1517</v>
      </c>
    </row>
    <row r="890" spans="1:3">
      <c r="A890" t="s">
        <v>134</v>
      </c>
      <c r="B890" t="s">
        <v>133</v>
      </c>
      <c r="C890" s="86" t="s">
        <v>1517</v>
      </c>
    </row>
    <row r="891" spans="1:3">
      <c r="A891" t="s">
        <v>134</v>
      </c>
      <c r="B891" t="s">
        <v>133</v>
      </c>
      <c r="C891" s="86" t="s">
        <v>1517</v>
      </c>
    </row>
    <row r="892" spans="1:3">
      <c r="A892" t="s">
        <v>134</v>
      </c>
      <c r="B892" t="s">
        <v>133</v>
      </c>
      <c r="C892" s="86" t="s">
        <v>1517</v>
      </c>
    </row>
    <row r="893" spans="1:3">
      <c r="A893" t="s">
        <v>134</v>
      </c>
      <c r="B893" t="s">
        <v>133</v>
      </c>
      <c r="C893" s="86" t="s">
        <v>1517</v>
      </c>
    </row>
    <row r="894" spans="1:3">
      <c r="A894" t="s">
        <v>134</v>
      </c>
      <c r="B894" t="s">
        <v>133</v>
      </c>
      <c r="C894" s="86" t="s">
        <v>1517</v>
      </c>
    </row>
    <row r="895" spans="1:3">
      <c r="A895" t="s">
        <v>134</v>
      </c>
      <c r="B895" t="s">
        <v>133</v>
      </c>
      <c r="C895" s="86" t="s">
        <v>1517</v>
      </c>
    </row>
    <row r="896" spans="1:3">
      <c r="A896" t="s">
        <v>134</v>
      </c>
      <c r="B896" t="s">
        <v>133</v>
      </c>
      <c r="C896" s="86" t="s">
        <v>1517</v>
      </c>
    </row>
    <row r="897" spans="1:3">
      <c r="A897" t="s">
        <v>134</v>
      </c>
      <c r="B897" t="s">
        <v>133</v>
      </c>
      <c r="C897" s="86" t="s">
        <v>1517</v>
      </c>
    </row>
    <row r="898" spans="1:3">
      <c r="A898" t="s">
        <v>134</v>
      </c>
      <c r="B898" t="s">
        <v>133</v>
      </c>
      <c r="C898" s="86" t="s">
        <v>1517</v>
      </c>
    </row>
    <row r="899" spans="1:3">
      <c r="A899" t="s">
        <v>134</v>
      </c>
      <c r="B899" s="86" t="s">
        <v>138</v>
      </c>
      <c r="C899" t="s">
        <v>1442</v>
      </c>
    </row>
    <row r="900" spans="1:3">
      <c r="A900" t="s">
        <v>134</v>
      </c>
      <c r="B900" s="86" t="s">
        <v>138</v>
      </c>
      <c r="C900" t="s">
        <v>1442</v>
      </c>
    </row>
    <row r="901" spans="1:3">
      <c r="A901" t="s">
        <v>134</v>
      </c>
      <c r="B901" s="86" t="s">
        <v>138</v>
      </c>
      <c r="C901" t="s">
        <v>1443</v>
      </c>
    </row>
    <row r="902" spans="1:3">
      <c r="A902" t="s">
        <v>134</v>
      </c>
      <c r="B902" s="86" t="s">
        <v>138</v>
      </c>
      <c r="C902" t="s">
        <v>1443</v>
      </c>
    </row>
    <row r="903" spans="1:3">
      <c r="A903" t="s">
        <v>134</v>
      </c>
      <c r="B903" s="86" t="s">
        <v>138</v>
      </c>
      <c r="C903" t="s">
        <v>1443</v>
      </c>
    </row>
    <row r="904" spans="1:3">
      <c r="A904" t="s">
        <v>134</v>
      </c>
      <c r="B904" s="86" t="s">
        <v>138</v>
      </c>
      <c r="C904" t="s">
        <v>1443</v>
      </c>
    </row>
    <row r="905" spans="1:3">
      <c r="A905" t="s">
        <v>134</v>
      </c>
      <c r="B905" s="86" t="s">
        <v>138</v>
      </c>
      <c r="C905" t="s">
        <v>1443</v>
      </c>
    </row>
    <row r="906" spans="1:3">
      <c r="A906" t="s">
        <v>134</v>
      </c>
      <c r="B906" s="86" t="s">
        <v>138</v>
      </c>
      <c r="C906" t="s">
        <v>1443</v>
      </c>
    </row>
    <row r="907" spans="1:3">
      <c r="A907" t="s">
        <v>134</v>
      </c>
      <c r="B907" s="86" t="s">
        <v>138</v>
      </c>
      <c r="C907" t="s">
        <v>1443</v>
      </c>
    </row>
    <row r="908" spans="1:3">
      <c r="A908" t="s">
        <v>134</v>
      </c>
      <c r="B908" s="86" t="s">
        <v>138</v>
      </c>
      <c r="C908" t="s">
        <v>1443</v>
      </c>
    </row>
    <row r="909" spans="1:3">
      <c r="A909" t="s">
        <v>134</v>
      </c>
      <c r="B909" s="86" t="s">
        <v>138</v>
      </c>
      <c r="C909" t="s">
        <v>1444</v>
      </c>
    </row>
    <row r="910" spans="1:3">
      <c r="A910" t="s">
        <v>134</v>
      </c>
      <c r="B910" s="86" t="s">
        <v>138</v>
      </c>
      <c r="C910" t="s">
        <v>1444</v>
      </c>
    </row>
    <row r="911" spans="1:3">
      <c r="A911" t="s">
        <v>134</v>
      </c>
      <c r="B911" s="86" t="s">
        <v>138</v>
      </c>
      <c r="C911" t="s">
        <v>1444</v>
      </c>
    </row>
    <row r="912" spans="1:3">
      <c r="A912" t="s">
        <v>134</v>
      </c>
      <c r="B912" s="86" t="s">
        <v>138</v>
      </c>
      <c r="C912" t="s">
        <v>1444</v>
      </c>
    </row>
    <row r="913" spans="1:3">
      <c r="A913" t="s">
        <v>134</v>
      </c>
      <c r="B913" s="86" t="s">
        <v>138</v>
      </c>
      <c r="C913" t="s">
        <v>1444</v>
      </c>
    </row>
    <row r="914" spans="1:3">
      <c r="A914" t="s">
        <v>134</v>
      </c>
      <c r="B914" s="86" t="s">
        <v>138</v>
      </c>
      <c r="C914" t="s">
        <v>1444</v>
      </c>
    </row>
    <row r="915" spans="1:3">
      <c r="A915" t="s">
        <v>134</v>
      </c>
      <c r="B915" s="86" t="s">
        <v>138</v>
      </c>
      <c r="C915" t="s">
        <v>1444</v>
      </c>
    </row>
    <row r="916" spans="1:3">
      <c r="A916" t="s">
        <v>134</v>
      </c>
      <c r="B916" s="86" t="s">
        <v>138</v>
      </c>
      <c r="C916" t="s">
        <v>1444</v>
      </c>
    </row>
    <row r="917" spans="1:3">
      <c r="A917" t="s">
        <v>134</v>
      </c>
      <c r="B917" s="86" t="s">
        <v>138</v>
      </c>
      <c r="C917" t="s">
        <v>1444</v>
      </c>
    </row>
    <row r="918" spans="1:3">
      <c r="A918" t="s">
        <v>134</v>
      </c>
      <c r="B918" s="86" t="s">
        <v>138</v>
      </c>
      <c r="C918" t="s">
        <v>1444</v>
      </c>
    </row>
    <row r="919" spans="1:3">
      <c r="A919" t="s">
        <v>134</v>
      </c>
      <c r="B919" s="86" t="s">
        <v>138</v>
      </c>
      <c r="C919" t="s">
        <v>1444</v>
      </c>
    </row>
    <row r="920" spans="1:3">
      <c r="A920" t="s">
        <v>134</v>
      </c>
      <c r="B920" s="86" t="s">
        <v>138</v>
      </c>
      <c r="C920" t="s">
        <v>1444</v>
      </c>
    </row>
    <row r="921" spans="1:3">
      <c r="A921" t="s">
        <v>134</v>
      </c>
      <c r="B921" s="86" t="s">
        <v>138</v>
      </c>
      <c r="C921" t="s">
        <v>1444</v>
      </c>
    </row>
    <row r="922" spans="1:3">
      <c r="A922" t="s">
        <v>134</v>
      </c>
      <c r="B922" s="86" t="s">
        <v>138</v>
      </c>
      <c r="C922" t="s">
        <v>1444</v>
      </c>
    </row>
    <row r="923" spans="1:3">
      <c r="A923" t="s">
        <v>134</v>
      </c>
      <c r="B923" s="86" t="s">
        <v>138</v>
      </c>
      <c r="C923" t="s">
        <v>1444</v>
      </c>
    </row>
    <row r="924" spans="1:3">
      <c r="A924" t="s">
        <v>134</v>
      </c>
      <c r="B924" s="86" t="s">
        <v>138</v>
      </c>
      <c r="C924" t="s">
        <v>1445</v>
      </c>
    </row>
    <row r="925" spans="1:3">
      <c r="A925" t="s">
        <v>134</v>
      </c>
      <c r="B925" s="86" t="s">
        <v>138</v>
      </c>
      <c r="C925" t="s">
        <v>1445</v>
      </c>
    </row>
    <row r="926" spans="1:3">
      <c r="A926" t="s">
        <v>134</v>
      </c>
      <c r="B926" s="86" t="s">
        <v>138</v>
      </c>
      <c r="C926" t="s">
        <v>1445</v>
      </c>
    </row>
    <row r="927" spans="1:3">
      <c r="A927" t="s">
        <v>134</v>
      </c>
      <c r="B927" s="86" t="s">
        <v>138</v>
      </c>
      <c r="C927" t="s">
        <v>1445</v>
      </c>
    </row>
    <row r="928" spans="1:3">
      <c r="A928" t="s">
        <v>134</v>
      </c>
      <c r="B928" s="86" t="s">
        <v>138</v>
      </c>
      <c r="C928" t="s">
        <v>1445</v>
      </c>
    </row>
    <row r="929" spans="1:3">
      <c r="A929" t="s">
        <v>134</v>
      </c>
      <c r="B929" s="86" t="s">
        <v>138</v>
      </c>
      <c r="C929" t="s">
        <v>1445</v>
      </c>
    </row>
    <row r="930" spans="1:3">
      <c r="A930" t="s">
        <v>134</v>
      </c>
      <c r="B930" s="86" t="s">
        <v>138</v>
      </c>
      <c r="C930" t="s">
        <v>1445</v>
      </c>
    </row>
    <row r="931" spans="1:3">
      <c r="A931" t="s">
        <v>134</v>
      </c>
      <c r="B931" s="86" t="s">
        <v>138</v>
      </c>
      <c r="C931" t="s">
        <v>1445</v>
      </c>
    </row>
    <row r="932" spans="1:3">
      <c r="A932" t="s">
        <v>134</v>
      </c>
      <c r="B932" s="86" t="s">
        <v>138</v>
      </c>
      <c r="C932" t="s">
        <v>1445</v>
      </c>
    </row>
    <row r="933" spans="1:3">
      <c r="A933" t="s">
        <v>134</v>
      </c>
      <c r="B933" s="86" t="s">
        <v>138</v>
      </c>
      <c r="C933" t="s">
        <v>1445</v>
      </c>
    </row>
    <row r="934" spans="1:3">
      <c r="A934" t="s">
        <v>134</v>
      </c>
      <c r="B934" s="86" t="s">
        <v>138</v>
      </c>
      <c r="C934" t="s">
        <v>1445</v>
      </c>
    </row>
    <row r="935" spans="1:3">
      <c r="A935" t="s">
        <v>134</v>
      </c>
      <c r="B935" s="86" t="s">
        <v>138</v>
      </c>
      <c r="C935" t="s">
        <v>1445</v>
      </c>
    </row>
    <row r="936" spans="1:3">
      <c r="A936" t="s">
        <v>134</v>
      </c>
      <c r="B936" s="86" t="s">
        <v>138</v>
      </c>
      <c r="C936" t="s">
        <v>1445</v>
      </c>
    </row>
    <row r="937" spans="1:3">
      <c r="A937" t="s">
        <v>134</v>
      </c>
      <c r="B937" s="86" t="s">
        <v>138</v>
      </c>
      <c r="C937" t="s">
        <v>1446</v>
      </c>
    </row>
    <row r="938" spans="1:3">
      <c r="A938" t="s">
        <v>134</v>
      </c>
      <c r="B938" s="86" t="s">
        <v>138</v>
      </c>
      <c r="C938" t="s">
        <v>1446</v>
      </c>
    </row>
    <row r="939" spans="1:3">
      <c r="A939" t="s">
        <v>134</v>
      </c>
      <c r="B939" s="86" t="s">
        <v>138</v>
      </c>
      <c r="C939" t="s">
        <v>1446</v>
      </c>
    </row>
    <row r="940" spans="1:3">
      <c r="A940" t="s">
        <v>134</v>
      </c>
      <c r="B940" s="86" t="s">
        <v>138</v>
      </c>
      <c r="C940" t="s">
        <v>1446</v>
      </c>
    </row>
    <row r="941" spans="1:3">
      <c r="A941" t="s">
        <v>134</v>
      </c>
      <c r="B941" s="86" t="s">
        <v>138</v>
      </c>
      <c r="C941" t="s">
        <v>1446</v>
      </c>
    </row>
    <row r="942" spans="1:3">
      <c r="A942" t="s">
        <v>134</v>
      </c>
      <c r="B942" s="86" t="s">
        <v>138</v>
      </c>
      <c r="C942" t="s">
        <v>1446</v>
      </c>
    </row>
    <row r="943" spans="1:3">
      <c r="A943" t="s">
        <v>134</v>
      </c>
      <c r="B943" s="86" t="s">
        <v>138</v>
      </c>
      <c r="C943" t="s">
        <v>1446</v>
      </c>
    </row>
    <row r="944" spans="1:3">
      <c r="A944" t="s">
        <v>134</v>
      </c>
      <c r="B944" s="86" t="s">
        <v>138</v>
      </c>
      <c r="C944" t="s">
        <v>1446</v>
      </c>
    </row>
    <row r="945" spans="1:3">
      <c r="A945" t="s">
        <v>134</v>
      </c>
      <c r="B945" s="86" t="s">
        <v>138</v>
      </c>
      <c r="C945" t="s">
        <v>1446</v>
      </c>
    </row>
    <row r="946" spans="1:3">
      <c r="A946" t="s">
        <v>134</v>
      </c>
      <c r="B946" s="86" t="s">
        <v>138</v>
      </c>
      <c r="C946" t="s">
        <v>1446</v>
      </c>
    </row>
    <row r="947" spans="1:3">
      <c r="A947" t="s">
        <v>134</v>
      </c>
      <c r="B947" s="86" t="s">
        <v>138</v>
      </c>
      <c r="C947" t="s">
        <v>1446</v>
      </c>
    </row>
    <row r="948" spans="1:3">
      <c r="A948" t="s">
        <v>134</v>
      </c>
      <c r="B948" s="86" t="s">
        <v>138</v>
      </c>
      <c r="C948" t="s">
        <v>1446</v>
      </c>
    </row>
    <row r="949" spans="1:3">
      <c r="A949" t="s">
        <v>134</v>
      </c>
      <c r="B949" s="86" t="s">
        <v>138</v>
      </c>
      <c r="C949" t="s">
        <v>1446</v>
      </c>
    </row>
    <row r="950" spans="1:3">
      <c r="A950" t="s">
        <v>134</v>
      </c>
      <c r="B950" s="86" t="s">
        <v>138</v>
      </c>
      <c r="C950" t="s">
        <v>1446</v>
      </c>
    </row>
    <row r="951" spans="1:3">
      <c r="A951" t="s">
        <v>134</v>
      </c>
      <c r="B951" s="86" t="s">
        <v>138</v>
      </c>
      <c r="C951" t="s">
        <v>1447</v>
      </c>
    </row>
    <row r="952" spans="1:3">
      <c r="A952" t="s">
        <v>134</v>
      </c>
      <c r="B952" s="86" t="s">
        <v>138</v>
      </c>
      <c r="C952" t="s">
        <v>1447</v>
      </c>
    </row>
    <row r="953" spans="1:3">
      <c r="A953" t="s">
        <v>134</v>
      </c>
      <c r="B953" s="86" t="s">
        <v>138</v>
      </c>
      <c r="C953" t="s">
        <v>1447</v>
      </c>
    </row>
    <row r="954" spans="1:3">
      <c r="A954" t="s">
        <v>134</v>
      </c>
      <c r="B954" s="86" t="s">
        <v>138</v>
      </c>
      <c r="C954" t="s">
        <v>1447</v>
      </c>
    </row>
    <row r="955" spans="1:3">
      <c r="A955" t="s">
        <v>134</v>
      </c>
      <c r="B955" s="86" t="s">
        <v>138</v>
      </c>
      <c r="C955" t="s">
        <v>1447</v>
      </c>
    </row>
    <row r="956" spans="1:3">
      <c r="A956" t="s">
        <v>134</v>
      </c>
      <c r="B956" s="86" t="s">
        <v>138</v>
      </c>
      <c r="C956" t="s">
        <v>1447</v>
      </c>
    </row>
    <row r="957" spans="1:3">
      <c r="A957" t="s">
        <v>134</v>
      </c>
      <c r="B957" s="86" t="s">
        <v>138</v>
      </c>
      <c r="C957" t="s">
        <v>1447</v>
      </c>
    </row>
    <row r="958" spans="1:3">
      <c r="A958" t="s">
        <v>134</v>
      </c>
      <c r="B958" s="86" t="s">
        <v>138</v>
      </c>
      <c r="C958" t="s">
        <v>1447</v>
      </c>
    </row>
    <row r="959" spans="1:3">
      <c r="A959" t="s">
        <v>134</v>
      </c>
      <c r="B959" s="86" t="s">
        <v>138</v>
      </c>
      <c r="C959" t="s">
        <v>1447</v>
      </c>
    </row>
    <row r="960" spans="1:3">
      <c r="A960" t="s">
        <v>134</v>
      </c>
      <c r="B960" s="86" t="s">
        <v>138</v>
      </c>
      <c r="C960" t="s">
        <v>1447</v>
      </c>
    </row>
    <row r="961" spans="1:3">
      <c r="A961" t="s">
        <v>134</v>
      </c>
      <c r="B961" s="86" t="s">
        <v>138</v>
      </c>
      <c r="C961" t="s">
        <v>1447</v>
      </c>
    </row>
    <row r="962" spans="1:3">
      <c r="A962" t="s">
        <v>134</v>
      </c>
      <c r="B962" s="86" t="s">
        <v>138</v>
      </c>
      <c r="C962" t="s">
        <v>1447</v>
      </c>
    </row>
    <row r="963" spans="1:3">
      <c r="A963" t="s">
        <v>134</v>
      </c>
      <c r="B963" s="86" t="s">
        <v>138</v>
      </c>
      <c r="C963" t="s">
        <v>1447</v>
      </c>
    </row>
    <row r="964" spans="1:3">
      <c r="A964" t="s">
        <v>134</v>
      </c>
      <c r="B964" s="86" t="s">
        <v>138</v>
      </c>
      <c r="C964" t="s">
        <v>1447</v>
      </c>
    </row>
    <row r="965" spans="1:3">
      <c r="A965" t="s">
        <v>134</v>
      </c>
      <c r="B965" s="86" t="s">
        <v>138</v>
      </c>
      <c r="C965" t="s">
        <v>1447</v>
      </c>
    </row>
    <row r="966" spans="1:3">
      <c r="A966" t="s">
        <v>134</v>
      </c>
      <c r="B966" s="86" t="s">
        <v>138</v>
      </c>
      <c r="C966" t="s">
        <v>1448</v>
      </c>
    </row>
    <row r="967" spans="1:3">
      <c r="A967" t="s">
        <v>134</v>
      </c>
      <c r="B967" s="86" t="s">
        <v>138</v>
      </c>
      <c r="C967" t="s">
        <v>1448</v>
      </c>
    </row>
    <row r="968" spans="1:3">
      <c r="A968" t="s">
        <v>134</v>
      </c>
      <c r="B968" s="86" t="s">
        <v>138</v>
      </c>
      <c r="C968" t="s">
        <v>1448</v>
      </c>
    </row>
    <row r="969" spans="1:3">
      <c r="A969" t="s">
        <v>134</v>
      </c>
      <c r="B969" s="86" t="s">
        <v>138</v>
      </c>
      <c r="C969" t="s">
        <v>1448</v>
      </c>
    </row>
    <row r="970" spans="1:3">
      <c r="A970" t="s">
        <v>134</v>
      </c>
      <c r="B970" s="86" t="s">
        <v>138</v>
      </c>
      <c r="C970" t="s">
        <v>1448</v>
      </c>
    </row>
    <row r="971" spans="1:3">
      <c r="A971" t="s">
        <v>134</v>
      </c>
      <c r="B971" s="86" t="s">
        <v>138</v>
      </c>
      <c r="C971" t="s">
        <v>1448</v>
      </c>
    </row>
    <row r="972" spans="1:3">
      <c r="A972" t="s">
        <v>134</v>
      </c>
      <c r="B972" s="86" t="s">
        <v>138</v>
      </c>
      <c r="C972" t="s">
        <v>1448</v>
      </c>
    </row>
    <row r="973" spans="1:3">
      <c r="A973" t="s">
        <v>134</v>
      </c>
      <c r="B973" s="86" t="s">
        <v>138</v>
      </c>
      <c r="C973" t="s">
        <v>1448</v>
      </c>
    </row>
    <row r="974" spans="1:3">
      <c r="A974" t="s">
        <v>134</v>
      </c>
      <c r="B974" s="86" t="s">
        <v>138</v>
      </c>
      <c r="C974" t="s">
        <v>1448</v>
      </c>
    </row>
    <row r="975" spans="1:3">
      <c r="A975" t="s">
        <v>134</v>
      </c>
      <c r="B975" s="86" t="s">
        <v>138</v>
      </c>
      <c r="C975" t="s">
        <v>1448</v>
      </c>
    </row>
    <row r="976" spans="1:3">
      <c r="A976" t="s">
        <v>134</v>
      </c>
      <c r="B976" s="86" t="s">
        <v>138</v>
      </c>
      <c r="C976" t="s">
        <v>1448</v>
      </c>
    </row>
    <row r="977" spans="1:3">
      <c r="A977" t="s">
        <v>134</v>
      </c>
      <c r="B977" s="86" t="s">
        <v>138</v>
      </c>
      <c r="C977" t="s">
        <v>1448</v>
      </c>
    </row>
    <row r="978" spans="1:3">
      <c r="A978" t="s">
        <v>134</v>
      </c>
      <c r="B978" s="86" t="s">
        <v>138</v>
      </c>
      <c r="C978" t="s">
        <v>1448</v>
      </c>
    </row>
    <row r="979" spans="1:3">
      <c r="A979" t="s">
        <v>134</v>
      </c>
      <c r="B979" s="86" t="s">
        <v>138</v>
      </c>
      <c r="C979" t="s">
        <v>1448</v>
      </c>
    </row>
    <row r="980" spans="1:3">
      <c r="A980" t="s">
        <v>134</v>
      </c>
      <c r="B980" s="86" t="s">
        <v>138</v>
      </c>
      <c r="C980" t="s">
        <v>1448</v>
      </c>
    </row>
    <row r="981" spans="1:3">
      <c r="A981" t="s">
        <v>134</v>
      </c>
      <c r="B981" s="86" t="s">
        <v>138</v>
      </c>
      <c r="C981" t="s">
        <v>1449</v>
      </c>
    </row>
    <row r="982" spans="1:3">
      <c r="A982" t="s">
        <v>134</v>
      </c>
      <c r="B982" s="86" t="s">
        <v>138</v>
      </c>
      <c r="C982" t="s">
        <v>1449</v>
      </c>
    </row>
    <row r="983" spans="1:3">
      <c r="A983" t="s">
        <v>134</v>
      </c>
      <c r="B983" s="86" t="s">
        <v>138</v>
      </c>
      <c r="C983" t="s">
        <v>1449</v>
      </c>
    </row>
    <row r="984" spans="1:3">
      <c r="A984" t="s">
        <v>134</v>
      </c>
      <c r="B984" s="86" t="s">
        <v>138</v>
      </c>
      <c r="C984" t="s">
        <v>1449</v>
      </c>
    </row>
    <row r="985" spans="1:3">
      <c r="A985" t="s">
        <v>134</v>
      </c>
      <c r="B985" s="86" t="s">
        <v>138</v>
      </c>
      <c r="C985" t="s">
        <v>1449</v>
      </c>
    </row>
    <row r="986" spans="1:3">
      <c r="A986" t="s">
        <v>134</v>
      </c>
      <c r="B986" s="86" t="s">
        <v>138</v>
      </c>
      <c r="C986" t="s">
        <v>1449</v>
      </c>
    </row>
    <row r="987" spans="1:3">
      <c r="A987" t="s">
        <v>134</v>
      </c>
      <c r="B987" s="86" t="s">
        <v>138</v>
      </c>
      <c r="C987" t="s">
        <v>1449</v>
      </c>
    </row>
    <row r="988" spans="1:3">
      <c r="A988" t="s">
        <v>134</v>
      </c>
      <c r="B988" s="86" t="s">
        <v>138</v>
      </c>
      <c r="C988" t="s">
        <v>1449</v>
      </c>
    </row>
    <row r="989" spans="1:3">
      <c r="A989" t="s">
        <v>134</v>
      </c>
      <c r="B989" s="86" t="s">
        <v>138</v>
      </c>
      <c r="C989" t="s">
        <v>1450</v>
      </c>
    </row>
    <row r="990" spans="1:3">
      <c r="A990" t="s">
        <v>134</v>
      </c>
      <c r="B990" s="86" t="s">
        <v>138</v>
      </c>
      <c r="C990" t="s">
        <v>1450</v>
      </c>
    </row>
    <row r="991" spans="1:3">
      <c r="A991" t="s">
        <v>134</v>
      </c>
      <c r="B991" s="86" t="s">
        <v>138</v>
      </c>
      <c r="C991" t="s">
        <v>1450</v>
      </c>
    </row>
    <row r="992" spans="1:3">
      <c r="A992" t="s">
        <v>134</v>
      </c>
      <c r="B992" s="86" t="s">
        <v>138</v>
      </c>
      <c r="C992" t="s">
        <v>1450</v>
      </c>
    </row>
    <row r="993" spans="1:3">
      <c r="A993" t="s">
        <v>134</v>
      </c>
      <c r="B993" s="86" t="s">
        <v>138</v>
      </c>
      <c r="C993" t="s">
        <v>1450</v>
      </c>
    </row>
    <row r="994" spans="1:3">
      <c r="A994" t="s">
        <v>134</v>
      </c>
      <c r="B994" s="86" t="s">
        <v>138</v>
      </c>
      <c r="C994" t="s">
        <v>1450</v>
      </c>
    </row>
    <row r="995" spans="1:3">
      <c r="A995" t="s">
        <v>134</v>
      </c>
      <c r="B995" s="86" t="s">
        <v>138</v>
      </c>
      <c r="C995" t="s">
        <v>1450</v>
      </c>
    </row>
    <row r="996" spans="1:3">
      <c r="A996" t="s">
        <v>134</v>
      </c>
      <c r="B996" s="86" t="s">
        <v>138</v>
      </c>
      <c r="C996" t="s">
        <v>1450</v>
      </c>
    </row>
    <row r="997" spans="1:3">
      <c r="A997" t="s">
        <v>134</v>
      </c>
      <c r="B997" s="86" t="s">
        <v>138</v>
      </c>
      <c r="C997" t="s">
        <v>1450</v>
      </c>
    </row>
    <row r="998" spans="1:3">
      <c r="A998" t="s">
        <v>134</v>
      </c>
      <c r="B998" s="86" t="s">
        <v>138</v>
      </c>
      <c r="C998" t="s">
        <v>1450</v>
      </c>
    </row>
    <row r="999" spans="1:3">
      <c r="A999" t="s">
        <v>134</v>
      </c>
      <c r="B999" s="86" t="s">
        <v>138</v>
      </c>
      <c r="C999" t="s">
        <v>1450</v>
      </c>
    </row>
    <row r="1000" spans="1:3">
      <c r="A1000" t="s">
        <v>134</v>
      </c>
      <c r="B1000" s="86" t="s">
        <v>138</v>
      </c>
      <c r="C1000" t="s">
        <v>1450</v>
      </c>
    </row>
    <row r="1001" spans="1:3">
      <c r="A1001" t="s">
        <v>134</v>
      </c>
      <c r="B1001" s="86" t="s">
        <v>138</v>
      </c>
      <c r="C1001" t="s">
        <v>1450</v>
      </c>
    </row>
    <row r="1002" spans="1:3">
      <c r="A1002" t="s">
        <v>134</v>
      </c>
      <c r="B1002" s="86" t="s">
        <v>138</v>
      </c>
      <c r="C1002" t="s">
        <v>1450</v>
      </c>
    </row>
    <row r="1003" spans="1:3">
      <c r="A1003" t="s">
        <v>134</v>
      </c>
      <c r="B1003" s="86" t="s">
        <v>138</v>
      </c>
      <c r="C1003" t="s">
        <v>1450</v>
      </c>
    </row>
    <row r="1004" spans="1:3">
      <c r="A1004" t="s">
        <v>134</v>
      </c>
      <c r="B1004" s="86" t="s">
        <v>138</v>
      </c>
      <c r="C1004" t="s">
        <v>1450</v>
      </c>
    </row>
    <row r="1005" spans="1:3">
      <c r="A1005" t="s">
        <v>134</v>
      </c>
      <c r="B1005" s="86" t="s">
        <v>138</v>
      </c>
      <c r="C1005" t="s">
        <v>1450</v>
      </c>
    </row>
    <row r="1006" spans="1:3">
      <c r="A1006" t="s">
        <v>134</v>
      </c>
      <c r="B1006" s="86" t="s">
        <v>138</v>
      </c>
      <c r="C1006" t="s">
        <v>1450</v>
      </c>
    </row>
    <row r="1007" spans="1:3">
      <c r="A1007" t="s">
        <v>134</v>
      </c>
      <c r="B1007" s="86" t="s">
        <v>138</v>
      </c>
      <c r="C1007" t="s">
        <v>1450</v>
      </c>
    </row>
    <row r="1008" spans="1:3">
      <c r="A1008" t="s">
        <v>134</v>
      </c>
      <c r="B1008" s="86" t="s">
        <v>138</v>
      </c>
      <c r="C1008" t="s">
        <v>1450</v>
      </c>
    </row>
    <row r="1009" spans="1:3">
      <c r="A1009" t="s">
        <v>134</v>
      </c>
      <c r="B1009" s="86" t="s">
        <v>138</v>
      </c>
      <c r="C1009" t="s">
        <v>1450</v>
      </c>
    </row>
    <row r="1010" spans="1:3">
      <c r="A1010" t="s">
        <v>134</v>
      </c>
      <c r="B1010" s="86" t="s">
        <v>138</v>
      </c>
      <c r="C1010" t="s">
        <v>1450</v>
      </c>
    </row>
    <row r="1011" spans="1:3">
      <c r="A1011" t="s">
        <v>134</v>
      </c>
      <c r="B1011" s="86" t="s">
        <v>138</v>
      </c>
      <c r="C1011" t="s">
        <v>1450</v>
      </c>
    </row>
    <row r="1012" spans="1:3">
      <c r="A1012" t="s">
        <v>134</v>
      </c>
      <c r="B1012" s="86" t="s">
        <v>138</v>
      </c>
      <c r="C1012" t="s">
        <v>1450</v>
      </c>
    </row>
    <row r="1013" spans="1:3">
      <c r="A1013" t="s">
        <v>134</v>
      </c>
      <c r="B1013" s="86" t="s">
        <v>138</v>
      </c>
      <c r="C1013" t="s">
        <v>1450</v>
      </c>
    </row>
    <row r="1014" spans="1:3">
      <c r="A1014" t="s">
        <v>134</v>
      </c>
      <c r="B1014" s="86" t="s">
        <v>138</v>
      </c>
      <c r="C1014" t="s">
        <v>1450</v>
      </c>
    </row>
    <row r="1015" spans="1:3">
      <c r="A1015" t="s">
        <v>134</v>
      </c>
      <c r="B1015" s="86" t="s">
        <v>138</v>
      </c>
      <c r="C1015" t="s">
        <v>1450</v>
      </c>
    </row>
    <row r="1016" spans="1:3">
      <c r="A1016" t="s">
        <v>134</v>
      </c>
      <c r="B1016" s="86" t="s">
        <v>138</v>
      </c>
      <c r="C1016" t="s">
        <v>1450</v>
      </c>
    </row>
    <row r="1017" spans="1:3">
      <c r="A1017" t="s">
        <v>134</v>
      </c>
      <c r="B1017" s="86" t="s">
        <v>138</v>
      </c>
      <c r="C1017" t="s">
        <v>1450</v>
      </c>
    </row>
    <row r="1018" spans="1:3">
      <c r="A1018" t="s">
        <v>134</v>
      </c>
      <c r="B1018" s="86" t="s">
        <v>138</v>
      </c>
      <c r="C1018" t="s">
        <v>1450</v>
      </c>
    </row>
    <row r="1019" spans="1:3">
      <c r="A1019" t="s">
        <v>134</v>
      </c>
      <c r="B1019" s="86" t="s">
        <v>138</v>
      </c>
      <c r="C1019" t="s">
        <v>1450</v>
      </c>
    </row>
    <row r="1020" spans="1:3">
      <c r="A1020" t="s">
        <v>134</v>
      </c>
      <c r="B1020" s="86" t="s">
        <v>138</v>
      </c>
      <c r="C1020" t="s">
        <v>1450</v>
      </c>
    </row>
    <row r="1021" spans="1:3">
      <c r="A1021" t="s">
        <v>134</v>
      </c>
      <c r="B1021" s="86" t="s">
        <v>138</v>
      </c>
      <c r="C1021" t="s">
        <v>1450</v>
      </c>
    </row>
    <row r="1022" spans="1:3">
      <c r="A1022" t="s">
        <v>134</v>
      </c>
      <c r="B1022" s="86" t="s">
        <v>138</v>
      </c>
      <c r="C1022" t="s">
        <v>1450</v>
      </c>
    </row>
    <row r="1023" spans="1:3">
      <c r="A1023" t="s">
        <v>134</v>
      </c>
      <c r="B1023" s="86" t="s">
        <v>138</v>
      </c>
      <c r="C1023" t="s">
        <v>1450</v>
      </c>
    </row>
    <row r="1024" spans="1:3">
      <c r="A1024" t="s">
        <v>134</v>
      </c>
      <c r="B1024" s="86" t="s">
        <v>138</v>
      </c>
      <c r="C1024" t="s">
        <v>1450</v>
      </c>
    </row>
    <row r="1025" spans="1:3">
      <c r="A1025" t="s">
        <v>134</v>
      </c>
      <c r="B1025" s="86" t="s">
        <v>138</v>
      </c>
      <c r="C1025" t="s">
        <v>1451</v>
      </c>
    </row>
    <row r="1026" spans="1:3">
      <c r="A1026" t="s">
        <v>134</v>
      </c>
      <c r="B1026" s="86" t="s">
        <v>138</v>
      </c>
      <c r="C1026" t="s">
        <v>1451</v>
      </c>
    </row>
    <row r="1027" spans="1:3">
      <c r="A1027" t="s">
        <v>134</v>
      </c>
      <c r="B1027" s="86" t="s">
        <v>138</v>
      </c>
      <c r="C1027" t="s">
        <v>1452</v>
      </c>
    </row>
    <row r="1028" spans="1:3">
      <c r="A1028" t="s">
        <v>134</v>
      </c>
      <c r="B1028" s="86" t="s">
        <v>138</v>
      </c>
      <c r="C1028" t="s">
        <v>1452</v>
      </c>
    </row>
    <row r="1029" spans="1:3">
      <c r="A1029" t="s">
        <v>134</v>
      </c>
      <c r="B1029" s="86" t="s">
        <v>138</v>
      </c>
      <c r="C1029" t="s">
        <v>1452</v>
      </c>
    </row>
    <row r="1030" spans="1:3">
      <c r="A1030" t="s">
        <v>134</v>
      </c>
      <c r="B1030" s="86" t="s">
        <v>138</v>
      </c>
      <c r="C1030" t="s">
        <v>1452</v>
      </c>
    </row>
    <row r="1031" spans="1:3">
      <c r="A1031" t="s">
        <v>134</v>
      </c>
      <c r="B1031" s="86" t="s">
        <v>138</v>
      </c>
      <c r="C1031" t="s">
        <v>1452</v>
      </c>
    </row>
    <row r="1032" spans="1:3">
      <c r="A1032" t="s">
        <v>134</v>
      </c>
      <c r="B1032" s="86" t="s">
        <v>138</v>
      </c>
      <c r="C1032" t="s">
        <v>1452</v>
      </c>
    </row>
    <row r="1033" spans="1:3">
      <c r="A1033" t="s">
        <v>134</v>
      </c>
      <c r="B1033" s="86" t="s">
        <v>138</v>
      </c>
      <c r="C1033" t="s">
        <v>1452</v>
      </c>
    </row>
    <row r="1034" spans="1:3">
      <c r="A1034" t="s">
        <v>134</v>
      </c>
      <c r="B1034" s="86" t="s">
        <v>138</v>
      </c>
      <c r="C1034" t="s">
        <v>1452</v>
      </c>
    </row>
    <row r="1035" spans="1:3">
      <c r="A1035" t="s">
        <v>134</v>
      </c>
      <c r="B1035" s="86" t="s">
        <v>138</v>
      </c>
      <c r="C1035" t="s">
        <v>1452</v>
      </c>
    </row>
    <row r="1036" spans="1:3">
      <c r="A1036" t="s">
        <v>134</v>
      </c>
      <c r="B1036" s="86" t="s">
        <v>138</v>
      </c>
      <c r="C1036" t="s">
        <v>1452</v>
      </c>
    </row>
    <row r="1037" spans="1:3">
      <c r="A1037" t="s">
        <v>134</v>
      </c>
      <c r="B1037" s="86" t="s">
        <v>138</v>
      </c>
      <c r="C1037" t="s">
        <v>1452</v>
      </c>
    </row>
    <row r="1038" spans="1:3">
      <c r="A1038" t="s">
        <v>134</v>
      </c>
      <c r="B1038" s="86" t="s">
        <v>138</v>
      </c>
      <c r="C1038" t="s">
        <v>1452</v>
      </c>
    </row>
    <row r="1039" spans="1:3">
      <c r="A1039" t="s">
        <v>134</v>
      </c>
      <c r="B1039" s="86" t="s">
        <v>138</v>
      </c>
      <c r="C1039" t="s">
        <v>1453</v>
      </c>
    </row>
    <row r="1040" spans="1:3">
      <c r="A1040" t="s">
        <v>134</v>
      </c>
      <c r="B1040" s="86" t="s">
        <v>138</v>
      </c>
      <c r="C1040" t="s">
        <v>1453</v>
      </c>
    </row>
    <row r="1041" spans="1:3">
      <c r="A1041" t="s">
        <v>134</v>
      </c>
      <c r="B1041" s="86" t="s">
        <v>138</v>
      </c>
      <c r="C1041" t="s">
        <v>1453</v>
      </c>
    </row>
    <row r="1042" spans="1:3">
      <c r="A1042" t="s">
        <v>134</v>
      </c>
      <c r="B1042" s="86" t="s">
        <v>138</v>
      </c>
      <c r="C1042" t="s">
        <v>1453</v>
      </c>
    </row>
    <row r="1043" spans="1:3">
      <c r="A1043" t="s">
        <v>134</v>
      </c>
      <c r="B1043" s="86" t="s">
        <v>138</v>
      </c>
      <c r="C1043" t="s">
        <v>1453</v>
      </c>
    </row>
    <row r="1044" spans="1:3">
      <c r="A1044" t="s">
        <v>134</v>
      </c>
      <c r="B1044" s="86" t="s">
        <v>138</v>
      </c>
      <c r="C1044" t="s">
        <v>1453</v>
      </c>
    </row>
    <row r="1045" spans="1:3">
      <c r="A1045" t="s">
        <v>134</v>
      </c>
      <c r="B1045" s="86" t="s">
        <v>138</v>
      </c>
      <c r="C1045" t="s">
        <v>1453</v>
      </c>
    </row>
    <row r="1046" spans="1:3">
      <c r="A1046" t="s">
        <v>134</v>
      </c>
      <c r="B1046" s="86" t="s">
        <v>138</v>
      </c>
      <c r="C1046" t="s">
        <v>1453</v>
      </c>
    </row>
    <row r="1047" spans="1:3">
      <c r="A1047" t="s">
        <v>134</v>
      </c>
      <c r="B1047" s="86" t="s">
        <v>138</v>
      </c>
      <c r="C1047" t="s">
        <v>1453</v>
      </c>
    </row>
    <row r="1048" spans="1:3">
      <c r="A1048" t="s">
        <v>134</v>
      </c>
      <c r="B1048" s="86" t="s">
        <v>138</v>
      </c>
      <c r="C1048" t="s">
        <v>1453</v>
      </c>
    </row>
    <row r="1049" spans="1:3">
      <c r="A1049" t="s">
        <v>134</v>
      </c>
      <c r="B1049" s="86" t="s">
        <v>138</v>
      </c>
      <c r="C1049" t="s">
        <v>1453</v>
      </c>
    </row>
    <row r="1050" spans="1:3">
      <c r="A1050" t="s">
        <v>134</v>
      </c>
      <c r="B1050" s="86" t="s">
        <v>138</v>
      </c>
      <c r="C1050" t="s">
        <v>1453</v>
      </c>
    </row>
    <row r="1051" spans="1:3">
      <c r="A1051" t="s">
        <v>134</v>
      </c>
      <c r="B1051" s="86" t="s">
        <v>138</v>
      </c>
      <c r="C1051" t="s">
        <v>1453</v>
      </c>
    </row>
    <row r="1052" spans="1:3">
      <c r="A1052" t="s">
        <v>134</v>
      </c>
      <c r="B1052" s="86" t="s">
        <v>138</v>
      </c>
      <c r="C1052" t="s">
        <v>1453</v>
      </c>
    </row>
    <row r="1053" spans="1:3">
      <c r="A1053" t="s">
        <v>134</v>
      </c>
      <c r="B1053" s="86" t="s">
        <v>138</v>
      </c>
      <c r="C1053" t="s">
        <v>1454</v>
      </c>
    </row>
    <row r="1054" spans="1:3">
      <c r="A1054" t="s">
        <v>134</v>
      </c>
      <c r="B1054" s="86" t="s">
        <v>138</v>
      </c>
      <c r="C1054" t="s">
        <v>1454</v>
      </c>
    </row>
    <row r="1055" spans="1:3">
      <c r="A1055" t="s">
        <v>134</v>
      </c>
      <c r="B1055" s="86" t="s">
        <v>138</v>
      </c>
      <c r="C1055" t="s">
        <v>1454</v>
      </c>
    </row>
    <row r="1056" spans="1:3">
      <c r="A1056" t="s">
        <v>134</v>
      </c>
      <c r="B1056" s="86" t="s">
        <v>138</v>
      </c>
      <c r="C1056" t="s">
        <v>1454</v>
      </c>
    </row>
    <row r="1057" spans="1:3">
      <c r="A1057" t="s">
        <v>134</v>
      </c>
      <c r="B1057" s="86" t="s">
        <v>138</v>
      </c>
      <c r="C1057" t="s">
        <v>1454</v>
      </c>
    </row>
    <row r="1058" spans="1:3">
      <c r="A1058" t="s">
        <v>134</v>
      </c>
      <c r="B1058" s="86" t="s">
        <v>138</v>
      </c>
      <c r="C1058" t="s">
        <v>1454</v>
      </c>
    </row>
    <row r="1059" spans="1:3">
      <c r="A1059" t="s">
        <v>134</v>
      </c>
      <c r="B1059" s="86" t="s">
        <v>138</v>
      </c>
      <c r="C1059" t="s">
        <v>1454</v>
      </c>
    </row>
    <row r="1060" spans="1:3">
      <c r="A1060" t="s">
        <v>134</v>
      </c>
      <c r="B1060" s="86" t="s">
        <v>138</v>
      </c>
      <c r="C1060" t="s">
        <v>1454</v>
      </c>
    </row>
    <row r="1061" spans="1:3">
      <c r="A1061" t="s">
        <v>134</v>
      </c>
      <c r="B1061" s="86" t="s">
        <v>138</v>
      </c>
      <c r="C1061" t="s">
        <v>1454</v>
      </c>
    </row>
    <row r="1062" spans="1:3">
      <c r="A1062" t="s">
        <v>134</v>
      </c>
      <c r="B1062" s="86" t="s">
        <v>138</v>
      </c>
      <c r="C1062" t="s">
        <v>1454</v>
      </c>
    </row>
    <row r="1063" spans="1:3">
      <c r="A1063" t="s">
        <v>134</v>
      </c>
      <c r="B1063" s="86" t="s">
        <v>138</v>
      </c>
      <c r="C1063" t="s">
        <v>1454</v>
      </c>
    </row>
    <row r="1064" spans="1:3">
      <c r="A1064" t="s">
        <v>134</v>
      </c>
      <c r="B1064" s="86" t="s">
        <v>138</v>
      </c>
      <c r="C1064" t="s">
        <v>1454</v>
      </c>
    </row>
    <row r="1065" spans="1:3">
      <c r="A1065" t="s">
        <v>134</v>
      </c>
      <c r="B1065" s="86" t="s">
        <v>138</v>
      </c>
      <c r="C1065" t="s">
        <v>1454</v>
      </c>
    </row>
    <row r="1066" spans="1:3">
      <c r="A1066" t="s">
        <v>134</v>
      </c>
      <c r="B1066" s="86" t="s">
        <v>138</v>
      </c>
      <c r="C1066" t="s">
        <v>1454</v>
      </c>
    </row>
    <row r="1067" spans="1:3">
      <c r="A1067" t="s">
        <v>134</v>
      </c>
      <c r="B1067" s="86" t="s">
        <v>138</v>
      </c>
      <c r="C1067" t="s">
        <v>1454</v>
      </c>
    </row>
    <row r="1068" spans="1:3">
      <c r="A1068" t="s">
        <v>134</v>
      </c>
      <c r="B1068" s="86" t="s">
        <v>138</v>
      </c>
      <c r="C1068" t="s">
        <v>1454</v>
      </c>
    </row>
    <row r="1069" spans="1:3">
      <c r="A1069" t="s">
        <v>134</v>
      </c>
      <c r="B1069" s="86" t="s">
        <v>138</v>
      </c>
      <c r="C1069" t="s">
        <v>1454</v>
      </c>
    </row>
    <row r="1070" spans="1:3">
      <c r="A1070" t="s">
        <v>134</v>
      </c>
      <c r="B1070" s="86" t="s">
        <v>138</v>
      </c>
      <c r="C1070" t="s">
        <v>1454</v>
      </c>
    </row>
    <row r="1071" spans="1:3">
      <c r="A1071" t="s">
        <v>134</v>
      </c>
      <c r="B1071" s="86" t="s">
        <v>138</v>
      </c>
      <c r="C1071" t="s">
        <v>1454</v>
      </c>
    </row>
    <row r="1072" spans="1:3">
      <c r="A1072" t="s">
        <v>134</v>
      </c>
      <c r="B1072" s="86" t="s">
        <v>138</v>
      </c>
      <c r="C1072" t="s">
        <v>1454</v>
      </c>
    </row>
    <row r="1073" spans="1:3">
      <c r="A1073" t="s">
        <v>134</v>
      </c>
      <c r="B1073" s="86" t="s">
        <v>138</v>
      </c>
      <c r="C1073" t="s">
        <v>1454</v>
      </c>
    </row>
    <row r="1074" spans="1:3">
      <c r="A1074" t="s">
        <v>134</v>
      </c>
      <c r="B1074" s="86" t="s">
        <v>138</v>
      </c>
      <c r="C1074" t="s">
        <v>1454</v>
      </c>
    </row>
    <row r="1075" spans="1:3">
      <c r="A1075" t="s">
        <v>134</v>
      </c>
      <c r="B1075" s="86" t="s">
        <v>138</v>
      </c>
      <c r="C1075" t="s">
        <v>1454</v>
      </c>
    </row>
    <row r="1076" spans="1:3">
      <c r="A1076" t="s">
        <v>134</v>
      </c>
      <c r="B1076" s="86" t="s">
        <v>138</v>
      </c>
      <c r="C1076" t="s">
        <v>1454</v>
      </c>
    </row>
    <row r="1077" spans="1:3">
      <c r="A1077" t="s">
        <v>134</v>
      </c>
      <c r="B1077" s="86" t="s">
        <v>138</v>
      </c>
      <c r="C1077" t="s">
        <v>1454</v>
      </c>
    </row>
    <row r="1078" spans="1:3">
      <c r="A1078" t="s">
        <v>134</v>
      </c>
      <c r="B1078" s="86" t="s">
        <v>138</v>
      </c>
      <c r="C1078" t="s">
        <v>1454</v>
      </c>
    </row>
    <row r="1079" spans="1:3">
      <c r="A1079" t="s">
        <v>134</v>
      </c>
      <c r="B1079" s="86" t="s">
        <v>138</v>
      </c>
      <c r="C1079" t="s">
        <v>1454</v>
      </c>
    </row>
    <row r="1080" spans="1:3">
      <c r="A1080" t="s">
        <v>134</v>
      </c>
      <c r="B1080" s="86" t="s">
        <v>138</v>
      </c>
      <c r="C1080" t="s">
        <v>1454</v>
      </c>
    </row>
    <row r="1081" spans="1:3">
      <c r="A1081" t="s">
        <v>134</v>
      </c>
      <c r="B1081" s="86" t="s">
        <v>138</v>
      </c>
      <c r="C1081" t="s">
        <v>1454</v>
      </c>
    </row>
    <row r="1082" spans="1:3">
      <c r="A1082" t="s">
        <v>134</v>
      </c>
      <c r="B1082" s="86" t="s">
        <v>138</v>
      </c>
      <c r="C1082" t="s">
        <v>1454</v>
      </c>
    </row>
    <row r="1083" spans="1:3">
      <c r="A1083" t="s">
        <v>134</v>
      </c>
      <c r="B1083" s="86" t="s">
        <v>138</v>
      </c>
      <c r="C1083" t="s">
        <v>1454</v>
      </c>
    </row>
    <row r="1084" spans="1:3">
      <c r="A1084" t="s">
        <v>134</v>
      </c>
      <c r="B1084" s="86" t="s">
        <v>138</v>
      </c>
      <c r="C1084" t="s">
        <v>1454</v>
      </c>
    </row>
    <row r="1085" spans="1:3">
      <c r="A1085" t="s">
        <v>134</v>
      </c>
      <c r="B1085" s="86" t="s">
        <v>138</v>
      </c>
      <c r="C1085" t="s">
        <v>1454</v>
      </c>
    </row>
    <row r="1086" spans="1:3">
      <c r="A1086" t="s">
        <v>134</v>
      </c>
      <c r="B1086" s="86" t="s">
        <v>138</v>
      </c>
      <c r="C1086" t="s">
        <v>1455</v>
      </c>
    </row>
    <row r="1087" spans="1:3">
      <c r="A1087" t="s">
        <v>134</v>
      </c>
      <c r="B1087" s="86" t="s">
        <v>138</v>
      </c>
      <c r="C1087" t="s">
        <v>1455</v>
      </c>
    </row>
    <row r="1088" spans="1:3">
      <c r="A1088" t="s">
        <v>134</v>
      </c>
      <c r="B1088" s="86" t="s">
        <v>138</v>
      </c>
      <c r="C1088" t="s">
        <v>1455</v>
      </c>
    </row>
    <row r="1089" spans="1:3">
      <c r="A1089" t="s">
        <v>134</v>
      </c>
      <c r="B1089" s="86" t="s">
        <v>138</v>
      </c>
      <c r="C1089" t="s">
        <v>1455</v>
      </c>
    </row>
    <row r="1090" spans="1:3">
      <c r="A1090" t="s">
        <v>134</v>
      </c>
      <c r="B1090" s="86" t="s">
        <v>138</v>
      </c>
      <c r="C1090" t="s">
        <v>1455</v>
      </c>
    </row>
    <row r="1091" spans="1:3">
      <c r="A1091" t="s">
        <v>134</v>
      </c>
      <c r="B1091" s="86" t="s">
        <v>138</v>
      </c>
      <c r="C1091" t="s">
        <v>1455</v>
      </c>
    </row>
    <row r="1092" spans="1:3">
      <c r="A1092" t="s">
        <v>134</v>
      </c>
      <c r="B1092" s="86" t="s">
        <v>138</v>
      </c>
      <c r="C1092" t="s">
        <v>1455</v>
      </c>
    </row>
    <row r="1093" spans="1:3">
      <c r="A1093" t="s">
        <v>134</v>
      </c>
      <c r="B1093" s="86" t="s">
        <v>138</v>
      </c>
      <c r="C1093" t="s">
        <v>1455</v>
      </c>
    </row>
    <row r="1094" spans="1:3">
      <c r="A1094" t="s">
        <v>134</v>
      </c>
      <c r="B1094" s="86" t="s">
        <v>138</v>
      </c>
      <c r="C1094" t="s">
        <v>1455</v>
      </c>
    </row>
    <row r="1095" spans="1:3">
      <c r="A1095" t="s">
        <v>134</v>
      </c>
      <c r="B1095" s="86" t="s">
        <v>138</v>
      </c>
      <c r="C1095" t="s">
        <v>1455</v>
      </c>
    </row>
    <row r="1096" spans="1:3">
      <c r="A1096" t="s">
        <v>134</v>
      </c>
      <c r="B1096" s="86" t="s">
        <v>138</v>
      </c>
      <c r="C1096" t="s">
        <v>1455</v>
      </c>
    </row>
    <row r="1097" spans="1:3">
      <c r="A1097" t="s">
        <v>134</v>
      </c>
      <c r="B1097" s="86" t="s">
        <v>138</v>
      </c>
      <c r="C1097" t="s">
        <v>1455</v>
      </c>
    </row>
    <row r="1098" spans="1:3">
      <c r="A1098" t="s">
        <v>134</v>
      </c>
      <c r="B1098" s="86" t="s">
        <v>138</v>
      </c>
      <c r="C1098" t="s">
        <v>1455</v>
      </c>
    </row>
    <row r="1099" spans="1:3">
      <c r="A1099" t="s">
        <v>134</v>
      </c>
      <c r="B1099" s="86" t="s">
        <v>138</v>
      </c>
      <c r="C1099" t="s">
        <v>1455</v>
      </c>
    </row>
    <row r="1100" spans="1:3">
      <c r="A1100" t="s">
        <v>134</v>
      </c>
      <c r="B1100" s="86" t="s">
        <v>138</v>
      </c>
      <c r="C1100" t="s">
        <v>1455</v>
      </c>
    </row>
    <row r="1101" spans="1:3">
      <c r="A1101" t="s">
        <v>134</v>
      </c>
      <c r="B1101" s="86" t="s">
        <v>138</v>
      </c>
      <c r="C1101" t="s">
        <v>1455</v>
      </c>
    </row>
    <row r="1102" spans="1:3">
      <c r="A1102" t="s">
        <v>134</v>
      </c>
      <c r="B1102" s="86" t="s">
        <v>138</v>
      </c>
      <c r="C1102" t="s">
        <v>1455</v>
      </c>
    </row>
    <row r="1103" spans="1:3">
      <c r="A1103" t="s">
        <v>134</v>
      </c>
      <c r="B1103" s="86" t="s">
        <v>138</v>
      </c>
      <c r="C1103" t="s">
        <v>1455</v>
      </c>
    </row>
    <row r="1104" spans="1:3">
      <c r="A1104" t="s">
        <v>134</v>
      </c>
      <c r="B1104" s="86" t="s">
        <v>138</v>
      </c>
      <c r="C1104" t="s">
        <v>1455</v>
      </c>
    </row>
    <row r="1105" spans="1:3">
      <c r="A1105" t="s">
        <v>134</v>
      </c>
      <c r="B1105" s="86" t="s">
        <v>138</v>
      </c>
      <c r="C1105" t="s">
        <v>1455</v>
      </c>
    </row>
    <row r="1106" spans="1:3">
      <c r="A1106" t="s">
        <v>134</v>
      </c>
      <c r="B1106" s="86" t="s">
        <v>138</v>
      </c>
      <c r="C1106" t="s">
        <v>1455</v>
      </c>
    </row>
    <row r="1107" spans="1:3">
      <c r="A1107" t="s">
        <v>134</v>
      </c>
      <c r="B1107" s="86" t="s">
        <v>138</v>
      </c>
      <c r="C1107" t="s">
        <v>1455</v>
      </c>
    </row>
    <row r="1108" spans="1:3">
      <c r="A1108" t="s">
        <v>134</v>
      </c>
      <c r="B1108" s="86" t="s">
        <v>138</v>
      </c>
      <c r="C1108" t="s">
        <v>1455</v>
      </c>
    </row>
    <row r="1109" spans="1:3">
      <c r="A1109" t="s">
        <v>134</v>
      </c>
      <c r="B1109" s="86" t="s">
        <v>138</v>
      </c>
      <c r="C1109" t="s">
        <v>1455</v>
      </c>
    </row>
    <row r="1110" spans="1:3">
      <c r="A1110" t="s">
        <v>134</v>
      </c>
      <c r="B1110" s="86" t="s">
        <v>138</v>
      </c>
      <c r="C1110" t="s">
        <v>1455</v>
      </c>
    </row>
    <row r="1111" spans="1:3">
      <c r="A1111" t="s">
        <v>134</v>
      </c>
      <c r="B1111" s="86" t="s">
        <v>138</v>
      </c>
      <c r="C1111" t="s">
        <v>1455</v>
      </c>
    </row>
    <row r="1112" spans="1:3">
      <c r="A1112" t="s">
        <v>134</v>
      </c>
      <c r="B1112" s="86" t="s">
        <v>138</v>
      </c>
      <c r="C1112" t="s">
        <v>1455</v>
      </c>
    </row>
    <row r="1113" spans="1:3">
      <c r="A1113" t="s">
        <v>134</v>
      </c>
      <c r="B1113" s="86" t="s">
        <v>138</v>
      </c>
      <c r="C1113" t="s">
        <v>1455</v>
      </c>
    </row>
    <row r="1114" spans="1:3">
      <c r="A1114" t="s">
        <v>134</v>
      </c>
      <c r="B1114" s="86" t="s">
        <v>138</v>
      </c>
      <c r="C1114" t="s">
        <v>1455</v>
      </c>
    </row>
    <row r="1115" spans="1:3">
      <c r="A1115" t="s">
        <v>134</v>
      </c>
      <c r="B1115" s="86" t="s">
        <v>138</v>
      </c>
      <c r="C1115" t="s">
        <v>1455</v>
      </c>
    </row>
    <row r="1116" spans="1:3">
      <c r="A1116" t="s">
        <v>134</v>
      </c>
      <c r="B1116" s="86" t="s">
        <v>138</v>
      </c>
      <c r="C1116" t="s">
        <v>1455</v>
      </c>
    </row>
    <row r="1117" spans="1:3">
      <c r="A1117" t="s">
        <v>134</v>
      </c>
      <c r="B1117" s="86" t="s">
        <v>138</v>
      </c>
      <c r="C1117" t="s">
        <v>1455</v>
      </c>
    </row>
    <row r="1118" spans="1:3">
      <c r="A1118" t="s">
        <v>134</v>
      </c>
      <c r="B1118" s="86" t="s">
        <v>138</v>
      </c>
      <c r="C1118" t="s">
        <v>1456</v>
      </c>
    </row>
    <row r="1119" spans="1:3">
      <c r="A1119" t="s">
        <v>134</v>
      </c>
      <c r="B1119" s="86" t="s">
        <v>138</v>
      </c>
      <c r="C1119" t="s">
        <v>1456</v>
      </c>
    </row>
    <row r="1120" spans="1:3">
      <c r="A1120" t="s">
        <v>134</v>
      </c>
      <c r="B1120" s="86" t="s">
        <v>138</v>
      </c>
      <c r="C1120" t="s">
        <v>1456</v>
      </c>
    </row>
    <row r="1121" spans="1:3">
      <c r="A1121" t="s">
        <v>134</v>
      </c>
      <c r="B1121" s="86" t="s">
        <v>138</v>
      </c>
      <c r="C1121" t="s">
        <v>1456</v>
      </c>
    </row>
    <row r="1122" spans="1:3">
      <c r="A1122" t="s">
        <v>134</v>
      </c>
      <c r="B1122" s="86" t="s">
        <v>138</v>
      </c>
      <c r="C1122" t="s">
        <v>1456</v>
      </c>
    </row>
    <row r="1123" spans="1:3">
      <c r="A1123" t="s">
        <v>134</v>
      </c>
      <c r="B1123" s="86" t="s">
        <v>138</v>
      </c>
      <c r="C1123" t="s">
        <v>1456</v>
      </c>
    </row>
    <row r="1124" spans="1:3">
      <c r="A1124" t="s">
        <v>134</v>
      </c>
      <c r="B1124" s="86" t="s">
        <v>138</v>
      </c>
      <c r="C1124" t="s">
        <v>1456</v>
      </c>
    </row>
    <row r="1125" spans="1:3">
      <c r="A1125" t="s">
        <v>134</v>
      </c>
      <c r="B1125" s="86" t="s">
        <v>138</v>
      </c>
      <c r="C1125" t="s">
        <v>1456</v>
      </c>
    </row>
    <row r="1126" spans="1:3">
      <c r="A1126" t="s">
        <v>134</v>
      </c>
      <c r="B1126" s="86" t="s">
        <v>138</v>
      </c>
      <c r="C1126" t="s">
        <v>1456</v>
      </c>
    </row>
    <row r="1127" spans="1:3">
      <c r="A1127" t="s">
        <v>134</v>
      </c>
      <c r="B1127" s="86" t="s">
        <v>138</v>
      </c>
      <c r="C1127" t="s">
        <v>1456</v>
      </c>
    </row>
    <row r="1128" spans="1:3">
      <c r="A1128" t="s">
        <v>134</v>
      </c>
      <c r="B1128" s="86" t="s">
        <v>138</v>
      </c>
      <c r="C1128" t="s">
        <v>1456</v>
      </c>
    </row>
    <row r="1129" spans="1:3">
      <c r="A1129" t="s">
        <v>134</v>
      </c>
      <c r="B1129" s="86" t="s">
        <v>138</v>
      </c>
      <c r="C1129" t="s">
        <v>1456</v>
      </c>
    </row>
    <row r="1130" spans="1:3">
      <c r="A1130" t="s">
        <v>134</v>
      </c>
      <c r="B1130" s="86" t="s">
        <v>138</v>
      </c>
      <c r="C1130" t="s">
        <v>1456</v>
      </c>
    </row>
    <row r="1131" spans="1:3">
      <c r="A1131" t="s">
        <v>134</v>
      </c>
      <c r="B1131" s="86" t="s">
        <v>138</v>
      </c>
      <c r="C1131" t="s">
        <v>1456</v>
      </c>
    </row>
    <row r="1132" spans="1:3">
      <c r="A1132" t="s">
        <v>134</v>
      </c>
      <c r="B1132" s="86" t="s">
        <v>138</v>
      </c>
      <c r="C1132" t="s">
        <v>1456</v>
      </c>
    </row>
    <row r="1133" spans="1:3">
      <c r="A1133" t="s">
        <v>134</v>
      </c>
      <c r="B1133" s="86" t="s">
        <v>138</v>
      </c>
      <c r="C1133" t="s">
        <v>1456</v>
      </c>
    </row>
    <row r="1134" spans="1:3">
      <c r="A1134" t="s">
        <v>134</v>
      </c>
      <c r="B1134" s="86" t="s">
        <v>138</v>
      </c>
      <c r="C1134" t="s">
        <v>1456</v>
      </c>
    </row>
    <row r="1135" spans="1:3">
      <c r="A1135" t="s">
        <v>134</v>
      </c>
      <c r="B1135" s="86" t="s">
        <v>138</v>
      </c>
      <c r="C1135" t="s">
        <v>1456</v>
      </c>
    </row>
    <row r="1136" spans="1:3">
      <c r="A1136" t="s">
        <v>134</v>
      </c>
      <c r="B1136" s="86" t="s">
        <v>138</v>
      </c>
      <c r="C1136" t="s">
        <v>1456</v>
      </c>
    </row>
    <row r="1137" spans="1:3">
      <c r="A1137" t="s">
        <v>134</v>
      </c>
      <c r="B1137" s="86" t="s">
        <v>138</v>
      </c>
      <c r="C1137" t="s">
        <v>1456</v>
      </c>
    </row>
    <row r="1138" spans="1:3">
      <c r="A1138" t="s">
        <v>134</v>
      </c>
      <c r="B1138" s="86" t="s">
        <v>138</v>
      </c>
      <c r="C1138" t="s">
        <v>1456</v>
      </c>
    </row>
    <row r="1139" spans="1:3">
      <c r="A1139" t="s">
        <v>134</v>
      </c>
      <c r="B1139" s="86" t="s">
        <v>138</v>
      </c>
      <c r="C1139" t="s">
        <v>1456</v>
      </c>
    </row>
    <row r="1140" spans="1:3">
      <c r="A1140" t="s">
        <v>134</v>
      </c>
      <c r="B1140" s="86" t="s">
        <v>138</v>
      </c>
      <c r="C1140" t="s">
        <v>1456</v>
      </c>
    </row>
    <row r="1141" spans="1:3">
      <c r="A1141" t="s">
        <v>134</v>
      </c>
      <c r="B1141" s="86" t="s">
        <v>138</v>
      </c>
      <c r="C1141" t="s">
        <v>1456</v>
      </c>
    </row>
    <row r="1142" spans="1:3">
      <c r="A1142" t="s">
        <v>134</v>
      </c>
      <c r="B1142" s="86" t="s">
        <v>138</v>
      </c>
      <c r="C1142" t="s">
        <v>1456</v>
      </c>
    </row>
    <row r="1143" spans="1:3">
      <c r="A1143" t="s">
        <v>134</v>
      </c>
      <c r="B1143" s="86" t="s">
        <v>138</v>
      </c>
      <c r="C1143" t="s">
        <v>1456</v>
      </c>
    </row>
    <row r="1144" spans="1:3">
      <c r="A1144" t="s">
        <v>134</v>
      </c>
      <c r="B1144" s="86" t="s">
        <v>138</v>
      </c>
      <c r="C1144" t="s">
        <v>1456</v>
      </c>
    </row>
    <row r="1145" spans="1:3">
      <c r="A1145" t="s">
        <v>134</v>
      </c>
      <c r="B1145" s="86" t="s">
        <v>138</v>
      </c>
      <c r="C1145" t="s">
        <v>1456</v>
      </c>
    </row>
    <row r="1146" spans="1:3">
      <c r="A1146" t="s">
        <v>134</v>
      </c>
      <c r="B1146" s="86" t="s">
        <v>138</v>
      </c>
      <c r="C1146" t="s">
        <v>1457</v>
      </c>
    </row>
    <row r="1147" spans="1:3">
      <c r="A1147" t="s">
        <v>134</v>
      </c>
      <c r="B1147" s="86" t="s">
        <v>138</v>
      </c>
      <c r="C1147" t="s">
        <v>1457</v>
      </c>
    </row>
    <row r="1148" spans="1:3">
      <c r="A1148" t="s">
        <v>134</v>
      </c>
      <c r="B1148" s="86" t="s">
        <v>138</v>
      </c>
      <c r="C1148" t="s">
        <v>1457</v>
      </c>
    </row>
    <row r="1149" spans="1:3">
      <c r="A1149" t="s">
        <v>134</v>
      </c>
      <c r="B1149" s="86" t="s">
        <v>138</v>
      </c>
      <c r="C1149" t="s">
        <v>1457</v>
      </c>
    </row>
    <row r="1150" spans="1:3">
      <c r="A1150" t="s">
        <v>134</v>
      </c>
      <c r="B1150" s="86" t="s">
        <v>138</v>
      </c>
      <c r="C1150" t="s">
        <v>1457</v>
      </c>
    </row>
    <row r="1151" spans="1:3">
      <c r="A1151" t="s">
        <v>134</v>
      </c>
      <c r="B1151" s="86" t="s">
        <v>138</v>
      </c>
      <c r="C1151" t="s">
        <v>1457</v>
      </c>
    </row>
    <row r="1152" spans="1:3">
      <c r="A1152" t="s">
        <v>134</v>
      </c>
      <c r="B1152" s="86" t="s">
        <v>138</v>
      </c>
      <c r="C1152" t="s">
        <v>1457</v>
      </c>
    </row>
    <row r="1153" spans="1:3">
      <c r="A1153" t="s">
        <v>134</v>
      </c>
      <c r="B1153" s="86" t="s">
        <v>138</v>
      </c>
      <c r="C1153" t="s">
        <v>1457</v>
      </c>
    </row>
    <row r="1154" spans="1:3">
      <c r="A1154" t="s">
        <v>134</v>
      </c>
      <c r="B1154" s="86" t="s">
        <v>138</v>
      </c>
      <c r="C1154" t="s">
        <v>1457</v>
      </c>
    </row>
    <row r="1155" spans="1:3">
      <c r="A1155" t="s">
        <v>134</v>
      </c>
      <c r="B1155" s="86" t="s">
        <v>138</v>
      </c>
      <c r="C1155" t="s">
        <v>1457</v>
      </c>
    </row>
    <row r="1156" spans="1:3">
      <c r="A1156" t="s">
        <v>134</v>
      </c>
      <c r="B1156" s="86" t="s">
        <v>138</v>
      </c>
      <c r="C1156" t="s">
        <v>1457</v>
      </c>
    </row>
    <row r="1157" spans="1:3">
      <c r="A1157" t="s">
        <v>134</v>
      </c>
      <c r="B1157" s="86" t="s">
        <v>138</v>
      </c>
      <c r="C1157" t="s">
        <v>1457</v>
      </c>
    </row>
    <row r="1158" spans="1:3">
      <c r="A1158" t="s">
        <v>134</v>
      </c>
      <c r="B1158" s="86" t="s">
        <v>138</v>
      </c>
      <c r="C1158" t="s">
        <v>1457</v>
      </c>
    </row>
    <row r="1159" spans="1:3">
      <c r="A1159" t="s">
        <v>134</v>
      </c>
      <c r="B1159" s="86" t="s">
        <v>138</v>
      </c>
      <c r="C1159" t="s">
        <v>1457</v>
      </c>
    </row>
    <row r="1160" spans="1:3">
      <c r="A1160" t="s">
        <v>134</v>
      </c>
      <c r="B1160" s="86" t="s">
        <v>138</v>
      </c>
      <c r="C1160" t="s">
        <v>1457</v>
      </c>
    </row>
    <row r="1161" spans="1:3">
      <c r="A1161" t="s">
        <v>134</v>
      </c>
      <c r="B1161" s="86" t="s">
        <v>138</v>
      </c>
      <c r="C1161" t="s">
        <v>1458</v>
      </c>
    </row>
    <row r="1162" spans="1:3">
      <c r="A1162" t="s">
        <v>134</v>
      </c>
      <c r="B1162" s="86" t="s">
        <v>138</v>
      </c>
      <c r="C1162" t="s">
        <v>1458</v>
      </c>
    </row>
    <row r="1163" spans="1:3">
      <c r="A1163" t="s">
        <v>134</v>
      </c>
      <c r="B1163" s="86" t="s">
        <v>138</v>
      </c>
      <c r="C1163" t="s">
        <v>1458</v>
      </c>
    </row>
    <row r="1164" spans="1:3">
      <c r="A1164" t="s">
        <v>134</v>
      </c>
      <c r="B1164" s="86" t="s">
        <v>138</v>
      </c>
      <c r="C1164" t="s">
        <v>1458</v>
      </c>
    </row>
    <row r="1165" spans="1:3">
      <c r="A1165" t="s">
        <v>134</v>
      </c>
      <c r="B1165" s="86" t="s">
        <v>138</v>
      </c>
      <c r="C1165" t="s">
        <v>1458</v>
      </c>
    </row>
    <row r="1166" spans="1:3">
      <c r="A1166" t="s">
        <v>134</v>
      </c>
      <c r="B1166" s="86" t="s">
        <v>138</v>
      </c>
      <c r="C1166" t="s">
        <v>1458</v>
      </c>
    </row>
    <row r="1167" spans="1:3">
      <c r="A1167" t="s">
        <v>134</v>
      </c>
      <c r="B1167" s="86" t="s">
        <v>138</v>
      </c>
      <c r="C1167" t="s">
        <v>1458</v>
      </c>
    </row>
    <row r="1168" spans="1:3">
      <c r="A1168" t="s">
        <v>134</v>
      </c>
      <c r="B1168" s="86" t="s">
        <v>138</v>
      </c>
      <c r="C1168" t="s">
        <v>1458</v>
      </c>
    </row>
    <row r="1169" spans="1:3">
      <c r="A1169" t="s">
        <v>134</v>
      </c>
      <c r="B1169" s="86" t="s">
        <v>138</v>
      </c>
      <c r="C1169" t="s">
        <v>1458</v>
      </c>
    </row>
    <row r="1170" spans="1:3">
      <c r="A1170" t="s">
        <v>134</v>
      </c>
      <c r="B1170" s="86" t="s">
        <v>138</v>
      </c>
      <c r="C1170" t="s">
        <v>1458</v>
      </c>
    </row>
    <row r="1171" spans="1:3">
      <c r="A1171" t="s">
        <v>134</v>
      </c>
      <c r="B1171" s="86" t="s">
        <v>138</v>
      </c>
      <c r="C1171" t="s">
        <v>1458</v>
      </c>
    </row>
    <row r="1172" spans="1:3">
      <c r="A1172" t="s">
        <v>134</v>
      </c>
      <c r="B1172" s="86" t="s">
        <v>138</v>
      </c>
      <c r="C1172" t="s">
        <v>1458</v>
      </c>
    </row>
    <row r="1173" spans="1:3">
      <c r="A1173" t="s">
        <v>134</v>
      </c>
      <c r="B1173" s="86" t="s">
        <v>138</v>
      </c>
      <c r="C1173" t="s">
        <v>1458</v>
      </c>
    </row>
    <row r="1174" spans="1:3">
      <c r="A1174" t="s">
        <v>134</v>
      </c>
      <c r="B1174" s="86" t="s">
        <v>138</v>
      </c>
      <c r="C1174" t="s">
        <v>1458</v>
      </c>
    </row>
    <row r="1175" spans="1:3">
      <c r="A1175" t="s">
        <v>134</v>
      </c>
      <c r="B1175" s="86" t="s">
        <v>138</v>
      </c>
      <c r="C1175" t="s">
        <v>1458</v>
      </c>
    </row>
    <row r="1176" spans="1:3">
      <c r="A1176" t="s">
        <v>134</v>
      </c>
      <c r="B1176" s="86" t="s">
        <v>138</v>
      </c>
      <c r="C1176" t="s">
        <v>1458</v>
      </c>
    </row>
    <row r="1177" spans="1:3">
      <c r="A1177" t="s">
        <v>134</v>
      </c>
      <c r="B1177" s="86" t="s">
        <v>138</v>
      </c>
      <c r="C1177" t="s">
        <v>1458</v>
      </c>
    </row>
    <row r="1178" spans="1:3">
      <c r="A1178" t="s">
        <v>134</v>
      </c>
      <c r="B1178" s="86" t="s">
        <v>138</v>
      </c>
      <c r="C1178" t="s">
        <v>1458</v>
      </c>
    </row>
    <row r="1179" spans="1:3">
      <c r="A1179" t="s">
        <v>134</v>
      </c>
      <c r="B1179" s="86" t="s">
        <v>138</v>
      </c>
      <c r="C1179" t="s">
        <v>1458</v>
      </c>
    </row>
    <row r="1180" spans="1:3">
      <c r="A1180" t="s">
        <v>134</v>
      </c>
      <c r="B1180" s="86" t="s">
        <v>138</v>
      </c>
      <c r="C1180" t="s">
        <v>1458</v>
      </c>
    </row>
    <row r="1181" spans="1:3">
      <c r="A1181" t="s">
        <v>134</v>
      </c>
      <c r="B1181" s="86" t="s">
        <v>138</v>
      </c>
      <c r="C1181" t="s">
        <v>1458</v>
      </c>
    </row>
    <row r="1182" spans="1:3">
      <c r="A1182" t="s">
        <v>134</v>
      </c>
      <c r="B1182" s="86" t="s">
        <v>138</v>
      </c>
      <c r="C1182" t="s">
        <v>1458</v>
      </c>
    </row>
    <row r="1183" spans="1:3">
      <c r="A1183" t="s">
        <v>134</v>
      </c>
      <c r="B1183" s="86" t="s">
        <v>138</v>
      </c>
      <c r="C1183" t="s">
        <v>1458</v>
      </c>
    </row>
    <row r="1184" spans="1:3">
      <c r="A1184" t="s">
        <v>134</v>
      </c>
      <c r="B1184" s="86" t="s">
        <v>138</v>
      </c>
      <c r="C1184" t="s">
        <v>1459</v>
      </c>
    </row>
    <row r="1185" spans="1:3">
      <c r="A1185" t="s">
        <v>134</v>
      </c>
      <c r="B1185" s="86" t="s">
        <v>138</v>
      </c>
      <c r="C1185" t="s">
        <v>1459</v>
      </c>
    </row>
    <row r="1186" spans="1:3">
      <c r="A1186" t="s">
        <v>134</v>
      </c>
      <c r="B1186" s="86" t="s">
        <v>138</v>
      </c>
      <c r="C1186" t="s">
        <v>1459</v>
      </c>
    </row>
    <row r="1187" spans="1:3">
      <c r="A1187" t="s">
        <v>134</v>
      </c>
      <c r="B1187" s="86" t="s">
        <v>138</v>
      </c>
      <c r="C1187" t="s">
        <v>1459</v>
      </c>
    </row>
    <row r="1188" spans="1:3">
      <c r="A1188" t="s">
        <v>134</v>
      </c>
      <c r="B1188" s="86" t="s">
        <v>138</v>
      </c>
      <c r="C1188" t="s">
        <v>1459</v>
      </c>
    </row>
    <row r="1189" spans="1:3">
      <c r="A1189" t="s">
        <v>134</v>
      </c>
      <c r="B1189" s="86" t="s">
        <v>138</v>
      </c>
      <c r="C1189" t="s">
        <v>1459</v>
      </c>
    </row>
    <row r="1190" spans="1:3">
      <c r="A1190" t="s">
        <v>134</v>
      </c>
      <c r="B1190" s="86" t="s">
        <v>138</v>
      </c>
      <c r="C1190" t="s">
        <v>1459</v>
      </c>
    </row>
    <row r="1191" spans="1:3">
      <c r="A1191" t="s">
        <v>134</v>
      </c>
      <c r="B1191" s="86" t="s">
        <v>138</v>
      </c>
      <c r="C1191" t="s">
        <v>1459</v>
      </c>
    </row>
    <row r="1192" spans="1:3">
      <c r="A1192" t="s">
        <v>134</v>
      </c>
      <c r="B1192" s="86" t="s">
        <v>138</v>
      </c>
      <c r="C1192" t="s">
        <v>1459</v>
      </c>
    </row>
    <row r="1193" spans="1:3">
      <c r="A1193" t="s">
        <v>134</v>
      </c>
      <c r="B1193" s="86" t="s">
        <v>138</v>
      </c>
      <c r="C1193" t="s">
        <v>1459</v>
      </c>
    </row>
    <row r="1194" spans="1:3">
      <c r="A1194" t="s">
        <v>134</v>
      </c>
      <c r="B1194" s="86" t="s">
        <v>138</v>
      </c>
      <c r="C1194" t="s">
        <v>1459</v>
      </c>
    </row>
    <row r="1195" spans="1:3">
      <c r="A1195" t="s">
        <v>134</v>
      </c>
      <c r="B1195" s="86" t="s">
        <v>138</v>
      </c>
      <c r="C1195" t="s">
        <v>1460</v>
      </c>
    </row>
    <row r="1196" spans="1:3">
      <c r="A1196" t="s">
        <v>134</v>
      </c>
      <c r="B1196" s="86" t="s">
        <v>138</v>
      </c>
      <c r="C1196" t="s">
        <v>1460</v>
      </c>
    </row>
    <row r="1197" spans="1:3">
      <c r="A1197" t="s">
        <v>134</v>
      </c>
      <c r="B1197" s="86" t="s">
        <v>138</v>
      </c>
      <c r="C1197" t="s">
        <v>1460</v>
      </c>
    </row>
    <row r="1198" spans="1:3">
      <c r="A1198" t="s">
        <v>134</v>
      </c>
      <c r="B1198" s="86" t="s">
        <v>138</v>
      </c>
      <c r="C1198" t="s">
        <v>1460</v>
      </c>
    </row>
    <row r="1199" spans="1:3">
      <c r="A1199" t="s">
        <v>134</v>
      </c>
      <c r="B1199" s="86" t="s">
        <v>138</v>
      </c>
      <c r="C1199" t="s">
        <v>1460</v>
      </c>
    </row>
    <row r="1200" spans="1:3">
      <c r="A1200" t="s">
        <v>134</v>
      </c>
      <c r="B1200" s="86" t="s">
        <v>138</v>
      </c>
      <c r="C1200" t="s">
        <v>1460</v>
      </c>
    </row>
    <row r="1201" spans="1:3">
      <c r="A1201" t="s">
        <v>134</v>
      </c>
      <c r="B1201" s="86" t="s">
        <v>138</v>
      </c>
      <c r="C1201" t="s">
        <v>1460</v>
      </c>
    </row>
    <row r="1202" spans="1:3">
      <c r="A1202" t="s">
        <v>134</v>
      </c>
      <c r="B1202" s="86" t="s">
        <v>138</v>
      </c>
      <c r="C1202" t="s">
        <v>1460</v>
      </c>
    </row>
    <row r="1203" spans="1:3">
      <c r="A1203" t="s">
        <v>134</v>
      </c>
      <c r="B1203" s="86" t="s">
        <v>138</v>
      </c>
      <c r="C1203" t="s">
        <v>1460</v>
      </c>
    </row>
    <row r="1204" spans="1:3">
      <c r="A1204" t="s">
        <v>134</v>
      </c>
      <c r="B1204" s="86" t="s">
        <v>138</v>
      </c>
      <c r="C1204" t="s">
        <v>1460</v>
      </c>
    </row>
    <row r="1205" spans="1:3">
      <c r="A1205" t="s">
        <v>134</v>
      </c>
      <c r="B1205" s="86" t="s">
        <v>138</v>
      </c>
      <c r="C1205" t="s">
        <v>1460</v>
      </c>
    </row>
    <row r="1206" spans="1:3">
      <c r="A1206" t="s">
        <v>134</v>
      </c>
      <c r="B1206" s="86" t="s">
        <v>138</v>
      </c>
      <c r="C1206" t="s">
        <v>1461</v>
      </c>
    </row>
    <row r="1207" spans="1:3">
      <c r="A1207" t="s">
        <v>134</v>
      </c>
      <c r="B1207" s="86" t="s">
        <v>138</v>
      </c>
      <c r="C1207" t="s">
        <v>1461</v>
      </c>
    </row>
    <row r="1208" spans="1:3">
      <c r="A1208" t="s">
        <v>134</v>
      </c>
      <c r="B1208" s="86" t="s">
        <v>138</v>
      </c>
      <c r="C1208" t="s">
        <v>1461</v>
      </c>
    </row>
    <row r="1209" spans="1:3">
      <c r="A1209" t="s">
        <v>134</v>
      </c>
      <c r="B1209" s="86" t="s">
        <v>138</v>
      </c>
      <c r="C1209" t="s">
        <v>1461</v>
      </c>
    </row>
    <row r="1210" spans="1:3">
      <c r="A1210" t="s">
        <v>134</v>
      </c>
      <c r="B1210" s="86" t="s">
        <v>138</v>
      </c>
      <c r="C1210" t="s">
        <v>1461</v>
      </c>
    </row>
    <row r="1211" spans="1:3">
      <c r="A1211" t="s">
        <v>134</v>
      </c>
      <c r="B1211" s="86" t="s">
        <v>138</v>
      </c>
      <c r="C1211" t="s">
        <v>1461</v>
      </c>
    </row>
    <row r="1212" spans="1:3">
      <c r="A1212" t="s">
        <v>134</v>
      </c>
      <c r="B1212" s="86" t="s">
        <v>138</v>
      </c>
      <c r="C1212" t="s">
        <v>1461</v>
      </c>
    </row>
    <row r="1213" spans="1:3">
      <c r="A1213" t="s">
        <v>134</v>
      </c>
      <c r="B1213" s="86" t="s">
        <v>138</v>
      </c>
      <c r="C1213" t="s">
        <v>1461</v>
      </c>
    </row>
    <row r="1214" spans="1:3">
      <c r="A1214" t="s">
        <v>134</v>
      </c>
      <c r="B1214" s="86" t="s">
        <v>138</v>
      </c>
      <c r="C1214" t="s">
        <v>1461</v>
      </c>
    </row>
    <row r="1215" spans="1:3">
      <c r="A1215" t="s">
        <v>134</v>
      </c>
      <c r="B1215" s="86" t="s">
        <v>138</v>
      </c>
      <c r="C1215" t="s">
        <v>1461</v>
      </c>
    </row>
    <row r="1216" spans="1:3">
      <c r="A1216" t="s">
        <v>134</v>
      </c>
      <c r="B1216" s="86" t="s">
        <v>138</v>
      </c>
      <c r="C1216" t="s">
        <v>1461</v>
      </c>
    </row>
    <row r="1217" spans="1:3">
      <c r="A1217" t="s">
        <v>134</v>
      </c>
      <c r="B1217" s="86" t="s">
        <v>138</v>
      </c>
      <c r="C1217" t="s">
        <v>1462</v>
      </c>
    </row>
    <row r="1218" spans="1:3">
      <c r="A1218" t="s">
        <v>134</v>
      </c>
      <c r="B1218" s="86" t="s">
        <v>138</v>
      </c>
      <c r="C1218" t="s">
        <v>1462</v>
      </c>
    </row>
    <row r="1219" spans="1:3">
      <c r="A1219" t="s">
        <v>134</v>
      </c>
      <c r="B1219" s="86" t="s">
        <v>138</v>
      </c>
      <c r="C1219" t="s">
        <v>1462</v>
      </c>
    </row>
    <row r="1220" spans="1:3">
      <c r="A1220" t="s">
        <v>134</v>
      </c>
      <c r="B1220" s="86" t="s">
        <v>138</v>
      </c>
      <c r="C1220" t="s">
        <v>1462</v>
      </c>
    </row>
    <row r="1221" spans="1:3">
      <c r="A1221" t="s">
        <v>134</v>
      </c>
      <c r="B1221" s="86" t="s">
        <v>138</v>
      </c>
      <c r="C1221" t="s">
        <v>1462</v>
      </c>
    </row>
    <row r="1222" spans="1:3">
      <c r="A1222" t="s">
        <v>134</v>
      </c>
      <c r="B1222" s="86" t="s">
        <v>138</v>
      </c>
      <c r="C1222" t="s">
        <v>1462</v>
      </c>
    </row>
    <row r="1223" spans="1:3">
      <c r="A1223" t="s">
        <v>134</v>
      </c>
      <c r="B1223" s="86" t="s">
        <v>138</v>
      </c>
      <c r="C1223" s="86" t="s">
        <v>1518</v>
      </c>
    </row>
    <row r="1224" spans="1:3">
      <c r="A1224" t="s">
        <v>134</v>
      </c>
      <c r="B1224" s="86" t="s">
        <v>138</v>
      </c>
      <c r="C1224" s="86" t="s">
        <v>1518</v>
      </c>
    </row>
    <row r="1225" spans="1:3">
      <c r="A1225" t="s">
        <v>134</v>
      </c>
      <c r="B1225" s="86" t="s">
        <v>138</v>
      </c>
      <c r="C1225" s="86" t="s">
        <v>1518</v>
      </c>
    </row>
    <row r="1226" spans="1:3">
      <c r="A1226" t="s">
        <v>134</v>
      </c>
      <c r="B1226" s="86" t="s">
        <v>138</v>
      </c>
      <c r="C1226" s="86" t="s">
        <v>1518</v>
      </c>
    </row>
    <row r="1227" spans="1:3">
      <c r="A1227" t="s">
        <v>134</v>
      </c>
      <c r="B1227" s="86" t="s">
        <v>138</v>
      </c>
      <c r="C1227" s="86" t="s">
        <v>1518</v>
      </c>
    </row>
    <row r="1228" spans="1:3">
      <c r="A1228" t="s">
        <v>134</v>
      </c>
      <c r="B1228" s="86" t="s">
        <v>138</v>
      </c>
      <c r="C1228" s="86" t="s">
        <v>1518</v>
      </c>
    </row>
    <row r="1229" spans="1:3">
      <c r="A1229" t="s">
        <v>134</v>
      </c>
      <c r="B1229" s="86" t="s">
        <v>138</v>
      </c>
      <c r="C1229" s="86" t="s">
        <v>1518</v>
      </c>
    </row>
    <row r="1230" spans="1:3">
      <c r="A1230" t="s">
        <v>134</v>
      </c>
      <c r="B1230" s="86" t="s">
        <v>138</v>
      </c>
      <c r="C1230" s="86" t="s">
        <v>1518</v>
      </c>
    </row>
    <row r="1231" spans="1:3">
      <c r="A1231" t="s">
        <v>134</v>
      </c>
      <c r="B1231" s="86" t="s">
        <v>138</v>
      </c>
      <c r="C1231" s="86" t="s">
        <v>1518</v>
      </c>
    </row>
    <row r="1232" spans="1:3">
      <c r="A1232" t="s">
        <v>134</v>
      </c>
      <c r="B1232" s="86" t="s">
        <v>138</v>
      </c>
      <c r="C1232" s="86" t="s">
        <v>1518</v>
      </c>
    </row>
    <row r="1233" spans="1:3">
      <c r="A1233" t="s">
        <v>134</v>
      </c>
      <c r="B1233" s="86" t="s">
        <v>138</v>
      </c>
      <c r="C1233" s="86" t="s">
        <v>1518</v>
      </c>
    </row>
    <row r="1234" spans="1:3">
      <c r="A1234" t="s">
        <v>134</v>
      </c>
      <c r="B1234" s="86" t="s">
        <v>138</v>
      </c>
      <c r="C1234" s="86" t="s">
        <v>1518</v>
      </c>
    </row>
    <row r="1235" spans="1:3">
      <c r="A1235" t="s">
        <v>134</v>
      </c>
      <c r="B1235" s="86" t="s">
        <v>138</v>
      </c>
      <c r="C1235" s="86" t="s">
        <v>1519</v>
      </c>
    </row>
    <row r="1236" spans="1:3">
      <c r="A1236" t="s">
        <v>134</v>
      </c>
      <c r="B1236" s="86" t="s">
        <v>138</v>
      </c>
      <c r="C1236" s="86" t="s">
        <v>1519</v>
      </c>
    </row>
    <row r="1237" spans="1:3">
      <c r="A1237" t="s">
        <v>134</v>
      </c>
      <c r="B1237" s="86" t="s">
        <v>138</v>
      </c>
      <c r="C1237" s="86" t="s">
        <v>1519</v>
      </c>
    </row>
    <row r="1238" spans="1:3">
      <c r="A1238" t="s">
        <v>134</v>
      </c>
      <c r="B1238" s="86" t="s">
        <v>138</v>
      </c>
      <c r="C1238" s="86" t="s">
        <v>1519</v>
      </c>
    </row>
    <row r="1239" spans="1:3">
      <c r="A1239" t="s">
        <v>134</v>
      </c>
      <c r="B1239" s="86" t="s">
        <v>138</v>
      </c>
      <c r="C1239" s="86" t="s">
        <v>1519</v>
      </c>
    </row>
    <row r="1240" spans="1:3">
      <c r="A1240" t="s">
        <v>134</v>
      </c>
      <c r="B1240" s="86" t="s">
        <v>138</v>
      </c>
      <c r="C1240" s="86" t="s">
        <v>1520</v>
      </c>
    </row>
    <row r="1241" spans="1:3">
      <c r="A1241" t="s">
        <v>134</v>
      </c>
      <c r="B1241" s="86" t="s">
        <v>138</v>
      </c>
      <c r="C1241" s="86" t="s">
        <v>1520</v>
      </c>
    </row>
    <row r="1242" spans="1:3">
      <c r="A1242" t="s">
        <v>134</v>
      </c>
      <c r="B1242" s="86" t="s">
        <v>138</v>
      </c>
      <c r="C1242" s="86" t="s">
        <v>1520</v>
      </c>
    </row>
    <row r="1243" spans="1:3">
      <c r="A1243" t="s">
        <v>134</v>
      </c>
      <c r="B1243" s="86" t="s">
        <v>138</v>
      </c>
      <c r="C1243" s="86" t="s">
        <v>1520</v>
      </c>
    </row>
    <row r="1244" spans="1:3">
      <c r="A1244" t="s">
        <v>134</v>
      </c>
      <c r="B1244" s="86" t="s">
        <v>138</v>
      </c>
      <c r="C1244" s="86" t="s">
        <v>1520</v>
      </c>
    </row>
    <row r="1245" spans="1:3">
      <c r="A1245" t="s">
        <v>134</v>
      </c>
      <c r="B1245" s="86" t="s">
        <v>138</v>
      </c>
      <c r="C1245" s="86" t="s">
        <v>1520</v>
      </c>
    </row>
    <row r="1246" spans="1:3">
      <c r="A1246" t="s">
        <v>134</v>
      </c>
      <c r="B1246" s="86" t="s">
        <v>138</v>
      </c>
      <c r="C1246" s="86" t="s">
        <v>1520</v>
      </c>
    </row>
    <row r="1247" spans="1:3">
      <c r="A1247" t="s">
        <v>134</v>
      </c>
      <c r="B1247" s="86" t="s">
        <v>138</v>
      </c>
      <c r="C1247" s="86" t="s">
        <v>1520</v>
      </c>
    </row>
    <row r="1248" spans="1:3">
      <c r="A1248" t="s">
        <v>134</v>
      </c>
      <c r="B1248" s="86" t="s">
        <v>138</v>
      </c>
      <c r="C1248" s="86" t="s">
        <v>1520</v>
      </c>
    </row>
    <row r="1249" spans="1:3">
      <c r="A1249" t="s">
        <v>134</v>
      </c>
      <c r="B1249" s="86" t="s">
        <v>138</v>
      </c>
      <c r="C1249" s="86" t="s">
        <v>1520</v>
      </c>
    </row>
    <row r="1250" spans="1:3">
      <c r="A1250" t="s">
        <v>134</v>
      </c>
      <c r="B1250" s="86" t="s">
        <v>138</v>
      </c>
      <c r="C1250" s="86" t="s">
        <v>1520</v>
      </c>
    </row>
    <row r="1251" spans="1:3">
      <c r="A1251" t="s">
        <v>134</v>
      </c>
      <c r="B1251" s="86" t="s">
        <v>138</v>
      </c>
      <c r="C1251" s="86" t="s">
        <v>1521</v>
      </c>
    </row>
    <row r="1252" spans="1:3">
      <c r="A1252" t="s">
        <v>134</v>
      </c>
      <c r="B1252" s="86" t="s">
        <v>138</v>
      </c>
      <c r="C1252" s="86" t="s">
        <v>1521</v>
      </c>
    </row>
    <row r="1253" spans="1:3">
      <c r="A1253" t="s">
        <v>134</v>
      </c>
      <c r="B1253" s="86" t="s">
        <v>138</v>
      </c>
      <c r="C1253" s="86" t="s">
        <v>1521</v>
      </c>
    </row>
    <row r="1254" spans="1:3">
      <c r="A1254" t="s">
        <v>134</v>
      </c>
      <c r="B1254" s="86" t="s">
        <v>138</v>
      </c>
      <c r="C1254" s="86" t="s">
        <v>1521</v>
      </c>
    </row>
    <row r="1255" spans="1:3">
      <c r="A1255" t="s">
        <v>134</v>
      </c>
      <c r="B1255" s="86" t="s">
        <v>138</v>
      </c>
      <c r="C1255" s="86" t="s">
        <v>1521</v>
      </c>
    </row>
    <row r="1256" spans="1:3">
      <c r="A1256" t="s">
        <v>134</v>
      </c>
      <c r="B1256" s="86" t="s">
        <v>138</v>
      </c>
      <c r="C1256" s="86" t="s">
        <v>1521</v>
      </c>
    </row>
    <row r="1257" spans="1:3">
      <c r="A1257" t="s">
        <v>134</v>
      </c>
      <c r="B1257" s="86" t="s">
        <v>138</v>
      </c>
      <c r="C1257" s="86" t="s">
        <v>1521</v>
      </c>
    </row>
    <row r="1258" spans="1:3">
      <c r="A1258" t="s">
        <v>134</v>
      </c>
      <c r="B1258" s="86" t="s">
        <v>138</v>
      </c>
      <c r="C1258" s="86" t="s">
        <v>1521</v>
      </c>
    </row>
    <row r="1259" spans="1:3">
      <c r="A1259" t="s">
        <v>134</v>
      </c>
      <c r="B1259" s="86" t="s">
        <v>138</v>
      </c>
      <c r="C1259" s="86" t="s">
        <v>1521</v>
      </c>
    </row>
    <row r="1260" spans="1:3">
      <c r="A1260" t="s">
        <v>134</v>
      </c>
      <c r="B1260" s="86" t="s">
        <v>138</v>
      </c>
      <c r="C1260" s="86" t="s">
        <v>1521</v>
      </c>
    </row>
    <row r="1261" spans="1:3">
      <c r="A1261" t="s">
        <v>134</v>
      </c>
      <c r="B1261" s="86" t="s">
        <v>138</v>
      </c>
      <c r="C1261" s="86" t="s">
        <v>1521</v>
      </c>
    </row>
    <row r="1262" spans="1:3">
      <c r="A1262" t="s">
        <v>134</v>
      </c>
      <c r="B1262" s="86" t="s">
        <v>138</v>
      </c>
      <c r="C1262" s="86" t="s">
        <v>1521</v>
      </c>
    </row>
    <row r="1263" spans="1:3">
      <c r="A1263" t="s">
        <v>134</v>
      </c>
      <c r="B1263" s="86" t="s">
        <v>138</v>
      </c>
      <c r="C1263" s="86" t="s">
        <v>1521</v>
      </c>
    </row>
    <row r="1264" spans="1:3">
      <c r="A1264" t="s">
        <v>134</v>
      </c>
      <c r="B1264" s="86" t="s">
        <v>138</v>
      </c>
      <c r="C1264" s="86" t="s">
        <v>1521</v>
      </c>
    </row>
    <row r="1265" spans="1:3">
      <c r="A1265" t="s">
        <v>134</v>
      </c>
      <c r="B1265" s="86" t="s">
        <v>138</v>
      </c>
      <c r="C1265" s="86" t="s">
        <v>1521</v>
      </c>
    </row>
    <row r="1266" spans="1:3">
      <c r="A1266" t="s">
        <v>134</v>
      </c>
      <c r="B1266" s="86" t="s">
        <v>138</v>
      </c>
      <c r="C1266" s="86" t="s">
        <v>1521</v>
      </c>
    </row>
    <row r="1267" spans="1:3">
      <c r="A1267" t="s">
        <v>134</v>
      </c>
      <c r="B1267" s="86" t="s">
        <v>138</v>
      </c>
      <c r="C1267" s="86" t="s">
        <v>1521</v>
      </c>
    </row>
    <row r="1268" spans="1:3">
      <c r="A1268" t="s">
        <v>134</v>
      </c>
      <c r="B1268" s="86" t="s">
        <v>138</v>
      </c>
      <c r="C1268" s="86" t="s">
        <v>1521</v>
      </c>
    </row>
    <row r="1269" spans="1:3">
      <c r="A1269" t="s">
        <v>134</v>
      </c>
      <c r="B1269" s="86" t="s">
        <v>138</v>
      </c>
      <c r="C1269" s="86" t="s">
        <v>1521</v>
      </c>
    </row>
    <row r="1270" spans="1:3">
      <c r="A1270" t="s">
        <v>134</v>
      </c>
      <c r="B1270" s="86" t="s">
        <v>138</v>
      </c>
      <c r="C1270" s="86" t="s">
        <v>1521</v>
      </c>
    </row>
    <row r="1271" spans="1:3">
      <c r="A1271" t="s">
        <v>134</v>
      </c>
      <c r="B1271" s="86" t="s">
        <v>138</v>
      </c>
      <c r="C1271" s="86" t="s">
        <v>1521</v>
      </c>
    </row>
    <row r="1272" spans="1:3">
      <c r="A1272" t="s">
        <v>134</v>
      </c>
      <c r="B1272" s="86" t="s">
        <v>138</v>
      </c>
      <c r="C1272" s="86" t="s">
        <v>1521</v>
      </c>
    </row>
    <row r="1273" spans="1:3">
      <c r="A1273" t="s">
        <v>134</v>
      </c>
      <c r="B1273" s="86" t="s">
        <v>138</v>
      </c>
      <c r="C1273" s="86" t="s">
        <v>1521</v>
      </c>
    </row>
    <row r="1274" spans="1:3">
      <c r="A1274" t="s">
        <v>134</v>
      </c>
      <c r="B1274" s="86" t="s">
        <v>138</v>
      </c>
      <c r="C1274" s="86" t="s">
        <v>1521</v>
      </c>
    </row>
    <row r="1275" spans="1:3">
      <c r="A1275" t="s">
        <v>134</v>
      </c>
      <c r="B1275" s="86" t="s">
        <v>138</v>
      </c>
      <c r="C1275" s="86" t="s">
        <v>1521</v>
      </c>
    </row>
    <row r="1276" spans="1:3">
      <c r="A1276" t="s">
        <v>134</v>
      </c>
      <c r="B1276" s="86" t="s">
        <v>138</v>
      </c>
      <c r="C1276" s="86" t="s">
        <v>1521</v>
      </c>
    </row>
    <row r="1277" spans="1:3">
      <c r="A1277" t="s">
        <v>134</v>
      </c>
      <c r="B1277" s="86" t="s">
        <v>138</v>
      </c>
      <c r="C1277" s="86" t="s">
        <v>1467</v>
      </c>
    </row>
    <row r="1278" spans="1:3">
      <c r="A1278" t="s">
        <v>134</v>
      </c>
      <c r="B1278" s="86" t="s">
        <v>138</v>
      </c>
      <c r="C1278" s="86" t="s">
        <v>1467</v>
      </c>
    </row>
    <row r="1279" spans="1:3">
      <c r="A1279" t="s">
        <v>134</v>
      </c>
      <c r="B1279" s="86" t="s">
        <v>138</v>
      </c>
      <c r="C1279" s="86" t="s">
        <v>1467</v>
      </c>
    </row>
    <row r="1280" spans="1:3">
      <c r="A1280" t="s">
        <v>134</v>
      </c>
      <c r="B1280" s="86" t="s">
        <v>138</v>
      </c>
      <c r="C1280" s="86" t="s">
        <v>1467</v>
      </c>
    </row>
    <row r="1281" spans="1:3">
      <c r="A1281" t="s">
        <v>134</v>
      </c>
      <c r="B1281" s="86" t="s">
        <v>138</v>
      </c>
      <c r="C1281" s="86" t="s">
        <v>1468</v>
      </c>
    </row>
    <row r="1282" spans="1:3">
      <c r="A1282" t="s">
        <v>134</v>
      </c>
      <c r="B1282" s="86" t="s">
        <v>138</v>
      </c>
      <c r="C1282" s="86" t="s">
        <v>1468</v>
      </c>
    </row>
    <row r="1283" spans="1:3">
      <c r="A1283" t="s">
        <v>134</v>
      </c>
      <c r="B1283" s="86" t="s">
        <v>138</v>
      </c>
      <c r="C1283" s="86" t="s">
        <v>1468</v>
      </c>
    </row>
    <row r="1284" spans="1:3">
      <c r="A1284" t="s">
        <v>134</v>
      </c>
      <c r="B1284" s="86" t="s">
        <v>138</v>
      </c>
      <c r="C1284" s="86" t="s">
        <v>1468</v>
      </c>
    </row>
    <row r="1285" spans="1:3">
      <c r="A1285" t="s">
        <v>134</v>
      </c>
      <c r="B1285" s="86" t="s">
        <v>138</v>
      </c>
      <c r="C1285" s="86" t="s">
        <v>1468</v>
      </c>
    </row>
    <row r="1286" spans="1:3">
      <c r="A1286" t="s">
        <v>134</v>
      </c>
      <c r="B1286" s="86" t="s">
        <v>138</v>
      </c>
      <c r="C1286" s="86" t="s">
        <v>1468</v>
      </c>
    </row>
    <row r="1287" spans="1:3">
      <c r="A1287" t="s">
        <v>134</v>
      </c>
      <c r="B1287" s="86" t="s">
        <v>138</v>
      </c>
      <c r="C1287" s="86" t="s">
        <v>1468</v>
      </c>
    </row>
    <row r="1288" spans="1:3">
      <c r="A1288" t="s">
        <v>134</v>
      </c>
      <c r="B1288" s="86" t="s">
        <v>138</v>
      </c>
      <c r="C1288" s="86" t="s">
        <v>1468</v>
      </c>
    </row>
    <row r="1289" spans="1:3">
      <c r="A1289" t="s">
        <v>134</v>
      </c>
      <c r="B1289" s="86" t="s">
        <v>138</v>
      </c>
      <c r="C1289" s="86" t="s">
        <v>1468</v>
      </c>
    </row>
    <row r="1290" spans="1:3">
      <c r="A1290" t="s">
        <v>134</v>
      </c>
      <c r="B1290" s="86" t="s">
        <v>138</v>
      </c>
      <c r="C1290" s="86" t="s">
        <v>1468</v>
      </c>
    </row>
    <row r="1291" spans="1:3">
      <c r="A1291" t="s">
        <v>134</v>
      </c>
      <c r="B1291" s="86" t="s">
        <v>138</v>
      </c>
      <c r="C1291" s="86" t="s">
        <v>1468</v>
      </c>
    </row>
    <row r="1292" spans="1:3">
      <c r="A1292" t="s">
        <v>134</v>
      </c>
      <c r="B1292" s="86" t="s">
        <v>138</v>
      </c>
      <c r="C1292" s="86" t="s">
        <v>1468</v>
      </c>
    </row>
    <row r="1293" spans="1:3">
      <c r="A1293" t="s">
        <v>134</v>
      </c>
      <c r="B1293" s="86" t="s">
        <v>138</v>
      </c>
      <c r="C1293" s="86" t="s">
        <v>1468</v>
      </c>
    </row>
    <row r="1294" spans="1:3">
      <c r="A1294" t="s">
        <v>134</v>
      </c>
      <c r="B1294" s="86" t="s">
        <v>138</v>
      </c>
      <c r="C1294" s="86" t="s">
        <v>1468</v>
      </c>
    </row>
    <row r="1295" spans="1:3">
      <c r="A1295" t="s">
        <v>134</v>
      </c>
      <c r="B1295" s="86" t="s">
        <v>138</v>
      </c>
      <c r="C1295" s="86" t="s">
        <v>1468</v>
      </c>
    </row>
    <row r="1296" spans="1:3">
      <c r="A1296" t="s">
        <v>134</v>
      </c>
      <c r="B1296" s="86" t="s">
        <v>138</v>
      </c>
      <c r="C1296" s="86" t="s">
        <v>1468</v>
      </c>
    </row>
    <row r="1297" spans="1:3">
      <c r="A1297" t="s">
        <v>134</v>
      </c>
      <c r="B1297" s="86" t="s">
        <v>138</v>
      </c>
      <c r="C1297" s="86" t="s">
        <v>1468</v>
      </c>
    </row>
    <row r="1298" spans="1:3">
      <c r="A1298" t="s">
        <v>134</v>
      </c>
      <c r="B1298" s="86" t="s">
        <v>138</v>
      </c>
      <c r="C1298" s="86" t="s">
        <v>1468</v>
      </c>
    </row>
    <row r="1299" spans="1:3">
      <c r="A1299" t="s">
        <v>134</v>
      </c>
      <c r="B1299" s="86" t="s">
        <v>138</v>
      </c>
      <c r="C1299" s="86" t="s">
        <v>1468</v>
      </c>
    </row>
    <row r="1300" spans="1:3">
      <c r="A1300" t="s">
        <v>134</v>
      </c>
      <c r="B1300" s="86" t="s">
        <v>138</v>
      </c>
      <c r="C1300" s="86" t="s">
        <v>255</v>
      </c>
    </row>
    <row r="1301" spans="1:3">
      <c r="A1301" t="s">
        <v>134</v>
      </c>
      <c r="B1301" s="86" t="s">
        <v>138</v>
      </c>
      <c r="C1301" s="86" t="s">
        <v>255</v>
      </c>
    </row>
    <row r="1302" spans="1:3">
      <c r="A1302" t="s">
        <v>134</v>
      </c>
      <c r="B1302" s="86" t="s">
        <v>138</v>
      </c>
      <c r="C1302" s="86" t="s">
        <v>255</v>
      </c>
    </row>
    <row r="1303" spans="1:3">
      <c r="A1303" t="s">
        <v>134</v>
      </c>
      <c r="B1303" s="86" t="s">
        <v>138</v>
      </c>
      <c r="C1303" s="86" t="s">
        <v>255</v>
      </c>
    </row>
    <row r="1304" spans="1:3">
      <c r="A1304" t="s">
        <v>134</v>
      </c>
      <c r="B1304" s="86" t="s">
        <v>138</v>
      </c>
      <c r="C1304" s="86" t="s">
        <v>255</v>
      </c>
    </row>
    <row r="1305" spans="1:3">
      <c r="A1305" t="s">
        <v>134</v>
      </c>
      <c r="B1305" s="86" t="s">
        <v>138</v>
      </c>
      <c r="C1305" s="86" t="s">
        <v>255</v>
      </c>
    </row>
    <row r="1306" spans="1:3">
      <c r="A1306" t="s">
        <v>134</v>
      </c>
      <c r="B1306" s="86" t="s">
        <v>138</v>
      </c>
      <c r="C1306" s="86" t="s">
        <v>255</v>
      </c>
    </row>
    <row r="1307" spans="1:3">
      <c r="A1307" t="s">
        <v>134</v>
      </c>
      <c r="B1307" s="86" t="s">
        <v>138</v>
      </c>
      <c r="C1307" s="86" t="s">
        <v>255</v>
      </c>
    </row>
    <row r="1308" spans="1:3">
      <c r="A1308" t="s">
        <v>134</v>
      </c>
      <c r="B1308" s="86" t="s">
        <v>138</v>
      </c>
      <c r="C1308" s="86" t="s">
        <v>255</v>
      </c>
    </row>
    <row r="1309" spans="1:3">
      <c r="A1309" t="s">
        <v>134</v>
      </c>
      <c r="B1309" s="86" t="s">
        <v>138</v>
      </c>
      <c r="C1309" s="86" t="s">
        <v>255</v>
      </c>
    </row>
    <row r="1310" spans="1:3">
      <c r="A1310" t="s">
        <v>134</v>
      </c>
      <c r="B1310" s="86" t="s">
        <v>138</v>
      </c>
      <c r="C1310" s="86" t="s">
        <v>255</v>
      </c>
    </row>
    <row r="1311" spans="1:3">
      <c r="A1311" t="s">
        <v>134</v>
      </c>
      <c r="B1311" s="86" t="s">
        <v>138</v>
      </c>
      <c r="C1311" s="86" t="s">
        <v>255</v>
      </c>
    </row>
    <row r="1312" spans="1:3">
      <c r="A1312" t="s">
        <v>134</v>
      </c>
      <c r="B1312" s="86" t="s">
        <v>138</v>
      </c>
      <c r="C1312" s="86" t="s">
        <v>255</v>
      </c>
    </row>
    <row r="1313" spans="1:3">
      <c r="A1313" t="s">
        <v>134</v>
      </c>
      <c r="B1313" s="86" t="s">
        <v>138</v>
      </c>
      <c r="C1313" s="86" t="s">
        <v>255</v>
      </c>
    </row>
    <row r="1314" spans="1:3">
      <c r="A1314" t="s">
        <v>134</v>
      </c>
      <c r="B1314" s="86" t="s">
        <v>138</v>
      </c>
      <c r="C1314" s="86" t="s">
        <v>255</v>
      </c>
    </row>
    <row r="1315" spans="1:3">
      <c r="A1315" t="s">
        <v>134</v>
      </c>
      <c r="B1315" s="86" t="s">
        <v>138</v>
      </c>
      <c r="C1315" s="86" t="s">
        <v>255</v>
      </c>
    </row>
    <row r="1316" spans="1:3">
      <c r="A1316" t="s">
        <v>134</v>
      </c>
      <c r="B1316" s="86" t="s">
        <v>138</v>
      </c>
      <c r="C1316" s="86" t="s">
        <v>255</v>
      </c>
    </row>
    <row r="1317" spans="1:3">
      <c r="A1317" t="s">
        <v>134</v>
      </c>
      <c r="B1317" s="86" t="s">
        <v>138</v>
      </c>
      <c r="C1317" s="86" t="s">
        <v>255</v>
      </c>
    </row>
    <row r="1318" spans="1:3">
      <c r="A1318" t="s">
        <v>134</v>
      </c>
      <c r="B1318" s="86" t="s">
        <v>138</v>
      </c>
      <c r="C1318" s="86" t="s">
        <v>255</v>
      </c>
    </row>
    <row r="1319" spans="1:3">
      <c r="A1319" t="s">
        <v>134</v>
      </c>
      <c r="B1319" s="86" t="s">
        <v>138</v>
      </c>
      <c r="C1319" s="86" t="s">
        <v>255</v>
      </c>
    </row>
    <row r="1320" spans="1:3">
      <c r="A1320" t="s">
        <v>134</v>
      </c>
      <c r="B1320" s="86" t="s">
        <v>138</v>
      </c>
      <c r="C1320" s="86" t="s">
        <v>255</v>
      </c>
    </row>
    <row r="1321" spans="1:3">
      <c r="A1321" t="s">
        <v>134</v>
      </c>
      <c r="B1321" s="86" t="s">
        <v>138</v>
      </c>
      <c r="C1321" s="86" t="s">
        <v>255</v>
      </c>
    </row>
    <row r="1322" spans="1:3">
      <c r="A1322" t="s">
        <v>134</v>
      </c>
      <c r="B1322" s="86" t="s">
        <v>138</v>
      </c>
      <c r="C1322" s="86" t="s">
        <v>255</v>
      </c>
    </row>
    <row r="1323" spans="1:3">
      <c r="A1323" t="s">
        <v>134</v>
      </c>
      <c r="B1323" s="86" t="s">
        <v>138</v>
      </c>
      <c r="C1323" s="86" t="s">
        <v>255</v>
      </c>
    </row>
    <row r="1324" spans="1:3">
      <c r="A1324" t="s">
        <v>134</v>
      </c>
      <c r="B1324" s="86" t="s">
        <v>138</v>
      </c>
      <c r="C1324" s="86" t="s">
        <v>255</v>
      </c>
    </row>
    <row r="1325" spans="1:3">
      <c r="A1325" t="s">
        <v>134</v>
      </c>
      <c r="B1325" s="86" t="s">
        <v>138</v>
      </c>
      <c r="C1325" s="86" t="s">
        <v>1469</v>
      </c>
    </row>
    <row r="1326" spans="1:3">
      <c r="A1326" t="s">
        <v>134</v>
      </c>
      <c r="B1326" s="86" t="s">
        <v>138</v>
      </c>
      <c r="C1326" s="86" t="s">
        <v>1469</v>
      </c>
    </row>
    <row r="1327" spans="1:3">
      <c r="A1327" t="s">
        <v>134</v>
      </c>
      <c r="B1327" s="86" t="s">
        <v>138</v>
      </c>
      <c r="C1327" s="86" t="s">
        <v>1469</v>
      </c>
    </row>
    <row r="1328" spans="1:3">
      <c r="A1328" t="s">
        <v>134</v>
      </c>
      <c r="B1328" s="86" t="s">
        <v>138</v>
      </c>
      <c r="C1328" s="86" t="s">
        <v>1469</v>
      </c>
    </row>
    <row r="1329" spans="1:3">
      <c r="A1329" t="s">
        <v>134</v>
      </c>
      <c r="B1329" s="86" t="s">
        <v>138</v>
      </c>
      <c r="C1329" s="86" t="s">
        <v>1469</v>
      </c>
    </row>
    <row r="1330" spans="1:3">
      <c r="A1330" t="s">
        <v>134</v>
      </c>
      <c r="B1330" s="86" t="s">
        <v>138</v>
      </c>
      <c r="C1330" s="86" t="s">
        <v>1469</v>
      </c>
    </row>
    <row r="1331" spans="1:3">
      <c r="A1331" t="s">
        <v>134</v>
      </c>
      <c r="B1331" s="86" t="s">
        <v>138</v>
      </c>
      <c r="C1331" s="86" t="s">
        <v>1469</v>
      </c>
    </row>
    <row r="1332" spans="1:3">
      <c r="A1332" t="s">
        <v>134</v>
      </c>
      <c r="B1332" s="86" t="s">
        <v>138</v>
      </c>
      <c r="C1332" s="86" t="s">
        <v>1469</v>
      </c>
    </row>
    <row r="1333" spans="1:3">
      <c r="A1333" t="s">
        <v>134</v>
      </c>
      <c r="B1333" s="86" t="s">
        <v>138</v>
      </c>
      <c r="C1333" s="86" t="s">
        <v>1469</v>
      </c>
    </row>
    <row r="1334" spans="1:3">
      <c r="A1334" t="s">
        <v>134</v>
      </c>
      <c r="B1334" s="86" t="s">
        <v>138</v>
      </c>
      <c r="C1334" s="86" t="s">
        <v>1469</v>
      </c>
    </row>
    <row r="1335" spans="1:3">
      <c r="A1335" t="s">
        <v>134</v>
      </c>
      <c r="B1335" s="86" t="s">
        <v>138</v>
      </c>
      <c r="C1335" s="86" t="s">
        <v>1470</v>
      </c>
    </row>
    <row r="1336" spans="1:3">
      <c r="A1336" t="s">
        <v>134</v>
      </c>
      <c r="B1336" s="86" t="s">
        <v>138</v>
      </c>
      <c r="C1336" s="86" t="s">
        <v>1470</v>
      </c>
    </row>
    <row r="1337" spans="1:3">
      <c r="A1337" t="s">
        <v>134</v>
      </c>
      <c r="B1337" s="86" t="s">
        <v>138</v>
      </c>
      <c r="C1337" s="86" t="s">
        <v>1470</v>
      </c>
    </row>
    <row r="1338" spans="1:3">
      <c r="A1338" t="s">
        <v>134</v>
      </c>
      <c r="B1338" s="86" t="s">
        <v>138</v>
      </c>
      <c r="C1338" s="86" t="s">
        <v>1470</v>
      </c>
    </row>
    <row r="1339" spans="1:3">
      <c r="A1339" t="s">
        <v>134</v>
      </c>
      <c r="B1339" s="86" t="s">
        <v>138</v>
      </c>
      <c r="C1339" s="86" t="s">
        <v>1470</v>
      </c>
    </row>
    <row r="1340" spans="1:3">
      <c r="A1340" t="s">
        <v>134</v>
      </c>
      <c r="B1340" s="86" t="s">
        <v>138</v>
      </c>
      <c r="C1340" s="86" t="s">
        <v>1470</v>
      </c>
    </row>
    <row r="1341" spans="1:3">
      <c r="A1341" t="s">
        <v>134</v>
      </c>
      <c r="B1341" s="86" t="s">
        <v>138</v>
      </c>
      <c r="C1341" s="86" t="s">
        <v>1470</v>
      </c>
    </row>
    <row r="1342" spans="1:3">
      <c r="A1342" t="s">
        <v>134</v>
      </c>
      <c r="B1342" s="86" t="s">
        <v>138</v>
      </c>
      <c r="C1342" s="86" t="s">
        <v>1470</v>
      </c>
    </row>
    <row r="1343" spans="1:3">
      <c r="A1343" t="s">
        <v>134</v>
      </c>
      <c r="B1343" s="86" t="s">
        <v>138</v>
      </c>
      <c r="C1343" s="86" t="s">
        <v>1470</v>
      </c>
    </row>
    <row r="1344" spans="1:3">
      <c r="A1344" t="s">
        <v>134</v>
      </c>
      <c r="B1344" s="86" t="s">
        <v>138</v>
      </c>
      <c r="C1344" s="86" t="s">
        <v>1470</v>
      </c>
    </row>
    <row r="1345" spans="1:3">
      <c r="A1345" t="s">
        <v>134</v>
      </c>
      <c r="B1345" s="86" t="s">
        <v>138</v>
      </c>
      <c r="C1345" s="86" t="s">
        <v>1470</v>
      </c>
    </row>
    <row r="1346" spans="1:3">
      <c r="A1346" t="s">
        <v>134</v>
      </c>
      <c r="B1346" s="86" t="s">
        <v>138</v>
      </c>
      <c r="C1346" s="86" t="s">
        <v>1470</v>
      </c>
    </row>
    <row r="1347" spans="1:3">
      <c r="A1347" t="s">
        <v>134</v>
      </c>
      <c r="B1347" s="86" t="s">
        <v>138</v>
      </c>
      <c r="C1347" s="86" t="s">
        <v>1470</v>
      </c>
    </row>
    <row r="1348" spans="1:3">
      <c r="A1348" t="s">
        <v>134</v>
      </c>
      <c r="B1348" s="86" t="s">
        <v>138</v>
      </c>
      <c r="C1348" s="86" t="s">
        <v>1470</v>
      </c>
    </row>
    <row r="1349" spans="1:3">
      <c r="A1349" t="s">
        <v>134</v>
      </c>
      <c r="B1349" s="86" t="s">
        <v>138</v>
      </c>
      <c r="C1349" s="86" t="s">
        <v>1470</v>
      </c>
    </row>
    <row r="1350" spans="1:3">
      <c r="A1350" t="s">
        <v>134</v>
      </c>
      <c r="B1350" s="86" t="s">
        <v>138</v>
      </c>
      <c r="C1350" s="86" t="s">
        <v>1470</v>
      </c>
    </row>
    <row r="1351" spans="1:3">
      <c r="A1351" t="s">
        <v>134</v>
      </c>
      <c r="B1351" s="86" t="s">
        <v>138</v>
      </c>
      <c r="C1351" s="86" t="s">
        <v>1470</v>
      </c>
    </row>
    <row r="1352" spans="1:3">
      <c r="A1352" t="s">
        <v>134</v>
      </c>
      <c r="B1352" s="86" t="s">
        <v>138</v>
      </c>
      <c r="C1352" s="86" t="s">
        <v>1470</v>
      </c>
    </row>
    <row r="1353" spans="1:3">
      <c r="A1353" t="s">
        <v>134</v>
      </c>
      <c r="B1353" s="86" t="s">
        <v>138</v>
      </c>
      <c r="C1353" s="86" t="s">
        <v>1470</v>
      </c>
    </row>
    <row r="1354" spans="1:3">
      <c r="A1354" t="s">
        <v>134</v>
      </c>
      <c r="B1354" s="86" t="s">
        <v>138</v>
      </c>
      <c r="C1354" s="86" t="s">
        <v>1471</v>
      </c>
    </row>
    <row r="1355" spans="1:3">
      <c r="A1355" t="s">
        <v>134</v>
      </c>
      <c r="B1355" s="86" t="s">
        <v>138</v>
      </c>
      <c r="C1355" s="86" t="s">
        <v>1471</v>
      </c>
    </row>
    <row r="1356" spans="1:3">
      <c r="A1356" t="s">
        <v>134</v>
      </c>
      <c r="B1356" s="86" t="s">
        <v>138</v>
      </c>
      <c r="C1356" s="86" t="s">
        <v>1471</v>
      </c>
    </row>
    <row r="1357" spans="1:3">
      <c r="A1357" t="s">
        <v>134</v>
      </c>
      <c r="B1357" s="86" t="s">
        <v>138</v>
      </c>
      <c r="C1357" s="86" t="s">
        <v>1471</v>
      </c>
    </row>
    <row r="1358" spans="1:3">
      <c r="A1358" t="s">
        <v>134</v>
      </c>
      <c r="B1358" s="86" t="s">
        <v>138</v>
      </c>
      <c r="C1358" s="86" t="s">
        <v>1471</v>
      </c>
    </row>
    <row r="1359" spans="1:3">
      <c r="A1359" t="s">
        <v>134</v>
      </c>
      <c r="B1359" s="86" t="s">
        <v>138</v>
      </c>
      <c r="C1359" s="86" t="s">
        <v>1471</v>
      </c>
    </row>
    <row r="1360" spans="1:3">
      <c r="A1360" t="s">
        <v>134</v>
      </c>
      <c r="B1360" s="86" t="s">
        <v>138</v>
      </c>
      <c r="C1360" s="86" t="s">
        <v>1471</v>
      </c>
    </row>
    <row r="1361" spans="1:3">
      <c r="A1361" t="s">
        <v>134</v>
      </c>
      <c r="B1361" s="86" t="s">
        <v>138</v>
      </c>
      <c r="C1361" s="86" t="s">
        <v>1471</v>
      </c>
    </row>
    <row r="1362" spans="1:3">
      <c r="A1362" t="s">
        <v>134</v>
      </c>
      <c r="B1362" s="86" t="s">
        <v>138</v>
      </c>
      <c r="C1362" s="86" t="s">
        <v>1471</v>
      </c>
    </row>
    <row r="1363" spans="1:3">
      <c r="A1363" t="s">
        <v>134</v>
      </c>
      <c r="B1363" s="86" t="s">
        <v>138</v>
      </c>
      <c r="C1363" s="86" t="s">
        <v>1471</v>
      </c>
    </row>
    <row r="1364" spans="1:3">
      <c r="A1364" t="s">
        <v>134</v>
      </c>
      <c r="B1364" s="86" t="s">
        <v>138</v>
      </c>
      <c r="C1364" s="86" t="s">
        <v>1471</v>
      </c>
    </row>
    <row r="1365" spans="1:3">
      <c r="A1365" t="s">
        <v>134</v>
      </c>
      <c r="B1365" s="86" t="s">
        <v>138</v>
      </c>
      <c r="C1365" s="86" t="s">
        <v>1471</v>
      </c>
    </row>
    <row r="1366" spans="1:3">
      <c r="A1366" t="s">
        <v>134</v>
      </c>
      <c r="B1366" s="86" t="s">
        <v>138</v>
      </c>
      <c r="C1366" s="86" t="s">
        <v>1471</v>
      </c>
    </row>
    <row r="1367" spans="1:3">
      <c r="A1367" t="s">
        <v>134</v>
      </c>
      <c r="B1367" s="86" t="s">
        <v>138</v>
      </c>
      <c r="C1367" s="86" t="s">
        <v>1471</v>
      </c>
    </row>
    <row r="1368" spans="1:3">
      <c r="A1368" t="s">
        <v>134</v>
      </c>
      <c r="B1368" s="86" t="s">
        <v>138</v>
      </c>
      <c r="C1368" s="86" t="s">
        <v>1471</v>
      </c>
    </row>
    <row r="1369" spans="1:3">
      <c r="A1369" t="s">
        <v>134</v>
      </c>
      <c r="B1369" s="86" t="s">
        <v>138</v>
      </c>
      <c r="C1369" s="86" t="s">
        <v>1472</v>
      </c>
    </row>
    <row r="1370" spans="1:3">
      <c r="A1370" t="s">
        <v>134</v>
      </c>
      <c r="B1370" s="86" t="s">
        <v>138</v>
      </c>
      <c r="C1370" s="86" t="s">
        <v>1472</v>
      </c>
    </row>
    <row r="1371" spans="1:3">
      <c r="A1371" t="s">
        <v>134</v>
      </c>
      <c r="B1371" s="86" t="s">
        <v>138</v>
      </c>
      <c r="C1371" s="86" t="s">
        <v>1472</v>
      </c>
    </row>
    <row r="1372" spans="1:3">
      <c r="A1372" t="s">
        <v>134</v>
      </c>
      <c r="B1372" s="86" t="s">
        <v>138</v>
      </c>
      <c r="C1372" s="86" t="s">
        <v>1472</v>
      </c>
    </row>
    <row r="1373" spans="1:3">
      <c r="A1373" t="s">
        <v>134</v>
      </c>
      <c r="B1373" s="86" t="s">
        <v>138</v>
      </c>
      <c r="C1373" s="86" t="s">
        <v>1472</v>
      </c>
    </row>
    <row r="1374" spans="1:3">
      <c r="A1374" t="s">
        <v>134</v>
      </c>
      <c r="B1374" s="86" t="s">
        <v>138</v>
      </c>
      <c r="C1374" s="86" t="s">
        <v>1472</v>
      </c>
    </row>
    <row r="1375" spans="1:3">
      <c r="A1375" t="s">
        <v>134</v>
      </c>
      <c r="B1375" s="86" t="s">
        <v>138</v>
      </c>
      <c r="C1375" s="86" t="s">
        <v>1472</v>
      </c>
    </row>
    <row r="1376" spans="1:3">
      <c r="A1376" t="s">
        <v>134</v>
      </c>
      <c r="B1376" s="86" t="s">
        <v>138</v>
      </c>
      <c r="C1376" s="86" t="s">
        <v>1472</v>
      </c>
    </row>
    <row r="1377" spans="1:3">
      <c r="A1377" t="s">
        <v>134</v>
      </c>
      <c r="B1377" s="86" t="s">
        <v>138</v>
      </c>
      <c r="C1377" s="86" t="s">
        <v>1472</v>
      </c>
    </row>
    <row r="1378" spans="1:3">
      <c r="A1378" t="s">
        <v>134</v>
      </c>
      <c r="B1378" s="86" t="s">
        <v>138</v>
      </c>
      <c r="C1378" s="86" t="s">
        <v>1473</v>
      </c>
    </row>
    <row r="1379" spans="1:3">
      <c r="A1379" t="s">
        <v>134</v>
      </c>
      <c r="B1379" s="86" t="s">
        <v>138</v>
      </c>
      <c r="C1379" s="86" t="s">
        <v>1473</v>
      </c>
    </row>
    <row r="1380" spans="1:3">
      <c r="A1380" t="s">
        <v>134</v>
      </c>
      <c r="B1380" s="86" t="s">
        <v>138</v>
      </c>
      <c r="C1380" s="86" t="s">
        <v>1473</v>
      </c>
    </row>
    <row r="1381" spans="1:3">
      <c r="A1381" t="s">
        <v>134</v>
      </c>
      <c r="B1381" s="86" t="s">
        <v>138</v>
      </c>
      <c r="C1381" s="86" t="s">
        <v>1473</v>
      </c>
    </row>
    <row r="1382" spans="1:3">
      <c r="A1382" t="s">
        <v>134</v>
      </c>
      <c r="B1382" s="86" t="s">
        <v>138</v>
      </c>
      <c r="C1382" s="86" t="s">
        <v>1473</v>
      </c>
    </row>
    <row r="1383" spans="1:3">
      <c r="A1383" t="s">
        <v>134</v>
      </c>
      <c r="B1383" s="86" t="s">
        <v>138</v>
      </c>
      <c r="C1383" s="86" t="s">
        <v>1473</v>
      </c>
    </row>
    <row r="1384" spans="1:3">
      <c r="A1384" t="s">
        <v>134</v>
      </c>
      <c r="B1384" s="86" t="s">
        <v>138</v>
      </c>
      <c r="C1384" s="86" t="s">
        <v>1473</v>
      </c>
    </row>
    <row r="1385" spans="1:3">
      <c r="A1385" t="s">
        <v>134</v>
      </c>
      <c r="B1385" s="86" t="s">
        <v>138</v>
      </c>
      <c r="C1385" s="86" t="s">
        <v>1473</v>
      </c>
    </row>
    <row r="1386" spans="1:3">
      <c r="A1386" t="s">
        <v>134</v>
      </c>
      <c r="B1386" s="86" t="s">
        <v>138</v>
      </c>
      <c r="C1386" s="86" t="s">
        <v>1473</v>
      </c>
    </row>
    <row r="1387" spans="1:3">
      <c r="A1387" t="s">
        <v>134</v>
      </c>
      <c r="B1387" s="86" t="s">
        <v>138</v>
      </c>
      <c r="C1387" s="86" t="s">
        <v>1473</v>
      </c>
    </row>
    <row r="1388" spans="1:3">
      <c r="A1388" t="s">
        <v>134</v>
      </c>
      <c r="B1388" s="86" t="s">
        <v>138</v>
      </c>
      <c r="C1388" s="86" t="s">
        <v>1473</v>
      </c>
    </row>
    <row r="1389" spans="1:3">
      <c r="A1389" t="s">
        <v>134</v>
      </c>
      <c r="B1389" s="86" t="s">
        <v>138</v>
      </c>
      <c r="C1389" s="86" t="s">
        <v>1473</v>
      </c>
    </row>
    <row r="1390" spans="1:3">
      <c r="A1390" t="s">
        <v>134</v>
      </c>
      <c r="B1390" s="86" t="s">
        <v>138</v>
      </c>
      <c r="C1390" s="86" t="s">
        <v>1473</v>
      </c>
    </row>
    <row r="1391" spans="1:3">
      <c r="A1391" t="s">
        <v>134</v>
      </c>
      <c r="B1391" s="86" t="s">
        <v>138</v>
      </c>
      <c r="C1391" s="86" t="s">
        <v>1473</v>
      </c>
    </row>
    <row r="1392" spans="1:3">
      <c r="A1392" t="s">
        <v>134</v>
      </c>
      <c r="B1392" s="86" t="s">
        <v>138</v>
      </c>
      <c r="C1392" s="86" t="s">
        <v>1473</v>
      </c>
    </row>
    <row r="1393" spans="1:3">
      <c r="A1393" t="s">
        <v>134</v>
      </c>
      <c r="B1393" s="86" t="s">
        <v>138</v>
      </c>
      <c r="C1393" s="86" t="s">
        <v>1473</v>
      </c>
    </row>
    <row r="1394" spans="1:3">
      <c r="A1394" t="s">
        <v>134</v>
      </c>
      <c r="B1394" s="86" t="s">
        <v>138</v>
      </c>
      <c r="C1394" s="86" t="s">
        <v>1473</v>
      </c>
    </row>
    <row r="1395" spans="1:3">
      <c r="A1395" t="s">
        <v>134</v>
      </c>
      <c r="B1395" s="86" t="s">
        <v>138</v>
      </c>
      <c r="C1395" s="86" t="s">
        <v>1522</v>
      </c>
    </row>
    <row r="1396" spans="1:3">
      <c r="A1396" t="s">
        <v>134</v>
      </c>
      <c r="B1396" s="86" t="s">
        <v>138</v>
      </c>
      <c r="C1396" s="86" t="s">
        <v>1522</v>
      </c>
    </row>
    <row r="1397" spans="1:3">
      <c r="A1397" t="s">
        <v>134</v>
      </c>
      <c r="B1397" s="86" t="s">
        <v>138</v>
      </c>
      <c r="C1397" s="86" t="s">
        <v>1522</v>
      </c>
    </row>
    <row r="1398" spans="1:3">
      <c r="A1398" t="s">
        <v>134</v>
      </c>
      <c r="B1398" s="86" t="s">
        <v>138</v>
      </c>
      <c r="C1398" s="86" t="s">
        <v>1522</v>
      </c>
    </row>
    <row r="1399" spans="1:3">
      <c r="A1399" t="s">
        <v>134</v>
      </c>
      <c r="B1399" s="86" t="s">
        <v>138</v>
      </c>
      <c r="C1399" s="86" t="s">
        <v>1522</v>
      </c>
    </row>
    <row r="1400" spans="1:3">
      <c r="A1400" t="s">
        <v>134</v>
      </c>
      <c r="B1400" s="86" t="s">
        <v>138</v>
      </c>
      <c r="C1400" s="86" t="s">
        <v>1522</v>
      </c>
    </row>
    <row r="1401" spans="1:3">
      <c r="A1401" t="s">
        <v>134</v>
      </c>
      <c r="B1401" s="86" t="s">
        <v>138</v>
      </c>
      <c r="C1401" s="86" t="s">
        <v>1522</v>
      </c>
    </row>
    <row r="1402" spans="1:3">
      <c r="A1402" t="s">
        <v>134</v>
      </c>
      <c r="B1402" s="86" t="s">
        <v>138</v>
      </c>
      <c r="C1402" s="86" t="s">
        <v>1522</v>
      </c>
    </row>
    <row r="1403" spans="1:3">
      <c r="A1403" t="s">
        <v>134</v>
      </c>
      <c r="B1403" s="86" t="s">
        <v>138</v>
      </c>
      <c r="C1403" s="86" t="s">
        <v>1522</v>
      </c>
    </row>
    <row r="1404" spans="1:3">
      <c r="A1404" t="s">
        <v>134</v>
      </c>
      <c r="B1404" s="86" t="s">
        <v>138</v>
      </c>
      <c r="C1404" s="86" t="s">
        <v>1522</v>
      </c>
    </row>
    <row r="1405" spans="1:3">
      <c r="A1405" t="s">
        <v>134</v>
      </c>
      <c r="B1405" s="86" t="s">
        <v>138</v>
      </c>
      <c r="C1405" s="86" t="s">
        <v>1522</v>
      </c>
    </row>
    <row r="1406" spans="1:3">
      <c r="A1406" t="s">
        <v>134</v>
      </c>
      <c r="B1406" s="86" t="s">
        <v>138</v>
      </c>
      <c r="C1406" s="86" t="s">
        <v>1522</v>
      </c>
    </row>
    <row r="1407" spans="1:3">
      <c r="A1407" t="s">
        <v>134</v>
      </c>
      <c r="B1407" s="86" t="s">
        <v>138</v>
      </c>
      <c r="C1407" s="86" t="s">
        <v>1522</v>
      </c>
    </row>
    <row r="1408" spans="1:3">
      <c r="A1408" t="s">
        <v>134</v>
      </c>
      <c r="B1408" s="86" t="s">
        <v>138</v>
      </c>
      <c r="C1408" s="86" t="s">
        <v>1522</v>
      </c>
    </row>
    <row r="1409" spans="1:3">
      <c r="A1409" t="s">
        <v>134</v>
      </c>
      <c r="B1409" s="86" t="s">
        <v>138</v>
      </c>
      <c r="C1409" s="86" t="s">
        <v>1522</v>
      </c>
    </row>
    <row r="1410" spans="1:3">
      <c r="A1410" t="s">
        <v>134</v>
      </c>
      <c r="B1410" s="86" t="s">
        <v>138</v>
      </c>
      <c r="C1410" s="86" t="s">
        <v>1522</v>
      </c>
    </row>
    <row r="1411" spans="1:3">
      <c r="A1411" t="s">
        <v>134</v>
      </c>
      <c r="B1411" s="86" t="s">
        <v>138</v>
      </c>
      <c r="C1411" s="86" t="s">
        <v>1522</v>
      </c>
    </row>
    <row r="1412" spans="1:3">
      <c r="A1412" t="s">
        <v>134</v>
      </c>
      <c r="B1412" s="86" t="s">
        <v>138</v>
      </c>
      <c r="C1412" s="86" t="s">
        <v>1522</v>
      </c>
    </row>
    <row r="1413" spans="1:3">
      <c r="A1413" t="s">
        <v>134</v>
      </c>
      <c r="B1413" s="86" t="s">
        <v>138</v>
      </c>
      <c r="C1413" s="86" t="s">
        <v>1522</v>
      </c>
    </row>
    <row r="1414" spans="1:3">
      <c r="A1414" t="s">
        <v>134</v>
      </c>
      <c r="B1414" s="86" t="s">
        <v>138</v>
      </c>
      <c r="C1414" s="86" t="s">
        <v>1522</v>
      </c>
    </row>
    <row r="1415" spans="1:3">
      <c r="A1415" t="s">
        <v>134</v>
      </c>
      <c r="B1415" s="86" t="s">
        <v>138</v>
      </c>
      <c r="C1415" s="86" t="s">
        <v>1522</v>
      </c>
    </row>
    <row r="1416" spans="1:3">
      <c r="A1416" t="s">
        <v>134</v>
      </c>
      <c r="B1416" s="86" t="s">
        <v>138</v>
      </c>
      <c r="C1416" s="86" t="s">
        <v>1522</v>
      </c>
    </row>
    <row r="1417" spans="1:3">
      <c r="A1417" t="s">
        <v>134</v>
      </c>
      <c r="B1417" s="86" t="s">
        <v>138</v>
      </c>
      <c r="C1417" s="86" t="s">
        <v>1522</v>
      </c>
    </row>
    <row r="1418" spans="1:3">
      <c r="A1418" t="s">
        <v>134</v>
      </c>
      <c r="B1418" s="86" t="s">
        <v>138</v>
      </c>
      <c r="C1418" s="86" t="s">
        <v>1522</v>
      </c>
    </row>
    <row r="1419" spans="1:3">
      <c r="A1419" t="s">
        <v>134</v>
      </c>
      <c r="B1419" s="86" t="s">
        <v>138</v>
      </c>
      <c r="C1419" s="86" t="s">
        <v>1522</v>
      </c>
    </row>
    <row r="1420" spans="1:3">
      <c r="A1420" t="s">
        <v>134</v>
      </c>
      <c r="B1420" s="86" t="s">
        <v>138</v>
      </c>
      <c r="C1420" s="86" t="s">
        <v>1522</v>
      </c>
    </row>
    <row r="1421" spans="1:3">
      <c r="A1421" t="s">
        <v>134</v>
      </c>
      <c r="B1421" s="86" t="s">
        <v>138</v>
      </c>
      <c r="C1421" s="86" t="s">
        <v>1523</v>
      </c>
    </row>
    <row r="1422" spans="1:3">
      <c r="A1422" t="s">
        <v>134</v>
      </c>
      <c r="B1422" s="86" t="s">
        <v>138</v>
      </c>
      <c r="C1422" s="86" t="s">
        <v>1523</v>
      </c>
    </row>
    <row r="1423" spans="1:3">
      <c r="A1423" t="s">
        <v>134</v>
      </c>
      <c r="B1423" s="86" t="s">
        <v>138</v>
      </c>
      <c r="C1423" s="86" t="s">
        <v>1523</v>
      </c>
    </row>
    <row r="1424" spans="1:3">
      <c r="A1424" t="s">
        <v>134</v>
      </c>
      <c r="B1424" s="86" t="s">
        <v>138</v>
      </c>
      <c r="C1424" s="86" t="s">
        <v>1523</v>
      </c>
    </row>
    <row r="1425" spans="1:3">
      <c r="A1425" t="s">
        <v>134</v>
      </c>
      <c r="B1425" s="86" t="s">
        <v>138</v>
      </c>
      <c r="C1425" s="86" t="s">
        <v>1523</v>
      </c>
    </row>
    <row r="1426" spans="1:3">
      <c r="A1426" t="s">
        <v>134</v>
      </c>
      <c r="B1426" s="86" t="s">
        <v>138</v>
      </c>
      <c r="C1426" s="86" t="s">
        <v>1523</v>
      </c>
    </row>
    <row r="1427" spans="1:3">
      <c r="A1427" t="s">
        <v>134</v>
      </c>
      <c r="B1427" s="86" t="s">
        <v>138</v>
      </c>
      <c r="C1427" s="86" t="s">
        <v>1523</v>
      </c>
    </row>
    <row r="1428" spans="1:3">
      <c r="A1428" t="s">
        <v>134</v>
      </c>
      <c r="B1428" s="86" t="s">
        <v>138</v>
      </c>
      <c r="C1428" s="86" t="s">
        <v>1523</v>
      </c>
    </row>
    <row r="1429" spans="1:3">
      <c r="A1429" t="s">
        <v>134</v>
      </c>
      <c r="B1429" s="86" t="s">
        <v>138</v>
      </c>
      <c r="C1429" s="86" t="s">
        <v>1523</v>
      </c>
    </row>
    <row r="1430" spans="1:3">
      <c r="A1430" t="s">
        <v>134</v>
      </c>
      <c r="B1430" s="86" t="s">
        <v>138</v>
      </c>
      <c r="C1430" s="86" t="s">
        <v>1523</v>
      </c>
    </row>
    <row r="1431" spans="1:3">
      <c r="A1431" t="s">
        <v>134</v>
      </c>
      <c r="B1431" s="86" t="s">
        <v>138</v>
      </c>
      <c r="C1431" s="86" t="s">
        <v>1523</v>
      </c>
    </row>
    <row r="1432" spans="1:3">
      <c r="A1432" t="s">
        <v>134</v>
      </c>
      <c r="B1432" s="86" t="s">
        <v>138</v>
      </c>
      <c r="C1432" s="86" t="s">
        <v>1523</v>
      </c>
    </row>
    <row r="1433" spans="1:3">
      <c r="A1433" t="s">
        <v>134</v>
      </c>
      <c r="B1433" s="86" t="s">
        <v>138</v>
      </c>
      <c r="C1433" s="86" t="s">
        <v>1523</v>
      </c>
    </row>
    <row r="1434" spans="1:3">
      <c r="A1434" t="s">
        <v>134</v>
      </c>
      <c r="B1434" s="86" t="s">
        <v>138</v>
      </c>
      <c r="C1434" s="86" t="s">
        <v>1523</v>
      </c>
    </row>
    <row r="1435" spans="1:3">
      <c r="A1435" t="s">
        <v>134</v>
      </c>
      <c r="B1435" s="86" t="s">
        <v>138</v>
      </c>
      <c r="C1435" s="86" t="s">
        <v>1523</v>
      </c>
    </row>
    <row r="1436" spans="1:3">
      <c r="A1436" t="s">
        <v>134</v>
      </c>
      <c r="B1436" s="86" t="s">
        <v>138</v>
      </c>
      <c r="C1436" s="86" t="s">
        <v>1476</v>
      </c>
    </row>
    <row r="1437" spans="1:3">
      <c r="A1437" t="s">
        <v>134</v>
      </c>
      <c r="B1437" s="86" t="s">
        <v>138</v>
      </c>
      <c r="C1437" s="86" t="s">
        <v>1476</v>
      </c>
    </row>
    <row r="1438" spans="1:3">
      <c r="A1438" t="s">
        <v>134</v>
      </c>
      <c r="B1438" s="86" t="s">
        <v>138</v>
      </c>
      <c r="C1438" s="86" t="s">
        <v>1476</v>
      </c>
    </row>
    <row r="1439" spans="1:3">
      <c r="A1439" t="s">
        <v>134</v>
      </c>
      <c r="B1439" s="86" t="s">
        <v>138</v>
      </c>
      <c r="C1439" s="86" t="s">
        <v>1476</v>
      </c>
    </row>
    <row r="1440" spans="1:3">
      <c r="A1440" t="s">
        <v>134</v>
      </c>
      <c r="B1440" s="86" t="s">
        <v>138</v>
      </c>
      <c r="C1440" s="86" t="s">
        <v>1476</v>
      </c>
    </row>
    <row r="1441" spans="1:3">
      <c r="A1441" t="s">
        <v>134</v>
      </c>
      <c r="B1441" s="86" t="s">
        <v>138</v>
      </c>
      <c r="C1441" s="86" t="s">
        <v>1476</v>
      </c>
    </row>
    <row r="1442" spans="1:3">
      <c r="A1442" t="s">
        <v>134</v>
      </c>
      <c r="B1442" s="86" t="s">
        <v>138</v>
      </c>
      <c r="C1442" s="86" t="s">
        <v>1476</v>
      </c>
    </row>
    <row r="1443" spans="1:3">
      <c r="A1443" t="s">
        <v>134</v>
      </c>
      <c r="B1443" s="86" t="s">
        <v>138</v>
      </c>
      <c r="C1443" s="86" t="s">
        <v>1476</v>
      </c>
    </row>
    <row r="1444" spans="1:3">
      <c r="A1444" t="s">
        <v>134</v>
      </c>
      <c r="B1444" s="86" t="s">
        <v>138</v>
      </c>
      <c r="C1444" s="86" t="s">
        <v>1476</v>
      </c>
    </row>
    <row r="1445" spans="1:3">
      <c r="A1445" t="s">
        <v>134</v>
      </c>
      <c r="B1445" s="86" t="s">
        <v>138</v>
      </c>
      <c r="C1445" s="86" t="s">
        <v>1476</v>
      </c>
    </row>
    <row r="1446" spans="1:3">
      <c r="A1446" t="s">
        <v>134</v>
      </c>
      <c r="B1446" s="86" t="s">
        <v>138</v>
      </c>
      <c r="C1446" s="86" t="s">
        <v>1476</v>
      </c>
    </row>
    <row r="1447" spans="1:3">
      <c r="A1447" t="s">
        <v>134</v>
      </c>
      <c r="B1447" s="86" t="s">
        <v>138</v>
      </c>
      <c r="C1447" s="86" t="s">
        <v>1476</v>
      </c>
    </row>
    <row r="1448" spans="1:3">
      <c r="A1448" t="s">
        <v>134</v>
      </c>
      <c r="B1448" s="86" t="s">
        <v>138</v>
      </c>
      <c r="C1448" s="86" t="s">
        <v>1476</v>
      </c>
    </row>
    <row r="1449" spans="1:3">
      <c r="A1449" t="s">
        <v>134</v>
      </c>
      <c r="B1449" s="86" t="s">
        <v>138</v>
      </c>
      <c r="C1449" s="86" t="s">
        <v>1476</v>
      </c>
    </row>
    <row r="1450" spans="1:3">
      <c r="A1450" t="s">
        <v>134</v>
      </c>
      <c r="B1450" s="86" t="s">
        <v>138</v>
      </c>
      <c r="C1450" s="86" t="s">
        <v>1524</v>
      </c>
    </row>
    <row r="1451" spans="1:3">
      <c r="A1451" t="s">
        <v>134</v>
      </c>
      <c r="B1451" s="86" t="s">
        <v>138</v>
      </c>
      <c r="C1451" s="86" t="s">
        <v>1524</v>
      </c>
    </row>
    <row r="1452" spans="1:3">
      <c r="A1452" t="s">
        <v>134</v>
      </c>
      <c r="B1452" s="86" t="s">
        <v>138</v>
      </c>
      <c r="C1452" s="86" t="s">
        <v>1524</v>
      </c>
    </row>
    <row r="1453" spans="1:3">
      <c r="A1453" t="s">
        <v>134</v>
      </c>
      <c r="B1453" s="86" t="s">
        <v>138</v>
      </c>
      <c r="C1453" s="86" t="s">
        <v>1524</v>
      </c>
    </row>
    <row r="1454" spans="1:3">
      <c r="A1454" t="s">
        <v>134</v>
      </c>
      <c r="B1454" s="86" t="s">
        <v>138</v>
      </c>
      <c r="C1454" s="86" t="s">
        <v>1524</v>
      </c>
    </row>
    <row r="1455" spans="1:3">
      <c r="A1455" t="s">
        <v>134</v>
      </c>
      <c r="B1455" s="86" t="s">
        <v>138</v>
      </c>
      <c r="C1455" s="86" t="s">
        <v>1524</v>
      </c>
    </row>
    <row r="1456" spans="1:3">
      <c r="A1456" t="s">
        <v>134</v>
      </c>
      <c r="B1456" s="86" t="s">
        <v>138</v>
      </c>
      <c r="C1456" s="86" t="s">
        <v>1524</v>
      </c>
    </row>
    <row r="1457" spans="1:3">
      <c r="A1457" t="s">
        <v>134</v>
      </c>
      <c r="B1457" s="86" t="s">
        <v>138</v>
      </c>
      <c r="C1457" s="86" t="s">
        <v>1524</v>
      </c>
    </row>
    <row r="1458" spans="1:3">
      <c r="A1458" t="s">
        <v>134</v>
      </c>
      <c r="B1458" s="86" t="s">
        <v>138</v>
      </c>
      <c r="C1458" s="86" t="s">
        <v>1524</v>
      </c>
    </row>
    <row r="1459" spans="1:3">
      <c r="A1459" t="s">
        <v>134</v>
      </c>
      <c r="B1459" s="86" t="s">
        <v>138</v>
      </c>
      <c r="C1459" s="86" t="s">
        <v>1524</v>
      </c>
    </row>
    <row r="1460" spans="1:3">
      <c r="A1460" t="s">
        <v>134</v>
      </c>
      <c r="B1460" s="86" t="s">
        <v>138</v>
      </c>
      <c r="C1460" s="86" t="s">
        <v>1524</v>
      </c>
    </row>
    <row r="1461" spans="1:3">
      <c r="A1461" t="s">
        <v>134</v>
      </c>
      <c r="B1461" s="86" t="s">
        <v>138</v>
      </c>
      <c r="C1461" s="86" t="s">
        <v>1524</v>
      </c>
    </row>
    <row r="1462" spans="1:3">
      <c r="A1462" t="s">
        <v>134</v>
      </c>
      <c r="B1462" s="86" t="s">
        <v>138</v>
      </c>
      <c r="C1462" s="86" t="s">
        <v>1524</v>
      </c>
    </row>
    <row r="1463" spans="1:3">
      <c r="A1463" t="s">
        <v>134</v>
      </c>
      <c r="B1463" s="86" t="s">
        <v>138</v>
      </c>
      <c r="C1463" s="86" t="s">
        <v>1524</v>
      </c>
    </row>
    <row r="1464" spans="1:3">
      <c r="A1464" t="s">
        <v>134</v>
      </c>
      <c r="B1464" s="86" t="s">
        <v>138</v>
      </c>
      <c r="C1464" s="86" t="s">
        <v>1524</v>
      </c>
    </row>
    <row r="1465" spans="1:3">
      <c r="A1465" t="s">
        <v>134</v>
      </c>
      <c r="B1465" s="86" t="s">
        <v>138</v>
      </c>
      <c r="C1465" s="86" t="s">
        <v>1524</v>
      </c>
    </row>
    <row r="1466" spans="1:3">
      <c r="A1466" t="s">
        <v>134</v>
      </c>
      <c r="B1466" s="86" t="s">
        <v>138</v>
      </c>
      <c r="C1466" s="86" t="s">
        <v>1524</v>
      </c>
    </row>
    <row r="1467" spans="1:3">
      <c r="A1467" t="s">
        <v>134</v>
      </c>
      <c r="B1467" s="86" t="s">
        <v>138</v>
      </c>
      <c r="C1467" s="86" t="s">
        <v>1524</v>
      </c>
    </row>
    <row r="1468" spans="1:3">
      <c r="A1468" t="s">
        <v>134</v>
      </c>
      <c r="B1468" s="86" t="s">
        <v>138</v>
      </c>
      <c r="C1468" s="86" t="s">
        <v>1524</v>
      </c>
    </row>
    <row r="1469" spans="1:3">
      <c r="A1469" t="s">
        <v>134</v>
      </c>
      <c r="B1469" s="86" t="s">
        <v>138</v>
      </c>
      <c r="C1469" s="86" t="s">
        <v>1524</v>
      </c>
    </row>
    <row r="1470" spans="1:3">
      <c r="A1470" t="s">
        <v>134</v>
      </c>
      <c r="B1470" s="86" t="s">
        <v>138</v>
      </c>
      <c r="C1470" s="86" t="s">
        <v>1478</v>
      </c>
    </row>
    <row r="1471" spans="1:3">
      <c r="A1471" t="s">
        <v>134</v>
      </c>
      <c r="B1471" s="86" t="s">
        <v>138</v>
      </c>
      <c r="C1471" s="86" t="s">
        <v>1478</v>
      </c>
    </row>
    <row r="1472" spans="1:3">
      <c r="A1472" t="s">
        <v>134</v>
      </c>
      <c r="B1472" s="86" t="s">
        <v>138</v>
      </c>
      <c r="C1472" s="86" t="s">
        <v>1478</v>
      </c>
    </row>
    <row r="1473" spans="1:3">
      <c r="A1473" t="s">
        <v>134</v>
      </c>
      <c r="B1473" s="86" t="s">
        <v>138</v>
      </c>
      <c r="C1473" s="86" t="s">
        <v>1478</v>
      </c>
    </row>
    <row r="1474" spans="1:3">
      <c r="A1474" t="s">
        <v>134</v>
      </c>
      <c r="B1474" s="86" t="s">
        <v>138</v>
      </c>
      <c r="C1474" s="86" t="s">
        <v>1478</v>
      </c>
    </row>
    <row r="1475" spans="1:3">
      <c r="A1475" t="s">
        <v>134</v>
      </c>
      <c r="B1475" s="86" t="s">
        <v>138</v>
      </c>
      <c r="C1475" s="86" t="s">
        <v>1478</v>
      </c>
    </row>
    <row r="1476" spans="1:3">
      <c r="A1476" t="s">
        <v>134</v>
      </c>
      <c r="B1476" s="86" t="s">
        <v>138</v>
      </c>
      <c r="C1476" s="86" t="s">
        <v>1478</v>
      </c>
    </row>
    <row r="1477" spans="1:3">
      <c r="A1477" t="s">
        <v>134</v>
      </c>
      <c r="B1477" s="86" t="s">
        <v>138</v>
      </c>
      <c r="C1477" s="86" t="s">
        <v>1478</v>
      </c>
    </row>
    <row r="1478" spans="1:3">
      <c r="A1478" t="s">
        <v>134</v>
      </c>
      <c r="B1478" s="86" t="s">
        <v>138</v>
      </c>
      <c r="C1478" s="86" t="s">
        <v>1478</v>
      </c>
    </row>
    <row r="1479" spans="1:3">
      <c r="A1479" t="s">
        <v>134</v>
      </c>
      <c r="B1479" s="86" t="s">
        <v>138</v>
      </c>
      <c r="C1479" s="86" t="s">
        <v>1478</v>
      </c>
    </row>
    <row r="1480" spans="1:3">
      <c r="A1480" t="s">
        <v>134</v>
      </c>
      <c r="B1480" s="86" t="s">
        <v>138</v>
      </c>
      <c r="C1480" s="86" t="s">
        <v>1478</v>
      </c>
    </row>
    <row r="1481" spans="1:3">
      <c r="A1481" t="s">
        <v>134</v>
      </c>
      <c r="B1481" s="86" t="s">
        <v>138</v>
      </c>
      <c r="C1481" s="86" t="s">
        <v>1478</v>
      </c>
    </row>
    <row r="1482" spans="1:3">
      <c r="A1482" t="s">
        <v>134</v>
      </c>
      <c r="B1482" s="86" t="s">
        <v>138</v>
      </c>
      <c r="C1482" s="86" t="s">
        <v>1478</v>
      </c>
    </row>
    <row r="1483" spans="1:3">
      <c r="A1483" t="s">
        <v>134</v>
      </c>
      <c r="B1483" s="86" t="s">
        <v>138</v>
      </c>
      <c r="C1483" s="86" t="s">
        <v>1478</v>
      </c>
    </row>
    <row r="1484" spans="1:3">
      <c r="A1484" t="s">
        <v>134</v>
      </c>
      <c r="B1484" s="86" t="s">
        <v>138</v>
      </c>
      <c r="C1484" s="86" t="s">
        <v>1478</v>
      </c>
    </row>
    <row r="1485" spans="1:3">
      <c r="A1485" t="s">
        <v>134</v>
      </c>
      <c r="B1485" s="86" t="s">
        <v>138</v>
      </c>
      <c r="C1485" s="86" t="s">
        <v>1478</v>
      </c>
    </row>
    <row r="1486" spans="1:3">
      <c r="A1486" t="s">
        <v>134</v>
      </c>
      <c r="B1486" s="86" t="s">
        <v>138</v>
      </c>
      <c r="C1486" s="86" t="s">
        <v>1478</v>
      </c>
    </row>
    <row r="1487" spans="1:3">
      <c r="A1487" t="s">
        <v>134</v>
      </c>
      <c r="B1487" s="86" t="s">
        <v>138</v>
      </c>
      <c r="C1487" s="86" t="s">
        <v>1478</v>
      </c>
    </row>
    <row r="1488" spans="1:3">
      <c r="A1488" t="s">
        <v>134</v>
      </c>
      <c r="B1488" s="86" t="s">
        <v>138</v>
      </c>
      <c r="C1488" s="86" t="s">
        <v>1478</v>
      </c>
    </row>
    <row r="1489" spans="1:3">
      <c r="A1489" t="s">
        <v>134</v>
      </c>
      <c r="B1489" s="86" t="s">
        <v>138</v>
      </c>
      <c r="C1489" s="86" t="s">
        <v>1478</v>
      </c>
    </row>
    <row r="1490" spans="1:3">
      <c r="A1490" t="s">
        <v>134</v>
      </c>
      <c r="B1490" s="86" t="s">
        <v>138</v>
      </c>
      <c r="C1490" s="86" t="s">
        <v>1478</v>
      </c>
    </row>
    <row r="1491" spans="1:3">
      <c r="A1491" t="s">
        <v>134</v>
      </c>
      <c r="B1491" s="86" t="s">
        <v>138</v>
      </c>
      <c r="C1491" s="86" t="s">
        <v>1478</v>
      </c>
    </row>
    <row r="1492" spans="1:3">
      <c r="A1492" t="s">
        <v>134</v>
      </c>
      <c r="B1492" s="86" t="s">
        <v>138</v>
      </c>
      <c r="C1492" s="86" t="s">
        <v>1478</v>
      </c>
    </row>
    <row r="1493" spans="1:3">
      <c r="A1493" t="s">
        <v>134</v>
      </c>
      <c r="B1493" s="86" t="s">
        <v>138</v>
      </c>
      <c r="C1493" s="86" t="s">
        <v>1478</v>
      </c>
    </row>
    <row r="1494" spans="1:3">
      <c r="A1494" t="s">
        <v>134</v>
      </c>
      <c r="B1494" s="86" t="s">
        <v>138</v>
      </c>
      <c r="C1494" s="86" t="s">
        <v>1478</v>
      </c>
    </row>
    <row r="1495" spans="1:3">
      <c r="A1495" t="s">
        <v>134</v>
      </c>
      <c r="B1495" s="86" t="s">
        <v>138</v>
      </c>
      <c r="C1495" s="86" t="s">
        <v>1478</v>
      </c>
    </row>
    <row r="1496" spans="1:3">
      <c r="A1496" t="s">
        <v>134</v>
      </c>
      <c r="B1496" s="86" t="s">
        <v>138</v>
      </c>
      <c r="C1496" s="86" t="s">
        <v>1478</v>
      </c>
    </row>
    <row r="1497" spans="1:3">
      <c r="A1497" t="s">
        <v>134</v>
      </c>
      <c r="B1497" s="86" t="s">
        <v>138</v>
      </c>
      <c r="C1497" s="86" t="s">
        <v>1478</v>
      </c>
    </row>
    <row r="1498" spans="1:3">
      <c r="A1498" t="s">
        <v>134</v>
      </c>
      <c r="B1498" s="86" t="s">
        <v>138</v>
      </c>
      <c r="C1498" s="86" t="s">
        <v>1478</v>
      </c>
    </row>
    <row r="1499" spans="1:3">
      <c r="A1499" t="s">
        <v>134</v>
      </c>
      <c r="B1499" s="86" t="s">
        <v>138</v>
      </c>
      <c r="C1499" s="86" t="s">
        <v>1478</v>
      </c>
    </row>
    <row r="1500" spans="1:3">
      <c r="A1500" t="s">
        <v>134</v>
      </c>
      <c r="B1500" s="86" t="s">
        <v>138</v>
      </c>
      <c r="C1500" s="86" t="s">
        <v>1478</v>
      </c>
    </row>
    <row r="1501" spans="1:3">
      <c r="A1501" t="s">
        <v>134</v>
      </c>
      <c r="B1501" s="86" t="s">
        <v>138</v>
      </c>
      <c r="C1501" s="86" t="s">
        <v>1478</v>
      </c>
    </row>
    <row r="1502" spans="1:3">
      <c r="A1502" t="s">
        <v>134</v>
      </c>
      <c r="B1502" s="86" t="s">
        <v>138</v>
      </c>
      <c r="C1502" s="86" t="s">
        <v>1478</v>
      </c>
    </row>
    <row r="1503" spans="1:3">
      <c r="A1503" t="s">
        <v>134</v>
      </c>
      <c r="B1503" s="86" t="s">
        <v>138</v>
      </c>
      <c r="C1503" s="86" t="s">
        <v>1478</v>
      </c>
    </row>
    <row r="1504" spans="1:3">
      <c r="A1504" t="s">
        <v>134</v>
      </c>
      <c r="B1504" s="86" t="s">
        <v>138</v>
      </c>
      <c r="C1504" s="86" t="s">
        <v>1478</v>
      </c>
    </row>
    <row r="1505" spans="1:3">
      <c r="A1505" t="s">
        <v>134</v>
      </c>
      <c r="B1505" s="86" t="s">
        <v>138</v>
      </c>
      <c r="C1505" s="86" t="s">
        <v>1478</v>
      </c>
    </row>
    <row r="1506" spans="1:3">
      <c r="A1506" t="s">
        <v>134</v>
      </c>
      <c r="B1506" s="86" t="s">
        <v>138</v>
      </c>
      <c r="C1506" s="86" t="s">
        <v>1478</v>
      </c>
    </row>
    <row r="1507" spans="1:3">
      <c r="A1507" t="s">
        <v>134</v>
      </c>
      <c r="B1507" s="86" t="s">
        <v>138</v>
      </c>
      <c r="C1507" s="86" t="s">
        <v>1478</v>
      </c>
    </row>
    <row r="1508" spans="1:3">
      <c r="A1508" t="s">
        <v>134</v>
      </c>
      <c r="B1508" s="86" t="s">
        <v>138</v>
      </c>
      <c r="C1508" s="86" t="s">
        <v>1478</v>
      </c>
    </row>
    <row r="1509" spans="1:3">
      <c r="A1509" t="s">
        <v>134</v>
      </c>
      <c r="B1509" s="86" t="s">
        <v>138</v>
      </c>
      <c r="C1509" s="86" t="s">
        <v>1478</v>
      </c>
    </row>
    <row r="1510" spans="1:3">
      <c r="A1510" t="s">
        <v>134</v>
      </c>
      <c r="B1510" s="86" t="s">
        <v>138</v>
      </c>
      <c r="C1510" s="86" t="s">
        <v>1479</v>
      </c>
    </row>
    <row r="1511" spans="1:3">
      <c r="A1511" t="s">
        <v>134</v>
      </c>
      <c r="B1511" s="86" t="s">
        <v>138</v>
      </c>
      <c r="C1511" s="86" t="s">
        <v>1479</v>
      </c>
    </row>
    <row r="1512" spans="1:3">
      <c r="A1512" t="s">
        <v>134</v>
      </c>
      <c r="B1512" s="86" t="s">
        <v>138</v>
      </c>
      <c r="C1512" s="86" t="s">
        <v>1479</v>
      </c>
    </row>
    <row r="1513" spans="1:3">
      <c r="A1513" t="s">
        <v>134</v>
      </c>
      <c r="B1513" s="86" t="s">
        <v>138</v>
      </c>
      <c r="C1513" s="86" t="s">
        <v>1479</v>
      </c>
    </row>
    <row r="1514" spans="1:3">
      <c r="A1514" t="s">
        <v>134</v>
      </c>
      <c r="B1514" s="86" t="s">
        <v>138</v>
      </c>
      <c r="C1514" s="86" t="s">
        <v>1479</v>
      </c>
    </row>
    <row r="1515" spans="1:3">
      <c r="A1515" t="s">
        <v>134</v>
      </c>
      <c r="B1515" s="86" t="s">
        <v>138</v>
      </c>
      <c r="C1515" s="86" t="s">
        <v>1479</v>
      </c>
    </row>
    <row r="1516" spans="1:3">
      <c r="A1516" t="s">
        <v>134</v>
      </c>
      <c r="B1516" s="86" t="s">
        <v>138</v>
      </c>
      <c r="C1516" s="86" t="s">
        <v>1479</v>
      </c>
    </row>
    <row r="1517" spans="1:3">
      <c r="A1517" t="s">
        <v>134</v>
      </c>
      <c r="B1517" s="86" t="s">
        <v>138</v>
      </c>
      <c r="C1517" s="86" t="s">
        <v>1479</v>
      </c>
    </row>
    <row r="1518" spans="1:3">
      <c r="A1518" t="s">
        <v>134</v>
      </c>
      <c r="B1518" s="86" t="s">
        <v>138</v>
      </c>
      <c r="C1518" s="86" t="s">
        <v>1479</v>
      </c>
    </row>
    <row r="1519" spans="1:3">
      <c r="A1519" t="s">
        <v>134</v>
      </c>
      <c r="B1519" s="86" t="s">
        <v>138</v>
      </c>
      <c r="C1519" s="86" t="s">
        <v>1479</v>
      </c>
    </row>
    <row r="1520" spans="1:3">
      <c r="A1520" t="s">
        <v>134</v>
      </c>
      <c r="B1520" s="86" t="s">
        <v>138</v>
      </c>
      <c r="C1520" s="86" t="s">
        <v>1479</v>
      </c>
    </row>
    <row r="1521" spans="1:3">
      <c r="A1521" t="s">
        <v>134</v>
      </c>
      <c r="B1521" s="86" t="s">
        <v>138</v>
      </c>
      <c r="C1521" s="86" t="s">
        <v>1479</v>
      </c>
    </row>
    <row r="1522" spans="1:3">
      <c r="A1522" t="s">
        <v>134</v>
      </c>
      <c r="B1522" s="86" t="s">
        <v>138</v>
      </c>
      <c r="C1522" s="86" t="s">
        <v>1479</v>
      </c>
    </row>
    <row r="1523" spans="1:3">
      <c r="A1523" t="s">
        <v>134</v>
      </c>
      <c r="B1523" s="86" t="s">
        <v>138</v>
      </c>
      <c r="C1523" s="86" t="s">
        <v>1479</v>
      </c>
    </row>
    <row r="1524" spans="1:3">
      <c r="A1524" t="s">
        <v>134</v>
      </c>
      <c r="B1524" s="86" t="s">
        <v>138</v>
      </c>
      <c r="C1524" s="86" t="s">
        <v>1479</v>
      </c>
    </row>
    <row r="1525" spans="1:3">
      <c r="A1525" t="s">
        <v>134</v>
      </c>
      <c r="B1525" s="86" t="s">
        <v>138</v>
      </c>
      <c r="C1525" s="86" t="s">
        <v>1525</v>
      </c>
    </row>
    <row r="1526" spans="1:3">
      <c r="A1526" t="s">
        <v>134</v>
      </c>
      <c r="B1526" s="86" t="s">
        <v>138</v>
      </c>
      <c r="C1526" s="86" t="s">
        <v>1525</v>
      </c>
    </row>
    <row r="1527" spans="1:3">
      <c r="A1527" t="s">
        <v>134</v>
      </c>
      <c r="B1527" s="86" t="s">
        <v>138</v>
      </c>
      <c r="C1527" s="86" t="s">
        <v>1525</v>
      </c>
    </row>
    <row r="1528" spans="1:3">
      <c r="A1528" t="s">
        <v>134</v>
      </c>
      <c r="B1528" s="86" t="s">
        <v>138</v>
      </c>
      <c r="C1528" s="86" t="s">
        <v>1481</v>
      </c>
    </row>
    <row r="1529" spans="1:3">
      <c r="A1529" t="s">
        <v>134</v>
      </c>
      <c r="B1529" s="86" t="s">
        <v>138</v>
      </c>
      <c r="C1529" s="86" t="s">
        <v>1481</v>
      </c>
    </row>
    <row r="1530" spans="1:3">
      <c r="A1530" t="s">
        <v>134</v>
      </c>
      <c r="B1530" s="86" t="s">
        <v>138</v>
      </c>
      <c r="C1530" s="86" t="s">
        <v>1481</v>
      </c>
    </row>
    <row r="1531" spans="1:3">
      <c r="A1531" t="s">
        <v>134</v>
      </c>
      <c r="B1531" s="86" t="s">
        <v>138</v>
      </c>
      <c r="C1531" s="86" t="s">
        <v>1481</v>
      </c>
    </row>
    <row r="1532" spans="1:3">
      <c r="A1532" t="s">
        <v>134</v>
      </c>
      <c r="B1532" s="86" t="s">
        <v>138</v>
      </c>
      <c r="C1532" s="86" t="s">
        <v>1481</v>
      </c>
    </row>
    <row r="1533" spans="1:3">
      <c r="A1533" t="s">
        <v>134</v>
      </c>
      <c r="B1533" s="86" t="s">
        <v>138</v>
      </c>
      <c r="C1533" s="86" t="s">
        <v>1481</v>
      </c>
    </row>
    <row r="1534" spans="1:3">
      <c r="A1534" t="s">
        <v>134</v>
      </c>
      <c r="B1534" s="86" t="s">
        <v>138</v>
      </c>
      <c r="C1534" s="86" t="s">
        <v>1481</v>
      </c>
    </row>
    <row r="1535" spans="1:3">
      <c r="A1535" t="s">
        <v>134</v>
      </c>
      <c r="B1535" s="86" t="s">
        <v>138</v>
      </c>
      <c r="C1535" s="86" t="s">
        <v>1481</v>
      </c>
    </row>
    <row r="1536" spans="1:3">
      <c r="A1536" t="s">
        <v>134</v>
      </c>
      <c r="B1536" s="86" t="s">
        <v>138</v>
      </c>
      <c r="C1536" s="86" t="s">
        <v>1481</v>
      </c>
    </row>
    <row r="1537" spans="1:3">
      <c r="A1537" t="s">
        <v>134</v>
      </c>
      <c r="B1537" s="86" t="s">
        <v>138</v>
      </c>
      <c r="C1537" s="86" t="s">
        <v>1481</v>
      </c>
    </row>
    <row r="1538" spans="1:3">
      <c r="A1538" t="s">
        <v>134</v>
      </c>
      <c r="B1538" s="86" t="s">
        <v>138</v>
      </c>
      <c r="C1538" s="86" t="s">
        <v>1481</v>
      </c>
    </row>
    <row r="1539" spans="1:3">
      <c r="A1539" t="s">
        <v>134</v>
      </c>
      <c r="B1539" s="86" t="s">
        <v>138</v>
      </c>
      <c r="C1539" s="86" t="s">
        <v>1481</v>
      </c>
    </row>
    <row r="1540" spans="1:3">
      <c r="A1540" t="s">
        <v>134</v>
      </c>
      <c r="B1540" s="86" t="s">
        <v>138</v>
      </c>
      <c r="C1540" s="86" t="s">
        <v>1481</v>
      </c>
    </row>
    <row r="1541" spans="1:3">
      <c r="A1541" t="s">
        <v>134</v>
      </c>
      <c r="B1541" s="86" t="s">
        <v>138</v>
      </c>
      <c r="C1541" s="86" t="s">
        <v>1481</v>
      </c>
    </row>
    <row r="1542" spans="1:3">
      <c r="A1542" t="s">
        <v>134</v>
      </c>
      <c r="B1542" s="86" t="s">
        <v>138</v>
      </c>
      <c r="C1542" s="86" t="s">
        <v>1481</v>
      </c>
    </row>
    <row r="1543" spans="1:3">
      <c r="A1543" t="s">
        <v>134</v>
      </c>
      <c r="B1543" s="86" t="s">
        <v>138</v>
      </c>
      <c r="C1543" s="86" t="s">
        <v>1481</v>
      </c>
    </row>
    <row r="1544" spans="1:3">
      <c r="A1544" t="s">
        <v>134</v>
      </c>
      <c r="B1544" s="86" t="s">
        <v>138</v>
      </c>
      <c r="C1544" s="86" t="s">
        <v>1481</v>
      </c>
    </row>
    <row r="1545" spans="1:3">
      <c r="A1545" t="s">
        <v>134</v>
      </c>
      <c r="B1545" s="86" t="s">
        <v>138</v>
      </c>
      <c r="C1545" s="86" t="s">
        <v>1481</v>
      </c>
    </row>
    <row r="1546" spans="1:3">
      <c r="A1546" t="s">
        <v>134</v>
      </c>
      <c r="B1546" s="86" t="s">
        <v>138</v>
      </c>
      <c r="C1546" s="86" t="s">
        <v>1481</v>
      </c>
    </row>
    <row r="1547" spans="1:3">
      <c r="A1547" t="s">
        <v>134</v>
      </c>
      <c r="B1547" s="86" t="s">
        <v>138</v>
      </c>
      <c r="C1547" s="86" t="s">
        <v>1481</v>
      </c>
    </row>
    <row r="1548" spans="1:3">
      <c r="A1548" t="s">
        <v>134</v>
      </c>
      <c r="B1548" s="86" t="s">
        <v>138</v>
      </c>
      <c r="C1548" s="86" t="s">
        <v>1481</v>
      </c>
    </row>
    <row r="1549" spans="1:3">
      <c r="A1549" t="s">
        <v>134</v>
      </c>
      <c r="B1549" s="86" t="s">
        <v>138</v>
      </c>
      <c r="C1549" s="86" t="s">
        <v>1481</v>
      </c>
    </row>
    <row r="1550" spans="1:3">
      <c r="A1550" t="s">
        <v>134</v>
      </c>
      <c r="B1550" s="86" t="s">
        <v>138</v>
      </c>
      <c r="C1550" s="86" t="s">
        <v>1481</v>
      </c>
    </row>
    <row r="1551" spans="1:3">
      <c r="A1551" t="s">
        <v>134</v>
      </c>
      <c r="B1551" s="86" t="s">
        <v>138</v>
      </c>
      <c r="C1551" s="86" t="s">
        <v>1481</v>
      </c>
    </row>
    <row r="1552" spans="1:3">
      <c r="A1552" t="s">
        <v>134</v>
      </c>
      <c r="B1552" s="86" t="s">
        <v>138</v>
      </c>
      <c r="C1552" s="86" t="s">
        <v>1481</v>
      </c>
    </row>
    <row r="1553" spans="1:3">
      <c r="A1553" t="s">
        <v>134</v>
      </c>
      <c r="B1553" s="86" t="s">
        <v>138</v>
      </c>
      <c r="C1553" s="86" t="s">
        <v>1481</v>
      </c>
    </row>
    <row r="1554" spans="1:3">
      <c r="A1554" t="s">
        <v>134</v>
      </c>
      <c r="B1554" s="86" t="s">
        <v>138</v>
      </c>
      <c r="C1554" s="86" t="s">
        <v>1482</v>
      </c>
    </row>
    <row r="1555" spans="1:3">
      <c r="A1555" t="s">
        <v>134</v>
      </c>
      <c r="B1555" s="86" t="s">
        <v>138</v>
      </c>
      <c r="C1555" s="86" t="s">
        <v>1482</v>
      </c>
    </row>
    <row r="1556" spans="1:3">
      <c r="A1556" t="s">
        <v>134</v>
      </c>
      <c r="B1556" s="86" t="s">
        <v>138</v>
      </c>
      <c r="C1556" s="86" t="s">
        <v>1482</v>
      </c>
    </row>
    <row r="1557" spans="1:3">
      <c r="A1557" t="s">
        <v>134</v>
      </c>
      <c r="B1557" s="86" t="s">
        <v>138</v>
      </c>
      <c r="C1557" s="86" t="s">
        <v>1482</v>
      </c>
    </row>
    <row r="1558" spans="1:3">
      <c r="A1558" t="s">
        <v>134</v>
      </c>
      <c r="B1558" s="86" t="s">
        <v>138</v>
      </c>
      <c r="C1558" s="86" t="s">
        <v>1482</v>
      </c>
    </row>
    <row r="1559" spans="1:3">
      <c r="A1559" t="s">
        <v>134</v>
      </c>
      <c r="B1559" s="86" t="s">
        <v>138</v>
      </c>
      <c r="C1559" s="86" t="s">
        <v>1482</v>
      </c>
    </row>
    <row r="1560" spans="1:3">
      <c r="A1560" t="s">
        <v>134</v>
      </c>
      <c r="B1560" s="86" t="s">
        <v>138</v>
      </c>
      <c r="C1560" s="86" t="s">
        <v>1482</v>
      </c>
    </row>
    <row r="1561" spans="1:3">
      <c r="A1561" t="s">
        <v>134</v>
      </c>
      <c r="B1561" s="86" t="s">
        <v>138</v>
      </c>
      <c r="C1561" s="86" t="s">
        <v>1482</v>
      </c>
    </row>
    <row r="1562" spans="1:3">
      <c r="A1562" t="s">
        <v>134</v>
      </c>
      <c r="B1562" s="86" t="s">
        <v>138</v>
      </c>
      <c r="C1562" s="86" t="s">
        <v>1482</v>
      </c>
    </row>
    <row r="1563" spans="1:3">
      <c r="A1563" t="s">
        <v>134</v>
      </c>
      <c r="B1563" s="86" t="s">
        <v>138</v>
      </c>
      <c r="C1563" s="86" t="s">
        <v>1482</v>
      </c>
    </row>
    <row r="1564" spans="1:3">
      <c r="A1564" t="s">
        <v>134</v>
      </c>
      <c r="B1564" s="86" t="s">
        <v>138</v>
      </c>
      <c r="C1564" s="86" t="s">
        <v>1482</v>
      </c>
    </row>
    <row r="1565" spans="1:3">
      <c r="A1565" t="s">
        <v>134</v>
      </c>
      <c r="B1565" s="86" t="s">
        <v>138</v>
      </c>
      <c r="C1565" s="86" t="s">
        <v>1483</v>
      </c>
    </row>
    <row r="1566" spans="1:3">
      <c r="A1566" t="s">
        <v>134</v>
      </c>
      <c r="B1566" s="86" t="s">
        <v>138</v>
      </c>
      <c r="C1566" s="86" t="s">
        <v>1483</v>
      </c>
    </row>
    <row r="1567" spans="1:3">
      <c r="A1567" t="s">
        <v>134</v>
      </c>
      <c r="B1567" s="86" t="s">
        <v>138</v>
      </c>
      <c r="C1567" s="86" t="s">
        <v>1483</v>
      </c>
    </row>
    <row r="1568" spans="1:3">
      <c r="A1568" t="s">
        <v>134</v>
      </c>
      <c r="B1568" s="86" t="s">
        <v>138</v>
      </c>
      <c r="C1568" s="86" t="s">
        <v>1483</v>
      </c>
    </row>
    <row r="1569" spans="1:3">
      <c r="A1569" t="s">
        <v>134</v>
      </c>
      <c r="B1569" s="86" t="s">
        <v>138</v>
      </c>
      <c r="C1569" s="86" t="s">
        <v>1483</v>
      </c>
    </row>
    <row r="1570" spans="1:3">
      <c r="A1570" t="s">
        <v>134</v>
      </c>
      <c r="B1570" s="86" t="s">
        <v>138</v>
      </c>
      <c r="C1570" s="86" t="s">
        <v>1483</v>
      </c>
    </row>
    <row r="1571" spans="1:3">
      <c r="A1571" t="s">
        <v>134</v>
      </c>
      <c r="B1571" s="86" t="s">
        <v>138</v>
      </c>
      <c r="C1571" s="86" t="s">
        <v>1483</v>
      </c>
    </row>
    <row r="1572" spans="1:3">
      <c r="A1572" t="s">
        <v>134</v>
      </c>
      <c r="B1572" s="86" t="s">
        <v>138</v>
      </c>
      <c r="C1572" s="86" t="s">
        <v>1483</v>
      </c>
    </row>
    <row r="1573" spans="1:3">
      <c r="A1573" t="s">
        <v>134</v>
      </c>
      <c r="B1573" s="86" t="s">
        <v>138</v>
      </c>
      <c r="C1573" s="86" t="s">
        <v>1483</v>
      </c>
    </row>
    <row r="1574" spans="1:3">
      <c r="A1574" t="s">
        <v>134</v>
      </c>
      <c r="B1574" s="86" t="s">
        <v>138</v>
      </c>
      <c r="C1574" s="86" t="s">
        <v>1483</v>
      </c>
    </row>
    <row r="1575" spans="1:3">
      <c r="A1575" t="s">
        <v>134</v>
      </c>
      <c r="B1575" s="86" t="s">
        <v>138</v>
      </c>
      <c r="C1575" s="86" t="s">
        <v>1483</v>
      </c>
    </row>
    <row r="1576" spans="1:3">
      <c r="A1576" t="s">
        <v>134</v>
      </c>
      <c r="B1576" s="86" t="s">
        <v>138</v>
      </c>
      <c r="C1576" s="86" t="s">
        <v>1483</v>
      </c>
    </row>
    <row r="1577" spans="1:3">
      <c r="A1577" t="s">
        <v>134</v>
      </c>
      <c r="B1577" s="86" t="s">
        <v>138</v>
      </c>
      <c r="C1577" s="86" t="s">
        <v>1483</v>
      </c>
    </row>
    <row r="1578" spans="1:3">
      <c r="A1578" t="s">
        <v>134</v>
      </c>
      <c r="B1578" s="86" t="s">
        <v>138</v>
      </c>
      <c r="C1578" s="86" t="s">
        <v>1483</v>
      </c>
    </row>
    <row r="1579" spans="1:3">
      <c r="A1579" t="s">
        <v>134</v>
      </c>
      <c r="B1579" s="86" t="s">
        <v>138</v>
      </c>
      <c r="C1579" s="86" t="s">
        <v>1483</v>
      </c>
    </row>
    <row r="1580" spans="1:3">
      <c r="A1580" t="s">
        <v>134</v>
      </c>
      <c r="B1580" s="86" t="s">
        <v>138</v>
      </c>
      <c r="C1580" s="86" t="s">
        <v>1526</v>
      </c>
    </row>
    <row r="1581" spans="1:3">
      <c r="A1581" t="s">
        <v>134</v>
      </c>
      <c r="B1581" s="86" t="s">
        <v>138</v>
      </c>
      <c r="C1581" s="86" t="s">
        <v>1526</v>
      </c>
    </row>
    <row r="1582" spans="1:3">
      <c r="A1582" t="s">
        <v>134</v>
      </c>
      <c r="B1582" s="86" t="s">
        <v>138</v>
      </c>
      <c r="C1582" s="86" t="s">
        <v>1526</v>
      </c>
    </row>
    <row r="1583" spans="1:3">
      <c r="A1583" t="s">
        <v>134</v>
      </c>
      <c r="B1583" s="86" t="s">
        <v>138</v>
      </c>
      <c r="C1583" s="86" t="s">
        <v>1526</v>
      </c>
    </row>
    <row r="1584" spans="1:3">
      <c r="A1584" t="s">
        <v>134</v>
      </c>
      <c r="B1584" s="86" t="s">
        <v>138</v>
      </c>
      <c r="C1584" s="86" t="s">
        <v>1526</v>
      </c>
    </row>
    <row r="1585" spans="1:3">
      <c r="A1585" t="s">
        <v>134</v>
      </c>
      <c r="B1585" s="86" t="s">
        <v>138</v>
      </c>
      <c r="C1585" s="86" t="s">
        <v>1526</v>
      </c>
    </row>
    <row r="1586" spans="1:3">
      <c r="A1586" t="s">
        <v>134</v>
      </c>
      <c r="B1586" s="86" t="s">
        <v>138</v>
      </c>
      <c r="C1586" s="86" t="s">
        <v>1526</v>
      </c>
    </row>
    <row r="1587" spans="1:3">
      <c r="A1587" t="s">
        <v>134</v>
      </c>
      <c r="B1587" s="86" t="s">
        <v>138</v>
      </c>
      <c r="C1587" s="86" t="s">
        <v>1526</v>
      </c>
    </row>
    <row r="1588" spans="1:3">
      <c r="A1588" t="s">
        <v>134</v>
      </c>
      <c r="B1588" s="86" t="s">
        <v>138</v>
      </c>
      <c r="C1588" s="86" t="s">
        <v>1526</v>
      </c>
    </row>
    <row r="1589" spans="1:3">
      <c r="A1589" t="s">
        <v>134</v>
      </c>
      <c r="B1589" s="86" t="s">
        <v>138</v>
      </c>
      <c r="C1589" s="86" t="s">
        <v>1526</v>
      </c>
    </row>
    <row r="1590" spans="1:3">
      <c r="A1590" t="s">
        <v>134</v>
      </c>
      <c r="B1590" s="86" t="s">
        <v>138</v>
      </c>
      <c r="C1590" s="86" t="s">
        <v>1526</v>
      </c>
    </row>
    <row r="1591" spans="1:3">
      <c r="A1591" t="s">
        <v>134</v>
      </c>
      <c r="B1591" s="86" t="s">
        <v>138</v>
      </c>
      <c r="C1591" s="86" t="s">
        <v>1526</v>
      </c>
    </row>
    <row r="1592" spans="1:3">
      <c r="A1592" t="s">
        <v>134</v>
      </c>
      <c r="B1592" s="86" t="s">
        <v>138</v>
      </c>
      <c r="C1592" s="86" t="s">
        <v>1526</v>
      </c>
    </row>
    <row r="1593" spans="1:3">
      <c r="A1593" t="s">
        <v>134</v>
      </c>
      <c r="B1593" s="86" t="s">
        <v>138</v>
      </c>
      <c r="C1593" s="86" t="s">
        <v>1526</v>
      </c>
    </row>
    <row r="1594" spans="1:3">
      <c r="A1594" t="s">
        <v>134</v>
      </c>
      <c r="B1594" s="86" t="s">
        <v>138</v>
      </c>
      <c r="C1594" s="86" t="s">
        <v>1526</v>
      </c>
    </row>
    <row r="1595" spans="1:3">
      <c r="A1595" t="s">
        <v>134</v>
      </c>
      <c r="B1595" s="86" t="s">
        <v>138</v>
      </c>
      <c r="C1595" s="86" t="s">
        <v>1526</v>
      </c>
    </row>
    <row r="1596" spans="1:3">
      <c r="A1596" t="s">
        <v>134</v>
      </c>
      <c r="B1596" s="86" t="s">
        <v>138</v>
      </c>
      <c r="C1596" s="86" t="s">
        <v>1526</v>
      </c>
    </row>
    <row r="1597" spans="1:3">
      <c r="A1597" t="s">
        <v>134</v>
      </c>
      <c r="B1597" s="86" t="s">
        <v>138</v>
      </c>
      <c r="C1597" s="86" t="s">
        <v>1526</v>
      </c>
    </row>
    <row r="1598" spans="1:3">
      <c r="A1598" t="s">
        <v>134</v>
      </c>
      <c r="B1598" s="86" t="s">
        <v>138</v>
      </c>
      <c r="C1598" s="86" t="s">
        <v>1526</v>
      </c>
    </row>
    <row r="1599" spans="1:3">
      <c r="A1599" t="s">
        <v>134</v>
      </c>
      <c r="B1599" s="86" t="s">
        <v>138</v>
      </c>
      <c r="C1599" s="86" t="s">
        <v>1526</v>
      </c>
    </row>
    <row r="1600" spans="1:3">
      <c r="A1600" t="s">
        <v>134</v>
      </c>
      <c r="B1600" s="86" t="s">
        <v>138</v>
      </c>
      <c r="C1600" s="86" t="s">
        <v>1526</v>
      </c>
    </row>
    <row r="1601" spans="1:3">
      <c r="A1601" t="s">
        <v>134</v>
      </c>
      <c r="B1601" s="86" t="s">
        <v>138</v>
      </c>
      <c r="C1601" s="86" t="s">
        <v>1526</v>
      </c>
    </row>
    <row r="1602" spans="1:3">
      <c r="A1602" t="s">
        <v>134</v>
      </c>
      <c r="B1602" s="86" t="s">
        <v>138</v>
      </c>
      <c r="C1602" s="86" t="s">
        <v>1526</v>
      </c>
    </row>
    <row r="1603" spans="1:3">
      <c r="A1603" t="s">
        <v>134</v>
      </c>
      <c r="B1603" s="86" t="s">
        <v>138</v>
      </c>
      <c r="C1603" s="86" t="s">
        <v>1526</v>
      </c>
    </row>
    <row r="1604" spans="1:3">
      <c r="A1604" t="s">
        <v>134</v>
      </c>
      <c r="B1604" s="86" t="s">
        <v>138</v>
      </c>
      <c r="C1604" s="86" t="s">
        <v>1526</v>
      </c>
    </row>
    <row r="1605" spans="1:3">
      <c r="A1605" t="s">
        <v>134</v>
      </c>
      <c r="B1605" s="86" t="s">
        <v>138</v>
      </c>
      <c r="C1605" s="86" t="s">
        <v>1526</v>
      </c>
    </row>
    <row r="1606" spans="1:3">
      <c r="A1606" t="s">
        <v>134</v>
      </c>
      <c r="B1606" s="86" t="s">
        <v>138</v>
      </c>
      <c r="C1606" s="86" t="s">
        <v>1526</v>
      </c>
    </row>
    <row r="1607" spans="1:3">
      <c r="A1607" t="s">
        <v>134</v>
      </c>
      <c r="B1607" s="86" t="s">
        <v>138</v>
      </c>
      <c r="C1607" s="86" t="s">
        <v>1526</v>
      </c>
    </row>
    <row r="1608" spans="1:3">
      <c r="A1608" t="s">
        <v>134</v>
      </c>
      <c r="B1608" s="86" t="s">
        <v>138</v>
      </c>
      <c r="C1608" s="86" t="s">
        <v>1526</v>
      </c>
    </row>
    <row r="1609" spans="1:3">
      <c r="A1609" t="s">
        <v>134</v>
      </c>
      <c r="B1609" s="86" t="s">
        <v>138</v>
      </c>
      <c r="C1609" s="86" t="s">
        <v>1526</v>
      </c>
    </row>
    <row r="1610" spans="1:3">
      <c r="A1610" t="s">
        <v>134</v>
      </c>
      <c r="B1610" s="86" t="s">
        <v>138</v>
      </c>
      <c r="C1610" s="86" t="s">
        <v>1526</v>
      </c>
    </row>
    <row r="1611" spans="1:3">
      <c r="A1611" t="s">
        <v>134</v>
      </c>
      <c r="B1611" s="86" t="s">
        <v>138</v>
      </c>
      <c r="C1611" s="86" t="s">
        <v>1526</v>
      </c>
    </row>
    <row r="1612" spans="1:3">
      <c r="A1612" t="s">
        <v>134</v>
      </c>
      <c r="B1612" s="86" t="s">
        <v>138</v>
      </c>
      <c r="C1612" s="86" t="s">
        <v>1526</v>
      </c>
    </row>
    <row r="1613" spans="1:3">
      <c r="A1613" t="s">
        <v>134</v>
      </c>
      <c r="B1613" s="86" t="s">
        <v>138</v>
      </c>
      <c r="C1613" s="86" t="s">
        <v>1526</v>
      </c>
    </row>
    <row r="1614" spans="1:3">
      <c r="A1614" t="s">
        <v>134</v>
      </c>
      <c r="B1614" s="86" t="s">
        <v>138</v>
      </c>
      <c r="C1614" s="86" t="s">
        <v>256</v>
      </c>
    </row>
    <row r="1615" spans="1:3">
      <c r="A1615" t="s">
        <v>134</v>
      </c>
      <c r="B1615" s="86" t="s">
        <v>138</v>
      </c>
      <c r="C1615" s="86" t="s">
        <v>256</v>
      </c>
    </row>
    <row r="1616" spans="1:3">
      <c r="A1616" t="s">
        <v>134</v>
      </c>
      <c r="B1616" s="86" t="s">
        <v>138</v>
      </c>
      <c r="C1616" s="86" t="s">
        <v>256</v>
      </c>
    </row>
    <row r="1617" spans="1:3">
      <c r="A1617" t="s">
        <v>134</v>
      </c>
      <c r="B1617" s="86" t="s">
        <v>138</v>
      </c>
      <c r="C1617" s="86" t="s">
        <v>256</v>
      </c>
    </row>
    <row r="1618" spans="1:3">
      <c r="A1618" t="s">
        <v>134</v>
      </c>
      <c r="B1618" s="86" t="s">
        <v>138</v>
      </c>
      <c r="C1618" s="86" t="s">
        <v>256</v>
      </c>
    </row>
    <row r="1619" spans="1:3">
      <c r="A1619" t="s">
        <v>134</v>
      </c>
      <c r="B1619" s="86" t="s">
        <v>138</v>
      </c>
      <c r="C1619" s="86" t="s">
        <v>256</v>
      </c>
    </row>
    <row r="1620" spans="1:3">
      <c r="A1620" t="s">
        <v>134</v>
      </c>
      <c r="B1620" s="86" t="s">
        <v>138</v>
      </c>
      <c r="C1620" s="86" t="s">
        <v>256</v>
      </c>
    </row>
    <row r="1621" spans="1:3">
      <c r="A1621" t="s">
        <v>134</v>
      </c>
      <c r="B1621" s="86" t="s">
        <v>138</v>
      </c>
      <c r="C1621" s="86" t="s">
        <v>256</v>
      </c>
    </row>
    <row r="1622" spans="1:3">
      <c r="A1622" t="s">
        <v>134</v>
      </c>
      <c r="B1622" s="86" t="s">
        <v>138</v>
      </c>
      <c r="C1622" s="86" t="s">
        <v>256</v>
      </c>
    </row>
    <row r="1623" spans="1:3">
      <c r="A1623" t="s">
        <v>134</v>
      </c>
      <c r="B1623" s="86" t="s">
        <v>138</v>
      </c>
      <c r="C1623" s="86" t="s">
        <v>1485</v>
      </c>
    </row>
    <row r="1624" spans="1:3">
      <c r="A1624" t="s">
        <v>134</v>
      </c>
      <c r="B1624" s="86" t="s">
        <v>138</v>
      </c>
      <c r="C1624" s="86" t="s">
        <v>1485</v>
      </c>
    </row>
    <row r="1625" spans="1:3">
      <c r="A1625" t="s">
        <v>134</v>
      </c>
      <c r="B1625" s="86" t="s">
        <v>138</v>
      </c>
      <c r="C1625" s="86" t="s">
        <v>1485</v>
      </c>
    </row>
    <row r="1626" spans="1:3">
      <c r="A1626" t="s">
        <v>134</v>
      </c>
      <c r="B1626" s="86" t="s">
        <v>138</v>
      </c>
      <c r="C1626" s="86" t="s">
        <v>1485</v>
      </c>
    </row>
    <row r="1627" spans="1:3">
      <c r="A1627" t="s">
        <v>134</v>
      </c>
      <c r="B1627" s="86" t="s">
        <v>138</v>
      </c>
      <c r="C1627" s="86" t="s">
        <v>1485</v>
      </c>
    </row>
    <row r="1628" spans="1:3">
      <c r="A1628" t="s">
        <v>134</v>
      </c>
      <c r="B1628" s="86" t="s">
        <v>138</v>
      </c>
      <c r="C1628" s="86" t="s">
        <v>1485</v>
      </c>
    </row>
    <row r="1629" spans="1:3">
      <c r="A1629" t="s">
        <v>134</v>
      </c>
      <c r="B1629" s="86" t="s">
        <v>138</v>
      </c>
      <c r="C1629" s="86" t="s">
        <v>1486</v>
      </c>
    </row>
    <row r="1630" spans="1:3">
      <c r="A1630" t="s">
        <v>134</v>
      </c>
      <c r="B1630" s="86" t="s">
        <v>138</v>
      </c>
      <c r="C1630" s="86" t="s">
        <v>1486</v>
      </c>
    </row>
    <row r="1631" spans="1:3">
      <c r="A1631" t="s">
        <v>134</v>
      </c>
      <c r="B1631" s="86" t="s">
        <v>138</v>
      </c>
      <c r="C1631" s="86" t="s">
        <v>1486</v>
      </c>
    </row>
    <row r="1632" spans="1:3">
      <c r="A1632" t="s">
        <v>134</v>
      </c>
      <c r="B1632" s="86" t="s">
        <v>138</v>
      </c>
      <c r="C1632" s="86" t="s">
        <v>1486</v>
      </c>
    </row>
    <row r="1633" spans="1:3">
      <c r="A1633" t="s">
        <v>134</v>
      </c>
      <c r="B1633" s="86" t="s">
        <v>138</v>
      </c>
      <c r="C1633" s="86" t="s">
        <v>1486</v>
      </c>
    </row>
    <row r="1634" spans="1:3">
      <c r="A1634" t="s">
        <v>134</v>
      </c>
      <c r="B1634" s="86" t="s">
        <v>138</v>
      </c>
      <c r="C1634" s="86" t="s">
        <v>1486</v>
      </c>
    </row>
    <row r="1635" spans="1:3">
      <c r="A1635" t="s">
        <v>134</v>
      </c>
      <c r="B1635" s="86" t="s">
        <v>138</v>
      </c>
      <c r="C1635" s="86" t="s">
        <v>1486</v>
      </c>
    </row>
    <row r="1636" spans="1:3">
      <c r="A1636" t="s">
        <v>134</v>
      </c>
      <c r="B1636" s="86" t="s">
        <v>138</v>
      </c>
      <c r="C1636" s="86" t="s">
        <v>1486</v>
      </c>
    </row>
    <row r="1637" spans="1:3">
      <c r="A1637" t="s">
        <v>134</v>
      </c>
      <c r="B1637" s="86" t="s">
        <v>138</v>
      </c>
      <c r="C1637" s="86" t="s">
        <v>1486</v>
      </c>
    </row>
    <row r="1638" spans="1:3">
      <c r="A1638" t="s">
        <v>134</v>
      </c>
      <c r="B1638" s="86" t="s">
        <v>138</v>
      </c>
      <c r="C1638" s="86" t="s">
        <v>1486</v>
      </c>
    </row>
    <row r="1639" spans="1:3">
      <c r="A1639" t="s">
        <v>134</v>
      </c>
      <c r="B1639" s="86" t="s">
        <v>138</v>
      </c>
      <c r="C1639" s="86" t="s">
        <v>1486</v>
      </c>
    </row>
    <row r="1640" spans="1:3">
      <c r="A1640" t="s">
        <v>134</v>
      </c>
      <c r="B1640" s="86" t="s">
        <v>138</v>
      </c>
      <c r="C1640" s="86" t="s">
        <v>1486</v>
      </c>
    </row>
    <row r="1641" spans="1:3">
      <c r="A1641" t="s">
        <v>134</v>
      </c>
      <c r="B1641" s="86" t="s">
        <v>138</v>
      </c>
      <c r="C1641" s="86" t="s">
        <v>1486</v>
      </c>
    </row>
    <row r="1642" spans="1:3">
      <c r="A1642" t="s">
        <v>134</v>
      </c>
      <c r="B1642" s="86" t="s">
        <v>138</v>
      </c>
      <c r="C1642" s="86" t="s">
        <v>1486</v>
      </c>
    </row>
    <row r="1643" spans="1:3">
      <c r="A1643" t="s">
        <v>134</v>
      </c>
      <c r="B1643" s="86" t="s">
        <v>138</v>
      </c>
      <c r="C1643" s="86" t="s">
        <v>1486</v>
      </c>
    </row>
    <row r="1644" spans="1:3">
      <c r="A1644" t="s">
        <v>134</v>
      </c>
      <c r="B1644" s="86" t="s">
        <v>138</v>
      </c>
      <c r="C1644" s="86" t="s">
        <v>1486</v>
      </c>
    </row>
    <row r="1645" spans="1:3">
      <c r="A1645" t="s">
        <v>134</v>
      </c>
      <c r="B1645" s="86" t="s">
        <v>138</v>
      </c>
      <c r="C1645" s="86" t="s">
        <v>1486</v>
      </c>
    </row>
    <row r="1646" spans="1:3">
      <c r="A1646" t="s">
        <v>134</v>
      </c>
      <c r="B1646" s="86" t="s">
        <v>138</v>
      </c>
      <c r="C1646" s="86" t="s">
        <v>1486</v>
      </c>
    </row>
    <row r="1647" spans="1:3">
      <c r="A1647" t="s">
        <v>134</v>
      </c>
      <c r="B1647" s="86" t="s">
        <v>138</v>
      </c>
      <c r="C1647" s="86" t="s">
        <v>1486</v>
      </c>
    </row>
    <row r="1648" spans="1:3">
      <c r="A1648" t="s">
        <v>134</v>
      </c>
      <c r="B1648" s="86" t="s">
        <v>138</v>
      </c>
      <c r="C1648" s="86" t="s">
        <v>1487</v>
      </c>
    </row>
    <row r="1649" spans="1:3">
      <c r="A1649" t="s">
        <v>134</v>
      </c>
      <c r="B1649" s="86" t="s">
        <v>138</v>
      </c>
      <c r="C1649" s="86" t="s">
        <v>1487</v>
      </c>
    </row>
    <row r="1650" spans="1:3">
      <c r="A1650" t="s">
        <v>134</v>
      </c>
      <c r="B1650" s="86" t="s">
        <v>138</v>
      </c>
      <c r="C1650" s="86" t="s">
        <v>1487</v>
      </c>
    </row>
    <row r="1651" spans="1:3">
      <c r="A1651" t="s">
        <v>134</v>
      </c>
      <c r="B1651" s="86" t="s">
        <v>138</v>
      </c>
      <c r="C1651" s="86" t="s">
        <v>1487</v>
      </c>
    </row>
    <row r="1652" spans="1:3">
      <c r="A1652" t="s">
        <v>134</v>
      </c>
      <c r="B1652" s="86" t="s">
        <v>138</v>
      </c>
      <c r="C1652" s="86" t="s">
        <v>1487</v>
      </c>
    </row>
    <row r="1653" spans="1:3">
      <c r="A1653" t="s">
        <v>134</v>
      </c>
      <c r="B1653" s="86" t="s">
        <v>138</v>
      </c>
      <c r="C1653" s="86" t="s">
        <v>1487</v>
      </c>
    </row>
    <row r="1654" spans="1:3">
      <c r="A1654" t="s">
        <v>134</v>
      </c>
      <c r="B1654" s="86" t="s">
        <v>138</v>
      </c>
      <c r="C1654" s="86" t="s">
        <v>1487</v>
      </c>
    </row>
    <row r="1655" spans="1:3">
      <c r="A1655" t="s">
        <v>134</v>
      </c>
      <c r="B1655" s="86" t="s">
        <v>138</v>
      </c>
      <c r="C1655" s="86" t="s">
        <v>1487</v>
      </c>
    </row>
    <row r="1656" spans="1:3">
      <c r="A1656" t="s">
        <v>134</v>
      </c>
      <c r="B1656" s="86" t="s">
        <v>138</v>
      </c>
      <c r="C1656" s="86" t="s">
        <v>1487</v>
      </c>
    </row>
    <row r="1657" spans="1:3">
      <c r="A1657" t="s">
        <v>134</v>
      </c>
      <c r="B1657" s="86" t="s">
        <v>138</v>
      </c>
      <c r="C1657" s="86" t="s">
        <v>1487</v>
      </c>
    </row>
    <row r="1658" spans="1:3">
      <c r="A1658" t="s">
        <v>134</v>
      </c>
      <c r="B1658" s="86" t="s">
        <v>138</v>
      </c>
      <c r="C1658" s="86" t="s">
        <v>1487</v>
      </c>
    </row>
    <row r="1659" spans="1:3">
      <c r="A1659" t="s">
        <v>134</v>
      </c>
      <c r="B1659" s="86" t="s">
        <v>138</v>
      </c>
      <c r="C1659" s="86" t="s">
        <v>1487</v>
      </c>
    </row>
    <row r="1660" spans="1:3">
      <c r="A1660" t="s">
        <v>134</v>
      </c>
      <c r="B1660" s="86" t="s">
        <v>138</v>
      </c>
      <c r="C1660" s="86" t="s">
        <v>1487</v>
      </c>
    </row>
    <row r="1661" spans="1:3">
      <c r="A1661" t="s">
        <v>134</v>
      </c>
      <c r="B1661" s="86" t="s">
        <v>138</v>
      </c>
      <c r="C1661" s="86" t="s">
        <v>1487</v>
      </c>
    </row>
    <row r="1662" spans="1:3">
      <c r="A1662" t="s">
        <v>134</v>
      </c>
      <c r="B1662" s="86" t="s">
        <v>138</v>
      </c>
      <c r="C1662" s="86" t="s">
        <v>1487</v>
      </c>
    </row>
    <row r="1663" spans="1:3">
      <c r="A1663" t="s">
        <v>134</v>
      </c>
      <c r="B1663" s="86" t="s">
        <v>138</v>
      </c>
      <c r="C1663" s="86" t="s">
        <v>1487</v>
      </c>
    </row>
    <row r="1664" spans="1:3">
      <c r="A1664" t="s">
        <v>134</v>
      </c>
      <c r="B1664" s="86" t="s">
        <v>138</v>
      </c>
      <c r="C1664" s="86" t="s">
        <v>1487</v>
      </c>
    </row>
    <row r="1665" spans="1:3">
      <c r="A1665" t="s">
        <v>134</v>
      </c>
      <c r="B1665" s="86" t="s">
        <v>138</v>
      </c>
      <c r="C1665" s="86" t="s">
        <v>1487</v>
      </c>
    </row>
    <row r="1666" spans="1:3">
      <c r="A1666" t="s">
        <v>134</v>
      </c>
      <c r="B1666" s="86" t="s">
        <v>138</v>
      </c>
      <c r="C1666" s="86" t="s">
        <v>1487</v>
      </c>
    </row>
    <row r="1667" spans="1:3">
      <c r="A1667" t="s">
        <v>134</v>
      </c>
      <c r="B1667" s="86" t="s">
        <v>138</v>
      </c>
      <c r="C1667" s="86" t="s">
        <v>1487</v>
      </c>
    </row>
    <row r="1668" spans="1:3">
      <c r="A1668" t="s">
        <v>134</v>
      </c>
      <c r="B1668" s="86" t="s">
        <v>138</v>
      </c>
      <c r="C1668" s="86" t="s">
        <v>1487</v>
      </c>
    </row>
    <row r="1669" spans="1:3">
      <c r="A1669" t="s">
        <v>134</v>
      </c>
      <c r="B1669" s="86" t="s">
        <v>138</v>
      </c>
      <c r="C1669" s="86" t="s">
        <v>1487</v>
      </c>
    </row>
    <row r="1670" spans="1:3">
      <c r="A1670" t="s">
        <v>134</v>
      </c>
      <c r="B1670" s="86" t="s">
        <v>138</v>
      </c>
      <c r="C1670" s="86" t="s">
        <v>1487</v>
      </c>
    </row>
    <row r="1671" spans="1:3">
      <c r="A1671" t="s">
        <v>134</v>
      </c>
      <c r="B1671" s="86" t="s">
        <v>138</v>
      </c>
      <c r="C1671" s="86" t="s">
        <v>1487</v>
      </c>
    </row>
    <row r="1672" spans="1:3">
      <c r="A1672" t="s">
        <v>134</v>
      </c>
      <c r="B1672" s="86" t="s">
        <v>138</v>
      </c>
      <c r="C1672" s="86" t="s">
        <v>1487</v>
      </c>
    </row>
    <row r="1673" spans="1:3">
      <c r="A1673" t="s">
        <v>134</v>
      </c>
      <c r="B1673" s="86" t="s">
        <v>138</v>
      </c>
      <c r="C1673" s="86" t="s">
        <v>1487</v>
      </c>
    </row>
    <row r="1674" spans="1:3">
      <c r="A1674" t="s">
        <v>134</v>
      </c>
      <c r="B1674" s="86" t="s">
        <v>138</v>
      </c>
      <c r="C1674" s="86" t="s">
        <v>1487</v>
      </c>
    </row>
    <row r="1675" spans="1:3">
      <c r="A1675" t="s">
        <v>134</v>
      </c>
      <c r="B1675" s="86" t="s">
        <v>138</v>
      </c>
      <c r="C1675" s="86" t="s">
        <v>1487</v>
      </c>
    </row>
    <row r="1676" spans="1:3">
      <c r="A1676" t="s">
        <v>134</v>
      </c>
      <c r="B1676" s="86" t="s">
        <v>138</v>
      </c>
      <c r="C1676" s="86" t="s">
        <v>1488</v>
      </c>
    </row>
    <row r="1677" spans="1:3">
      <c r="A1677" t="s">
        <v>134</v>
      </c>
      <c r="B1677" s="86" t="s">
        <v>138</v>
      </c>
      <c r="C1677" s="86" t="s">
        <v>1488</v>
      </c>
    </row>
    <row r="1678" spans="1:3">
      <c r="A1678" t="s">
        <v>134</v>
      </c>
      <c r="B1678" s="86" t="s">
        <v>138</v>
      </c>
      <c r="C1678" s="86" t="s">
        <v>1488</v>
      </c>
    </row>
    <row r="1679" spans="1:3">
      <c r="A1679" t="s">
        <v>134</v>
      </c>
      <c r="B1679" s="86" t="s">
        <v>138</v>
      </c>
      <c r="C1679" s="86" t="s">
        <v>1488</v>
      </c>
    </row>
    <row r="1680" spans="1:3">
      <c r="A1680" t="s">
        <v>134</v>
      </c>
      <c r="B1680" s="86" t="s">
        <v>138</v>
      </c>
      <c r="C1680" s="86" t="s">
        <v>1488</v>
      </c>
    </row>
    <row r="1681" spans="1:3">
      <c r="A1681" t="s">
        <v>134</v>
      </c>
      <c r="B1681" s="86" t="s">
        <v>138</v>
      </c>
      <c r="C1681" s="86" t="s">
        <v>1488</v>
      </c>
    </row>
    <row r="1682" spans="1:3">
      <c r="A1682" t="s">
        <v>134</v>
      </c>
      <c r="B1682" s="86" t="s">
        <v>138</v>
      </c>
      <c r="C1682" s="86" t="s">
        <v>1488</v>
      </c>
    </row>
    <row r="1683" spans="1:3">
      <c r="A1683" t="s">
        <v>134</v>
      </c>
      <c r="B1683" s="86" t="s">
        <v>138</v>
      </c>
      <c r="C1683" s="86" t="s">
        <v>1488</v>
      </c>
    </row>
    <row r="1684" spans="1:3">
      <c r="A1684" t="s">
        <v>134</v>
      </c>
      <c r="B1684" s="86" t="s">
        <v>138</v>
      </c>
      <c r="C1684" s="86" t="s">
        <v>1488</v>
      </c>
    </row>
    <row r="1685" spans="1:3">
      <c r="A1685" t="s">
        <v>134</v>
      </c>
      <c r="B1685" s="86" t="s">
        <v>138</v>
      </c>
      <c r="C1685" s="86" t="s">
        <v>1488</v>
      </c>
    </row>
    <row r="1686" spans="1:3">
      <c r="A1686" t="s">
        <v>134</v>
      </c>
      <c r="B1686" s="86" t="s">
        <v>138</v>
      </c>
      <c r="C1686" s="86" t="s">
        <v>1488</v>
      </c>
    </row>
    <row r="1687" spans="1:3">
      <c r="A1687" t="s">
        <v>134</v>
      </c>
      <c r="B1687" s="86" t="s">
        <v>138</v>
      </c>
      <c r="C1687" s="86" t="s">
        <v>1488</v>
      </c>
    </row>
    <row r="1688" spans="1:3">
      <c r="A1688" t="s">
        <v>134</v>
      </c>
      <c r="B1688" s="86" t="s">
        <v>138</v>
      </c>
      <c r="C1688" s="86" t="s">
        <v>1488</v>
      </c>
    </row>
    <row r="1689" spans="1:3">
      <c r="A1689" t="s">
        <v>134</v>
      </c>
      <c r="B1689" s="86" t="s">
        <v>138</v>
      </c>
      <c r="C1689" s="86" t="s">
        <v>1488</v>
      </c>
    </row>
    <row r="1690" spans="1:3">
      <c r="A1690" t="s">
        <v>134</v>
      </c>
      <c r="B1690" s="86" t="s">
        <v>138</v>
      </c>
      <c r="C1690" s="86" t="s">
        <v>1488</v>
      </c>
    </row>
    <row r="1691" spans="1:3">
      <c r="A1691" t="s">
        <v>134</v>
      </c>
      <c r="B1691" s="86" t="s">
        <v>138</v>
      </c>
      <c r="C1691" s="86" t="s">
        <v>1488</v>
      </c>
    </row>
    <row r="1692" spans="1:3">
      <c r="A1692" t="s">
        <v>134</v>
      </c>
      <c r="B1692" s="86" t="s">
        <v>138</v>
      </c>
      <c r="C1692" s="86" t="s">
        <v>1488</v>
      </c>
    </row>
    <row r="1693" spans="1:3">
      <c r="A1693" t="s">
        <v>134</v>
      </c>
      <c r="B1693" s="86" t="s">
        <v>138</v>
      </c>
      <c r="C1693" s="86" t="s">
        <v>1488</v>
      </c>
    </row>
    <row r="1694" spans="1:3">
      <c r="A1694" t="s">
        <v>134</v>
      </c>
      <c r="B1694" s="86" t="s">
        <v>138</v>
      </c>
      <c r="C1694" s="86" t="s">
        <v>1488</v>
      </c>
    </row>
    <row r="1695" spans="1:3">
      <c r="A1695" t="s">
        <v>134</v>
      </c>
      <c r="B1695" s="86" t="s">
        <v>138</v>
      </c>
      <c r="C1695" s="86" t="s">
        <v>1488</v>
      </c>
    </row>
    <row r="1696" spans="1:3">
      <c r="A1696" t="s">
        <v>134</v>
      </c>
      <c r="B1696" s="86" t="s">
        <v>138</v>
      </c>
      <c r="C1696" s="86" t="s">
        <v>1488</v>
      </c>
    </row>
    <row r="1697" spans="1:3">
      <c r="A1697" t="s">
        <v>134</v>
      </c>
      <c r="B1697" s="86" t="s">
        <v>138</v>
      </c>
      <c r="C1697" s="86" t="s">
        <v>1488</v>
      </c>
    </row>
    <row r="1698" spans="1:3">
      <c r="A1698" t="s">
        <v>134</v>
      </c>
      <c r="B1698" s="86" t="s">
        <v>138</v>
      </c>
      <c r="C1698" s="86" t="s">
        <v>1488</v>
      </c>
    </row>
    <row r="1699" spans="1:3">
      <c r="A1699" t="s">
        <v>134</v>
      </c>
      <c r="B1699" s="86" t="s">
        <v>138</v>
      </c>
      <c r="C1699" s="86" t="s">
        <v>1488</v>
      </c>
    </row>
    <row r="1700" spans="1:3">
      <c r="A1700" t="s">
        <v>134</v>
      </c>
      <c r="B1700" s="86" t="s">
        <v>138</v>
      </c>
      <c r="C1700" s="86" t="s">
        <v>1488</v>
      </c>
    </row>
    <row r="1701" spans="1:3">
      <c r="A1701" t="s">
        <v>134</v>
      </c>
      <c r="B1701" s="86" t="s">
        <v>138</v>
      </c>
      <c r="C1701" s="86" t="s">
        <v>1488</v>
      </c>
    </row>
    <row r="1702" spans="1:3">
      <c r="A1702" t="s">
        <v>134</v>
      </c>
      <c r="B1702" s="86" t="s">
        <v>138</v>
      </c>
      <c r="C1702" s="86" t="s">
        <v>1488</v>
      </c>
    </row>
    <row r="1703" spans="1:3">
      <c r="A1703" t="s">
        <v>134</v>
      </c>
      <c r="B1703" s="86" t="s">
        <v>138</v>
      </c>
      <c r="C1703" s="86" t="s">
        <v>1488</v>
      </c>
    </row>
    <row r="1704" spans="1:3">
      <c r="A1704" t="s">
        <v>134</v>
      </c>
      <c r="B1704" s="86" t="s">
        <v>138</v>
      </c>
      <c r="C1704" s="86" t="s">
        <v>1488</v>
      </c>
    </row>
    <row r="1705" spans="1:3">
      <c r="A1705" t="s">
        <v>134</v>
      </c>
      <c r="B1705" s="86" t="s">
        <v>138</v>
      </c>
      <c r="C1705" s="86" t="s">
        <v>1488</v>
      </c>
    </row>
    <row r="1706" spans="1:3">
      <c r="A1706" t="s">
        <v>134</v>
      </c>
      <c r="B1706" s="86" t="s">
        <v>138</v>
      </c>
      <c r="C1706" s="86" t="s">
        <v>1488</v>
      </c>
    </row>
    <row r="1707" spans="1:3">
      <c r="A1707" t="s">
        <v>134</v>
      </c>
      <c r="B1707" s="86" t="s">
        <v>138</v>
      </c>
      <c r="C1707" s="86" t="s">
        <v>1488</v>
      </c>
    </row>
    <row r="1708" spans="1:3">
      <c r="A1708" t="s">
        <v>134</v>
      </c>
      <c r="B1708" s="86" t="s">
        <v>138</v>
      </c>
      <c r="C1708" s="86" t="s">
        <v>1488</v>
      </c>
    </row>
    <row r="1709" spans="1:3">
      <c r="A1709" t="s">
        <v>134</v>
      </c>
      <c r="B1709" s="86" t="s">
        <v>138</v>
      </c>
      <c r="C1709" s="86" t="s">
        <v>1488</v>
      </c>
    </row>
    <row r="1710" spans="1:3">
      <c r="A1710" t="s">
        <v>134</v>
      </c>
      <c r="B1710" s="86" t="s">
        <v>138</v>
      </c>
      <c r="C1710" s="86" t="s">
        <v>1488</v>
      </c>
    </row>
    <row r="1711" spans="1:3">
      <c r="A1711" t="s">
        <v>134</v>
      </c>
      <c r="B1711" s="86" t="s">
        <v>138</v>
      </c>
      <c r="C1711" s="86" t="s">
        <v>1488</v>
      </c>
    </row>
    <row r="1712" spans="1:3">
      <c r="A1712" t="s">
        <v>134</v>
      </c>
      <c r="B1712" s="86" t="s">
        <v>138</v>
      </c>
      <c r="C1712" s="86" t="s">
        <v>1527</v>
      </c>
    </row>
    <row r="1713" spans="1:3">
      <c r="A1713" t="s">
        <v>134</v>
      </c>
      <c r="B1713" s="86" t="s">
        <v>138</v>
      </c>
      <c r="C1713" s="86" t="s">
        <v>1527</v>
      </c>
    </row>
    <row r="1714" spans="1:3">
      <c r="A1714" t="s">
        <v>134</v>
      </c>
      <c r="B1714" s="86" t="s">
        <v>138</v>
      </c>
      <c r="C1714" s="86" t="s">
        <v>1527</v>
      </c>
    </row>
    <row r="1715" spans="1:3">
      <c r="A1715" t="s">
        <v>134</v>
      </c>
      <c r="B1715" s="86" t="s">
        <v>138</v>
      </c>
      <c r="C1715" s="86" t="s">
        <v>1527</v>
      </c>
    </row>
    <row r="1716" spans="1:3">
      <c r="A1716" t="s">
        <v>134</v>
      </c>
      <c r="B1716" s="86" t="s">
        <v>138</v>
      </c>
      <c r="C1716" s="86" t="s">
        <v>1527</v>
      </c>
    </row>
    <row r="1717" spans="1:3">
      <c r="A1717" t="s">
        <v>134</v>
      </c>
      <c r="B1717" s="86" t="s">
        <v>138</v>
      </c>
      <c r="C1717" s="86" t="s">
        <v>1527</v>
      </c>
    </row>
    <row r="1718" spans="1:3">
      <c r="A1718" t="s">
        <v>134</v>
      </c>
      <c r="B1718" s="86" t="s">
        <v>138</v>
      </c>
      <c r="C1718" s="86" t="s">
        <v>1527</v>
      </c>
    </row>
    <row r="1719" spans="1:3">
      <c r="A1719" t="s">
        <v>134</v>
      </c>
      <c r="B1719" s="86" t="s">
        <v>138</v>
      </c>
      <c r="C1719" s="86" t="s">
        <v>1527</v>
      </c>
    </row>
    <row r="1720" spans="1:3">
      <c r="A1720" t="s">
        <v>134</v>
      </c>
      <c r="B1720" s="86" t="s">
        <v>138</v>
      </c>
      <c r="C1720" s="86" t="s">
        <v>1527</v>
      </c>
    </row>
    <row r="1721" spans="1:3">
      <c r="A1721" t="s">
        <v>134</v>
      </c>
      <c r="B1721" s="86" t="s">
        <v>138</v>
      </c>
      <c r="C1721" s="86" t="s">
        <v>1527</v>
      </c>
    </row>
    <row r="1722" spans="1:3">
      <c r="A1722" t="s">
        <v>134</v>
      </c>
      <c r="B1722" s="86" t="s">
        <v>138</v>
      </c>
      <c r="C1722" s="86" t="s">
        <v>1527</v>
      </c>
    </row>
    <row r="1723" spans="1:3">
      <c r="A1723" t="s">
        <v>134</v>
      </c>
      <c r="B1723" s="86" t="s">
        <v>138</v>
      </c>
      <c r="C1723" s="86" t="s">
        <v>1527</v>
      </c>
    </row>
    <row r="1724" spans="1:3">
      <c r="A1724" t="s">
        <v>134</v>
      </c>
      <c r="B1724" s="86" t="s">
        <v>138</v>
      </c>
      <c r="C1724" s="86" t="s">
        <v>1527</v>
      </c>
    </row>
    <row r="1725" spans="1:3">
      <c r="A1725" t="s">
        <v>134</v>
      </c>
      <c r="B1725" s="86" t="s">
        <v>138</v>
      </c>
      <c r="C1725" s="86" t="s">
        <v>1527</v>
      </c>
    </row>
    <row r="1726" spans="1:3">
      <c r="A1726" t="s">
        <v>134</v>
      </c>
      <c r="B1726" s="86" t="s">
        <v>138</v>
      </c>
      <c r="C1726" s="86" t="s">
        <v>1527</v>
      </c>
    </row>
    <row r="1727" spans="1:3">
      <c r="A1727" t="s">
        <v>134</v>
      </c>
      <c r="B1727" s="86" t="s">
        <v>138</v>
      </c>
      <c r="C1727" s="86" t="s">
        <v>1527</v>
      </c>
    </row>
    <row r="1728" spans="1:3">
      <c r="A1728" t="s">
        <v>134</v>
      </c>
      <c r="B1728" s="86" t="s">
        <v>138</v>
      </c>
      <c r="C1728" s="86" t="s">
        <v>1527</v>
      </c>
    </row>
    <row r="1729" spans="1:3">
      <c r="A1729" t="s">
        <v>134</v>
      </c>
      <c r="B1729" s="86" t="s">
        <v>138</v>
      </c>
      <c r="C1729" s="86" t="s">
        <v>1527</v>
      </c>
    </row>
    <row r="1730" spans="1:3">
      <c r="A1730" t="s">
        <v>134</v>
      </c>
      <c r="B1730" s="86" t="s">
        <v>138</v>
      </c>
      <c r="C1730" s="86" t="s">
        <v>1527</v>
      </c>
    </row>
    <row r="1731" spans="1:3">
      <c r="A1731" t="s">
        <v>134</v>
      </c>
      <c r="B1731" s="86" t="s">
        <v>138</v>
      </c>
      <c r="C1731" s="86" t="s">
        <v>1527</v>
      </c>
    </row>
    <row r="1732" spans="1:3">
      <c r="A1732" t="s">
        <v>134</v>
      </c>
      <c r="B1732" s="86" t="s">
        <v>138</v>
      </c>
      <c r="C1732" s="86" t="s">
        <v>1527</v>
      </c>
    </row>
    <row r="1733" spans="1:3">
      <c r="A1733" t="s">
        <v>134</v>
      </c>
      <c r="B1733" s="86" t="s">
        <v>138</v>
      </c>
      <c r="C1733" s="86" t="s">
        <v>1527</v>
      </c>
    </row>
    <row r="1734" spans="1:3">
      <c r="A1734" t="s">
        <v>134</v>
      </c>
      <c r="B1734" s="86" t="s">
        <v>138</v>
      </c>
      <c r="C1734" s="86" t="s">
        <v>1527</v>
      </c>
    </row>
    <row r="1735" spans="1:3">
      <c r="A1735" t="s">
        <v>134</v>
      </c>
      <c r="B1735" s="86" t="s">
        <v>138</v>
      </c>
      <c r="C1735" s="86" t="s">
        <v>1527</v>
      </c>
    </row>
    <row r="1736" spans="1:3">
      <c r="A1736" t="s">
        <v>134</v>
      </c>
      <c r="B1736" s="86" t="s">
        <v>138</v>
      </c>
      <c r="C1736" s="86" t="s">
        <v>1527</v>
      </c>
    </row>
    <row r="1737" spans="1:3">
      <c r="A1737" t="s">
        <v>134</v>
      </c>
      <c r="B1737" s="86" t="s">
        <v>138</v>
      </c>
      <c r="C1737" s="86" t="s">
        <v>1527</v>
      </c>
    </row>
    <row r="1738" spans="1:3">
      <c r="A1738" t="s">
        <v>134</v>
      </c>
      <c r="B1738" s="86" t="s">
        <v>138</v>
      </c>
      <c r="C1738" s="86" t="s">
        <v>1528</v>
      </c>
    </row>
    <row r="1739" spans="1:3">
      <c r="A1739" t="s">
        <v>134</v>
      </c>
      <c r="B1739" s="86" t="s">
        <v>138</v>
      </c>
      <c r="C1739" s="86" t="s">
        <v>1528</v>
      </c>
    </row>
    <row r="1740" spans="1:3">
      <c r="A1740" t="s">
        <v>134</v>
      </c>
      <c r="B1740" s="86" t="s">
        <v>138</v>
      </c>
      <c r="C1740" s="86" t="s">
        <v>1528</v>
      </c>
    </row>
    <row r="1741" spans="1:3">
      <c r="A1741" t="s">
        <v>134</v>
      </c>
      <c r="B1741" s="86" t="s">
        <v>138</v>
      </c>
      <c r="C1741" s="86" t="s">
        <v>1528</v>
      </c>
    </row>
    <row r="1742" spans="1:3">
      <c r="A1742" t="s">
        <v>134</v>
      </c>
      <c r="B1742" s="86" t="s">
        <v>138</v>
      </c>
      <c r="C1742" s="86" t="s">
        <v>1528</v>
      </c>
    </row>
    <row r="1743" spans="1:3">
      <c r="A1743" t="s">
        <v>134</v>
      </c>
      <c r="B1743" s="86" t="s">
        <v>138</v>
      </c>
      <c r="C1743" s="86" t="s">
        <v>1528</v>
      </c>
    </row>
    <row r="1744" spans="1:3">
      <c r="A1744" t="s">
        <v>134</v>
      </c>
      <c r="B1744" s="86" t="s">
        <v>138</v>
      </c>
      <c r="C1744" s="86" t="s">
        <v>1528</v>
      </c>
    </row>
    <row r="1745" spans="1:3">
      <c r="A1745" t="s">
        <v>134</v>
      </c>
      <c r="B1745" s="86" t="s">
        <v>138</v>
      </c>
      <c r="C1745" s="86" t="s">
        <v>1528</v>
      </c>
    </row>
    <row r="1746" spans="1:3">
      <c r="A1746" t="s">
        <v>134</v>
      </c>
      <c r="B1746" s="86" t="s">
        <v>138</v>
      </c>
      <c r="C1746" s="86" t="s">
        <v>1528</v>
      </c>
    </row>
    <row r="1747" spans="1:3">
      <c r="A1747" t="s">
        <v>134</v>
      </c>
      <c r="B1747" s="86" t="s">
        <v>138</v>
      </c>
      <c r="C1747" s="86" t="s">
        <v>1528</v>
      </c>
    </row>
    <row r="1748" spans="1:3">
      <c r="A1748" t="s">
        <v>134</v>
      </c>
      <c r="B1748" s="86" t="s">
        <v>138</v>
      </c>
      <c r="C1748" s="86" t="s">
        <v>1528</v>
      </c>
    </row>
    <row r="1749" spans="1:3">
      <c r="A1749" t="s">
        <v>134</v>
      </c>
      <c r="B1749" s="86" t="s">
        <v>138</v>
      </c>
      <c r="C1749" s="86" t="s">
        <v>1529</v>
      </c>
    </row>
    <row r="1750" spans="1:3">
      <c r="A1750" t="s">
        <v>134</v>
      </c>
      <c r="B1750" s="86" t="s">
        <v>138</v>
      </c>
      <c r="C1750" s="86" t="s">
        <v>1529</v>
      </c>
    </row>
    <row r="1751" spans="1:3">
      <c r="A1751" t="s">
        <v>134</v>
      </c>
      <c r="B1751" s="86" t="s">
        <v>138</v>
      </c>
      <c r="C1751" s="86" t="s">
        <v>1529</v>
      </c>
    </row>
    <row r="1752" spans="1:3">
      <c r="A1752" t="s">
        <v>134</v>
      </c>
      <c r="B1752" s="86" t="s">
        <v>138</v>
      </c>
      <c r="C1752" s="86" t="s">
        <v>1529</v>
      </c>
    </row>
    <row r="1753" spans="1:3">
      <c r="A1753" t="s">
        <v>134</v>
      </c>
      <c r="B1753" s="86" t="s">
        <v>138</v>
      </c>
      <c r="C1753" s="86" t="s">
        <v>1529</v>
      </c>
    </row>
    <row r="1754" spans="1:3">
      <c r="A1754" t="s">
        <v>134</v>
      </c>
      <c r="B1754" s="86" t="s">
        <v>138</v>
      </c>
      <c r="C1754" s="86" t="s">
        <v>1529</v>
      </c>
    </row>
    <row r="1755" spans="1:3">
      <c r="A1755" t="s">
        <v>134</v>
      </c>
      <c r="B1755" s="86" t="s">
        <v>138</v>
      </c>
      <c r="C1755" s="86" t="s">
        <v>1529</v>
      </c>
    </row>
    <row r="1756" spans="1:3">
      <c r="A1756" t="s">
        <v>134</v>
      </c>
      <c r="B1756" s="86" t="s">
        <v>138</v>
      </c>
      <c r="C1756" s="86" t="s">
        <v>1529</v>
      </c>
    </row>
    <row r="1757" spans="1:3">
      <c r="A1757" t="s">
        <v>134</v>
      </c>
      <c r="B1757" s="86" t="s">
        <v>138</v>
      </c>
      <c r="C1757" s="86" t="s">
        <v>1529</v>
      </c>
    </row>
    <row r="1758" spans="1:3">
      <c r="A1758" t="s">
        <v>134</v>
      </c>
      <c r="B1758" s="86" t="s">
        <v>138</v>
      </c>
      <c r="C1758" s="86" t="s">
        <v>1492</v>
      </c>
    </row>
    <row r="1759" spans="1:3">
      <c r="A1759" t="s">
        <v>134</v>
      </c>
      <c r="B1759" s="86" t="s">
        <v>138</v>
      </c>
      <c r="C1759" s="86" t="s">
        <v>1492</v>
      </c>
    </row>
    <row r="1760" spans="1:3">
      <c r="A1760" t="s">
        <v>134</v>
      </c>
      <c r="B1760" s="86" t="s">
        <v>138</v>
      </c>
      <c r="C1760" s="86" t="s">
        <v>1492</v>
      </c>
    </row>
    <row r="1761" spans="1:3">
      <c r="A1761" t="s">
        <v>134</v>
      </c>
      <c r="B1761" s="86" t="s">
        <v>138</v>
      </c>
      <c r="C1761" s="86" t="s">
        <v>1492</v>
      </c>
    </row>
    <row r="1762" spans="1:3">
      <c r="A1762" t="s">
        <v>134</v>
      </c>
      <c r="B1762" s="86" t="s">
        <v>138</v>
      </c>
      <c r="C1762" s="86" t="s">
        <v>1492</v>
      </c>
    </row>
    <row r="1763" spans="1:3">
      <c r="A1763" t="s">
        <v>134</v>
      </c>
      <c r="B1763" s="86" t="s">
        <v>138</v>
      </c>
      <c r="C1763" s="86" t="s">
        <v>1492</v>
      </c>
    </row>
    <row r="1764" spans="1:3">
      <c r="A1764" t="s">
        <v>134</v>
      </c>
      <c r="B1764" s="86" t="s">
        <v>138</v>
      </c>
      <c r="C1764" s="86" t="s">
        <v>1492</v>
      </c>
    </row>
    <row r="1765" spans="1:3">
      <c r="A1765" t="s">
        <v>134</v>
      </c>
      <c r="B1765" s="86" t="s">
        <v>138</v>
      </c>
      <c r="C1765" s="86" t="s">
        <v>1492</v>
      </c>
    </row>
    <row r="1766" spans="1:3">
      <c r="A1766" t="s">
        <v>134</v>
      </c>
      <c r="B1766" s="86" t="s">
        <v>138</v>
      </c>
      <c r="C1766" s="86" t="s">
        <v>1492</v>
      </c>
    </row>
    <row r="1767" spans="1:3">
      <c r="A1767" t="s">
        <v>134</v>
      </c>
      <c r="B1767" s="86" t="s">
        <v>138</v>
      </c>
      <c r="C1767" s="86" t="s">
        <v>1492</v>
      </c>
    </row>
    <row r="1768" spans="1:3">
      <c r="A1768" t="s">
        <v>134</v>
      </c>
      <c r="B1768" s="86" t="s">
        <v>138</v>
      </c>
      <c r="C1768" s="86" t="s">
        <v>1492</v>
      </c>
    </row>
    <row r="1769" spans="1:3">
      <c r="A1769" t="s">
        <v>134</v>
      </c>
      <c r="B1769" s="86" t="s">
        <v>138</v>
      </c>
      <c r="C1769" s="86" t="s">
        <v>1492</v>
      </c>
    </row>
    <row r="1770" spans="1:3">
      <c r="A1770" t="s">
        <v>134</v>
      </c>
      <c r="B1770" s="86" t="s">
        <v>138</v>
      </c>
      <c r="C1770" s="86" t="s">
        <v>1492</v>
      </c>
    </row>
    <row r="1771" spans="1:3">
      <c r="A1771" t="s">
        <v>134</v>
      </c>
      <c r="B1771" s="86" t="s">
        <v>138</v>
      </c>
      <c r="C1771" s="86" t="s">
        <v>1492</v>
      </c>
    </row>
    <row r="1772" spans="1:3">
      <c r="A1772" t="s">
        <v>134</v>
      </c>
      <c r="B1772" s="86" t="s">
        <v>138</v>
      </c>
      <c r="C1772" s="86" t="s">
        <v>1492</v>
      </c>
    </row>
    <row r="1773" spans="1:3">
      <c r="A1773" t="s">
        <v>134</v>
      </c>
      <c r="B1773" s="86" t="s">
        <v>138</v>
      </c>
      <c r="C1773" s="86" t="s">
        <v>1492</v>
      </c>
    </row>
    <row r="1774" spans="1:3">
      <c r="A1774" t="s">
        <v>134</v>
      </c>
      <c r="B1774" s="86" t="s">
        <v>138</v>
      </c>
      <c r="C1774" s="86" t="s">
        <v>1492</v>
      </c>
    </row>
    <row r="1775" spans="1:3">
      <c r="A1775" t="s">
        <v>134</v>
      </c>
      <c r="B1775" s="86" t="s">
        <v>138</v>
      </c>
      <c r="C1775" s="86" t="s">
        <v>1492</v>
      </c>
    </row>
    <row r="1776" spans="1:3">
      <c r="A1776" t="s">
        <v>134</v>
      </c>
      <c r="B1776" s="86" t="s">
        <v>138</v>
      </c>
      <c r="C1776" s="86" t="s">
        <v>1492</v>
      </c>
    </row>
    <row r="1777" spans="1:3">
      <c r="A1777" t="s">
        <v>134</v>
      </c>
      <c r="B1777" s="86" t="s">
        <v>138</v>
      </c>
      <c r="C1777" s="86" t="s">
        <v>1493</v>
      </c>
    </row>
    <row r="1778" spans="1:3">
      <c r="A1778" t="s">
        <v>134</v>
      </c>
      <c r="B1778" s="86" t="s">
        <v>138</v>
      </c>
      <c r="C1778" s="86" t="s">
        <v>1493</v>
      </c>
    </row>
    <row r="1779" spans="1:3">
      <c r="A1779" t="s">
        <v>134</v>
      </c>
      <c r="B1779" s="86" t="s">
        <v>138</v>
      </c>
      <c r="C1779" s="86" t="s">
        <v>1493</v>
      </c>
    </row>
    <row r="1780" spans="1:3">
      <c r="A1780" t="s">
        <v>134</v>
      </c>
      <c r="B1780" s="86" t="s">
        <v>138</v>
      </c>
      <c r="C1780" s="86" t="s">
        <v>1493</v>
      </c>
    </row>
    <row r="1781" spans="1:3">
      <c r="A1781" t="s">
        <v>134</v>
      </c>
      <c r="B1781" s="86" t="s">
        <v>138</v>
      </c>
      <c r="C1781" s="86" t="s">
        <v>1493</v>
      </c>
    </row>
    <row r="1782" spans="1:3">
      <c r="A1782" t="s">
        <v>134</v>
      </c>
      <c r="B1782" s="86" t="s">
        <v>138</v>
      </c>
      <c r="C1782" s="86" t="s">
        <v>1493</v>
      </c>
    </row>
    <row r="1783" spans="1:3">
      <c r="A1783" t="s">
        <v>134</v>
      </c>
      <c r="B1783" s="86" t="s">
        <v>138</v>
      </c>
      <c r="C1783" s="86" t="s">
        <v>1493</v>
      </c>
    </row>
    <row r="1784" spans="1:3">
      <c r="A1784" t="s">
        <v>134</v>
      </c>
      <c r="B1784" s="86" t="s">
        <v>138</v>
      </c>
      <c r="C1784" s="86" t="s">
        <v>1493</v>
      </c>
    </row>
    <row r="1785" spans="1:3">
      <c r="A1785" t="s">
        <v>134</v>
      </c>
      <c r="B1785" s="86" t="s">
        <v>138</v>
      </c>
      <c r="C1785" s="86" t="s">
        <v>1493</v>
      </c>
    </row>
    <row r="1786" spans="1:3">
      <c r="A1786" t="s">
        <v>134</v>
      </c>
      <c r="B1786" s="86" t="s">
        <v>138</v>
      </c>
      <c r="C1786" s="86" t="s">
        <v>1493</v>
      </c>
    </row>
    <row r="1787" spans="1:3">
      <c r="A1787" t="s">
        <v>134</v>
      </c>
      <c r="B1787" s="86" t="s">
        <v>138</v>
      </c>
      <c r="C1787" s="86" t="s">
        <v>1493</v>
      </c>
    </row>
    <row r="1788" spans="1:3">
      <c r="A1788" t="s">
        <v>134</v>
      </c>
      <c r="B1788" s="86" t="s">
        <v>138</v>
      </c>
      <c r="C1788" s="86" t="s">
        <v>1493</v>
      </c>
    </row>
    <row r="1789" spans="1:3">
      <c r="A1789" t="s">
        <v>134</v>
      </c>
      <c r="B1789" s="86" t="s">
        <v>138</v>
      </c>
      <c r="C1789" s="86" t="s">
        <v>1493</v>
      </c>
    </row>
    <row r="1790" spans="1:3">
      <c r="A1790" t="s">
        <v>134</v>
      </c>
      <c r="B1790" s="86" t="s">
        <v>138</v>
      </c>
      <c r="C1790" s="86" t="s">
        <v>1493</v>
      </c>
    </row>
    <row r="1791" spans="1:3">
      <c r="A1791" t="s">
        <v>134</v>
      </c>
      <c r="B1791" s="86" t="s">
        <v>138</v>
      </c>
      <c r="C1791" s="86" t="s">
        <v>1493</v>
      </c>
    </row>
    <row r="1792" spans="1:3">
      <c r="A1792" t="s">
        <v>134</v>
      </c>
      <c r="B1792" s="86" t="s">
        <v>138</v>
      </c>
      <c r="C1792" s="86" t="s">
        <v>1493</v>
      </c>
    </row>
    <row r="1793" spans="1:3">
      <c r="A1793" t="s">
        <v>134</v>
      </c>
      <c r="B1793" s="86" t="s">
        <v>138</v>
      </c>
      <c r="C1793" s="86" t="s">
        <v>1493</v>
      </c>
    </row>
    <row r="1794" spans="1:3">
      <c r="A1794" t="s">
        <v>134</v>
      </c>
      <c r="B1794" s="86" t="s">
        <v>138</v>
      </c>
      <c r="C1794" s="86" t="s">
        <v>1493</v>
      </c>
    </row>
    <row r="1795" spans="1:3">
      <c r="A1795" t="s">
        <v>134</v>
      </c>
      <c r="B1795" s="86" t="s">
        <v>138</v>
      </c>
      <c r="C1795" s="86" t="s">
        <v>1493</v>
      </c>
    </row>
    <row r="1796" spans="1:3">
      <c r="A1796" t="s">
        <v>134</v>
      </c>
      <c r="B1796" s="86" t="s">
        <v>138</v>
      </c>
      <c r="C1796" s="86" t="s">
        <v>1493</v>
      </c>
    </row>
    <row r="1797" spans="1:3">
      <c r="A1797" t="s">
        <v>134</v>
      </c>
      <c r="B1797" s="86" t="s">
        <v>138</v>
      </c>
      <c r="C1797" s="86" t="s">
        <v>1493</v>
      </c>
    </row>
    <row r="1798" spans="1:3">
      <c r="A1798" t="s">
        <v>134</v>
      </c>
      <c r="B1798" s="86" t="s">
        <v>138</v>
      </c>
      <c r="C1798" s="86" t="s">
        <v>1530</v>
      </c>
    </row>
    <row r="1799" spans="1:3">
      <c r="A1799" t="s">
        <v>134</v>
      </c>
      <c r="B1799" s="86" t="s">
        <v>138</v>
      </c>
      <c r="C1799" s="86" t="s">
        <v>1530</v>
      </c>
    </row>
    <row r="1800" spans="1:3">
      <c r="A1800" t="s">
        <v>134</v>
      </c>
      <c r="B1800" s="86" t="s">
        <v>138</v>
      </c>
      <c r="C1800" s="86" t="s">
        <v>1530</v>
      </c>
    </row>
    <row r="1801" spans="1:3">
      <c r="A1801" t="s">
        <v>134</v>
      </c>
      <c r="B1801" s="86" t="s">
        <v>138</v>
      </c>
      <c r="C1801" s="86" t="s">
        <v>1530</v>
      </c>
    </row>
    <row r="1802" spans="1:3">
      <c r="A1802" t="s">
        <v>134</v>
      </c>
      <c r="B1802" s="86" t="s">
        <v>138</v>
      </c>
      <c r="C1802" s="86" t="s">
        <v>1530</v>
      </c>
    </row>
    <row r="1803" spans="1:3">
      <c r="A1803" t="s">
        <v>134</v>
      </c>
      <c r="B1803" s="86" t="s">
        <v>138</v>
      </c>
      <c r="C1803" s="86" t="s">
        <v>1530</v>
      </c>
    </row>
    <row r="1804" spans="1:3">
      <c r="A1804" t="s">
        <v>134</v>
      </c>
      <c r="B1804" s="86" t="s">
        <v>138</v>
      </c>
      <c r="C1804" s="86" t="s">
        <v>1530</v>
      </c>
    </row>
    <row r="1805" spans="1:3">
      <c r="A1805" t="s">
        <v>134</v>
      </c>
      <c r="B1805" s="86" t="s">
        <v>138</v>
      </c>
      <c r="C1805" s="86" t="s">
        <v>1530</v>
      </c>
    </row>
    <row r="1806" spans="1:3">
      <c r="A1806" t="s">
        <v>134</v>
      </c>
      <c r="B1806" s="86" t="s">
        <v>138</v>
      </c>
      <c r="C1806" s="86" t="s">
        <v>1530</v>
      </c>
    </row>
    <row r="1807" spans="1:3">
      <c r="A1807" t="s">
        <v>134</v>
      </c>
      <c r="B1807" s="86" t="s">
        <v>138</v>
      </c>
      <c r="C1807" s="86" t="s">
        <v>1530</v>
      </c>
    </row>
    <row r="1808" spans="1:3">
      <c r="A1808" t="s">
        <v>134</v>
      </c>
      <c r="B1808" s="86" t="s">
        <v>138</v>
      </c>
      <c r="C1808" s="86" t="s">
        <v>1530</v>
      </c>
    </row>
    <row r="1809" spans="1:3">
      <c r="A1809" t="s">
        <v>134</v>
      </c>
      <c r="B1809" s="86" t="s">
        <v>138</v>
      </c>
      <c r="C1809" s="86" t="s">
        <v>1530</v>
      </c>
    </row>
    <row r="1810" spans="1:3">
      <c r="A1810" t="s">
        <v>134</v>
      </c>
      <c r="B1810" s="86" t="s">
        <v>138</v>
      </c>
      <c r="C1810" s="86" t="s">
        <v>1530</v>
      </c>
    </row>
    <row r="1811" spans="1:3">
      <c r="A1811" t="s">
        <v>134</v>
      </c>
      <c r="B1811" s="86" t="s">
        <v>138</v>
      </c>
      <c r="C1811" s="86" t="s">
        <v>1530</v>
      </c>
    </row>
    <row r="1812" spans="1:3">
      <c r="A1812" t="s">
        <v>134</v>
      </c>
      <c r="B1812" s="86" t="s">
        <v>138</v>
      </c>
      <c r="C1812" s="86" t="s">
        <v>1530</v>
      </c>
    </row>
    <row r="1813" spans="1:3">
      <c r="A1813" t="s">
        <v>134</v>
      </c>
      <c r="B1813" s="86" t="s">
        <v>138</v>
      </c>
      <c r="C1813" s="86" t="s">
        <v>1530</v>
      </c>
    </row>
    <row r="1814" spans="1:3">
      <c r="A1814" t="s">
        <v>134</v>
      </c>
      <c r="B1814" s="86" t="s">
        <v>138</v>
      </c>
      <c r="C1814" s="86" t="s">
        <v>1530</v>
      </c>
    </row>
    <row r="1815" spans="1:3">
      <c r="A1815" t="s">
        <v>134</v>
      </c>
      <c r="B1815" s="86" t="s">
        <v>138</v>
      </c>
      <c r="C1815" s="86" t="s">
        <v>1530</v>
      </c>
    </row>
    <row r="1816" spans="1:3">
      <c r="A1816" t="s">
        <v>134</v>
      </c>
      <c r="B1816" s="86" t="s">
        <v>138</v>
      </c>
      <c r="C1816" s="86" t="s">
        <v>1531</v>
      </c>
    </row>
    <row r="1817" spans="1:3">
      <c r="A1817" t="s">
        <v>134</v>
      </c>
      <c r="B1817" s="86" t="s">
        <v>138</v>
      </c>
      <c r="C1817" s="86" t="s">
        <v>1531</v>
      </c>
    </row>
    <row r="1818" spans="1:3">
      <c r="A1818" t="s">
        <v>134</v>
      </c>
      <c r="B1818" s="86" t="s">
        <v>138</v>
      </c>
      <c r="C1818" s="86" t="s">
        <v>1531</v>
      </c>
    </row>
    <row r="1819" spans="1:3">
      <c r="A1819" t="s">
        <v>134</v>
      </c>
      <c r="B1819" s="86" t="s">
        <v>138</v>
      </c>
      <c r="C1819" s="86" t="s">
        <v>1531</v>
      </c>
    </row>
    <row r="1820" spans="1:3">
      <c r="A1820" t="s">
        <v>134</v>
      </c>
      <c r="B1820" s="86" t="s">
        <v>138</v>
      </c>
      <c r="C1820" s="86" t="s">
        <v>1531</v>
      </c>
    </row>
    <row r="1821" spans="1:3">
      <c r="A1821" t="s">
        <v>134</v>
      </c>
      <c r="B1821" s="86" t="s">
        <v>138</v>
      </c>
      <c r="C1821" s="86" t="s">
        <v>1531</v>
      </c>
    </row>
    <row r="1822" spans="1:3">
      <c r="A1822" t="s">
        <v>134</v>
      </c>
      <c r="B1822" s="86" t="s">
        <v>138</v>
      </c>
      <c r="C1822" s="86" t="s">
        <v>1531</v>
      </c>
    </row>
    <row r="1823" spans="1:3">
      <c r="A1823" t="s">
        <v>134</v>
      </c>
      <c r="B1823" s="86" t="s">
        <v>138</v>
      </c>
      <c r="C1823" s="86" t="s">
        <v>1532</v>
      </c>
    </row>
    <row r="1824" spans="1:3">
      <c r="A1824" t="s">
        <v>134</v>
      </c>
      <c r="B1824" s="86" t="s">
        <v>138</v>
      </c>
      <c r="C1824" s="86" t="s">
        <v>257</v>
      </c>
    </row>
    <row r="1825" spans="1:3">
      <c r="A1825" t="s">
        <v>134</v>
      </c>
      <c r="B1825" s="86" t="s">
        <v>138</v>
      </c>
      <c r="C1825" s="86" t="s">
        <v>257</v>
      </c>
    </row>
    <row r="1826" spans="1:3">
      <c r="A1826" t="s">
        <v>134</v>
      </c>
      <c r="B1826" s="86" t="s">
        <v>138</v>
      </c>
      <c r="C1826" s="86" t="s">
        <v>257</v>
      </c>
    </row>
    <row r="1827" spans="1:3">
      <c r="A1827" t="s">
        <v>134</v>
      </c>
      <c r="B1827" s="86" t="s">
        <v>138</v>
      </c>
      <c r="C1827" s="86" t="s">
        <v>257</v>
      </c>
    </row>
    <row r="1828" spans="1:3">
      <c r="A1828" t="s">
        <v>134</v>
      </c>
      <c r="B1828" s="86" t="s">
        <v>138</v>
      </c>
      <c r="C1828" s="86" t="s">
        <v>257</v>
      </c>
    </row>
    <row r="1829" spans="1:3">
      <c r="A1829" t="s">
        <v>134</v>
      </c>
      <c r="B1829" s="86" t="s">
        <v>138</v>
      </c>
      <c r="C1829" s="86" t="s">
        <v>257</v>
      </c>
    </row>
    <row r="1830" spans="1:3">
      <c r="A1830" t="s">
        <v>134</v>
      </c>
      <c r="B1830" s="86" t="s">
        <v>138</v>
      </c>
      <c r="C1830" s="86" t="s">
        <v>257</v>
      </c>
    </row>
    <row r="1831" spans="1:3">
      <c r="A1831" t="s">
        <v>134</v>
      </c>
      <c r="B1831" s="86" t="s">
        <v>138</v>
      </c>
      <c r="C1831" s="86" t="s">
        <v>257</v>
      </c>
    </row>
    <row r="1832" spans="1:3">
      <c r="A1832" t="s">
        <v>134</v>
      </c>
      <c r="B1832" s="86" t="s">
        <v>138</v>
      </c>
      <c r="C1832" s="86" t="s">
        <v>257</v>
      </c>
    </row>
    <row r="1833" spans="1:3">
      <c r="A1833" t="s">
        <v>134</v>
      </c>
      <c r="B1833" s="86" t="s">
        <v>138</v>
      </c>
      <c r="C1833" s="86" t="s">
        <v>257</v>
      </c>
    </row>
    <row r="1834" spans="1:3">
      <c r="A1834" t="s">
        <v>134</v>
      </c>
      <c r="B1834" s="86" t="s">
        <v>138</v>
      </c>
      <c r="C1834" s="86" t="s">
        <v>257</v>
      </c>
    </row>
    <row r="1835" spans="1:3">
      <c r="A1835" t="s">
        <v>134</v>
      </c>
      <c r="B1835" s="86" t="s">
        <v>138</v>
      </c>
      <c r="C1835" s="86" t="s">
        <v>1497</v>
      </c>
    </row>
    <row r="1836" spans="1:3">
      <c r="A1836" t="s">
        <v>134</v>
      </c>
      <c r="B1836" s="86" t="s">
        <v>138</v>
      </c>
      <c r="C1836" s="86" t="s">
        <v>1497</v>
      </c>
    </row>
    <row r="1837" spans="1:3">
      <c r="A1837" t="s">
        <v>134</v>
      </c>
      <c r="B1837" s="86" t="s">
        <v>138</v>
      </c>
      <c r="C1837" s="86" t="s">
        <v>1497</v>
      </c>
    </row>
    <row r="1838" spans="1:3">
      <c r="A1838" t="s">
        <v>134</v>
      </c>
      <c r="B1838" s="86" t="s">
        <v>138</v>
      </c>
      <c r="C1838" s="86" t="s">
        <v>1497</v>
      </c>
    </row>
    <row r="1839" spans="1:3">
      <c r="A1839" t="s">
        <v>134</v>
      </c>
      <c r="B1839" s="86" t="s">
        <v>138</v>
      </c>
      <c r="C1839" s="86" t="s">
        <v>1497</v>
      </c>
    </row>
    <row r="1840" spans="1:3">
      <c r="A1840" t="s">
        <v>134</v>
      </c>
      <c r="B1840" s="86" t="s">
        <v>138</v>
      </c>
      <c r="C1840" s="86" t="s">
        <v>1497</v>
      </c>
    </row>
    <row r="1841" spans="1:3">
      <c r="A1841" t="s">
        <v>134</v>
      </c>
      <c r="B1841" s="86" t="s">
        <v>138</v>
      </c>
      <c r="C1841" s="86" t="s">
        <v>1497</v>
      </c>
    </row>
    <row r="1842" spans="1:3">
      <c r="A1842" t="s">
        <v>134</v>
      </c>
      <c r="B1842" s="86" t="s">
        <v>138</v>
      </c>
      <c r="C1842" s="86" t="s">
        <v>1498</v>
      </c>
    </row>
    <row r="1843" spans="1:3">
      <c r="A1843" t="s">
        <v>134</v>
      </c>
      <c r="B1843" s="86" t="s">
        <v>138</v>
      </c>
      <c r="C1843" s="86" t="s">
        <v>1498</v>
      </c>
    </row>
    <row r="1844" spans="1:3">
      <c r="A1844" t="s">
        <v>134</v>
      </c>
      <c r="B1844" s="86" t="s">
        <v>138</v>
      </c>
      <c r="C1844" s="86" t="s">
        <v>1498</v>
      </c>
    </row>
    <row r="1845" spans="1:3">
      <c r="A1845" t="s">
        <v>134</v>
      </c>
      <c r="B1845" s="86" t="s">
        <v>138</v>
      </c>
      <c r="C1845" s="86" t="s">
        <v>1498</v>
      </c>
    </row>
    <row r="1846" spans="1:3">
      <c r="A1846" t="s">
        <v>134</v>
      </c>
      <c r="B1846" s="86" t="s">
        <v>138</v>
      </c>
      <c r="C1846" s="86" t="s">
        <v>1533</v>
      </c>
    </row>
    <row r="1847" spans="1:3">
      <c r="A1847" t="s">
        <v>134</v>
      </c>
      <c r="B1847" s="86" t="s">
        <v>138</v>
      </c>
      <c r="C1847" s="86" t="s">
        <v>1533</v>
      </c>
    </row>
    <row r="1848" spans="1:3">
      <c r="A1848" t="s">
        <v>134</v>
      </c>
      <c r="B1848" s="86" t="s">
        <v>138</v>
      </c>
      <c r="C1848" s="86" t="s">
        <v>1533</v>
      </c>
    </row>
    <row r="1849" spans="1:3">
      <c r="A1849" t="s">
        <v>134</v>
      </c>
      <c r="B1849" s="86" t="s">
        <v>138</v>
      </c>
      <c r="C1849" s="86" t="s">
        <v>1533</v>
      </c>
    </row>
    <row r="1850" spans="1:3">
      <c r="A1850" t="s">
        <v>134</v>
      </c>
      <c r="B1850" s="86" t="s">
        <v>138</v>
      </c>
      <c r="C1850" s="86" t="s">
        <v>1533</v>
      </c>
    </row>
    <row r="1851" spans="1:3">
      <c r="A1851" t="s">
        <v>134</v>
      </c>
      <c r="B1851" s="86" t="s">
        <v>138</v>
      </c>
      <c r="C1851" s="86" t="s">
        <v>1533</v>
      </c>
    </row>
    <row r="1852" spans="1:3">
      <c r="A1852" t="s">
        <v>134</v>
      </c>
      <c r="B1852" s="86" t="s">
        <v>138</v>
      </c>
      <c r="C1852" s="86" t="s">
        <v>1533</v>
      </c>
    </row>
    <row r="1853" spans="1:3">
      <c r="A1853" t="s">
        <v>134</v>
      </c>
      <c r="B1853" s="86" t="s">
        <v>138</v>
      </c>
      <c r="C1853" s="86" t="s">
        <v>1533</v>
      </c>
    </row>
    <row r="1854" spans="1:3">
      <c r="A1854" t="s">
        <v>134</v>
      </c>
      <c r="B1854" s="86" t="s">
        <v>138</v>
      </c>
      <c r="C1854" s="86" t="s">
        <v>1534</v>
      </c>
    </row>
    <row r="1855" spans="1:3">
      <c r="A1855" t="s">
        <v>134</v>
      </c>
      <c r="B1855" s="86" t="s">
        <v>138</v>
      </c>
      <c r="C1855" s="86" t="s">
        <v>1534</v>
      </c>
    </row>
    <row r="1856" spans="1:3">
      <c r="A1856" t="s">
        <v>134</v>
      </c>
      <c r="B1856" s="86" t="s">
        <v>138</v>
      </c>
      <c r="C1856" s="86" t="s">
        <v>1534</v>
      </c>
    </row>
    <row r="1857" spans="1:3">
      <c r="A1857" t="s">
        <v>134</v>
      </c>
      <c r="B1857" s="86" t="s">
        <v>138</v>
      </c>
      <c r="C1857" s="86" t="s">
        <v>1534</v>
      </c>
    </row>
    <row r="1858" spans="1:3">
      <c r="A1858" t="s">
        <v>134</v>
      </c>
      <c r="B1858" s="86" t="s">
        <v>138</v>
      </c>
      <c r="C1858" s="86" t="s">
        <v>1534</v>
      </c>
    </row>
    <row r="1859" spans="1:3">
      <c r="A1859" t="s">
        <v>134</v>
      </c>
      <c r="B1859" s="86" t="s">
        <v>138</v>
      </c>
      <c r="C1859" s="86" t="s">
        <v>1534</v>
      </c>
    </row>
    <row r="1860" spans="1:3">
      <c r="A1860" t="s">
        <v>134</v>
      </c>
      <c r="B1860" s="86" t="s">
        <v>138</v>
      </c>
      <c r="C1860" s="86" t="s">
        <v>1534</v>
      </c>
    </row>
    <row r="1861" spans="1:3">
      <c r="A1861" t="s">
        <v>134</v>
      </c>
      <c r="B1861" s="86" t="s">
        <v>138</v>
      </c>
      <c r="C1861" s="86" t="s">
        <v>1534</v>
      </c>
    </row>
    <row r="1862" spans="1:3">
      <c r="A1862" t="s">
        <v>134</v>
      </c>
      <c r="B1862" s="86" t="s">
        <v>138</v>
      </c>
      <c r="C1862" s="86" t="s">
        <v>1534</v>
      </c>
    </row>
    <row r="1863" spans="1:3">
      <c r="A1863" t="s">
        <v>134</v>
      </c>
      <c r="B1863" s="86" t="s">
        <v>138</v>
      </c>
      <c r="C1863" s="86" t="s">
        <v>1534</v>
      </c>
    </row>
    <row r="1864" spans="1:3">
      <c r="A1864" t="s">
        <v>134</v>
      </c>
      <c r="B1864" s="86" t="s">
        <v>138</v>
      </c>
      <c r="C1864" s="86" t="s">
        <v>1534</v>
      </c>
    </row>
    <row r="1865" spans="1:3">
      <c r="A1865" t="s">
        <v>134</v>
      </c>
      <c r="B1865" s="86" t="s">
        <v>138</v>
      </c>
      <c r="C1865" s="86" t="s">
        <v>1534</v>
      </c>
    </row>
    <row r="1866" spans="1:3">
      <c r="A1866" t="s">
        <v>134</v>
      </c>
      <c r="B1866" s="86" t="s">
        <v>138</v>
      </c>
      <c r="C1866" s="86" t="s">
        <v>1535</v>
      </c>
    </row>
    <row r="1867" spans="1:3">
      <c r="A1867" t="s">
        <v>134</v>
      </c>
      <c r="B1867" s="86" t="s">
        <v>138</v>
      </c>
      <c r="C1867" s="86" t="s">
        <v>1535</v>
      </c>
    </row>
    <row r="1868" spans="1:3">
      <c r="A1868" t="s">
        <v>134</v>
      </c>
      <c r="B1868" s="86" t="s">
        <v>138</v>
      </c>
      <c r="C1868" s="86" t="s">
        <v>1535</v>
      </c>
    </row>
    <row r="1869" spans="1:3">
      <c r="A1869" t="s">
        <v>134</v>
      </c>
      <c r="B1869" s="86" t="s">
        <v>138</v>
      </c>
      <c r="C1869" s="86" t="s">
        <v>1535</v>
      </c>
    </row>
    <row r="1870" spans="1:3">
      <c r="A1870" t="s">
        <v>134</v>
      </c>
      <c r="B1870" s="86" t="s">
        <v>138</v>
      </c>
      <c r="C1870" s="86" t="s">
        <v>1535</v>
      </c>
    </row>
    <row r="1871" spans="1:3">
      <c r="A1871" t="s">
        <v>134</v>
      </c>
      <c r="B1871" s="86" t="s">
        <v>138</v>
      </c>
      <c r="C1871" s="86" t="s">
        <v>1535</v>
      </c>
    </row>
    <row r="1872" spans="1:3">
      <c r="A1872" t="s">
        <v>134</v>
      </c>
      <c r="B1872" s="86" t="s">
        <v>138</v>
      </c>
      <c r="C1872" s="86" t="s">
        <v>1535</v>
      </c>
    </row>
    <row r="1873" spans="1:3">
      <c r="A1873" t="s">
        <v>134</v>
      </c>
      <c r="B1873" s="86" t="s">
        <v>138</v>
      </c>
      <c r="C1873" s="86" t="s">
        <v>1535</v>
      </c>
    </row>
    <row r="1874" spans="1:3">
      <c r="A1874" t="s">
        <v>134</v>
      </c>
      <c r="B1874" s="86" t="s">
        <v>138</v>
      </c>
      <c r="C1874" s="86" t="s">
        <v>1535</v>
      </c>
    </row>
    <row r="1875" spans="1:3">
      <c r="A1875" t="s">
        <v>134</v>
      </c>
      <c r="B1875" s="86" t="s">
        <v>138</v>
      </c>
      <c r="C1875" s="86" t="s">
        <v>1535</v>
      </c>
    </row>
    <row r="1876" spans="1:3">
      <c r="A1876" t="s">
        <v>134</v>
      </c>
      <c r="B1876" s="86" t="s">
        <v>138</v>
      </c>
      <c r="C1876" s="86" t="s">
        <v>1535</v>
      </c>
    </row>
    <row r="1877" spans="1:3">
      <c r="A1877" t="s">
        <v>134</v>
      </c>
      <c r="B1877" s="86" t="s">
        <v>138</v>
      </c>
      <c r="C1877" s="86" t="s">
        <v>1535</v>
      </c>
    </row>
    <row r="1878" spans="1:3">
      <c r="A1878" t="s">
        <v>134</v>
      </c>
      <c r="B1878" s="86" t="s">
        <v>138</v>
      </c>
      <c r="C1878" s="86" t="s">
        <v>1535</v>
      </c>
    </row>
    <row r="1879" spans="1:3">
      <c r="A1879" t="s">
        <v>134</v>
      </c>
      <c r="B1879" s="86" t="s">
        <v>138</v>
      </c>
      <c r="C1879" s="86" t="s">
        <v>1535</v>
      </c>
    </row>
    <row r="1880" spans="1:3">
      <c r="A1880" t="s">
        <v>134</v>
      </c>
      <c r="B1880" s="86" t="s">
        <v>138</v>
      </c>
      <c r="C1880" s="86" t="s">
        <v>1535</v>
      </c>
    </row>
    <row r="1881" spans="1:3">
      <c r="A1881" t="s">
        <v>134</v>
      </c>
      <c r="B1881" s="86" t="s">
        <v>138</v>
      </c>
      <c r="C1881" s="86" t="s">
        <v>1535</v>
      </c>
    </row>
    <row r="1882" spans="1:3">
      <c r="A1882" t="s">
        <v>134</v>
      </c>
      <c r="B1882" s="86" t="s">
        <v>138</v>
      </c>
      <c r="C1882" s="86" t="s">
        <v>1535</v>
      </c>
    </row>
    <row r="1883" spans="1:3">
      <c r="A1883" t="s">
        <v>134</v>
      </c>
      <c r="B1883" s="86" t="s">
        <v>138</v>
      </c>
      <c r="C1883" s="86" t="s">
        <v>1535</v>
      </c>
    </row>
    <row r="1884" spans="1:3">
      <c r="A1884" t="s">
        <v>134</v>
      </c>
      <c r="B1884" s="86" t="s">
        <v>138</v>
      </c>
      <c r="C1884" s="86" t="s">
        <v>1535</v>
      </c>
    </row>
    <row r="1885" spans="1:3">
      <c r="A1885" t="s">
        <v>134</v>
      </c>
      <c r="B1885" s="86" t="s">
        <v>138</v>
      </c>
      <c r="C1885" s="86" t="s">
        <v>1535</v>
      </c>
    </row>
    <row r="1886" spans="1:3">
      <c r="A1886" t="s">
        <v>134</v>
      </c>
      <c r="B1886" s="86" t="s">
        <v>138</v>
      </c>
      <c r="C1886" s="86" t="s">
        <v>1535</v>
      </c>
    </row>
    <row r="1887" spans="1:3">
      <c r="A1887" t="s">
        <v>134</v>
      </c>
      <c r="B1887" s="86" t="s">
        <v>138</v>
      </c>
      <c r="C1887" s="86" t="s">
        <v>1535</v>
      </c>
    </row>
    <row r="1888" spans="1:3">
      <c r="A1888" t="s">
        <v>134</v>
      </c>
      <c r="B1888" s="86" t="s">
        <v>138</v>
      </c>
      <c r="C1888" s="86" t="s">
        <v>1535</v>
      </c>
    </row>
    <row r="1889" spans="1:3">
      <c r="A1889" t="s">
        <v>134</v>
      </c>
      <c r="B1889" s="86" t="s">
        <v>138</v>
      </c>
      <c r="C1889" s="86" t="s">
        <v>1535</v>
      </c>
    </row>
    <row r="1890" spans="1:3">
      <c r="A1890" t="s">
        <v>134</v>
      </c>
      <c r="B1890" s="86" t="s">
        <v>138</v>
      </c>
      <c r="C1890" s="86" t="s">
        <v>1535</v>
      </c>
    </row>
    <row r="1891" spans="1:3">
      <c r="A1891" t="s">
        <v>134</v>
      </c>
      <c r="B1891" s="86" t="s">
        <v>138</v>
      </c>
      <c r="C1891" s="86" t="s">
        <v>1535</v>
      </c>
    </row>
    <row r="1892" spans="1:3">
      <c r="A1892" t="s">
        <v>134</v>
      </c>
      <c r="B1892" s="86" t="s">
        <v>138</v>
      </c>
      <c r="C1892" s="86" t="s">
        <v>1536</v>
      </c>
    </row>
    <row r="1893" spans="1:3">
      <c r="A1893" t="s">
        <v>134</v>
      </c>
      <c r="B1893" s="86" t="s">
        <v>138</v>
      </c>
      <c r="C1893" s="86" t="s">
        <v>1536</v>
      </c>
    </row>
    <row r="1894" spans="1:3">
      <c r="A1894" t="s">
        <v>134</v>
      </c>
      <c r="B1894" s="86" t="s">
        <v>138</v>
      </c>
      <c r="C1894" s="86" t="s">
        <v>1536</v>
      </c>
    </row>
    <row r="1895" spans="1:3">
      <c r="A1895" t="s">
        <v>134</v>
      </c>
      <c r="B1895" s="86" t="s">
        <v>138</v>
      </c>
      <c r="C1895" s="86" t="s">
        <v>1536</v>
      </c>
    </row>
    <row r="1896" spans="1:3">
      <c r="A1896" t="s">
        <v>134</v>
      </c>
      <c r="B1896" s="86" t="s">
        <v>138</v>
      </c>
      <c r="C1896" s="86" t="s">
        <v>1536</v>
      </c>
    </row>
    <row r="1897" spans="1:3">
      <c r="A1897" t="s">
        <v>134</v>
      </c>
      <c r="B1897" s="86" t="s">
        <v>138</v>
      </c>
      <c r="C1897" s="86" t="s">
        <v>1536</v>
      </c>
    </row>
    <row r="1898" spans="1:3">
      <c r="A1898" t="s">
        <v>134</v>
      </c>
      <c r="B1898" s="86" t="s">
        <v>138</v>
      </c>
      <c r="C1898" s="86" t="s">
        <v>1536</v>
      </c>
    </row>
    <row r="1899" spans="1:3">
      <c r="A1899" t="s">
        <v>134</v>
      </c>
      <c r="B1899" s="86" t="s">
        <v>138</v>
      </c>
      <c r="C1899" s="86" t="s">
        <v>1536</v>
      </c>
    </row>
    <row r="1900" spans="1:3">
      <c r="A1900" t="s">
        <v>134</v>
      </c>
      <c r="B1900" s="86" t="s">
        <v>138</v>
      </c>
      <c r="C1900" s="86" t="s">
        <v>1536</v>
      </c>
    </row>
    <row r="1901" spans="1:3">
      <c r="A1901" t="s">
        <v>134</v>
      </c>
      <c r="B1901" s="86" t="s">
        <v>138</v>
      </c>
      <c r="C1901" s="86" t="s">
        <v>1536</v>
      </c>
    </row>
    <row r="1902" spans="1:3">
      <c r="A1902" t="s">
        <v>134</v>
      </c>
      <c r="B1902" s="86" t="s">
        <v>138</v>
      </c>
      <c r="C1902" s="86" t="s">
        <v>1536</v>
      </c>
    </row>
    <row r="1903" spans="1:3">
      <c r="A1903" t="s">
        <v>134</v>
      </c>
      <c r="B1903" s="86" t="s">
        <v>138</v>
      </c>
      <c r="C1903" s="86" t="s">
        <v>1536</v>
      </c>
    </row>
    <row r="1904" spans="1:3">
      <c r="A1904" t="s">
        <v>134</v>
      </c>
      <c r="B1904" s="86" t="s">
        <v>138</v>
      </c>
      <c r="C1904" s="86" t="s">
        <v>1536</v>
      </c>
    </row>
    <row r="1905" spans="1:3">
      <c r="A1905" t="s">
        <v>134</v>
      </c>
      <c r="B1905" s="86" t="s">
        <v>138</v>
      </c>
      <c r="C1905" s="86" t="s">
        <v>1536</v>
      </c>
    </row>
    <row r="1906" spans="1:3">
      <c r="A1906" t="s">
        <v>134</v>
      </c>
      <c r="B1906" s="86" t="s">
        <v>138</v>
      </c>
      <c r="C1906" s="86" t="s">
        <v>1536</v>
      </c>
    </row>
    <row r="1907" spans="1:3">
      <c r="A1907" t="s">
        <v>134</v>
      </c>
      <c r="B1907" s="86" t="s">
        <v>138</v>
      </c>
      <c r="C1907" s="86" t="s">
        <v>1536</v>
      </c>
    </row>
    <row r="1908" spans="1:3">
      <c r="A1908" t="s">
        <v>134</v>
      </c>
      <c r="B1908" s="86" t="s">
        <v>138</v>
      </c>
      <c r="C1908" s="86" t="s">
        <v>1536</v>
      </c>
    </row>
    <row r="1909" spans="1:3">
      <c r="A1909" t="s">
        <v>134</v>
      </c>
      <c r="B1909" s="86" t="s">
        <v>138</v>
      </c>
      <c r="C1909" s="86" t="s">
        <v>1536</v>
      </c>
    </row>
    <row r="1910" spans="1:3">
      <c r="A1910" t="s">
        <v>134</v>
      </c>
      <c r="B1910" s="86" t="s">
        <v>138</v>
      </c>
      <c r="C1910" s="86" t="s">
        <v>1536</v>
      </c>
    </row>
    <row r="1911" spans="1:3">
      <c r="A1911" t="s">
        <v>134</v>
      </c>
      <c r="B1911" s="86" t="s">
        <v>138</v>
      </c>
      <c r="C1911" s="86" t="s">
        <v>1536</v>
      </c>
    </row>
    <row r="1912" spans="1:3">
      <c r="A1912" t="s">
        <v>134</v>
      </c>
      <c r="B1912" s="86" t="s">
        <v>138</v>
      </c>
      <c r="C1912" s="86" t="s">
        <v>1536</v>
      </c>
    </row>
    <row r="1913" spans="1:3">
      <c r="A1913" t="s">
        <v>134</v>
      </c>
      <c r="B1913" s="86" t="s">
        <v>138</v>
      </c>
      <c r="C1913" s="86" t="s">
        <v>1536</v>
      </c>
    </row>
    <row r="1914" spans="1:3">
      <c r="A1914" t="s">
        <v>134</v>
      </c>
      <c r="B1914" s="86" t="s">
        <v>138</v>
      </c>
      <c r="C1914" s="86" t="s">
        <v>1536</v>
      </c>
    </row>
    <row r="1915" spans="1:3">
      <c r="A1915" t="s">
        <v>134</v>
      </c>
      <c r="B1915" s="86" t="s">
        <v>138</v>
      </c>
      <c r="C1915" s="86" t="s">
        <v>1536</v>
      </c>
    </row>
    <row r="1916" spans="1:3">
      <c r="A1916" t="s">
        <v>134</v>
      </c>
      <c r="B1916" s="86" t="s">
        <v>139</v>
      </c>
      <c r="C1916" s="86" t="s">
        <v>1512</v>
      </c>
    </row>
    <row r="1917" spans="1:3">
      <c r="A1917" t="s">
        <v>134</v>
      </c>
      <c r="B1917" s="86" t="s">
        <v>139</v>
      </c>
      <c r="C1917" s="86" t="s">
        <v>1512</v>
      </c>
    </row>
    <row r="1918" spans="1:3">
      <c r="A1918" t="s">
        <v>134</v>
      </c>
      <c r="B1918" s="86" t="s">
        <v>139</v>
      </c>
      <c r="C1918" s="86" t="s">
        <v>1512</v>
      </c>
    </row>
    <row r="1919" spans="1:3">
      <c r="A1919" t="s">
        <v>134</v>
      </c>
      <c r="B1919" s="86" t="s">
        <v>139</v>
      </c>
      <c r="C1919" s="86" t="s">
        <v>1512</v>
      </c>
    </row>
    <row r="1920" spans="1:3">
      <c r="A1920" t="s">
        <v>134</v>
      </c>
      <c r="B1920" s="86" t="s">
        <v>139</v>
      </c>
      <c r="C1920" s="86" t="s">
        <v>1512</v>
      </c>
    </row>
    <row r="1921" spans="1:3">
      <c r="A1921" t="s">
        <v>134</v>
      </c>
      <c r="B1921" s="86" t="s">
        <v>139</v>
      </c>
      <c r="C1921" s="86" t="s">
        <v>1512</v>
      </c>
    </row>
    <row r="1922" spans="1:3">
      <c r="A1922" t="s">
        <v>134</v>
      </c>
      <c r="B1922" s="86" t="s">
        <v>139</v>
      </c>
      <c r="C1922" s="86" t="s">
        <v>1512</v>
      </c>
    </row>
    <row r="1923" spans="1:3">
      <c r="A1923" t="s">
        <v>134</v>
      </c>
      <c r="B1923" s="86" t="s">
        <v>139</v>
      </c>
      <c r="C1923" s="86" t="s">
        <v>1512</v>
      </c>
    </row>
    <row r="1924" spans="1:3">
      <c r="A1924" t="s">
        <v>134</v>
      </c>
      <c r="B1924" s="86" t="s">
        <v>139</v>
      </c>
      <c r="C1924" s="86" t="s">
        <v>1512</v>
      </c>
    </row>
    <row r="1925" spans="1:3">
      <c r="A1925" t="s">
        <v>134</v>
      </c>
      <c r="B1925" s="86" t="s">
        <v>139</v>
      </c>
      <c r="C1925" s="86" t="s">
        <v>1512</v>
      </c>
    </row>
    <row r="1926" spans="1:3">
      <c r="A1926" t="s">
        <v>134</v>
      </c>
      <c r="B1926" s="86" t="s">
        <v>139</v>
      </c>
      <c r="C1926" s="86" t="s">
        <v>1512</v>
      </c>
    </row>
    <row r="1927" spans="1:3">
      <c r="A1927" t="s">
        <v>134</v>
      </c>
      <c r="B1927" s="86" t="s">
        <v>139</v>
      </c>
      <c r="C1927" s="86" t="s">
        <v>1512</v>
      </c>
    </row>
    <row r="1928" spans="1:3">
      <c r="A1928" t="s">
        <v>134</v>
      </c>
      <c r="B1928" s="86" t="s">
        <v>139</v>
      </c>
      <c r="C1928" s="86" t="s">
        <v>1512</v>
      </c>
    </row>
    <row r="1929" spans="1:3">
      <c r="A1929" t="s">
        <v>134</v>
      </c>
      <c r="B1929" s="86" t="s">
        <v>139</v>
      </c>
      <c r="C1929" s="86" t="s">
        <v>1512</v>
      </c>
    </row>
    <row r="1930" spans="1:3">
      <c r="A1930" t="s">
        <v>134</v>
      </c>
      <c r="B1930" s="86" t="s">
        <v>139</v>
      </c>
      <c r="C1930" s="86" t="s">
        <v>1512</v>
      </c>
    </row>
    <row r="1931" spans="1:3">
      <c r="A1931" t="s">
        <v>134</v>
      </c>
      <c r="B1931" s="86" t="s">
        <v>139</v>
      </c>
      <c r="C1931" s="86" t="s">
        <v>1512</v>
      </c>
    </row>
    <row r="1932" spans="1:3">
      <c r="A1932" t="s">
        <v>134</v>
      </c>
      <c r="B1932" s="86" t="s">
        <v>139</v>
      </c>
      <c r="C1932" s="86" t="s">
        <v>1512</v>
      </c>
    </row>
    <row r="1933" spans="1:3">
      <c r="A1933" t="s">
        <v>134</v>
      </c>
      <c r="B1933" s="86" t="s">
        <v>139</v>
      </c>
      <c r="C1933" s="86" t="s">
        <v>1512</v>
      </c>
    </row>
    <row r="1934" spans="1:3">
      <c r="A1934" t="s">
        <v>134</v>
      </c>
      <c r="B1934" s="86" t="s">
        <v>139</v>
      </c>
      <c r="C1934" s="86" t="s">
        <v>1512</v>
      </c>
    </row>
    <row r="1935" spans="1:3">
      <c r="A1935" t="s">
        <v>134</v>
      </c>
      <c r="B1935" s="86" t="s">
        <v>139</v>
      </c>
      <c r="C1935" s="86" t="s">
        <v>1512</v>
      </c>
    </row>
    <row r="1936" spans="1:3">
      <c r="A1936" t="s">
        <v>134</v>
      </c>
      <c r="B1936" s="86" t="s">
        <v>139</v>
      </c>
      <c r="C1936" s="86" t="s">
        <v>1512</v>
      </c>
    </row>
    <row r="1937" spans="1:3">
      <c r="A1937" t="s">
        <v>134</v>
      </c>
      <c r="B1937" s="86" t="s">
        <v>139</v>
      </c>
      <c r="C1937" s="86" t="s">
        <v>1512</v>
      </c>
    </row>
    <row r="1938" spans="1:3">
      <c r="A1938" t="s">
        <v>134</v>
      </c>
      <c r="B1938" s="86" t="s">
        <v>139</v>
      </c>
      <c r="C1938" s="86" t="s">
        <v>1512</v>
      </c>
    </row>
    <row r="1939" spans="1:3">
      <c r="A1939" t="s">
        <v>134</v>
      </c>
      <c r="B1939" s="86" t="s">
        <v>139</v>
      </c>
      <c r="C1939" s="86" t="s">
        <v>1512</v>
      </c>
    </row>
    <row r="1940" spans="1:3">
      <c r="A1940" t="s">
        <v>134</v>
      </c>
      <c r="B1940" s="86" t="s">
        <v>139</v>
      </c>
      <c r="C1940" s="86" t="s">
        <v>1512</v>
      </c>
    </row>
    <row r="1941" spans="1:3">
      <c r="A1941" t="s">
        <v>134</v>
      </c>
      <c r="B1941" s="86" t="s">
        <v>139</v>
      </c>
      <c r="C1941" s="86" t="s">
        <v>1512</v>
      </c>
    </row>
    <row r="1942" spans="1:3">
      <c r="A1942" t="s">
        <v>134</v>
      </c>
      <c r="B1942" s="86" t="s">
        <v>139</v>
      </c>
      <c r="C1942" s="86" t="s">
        <v>1512</v>
      </c>
    </row>
    <row r="1943" spans="1:3">
      <c r="A1943" t="s">
        <v>134</v>
      </c>
      <c r="B1943" s="86" t="s">
        <v>139</v>
      </c>
      <c r="C1943" s="86" t="s">
        <v>1512</v>
      </c>
    </row>
    <row r="1944" spans="1:3">
      <c r="A1944" t="s">
        <v>134</v>
      </c>
      <c r="B1944" s="86" t="s">
        <v>139</v>
      </c>
      <c r="C1944" s="86" t="s">
        <v>1512</v>
      </c>
    </row>
    <row r="1945" spans="1:3">
      <c r="A1945" t="s">
        <v>134</v>
      </c>
      <c r="B1945" s="86" t="s">
        <v>139</v>
      </c>
      <c r="C1945" s="86" t="s">
        <v>1512</v>
      </c>
    </row>
    <row r="1946" spans="1:3">
      <c r="A1946" t="s">
        <v>134</v>
      </c>
      <c r="B1946" s="86" t="s">
        <v>139</v>
      </c>
      <c r="C1946" s="86" t="s">
        <v>1512</v>
      </c>
    </row>
    <row r="1947" spans="1:3">
      <c r="A1947" t="s">
        <v>134</v>
      </c>
      <c r="B1947" s="86" t="s">
        <v>139</v>
      </c>
      <c r="C1947" s="86" t="s">
        <v>1512</v>
      </c>
    </row>
    <row r="1948" spans="1:3">
      <c r="A1948" t="s">
        <v>134</v>
      </c>
      <c r="B1948" s="86" t="s">
        <v>139</v>
      </c>
      <c r="C1948" s="86" t="s">
        <v>1512</v>
      </c>
    </row>
    <row r="1949" spans="1:3">
      <c r="A1949" t="s">
        <v>134</v>
      </c>
      <c r="B1949" s="86" t="s">
        <v>139</v>
      </c>
      <c r="C1949" s="86" t="s">
        <v>1512</v>
      </c>
    </row>
    <row r="1950" spans="1:3">
      <c r="A1950" t="s">
        <v>134</v>
      </c>
      <c r="B1950" s="86" t="s">
        <v>139</v>
      </c>
      <c r="C1950" s="86" t="s">
        <v>1512</v>
      </c>
    </row>
    <row r="1951" spans="1:3">
      <c r="A1951" t="s">
        <v>134</v>
      </c>
      <c r="B1951" s="86" t="s">
        <v>139</v>
      </c>
      <c r="C1951" s="86" t="s">
        <v>1512</v>
      </c>
    </row>
    <row r="1952" spans="1:3">
      <c r="A1952" t="s">
        <v>134</v>
      </c>
      <c r="B1952" s="86" t="s">
        <v>139</v>
      </c>
      <c r="C1952" s="86" t="s">
        <v>1512</v>
      </c>
    </row>
    <row r="1953" spans="1:3">
      <c r="A1953" t="s">
        <v>134</v>
      </c>
      <c r="B1953" s="86" t="s">
        <v>139</v>
      </c>
      <c r="C1953" s="86" t="s">
        <v>1512</v>
      </c>
    </row>
    <row r="1954" spans="1:3">
      <c r="A1954" t="s">
        <v>134</v>
      </c>
      <c r="B1954" s="86" t="s">
        <v>139</v>
      </c>
      <c r="C1954" s="86" t="s">
        <v>1512</v>
      </c>
    </row>
    <row r="1955" spans="1:3">
      <c r="A1955" t="s">
        <v>134</v>
      </c>
      <c r="B1955" s="86" t="s">
        <v>139</v>
      </c>
      <c r="C1955" s="86" t="s">
        <v>1512</v>
      </c>
    </row>
    <row r="1956" spans="1:3">
      <c r="A1956" t="s">
        <v>134</v>
      </c>
      <c r="B1956" s="86" t="s">
        <v>139</v>
      </c>
      <c r="C1956" s="86" t="s">
        <v>1512</v>
      </c>
    </row>
    <row r="1957" spans="1:3">
      <c r="A1957" t="s">
        <v>134</v>
      </c>
      <c r="B1957" s="86" t="s">
        <v>139</v>
      </c>
      <c r="C1957" s="86" t="s">
        <v>1512</v>
      </c>
    </row>
    <row r="1958" spans="1:3">
      <c r="A1958" t="s">
        <v>134</v>
      </c>
      <c r="B1958" s="86" t="s">
        <v>139</v>
      </c>
      <c r="C1958" s="86" t="s">
        <v>1512</v>
      </c>
    </row>
    <row r="1959" spans="1:3">
      <c r="A1959" t="s">
        <v>134</v>
      </c>
      <c r="B1959" s="86" t="s">
        <v>139</v>
      </c>
      <c r="C1959" s="86" t="s">
        <v>1512</v>
      </c>
    </row>
    <row r="1960" spans="1:3">
      <c r="A1960" t="s">
        <v>134</v>
      </c>
      <c r="B1960" s="86" t="s">
        <v>139</v>
      </c>
      <c r="C1960" s="86" t="s">
        <v>1512</v>
      </c>
    </row>
    <row r="1961" spans="1:3">
      <c r="A1961" t="s">
        <v>134</v>
      </c>
      <c r="B1961" s="86" t="s">
        <v>139</v>
      </c>
      <c r="C1961" s="86" t="s">
        <v>1512</v>
      </c>
    </row>
    <row r="1962" spans="1:3">
      <c r="A1962" t="s">
        <v>134</v>
      </c>
      <c r="B1962" s="86" t="s">
        <v>139</v>
      </c>
      <c r="C1962" s="86" t="s">
        <v>1512</v>
      </c>
    </row>
    <row r="1963" spans="1:3">
      <c r="A1963" t="s">
        <v>134</v>
      </c>
      <c r="B1963" s="86" t="s">
        <v>139</v>
      </c>
      <c r="C1963" s="86" t="s">
        <v>1512</v>
      </c>
    </row>
    <row r="1964" spans="1:3">
      <c r="A1964" t="s">
        <v>134</v>
      </c>
      <c r="B1964" s="86" t="s">
        <v>139</v>
      </c>
      <c r="C1964" s="86" t="s">
        <v>1512</v>
      </c>
    </row>
    <row r="1965" spans="1:3">
      <c r="A1965" t="s">
        <v>134</v>
      </c>
      <c r="B1965" s="86" t="s">
        <v>139</v>
      </c>
      <c r="C1965" s="86" t="s">
        <v>1512</v>
      </c>
    </row>
    <row r="1966" spans="1:3">
      <c r="A1966" t="s">
        <v>134</v>
      </c>
      <c r="B1966" s="86" t="s">
        <v>139</v>
      </c>
      <c r="C1966" s="86" t="s">
        <v>1512</v>
      </c>
    </row>
    <row r="1967" spans="1:3">
      <c r="A1967" t="s">
        <v>134</v>
      </c>
      <c r="B1967" s="86" t="s">
        <v>139</v>
      </c>
      <c r="C1967" s="86" t="s">
        <v>1512</v>
      </c>
    </row>
    <row r="1968" spans="1:3">
      <c r="A1968" t="s">
        <v>134</v>
      </c>
      <c r="B1968" s="86" t="s">
        <v>139</v>
      </c>
      <c r="C1968" s="86" t="s">
        <v>1512</v>
      </c>
    </row>
    <row r="1969" spans="1:3">
      <c r="A1969" t="s">
        <v>134</v>
      </c>
      <c r="B1969" s="86" t="s">
        <v>139</v>
      </c>
      <c r="C1969" s="86" t="s">
        <v>1512</v>
      </c>
    </row>
    <row r="1970" spans="1:3">
      <c r="A1970" t="s">
        <v>134</v>
      </c>
      <c r="B1970" s="86" t="s">
        <v>139</v>
      </c>
      <c r="C1970" s="86" t="s">
        <v>1512</v>
      </c>
    </row>
    <row r="1971" spans="1:3">
      <c r="A1971" t="s">
        <v>134</v>
      </c>
      <c r="B1971" s="86" t="s">
        <v>139</v>
      </c>
      <c r="C1971" s="86" t="s">
        <v>1512</v>
      </c>
    </row>
    <row r="1972" spans="1:3">
      <c r="A1972" t="s">
        <v>134</v>
      </c>
      <c r="B1972" s="86" t="s">
        <v>139</v>
      </c>
      <c r="C1972" s="86" t="s">
        <v>1512</v>
      </c>
    </row>
    <row r="1973" spans="1:3">
      <c r="A1973" t="s">
        <v>134</v>
      </c>
      <c r="B1973" s="86" t="s">
        <v>139</v>
      </c>
      <c r="C1973" s="86" t="s">
        <v>1512</v>
      </c>
    </row>
    <row r="1974" spans="1:3">
      <c r="A1974" t="s">
        <v>134</v>
      </c>
      <c r="B1974" s="86" t="s">
        <v>139</v>
      </c>
      <c r="C1974" s="86" t="s">
        <v>1512</v>
      </c>
    </row>
    <row r="1975" spans="1:3">
      <c r="A1975" t="s">
        <v>134</v>
      </c>
      <c r="B1975" s="86" t="s">
        <v>139</v>
      </c>
      <c r="C1975" s="86" t="s">
        <v>1512</v>
      </c>
    </row>
    <row r="1976" spans="1:3">
      <c r="A1976" t="s">
        <v>134</v>
      </c>
      <c r="B1976" s="86" t="s">
        <v>139</v>
      </c>
      <c r="C1976" s="86" t="s">
        <v>1512</v>
      </c>
    </row>
    <row r="1977" spans="1:3">
      <c r="A1977" t="s">
        <v>134</v>
      </c>
      <c r="B1977" s="86" t="s">
        <v>139</v>
      </c>
      <c r="C1977" s="86" t="s">
        <v>1512</v>
      </c>
    </row>
    <row r="1978" spans="1:3">
      <c r="A1978" t="s">
        <v>134</v>
      </c>
      <c r="B1978" s="86" t="s">
        <v>139</v>
      </c>
      <c r="C1978" s="86" t="s">
        <v>1512</v>
      </c>
    </row>
    <row r="1979" spans="1:3">
      <c r="A1979" t="s">
        <v>134</v>
      </c>
      <c r="B1979" s="86" t="s">
        <v>139</v>
      </c>
      <c r="C1979" s="86" t="s">
        <v>1512</v>
      </c>
    </row>
    <row r="1980" spans="1:3">
      <c r="A1980" t="s">
        <v>134</v>
      </c>
      <c r="B1980" s="86" t="s">
        <v>139</v>
      </c>
      <c r="C1980" s="86" t="s">
        <v>1512</v>
      </c>
    </row>
    <row r="1981" spans="1:3">
      <c r="A1981" t="s">
        <v>134</v>
      </c>
      <c r="B1981" s="86" t="s">
        <v>139</v>
      </c>
      <c r="C1981" s="86" t="s">
        <v>1512</v>
      </c>
    </row>
    <row r="1982" spans="1:3">
      <c r="A1982" t="s">
        <v>134</v>
      </c>
      <c r="B1982" s="86" t="s">
        <v>139</v>
      </c>
      <c r="C1982" s="86" t="s">
        <v>1512</v>
      </c>
    </row>
    <row r="1983" spans="1:3">
      <c r="A1983" t="s">
        <v>134</v>
      </c>
      <c r="B1983" s="86" t="s">
        <v>139</v>
      </c>
      <c r="C1983" s="86" t="s">
        <v>1512</v>
      </c>
    </row>
    <row r="1984" spans="1:3">
      <c r="A1984" t="s">
        <v>134</v>
      </c>
      <c r="B1984" s="86" t="s">
        <v>139</v>
      </c>
      <c r="C1984" s="86" t="s">
        <v>1512</v>
      </c>
    </row>
    <row r="1985" spans="1:3">
      <c r="A1985" t="s">
        <v>134</v>
      </c>
      <c r="B1985" s="86" t="s">
        <v>139</v>
      </c>
      <c r="C1985" s="86" t="s">
        <v>1512</v>
      </c>
    </row>
    <row r="1986" spans="1:3">
      <c r="A1986" t="s">
        <v>134</v>
      </c>
      <c r="B1986" s="86" t="s">
        <v>139</v>
      </c>
      <c r="C1986" s="86" t="s">
        <v>1512</v>
      </c>
    </row>
    <row r="1987" spans="1:3">
      <c r="A1987" t="s">
        <v>134</v>
      </c>
      <c r="B1987" s="86" t="s">
        <v>139</v>
      </c>
      <c r="C1987" s="86" t="s">
        <v>1512</v>
      </c>
    </row>
    <row r="1988" spans="1:3">
      <c r="A1988" t="s">
        <v>134</v>
      </c>
      <c r="B1988" s="86" t="s">
        <v>139</v>
      </c>
      <c r="C1988" s="86" t="s">
        <v>1512</v>
      </c>
    </row>
    <row r="1989" spans="1:3">
      <c r="A1989" t="s">
        <v>134</v>
      </c>
      <c r="B1989" s="86" t="s">
        <v>139</v>
      </c>
      <c r="C1989" s="86" t="s">
        <v>1512</v>
      </c>
    </row>
    <row r="1990" spans="1:3">
      <c r="A1990" t="s">
        <v>134</v>
      </c>
      <c r="B1990" s="86" t="s">
        <v>139</v>
      </c>
      <c r="C1990" s="86" t="s">
        <v>1512</v>
      </c>
    </row>
    <row r="1991" spans="1:3">
      <c r="A1991" t="s">
        <v>134</v>
      </c>
      <c r="B1991" s="86" t="s">
        <v>139</v>
      </c>
      <c r="C1991" s="86" t="s">
        <v>1512</v>
      </c>
    </row>
    <row r="1992" spans="1:3">
      <c r="A1992" t="s">
        <v>134</v>
      </c>
      <c r="B1992" s="86" t="s">
        <v>139</v>
      </c>
      <c r="C1992" s="86" t="s">
        <v>1512</v>
      </c>
    </row>
    <row r="1993" spans="1:3">
      <c r="A1993" t="s">
        <v>134</v>
      </c>
      <c r="B1993" s="86" t="s">
        <v>139</v>
      </c>
      <c r="C1993" s="86" t="s">
        <v>1512</v>
      </c>
    </row>
    <row r="1994" spans="1:3">
      <c r="A1994" t="s">
        <v>134</v>
      </c>
      <c r="B1994" s="86" t="s">
        <v>139</v>
      </c>
      <c r="C1994" s="86" t="s">
        <v>1512</v>
      </c>
    </row>
    <row r="1995" spans="1:3">
      <c r="A1995" t="s">
        <v>134</v>
      </c>
      <c r="B1995" s="86" t="s">
        <v>139</v>
      </c>
      <c r="C1995" s="86" t="s">
        <v>1512</v>
      </c>
    </row>
    <row r="1996" spans="1:3">
      <c r="A1996" t="s">
        <v>134</v>
      </c>
      <c r="B1996" s="86" t="s">
        <v>139</v>
      </c>
      <c r="C1996" s="86" t="s">
        <v>1512</v>
      </c>
    </row>
    <row r="1997" spans="1:3">
      <c r="A1997" t="s">
        <v>134</v>
      </c>
      <c r="B1997" s="86" t="s">
        <v>139</v>
      </c>
      <c r="C1997" s="86" t="s">
        <v>1512</v>
      </c>
    </row>
    <row r="1998" spans="1:3">
      <c r="A1998" t="s">
        <v>134</v>
      </c>
      <c r="B1998" s="86" t="s">
        <v>139</v>
      </c>
      <c r="C1998" s="86" t="s">
        <v>1512</v>
      </c>
    </row>
    <row r="1999" spans="1:3">
      <c r="A1999" t="s">
        <v>134</v>
      </c>
      <c r="B1999" s="86" t="s">
        <v>139</v>
      </c>
      <c r="C1999" s="86" t="s">
        <v>1512</v>
      </c>
    </row>
    <row r="2000" spans="1:3">
      <c r="A2000" t="s">
        <v>134</v>
      </c>
      <c r="B2000" s="86" t="s">
        <v>139</v>
      </c>
      <c r="C2000" s="86" t="s">
        <v>1512</v>
      </c>
    </row>
    <row r="2001" spans="1:3">
      <c r="A2001" t="s">
        <v>134</v>
      </c>
      <c r="B2001" s="86" t="s">
        <v>139</v>
      </c>
      <c r="C2001" s="86" t="s">
        <v>1512</v>
      </c>
    </row>
    <row r="2002" spans="1:3">
      <c r="A2002" t="s">
        <v>134</v>
      </c>
      <c r="B2002" s="86" t="s">
        <v>139</v>
      </c>
      <c r="C2002" s="86" t="s">
        <v>1512</v>
      </c>
    </row>
    <row r="2003" spans="1:3">
      <c r="A2003" t="s">
        <v>134</v>
      </c>
      <c r="B2003" s="86" t="s">
        <v>139</v>
      </c>
      <c r="C2003" s="86" t="s">
        <v>1512</v>
      </c>
    </row>
    <row r="2004" spans="1:3">
      <c r="A2004" t="s">
        <v>134</v>
      </c>
      <c r="B2004" s="86" t="s">
        <v>139</v>
      </c>
      <c r="C2004" s="86" t="s">
        <v>1512</v>
      </c>
    </row>
    <row r="2005" spans="1:3">
      <c r="A2005" t="s">
        <v>134</v>
      </c>
      <c r="B2005" s="86" t="s">
        <v>139</v>
      </c>
      <c r="C2005" s="86" t="s">
        <v>1512</v>
      </c>
    </row>
    <row r="2006" spans="1:3">
      <c r="A2006" t="s">
        <v>134</v>
      </c>
      <c r="B2006" s="86" t="s">
        <v>139</v>
      </c>
      <c r="C2006" s="86" t="s">
        <v>1512</v>
      </c>
    </row>
    <row r="2007" spans="1:3">
      <c r="A2007" t="s">
        <v>134</v>
      </c>
      <c r="B2007" s="86" t="s">
        <v>139</v>
      </c>
      <c r="C2007" s="86" t="s">
        <v>1512</v>
      </c>
    </row>
    <row r="2008" spans="1:3">
      <c r="A2008" t="s">
        <v>134</v>
      </c>
      <c r="B2008" s="86" t="s">
        <v>139</v>
      </c>
      <c r="C2008" s="86" t="s">
        <v>1512</v>
      </c>
    </row>
    <row r="2009" spans="1:3">
      <c r="A2009" t="s">
        <v>134</v>
      </c>
      <c r="B2009" s="86" t="s">
        <v>139</v>
      </c>
      <c r="C2009" s="86" t="s">
        <v>1512</v>
      </c>
    </row>
    <row r="2010" spans="1:3">
      <c r="A2010" t="s">
        <v>134</v>
      </c>
      <c r="B2010" s="86" t="s">
        <v>139</v>
      </c>
      <c r="C2010" s="86" t="s">
        <v>1512</v>
      </c>
    </row>
    <row r="2011" spans="1:3">
      <c r="A2011" t="s">
        <v>134</v>
      </c>
      <c r="B2011" s="86" t="s">
        <v>139</v>
      </c>
      <c r="C2011" s="86" t="s">
        <v>1512</v>
      </c>
    </row>
    <row r="2012" spans="1:3">
      <c r="A2012" t="s">
        <v>134</v>
      </c>
      <c r="B2012" s="86" t="s">
        <v>139</v>
      </c>
      <c r="C2012" s="86" t="s">
        <v>1512</v>
      </c>
    </row>
    <row r="2013" spans="1:3">
      <c r="A2013" t="s">
        <v>134</v>
      </c>
      <c r="B2013" s="86" t="s">
        <v>139</v>
      </c>
      <c r="C2013" s="86" t="s">
        <v>1512</v>
      </c>
    </row>
    <row r="2014" spans="1:3">
      <c r="A2014" t="s">
        <v>134</v>
      </c>
      <c r="B2014" s="86" t="s">
        <v>139</v>
      </c>
      <c r="C2014" s="86" t="s">
        <v>1512</v>
      </c>
    </row>
    <row r="2015" spans="1:3">
      <c r="A2015" t="s">
        <v>134</v>
      </c>
      <c r="B2015" s="86" t="s">
        <v>139</v>
      </c>
      <c r="C2015" s="86" t="s">
        <v>1512</v>
      </c>
    </row>
    <row r="2016" spans="1:3">
      <c r="A2016" t="s">
        <v>134</v>
      </c>
      <c r="B2016" s="86" t="s">
        <v>139</v>
      </c>
      <c r="C2016" s="86" t="s">
        <v>1512</v>
      </c>
    </row>
    <row r="2017" spans="1:3">
      <c r="A2017" t="s">
        <v>134</v>
      </c>
      <c r="B2017" s="86" t="s">
        <v>139</v>
      </c>
      <c r="C2017" s="86" t="s">
        <v>1537</v>
      </c>
    </row>
    <row r="2018" spans="1:3">
      <c r="A2018" t="s">
        <v>134</v>
      </c>
      <c r="B2018" s="86" t="s">
        <v>139</v>
      </c>
      <c r="C2018" s="86" t="s">
        <v>1537</v>
      </c>
    </row>
    <row r="2019" spans="1:3">
      <c r="A2019" t="s">
        <v>134</v>
      </c>
      <c r="B2019" s="86" t="s">
        <v>139</v>
      </c>
      <c r="C2019" s="86" t="s">
        <v>1537</v>
      </c>
    </row>
    <row r="2020" spans="1:3">
      <c r="A2020" t="s">
        <v>134</v>
      </c>
      <c r="B2020" s="86" t="s">
        <v>139</v>
      </c>
      <c r="C2020" s="86" t="s">
        <v>1537</v>
      </c>
    </row>
    <row r="2021" spans="1:3">
      <c r="A2021" t="s">
        <v>134</v>
      </c>
      <c r="B2021" s="86" t="s">
        <v>139</v>
      </c>
      <c r="C2021" s="86" t="s">
        <v>1537</v>
      </c>
    </row>
    <row r="2022" spans="1:3">
      <c r="A2022" t="s">
        <v>134</v>
      </c>
      <c r="B2022" s="86" t="s">
        <v>139</v>
      </c>
      <c r="C2022" s="86" t="s">
        <v>1537</v>
      </c>
    </row>
    <row r="2023" spans="1:3">
      <c r="A2023" t="s">
        <v>134</v>
      </c>
      <c r="B2023" s="86" t="s">
        <v>139</v>
      </c>
      <c r="C2023" s="86" t="s">
        <v>1537</v>
      </c>
    </row>
    <row r="2024" spans="1:3">
      <c r="A2024" t="s">
        <v>134</v>
      </c>
      <c r="B2024" s="86" t="s">
        <v>139</v>
      </c>
      <c r="C2024" s="86" t="s">
        <v>1537</v>
      </c>
    </row>
    <row r="2025" spans="1:3">
      <c r="A2025" t="s">
        <v>134</v>
      </c>
      <c r="B2025" s="86" t="s">
        <v>139</v>
      </c>
      <c r="C2025" s="86" t="s">
        <v>1537</v>
      </c>
    </row>
    <row r="2026" spans="1:3">
      <c r="A2026" t="s">
        <v>134</v>
      </c>
      <c r="B2026" s="86" t="s">
        <v>139</v>
      </c>
      <c r="C2026" s="86" t="s">
        <v>1537</v>
      </c>
    </row>
    <row r="2027" spans="1:3">
      <c r="A2027" t="s">
        <v>134</v>
      </c>
      <c r="B2027" s="86" t="s">
        <v>139</v>
      </c>
      <c r="C2027" s="86" t="s">
        <v>1537</v>
      </c>
    </row>
    <row r="2028" spans="1:3">
      <c r="A2028" t="s">
        <v>134</v>
      </c>
      <c r="B2028" s="86" t="s">
        <v>139</v>
      </c>
      <c r="C2028" s="86" t="s">
        <v>1537</v>
      </c>
    </row>
    <row r="2029" spans="1:3">
      <c r="A2029" t="s">
        <v>134</v>
      </c>
      <c r="B2029" s="86" t="s">
        <v>139</v>
      </c>
      <c r="C2029" s="86" t="s">
        <v>1537</v>
      </c>
    </row>
    <row r="2030" spans="1:3">
      <c r="A2030" t="s">
        <v>134</v>
      </c>
      <c r="B2030" s="86" t="s">
        <v>139</v>
      </c>
      <c r="C2030" s="86" t="s">
        <v>1537</v>
      </c>
    </row>
    <row r="2031" spans="1:3">
      <c r="A2031" t="s">
        <v>134</v>
      </c>
      <c r="B2031" s="86" t="s">
        <v>139</v>
      </c>
      <c r="C2031" s="86" t="s">
        <v>1537</v>
      </c>
    </row>
    <row r="2032" spans="1:3">
      <c r="A2032" t="s">
        <v>134</v>
      </c>
      <c r="B2032" s="86" t="s">
        <v>139</v>
      </c>
      <c r="C2032" s="86" t="s">
        <v>1537</v>
      </c>
    </row>
    <row r="2033" spans="1:3">
      <c r="A2033" t="s">
        <v>134</v>
      </c>
      <c r="B2033" s="86" t="s">
        <v>139</v>
      </c>
      <c r="C2033" s="86" t="s">
        <v>1537</v>
      </c>
    </row>
    <row r="2034" spans="1:3">
      <c r="A2034" t="s">
        <v>134</v>
      </c>
      <c r="B2034" s="86" t="s">
        <v>139</v>
      </c>
      <c r="C2034" s="86" t="s">
        <v>1537</v>
      </c>
    </row>
    <row r="2035" spans="1:3">
      <c r="A2035" t="s">
        <v>134</v>
      </c>
      <c r="B2035" s="86" t="s">
        <v>139</v>
      </c>
      <c r="C2035" s="86" t="s">
        <v>1537</v>
      </c>
    </row>
    <row r="2036" spans="1:3">
      <c r="A2036" t="s">
        <v>134</v>
      </c>
      <c r="B2036" s="86" t="s">
        <v>139</v>
      </c>
      <c r="C2036" s="86" t="s">
        <v>1537</v>
      </c>
    </row>
    <row r="2037" spans="1:3">
      <c r="A2037" t="s">
        <v>134</v>
      </c>
      <c r="B2037" s="86" t="s">
        <v>139</v>
      </c>
      <c r="C2037" s="86" t="s">
        <v>1537</v>
      </c>
    </row>
    <row r="2038" spans="1:3">
      <c r="A2038" t="s">
        <v>134</v>
      </c>
      <c r="B2038" s="86" t="s">
        <v>139</v>
      </c>
      <c r="C2038" s="86" t="s">
        <v>1537</v>
      </c>
    </row>
    <row r="2039" spans="1:3">
      <c r="A2039" t="s">
        <v>134</v>
      </c>
      <c r="B2039" s="86" t="s">
        <v>139</v>
      </c>
      <c r="C2039" s="86" t="s">
        <v>1537</v>
      </c>
    </row>
    <row r="2040" spans="1:3">
      <c r="A2040" t="s">
        <v>134</v>
      </c>
      <c r="B2040" s="86" t="s">
        <v>139</v>
      </c>
      <c r="C2040" s="86" t="s">
        <v>1537</v>
      </c>
    </row>
    <row r="2041" spans="1:3">
      <c r="A2041" t="s">
        <v>134</v>
      </c>
      <c r="B2041" s="86" t="s">
        <v>139</v>
      </c>
      <c r="C2041" s="86" t="s">
        <v>1537</v>
      </c>
    </row>
    <row r="2042" spans="1:3">
      <c r="A2042" t="s">
        <v>134</v>
      </c>
      <c r="B2042" s="86" t="s">
        <v>139</v>
      </c>
      <c r="C2042" s="86" t="s">
        <v>1537</v>
      </c>
    </row>
    <row r="2043" spans="1:3">
      <c r="A2043" t="s">
        <v>134</v>
      </c>
      <c r="B2043" s="86" t="s">
        <v>139</v>
      </c>
      <c r="C2043" s="86" t="s">
        <v>1537</v>
      </c>
    </row>
    <row r="2044" spans="1:3">
      <c r="A2044" t="s">
        <v>134</v>
      </c>
      <c r="B2044" s="86" t="s">
        <v>139</v>
      </c>
      <c r="C2044" s="86" t="s">
        <v>1537</v>
      </c>
    </row>
    <row r="2045" spans="1:3">
      <c r="A2045" t="s">
        <v>134</v>
      </c>
      <c r="B2045" s="86" t="s">
        <v>139</v>
      </c>
      <c r="C2045" s="86" t="s">
        <v>1537</v>
      </c>
    </row>
    <row r="2046" spans="1:3">
      <c r="A2046" t="s">
        <v>134</v>
      </c>
      <c r="B2046" s="86" t="s">
        <v>139</v>
      </c>
      <c r="C2046" s="86" t="s">
        <v>1537</v>
      </c>
    </row>
    <row r="2047" spans="1:3">
      <c r="A2047" t="s">
        <v>134</v>
      </c>
      <c r="B2047" s="86" t="s">
        <v>139</v>
      </c>
      <c r="C2047" s="86" t="s">
        <v>1537</v>
      </c>
    </row>
    <row r="2048" spans="1:3">
      <c r="A2048" t="s">
        <v>134</v>
      </c>
      <c r="B2048" s="86" t="s">
        <v>139</v>
      </c>
      <c r="C2048" s="86" t="s">
        <v>1537</v>
      </c>
    </row>
    <row r="2049" spans="1:3">
      <c r="A2049" t="s">
        <v>134</v>
      </c>
      <c r="B2049" s="86" t="s">
        <v>139</v>
      </c>
      <c r="C2049" s="86" t="s">
        <v>1537</v>
      </c>
    </row>
    <row r="2050" spans="1:3">
      <c r="A2050" t="s">
        <v>134</v>
      </c>
      <c r="B2050" s="86" t="s">
        <v>139</v>
      </c>
      <c r="C2050" s="86" t="s">
        <v>1537</v>
      </c>
    </row>
    <row r="2051" spans="1:3">
      <c r="A2051" t="s">
        <v>134</v>
      </c>
      <c r="B2051" s="86" t="s">
        <v>139</v>
      </c>
      <c r="C2051" s="86" t="s">
        <v>1537</v>
      </c>
    </row>
    <row r="2052" spans="1:3">
      <c r="A2052" t="s">
        <v>134</v>
      </c>
      <c r="B2052" s="86" t="s">
        <v>139</v>
      </c>
      <c r="C2052" s="86" t="s">
        <v>1537</v>
      </c>
    </row>
    <row r="2053" spans="1:3">
      <c r="A2053" t="s">
        <v>134</v>
      </c>
      <c r="B2053" s="86" t="s">
        <v>139</v>
      </c>
      <c r="C2053" s="86" t="s">
        <v>1537</v>
      </c>
    </row>
    <row r="2054" spans="1:3">
      <c r="A2054" t="s">
        <v>134</v>
      </c>
      <c r="B2054" s="86" t="s">
        <v>139</v>
      </c>
      <c r="C2054" s="86" t="s">
        <v>1537</v>
      </c>
    </row>
    <row r="2055" spans="1:3">
      <c r="A2055" t="s">
        <v>134</v>
      </c>
      <c r="B2055" s="86" t="s">
        <v>139</v>
      </c>
      <c r="C2055" s="86" t="s">
        <v>1513</v>
      </c>
    </row>
    <row r="2056" spans="1:3">
      <c r="A2056" t="s">
        <v>134</v>
      </c>
      <c r="B2056" s="86" t="s">
        <v>139</v>
      </c>
      <c r="C2056" s="86" t="s">
        <v>1513</v>
      </c>
    </row>
    <row r="2057" spans="1:3">
      <c r="A2057" t="s">
        <v>134</v>
      </c>
      <c r="B2057" s="86" t="s">
        <v>139</v>
      </c>
      <c r="C2057" s="86" t="s">
        <v>1513</v>
      </c>
    </row>
    <row r="2058" spans="1:3">
      <c r="A2058" t="s">
        <v>134</v>
      </c>
      <c r="B2058" s="86" t="s">
        <v>139</v>
      </c>
      <c r="C2058" s="86" t="s">
        <v>1513</v>
      </c>
    </row>
    <row r="2059" spans="1:3">
      <c r="A2059" t="s">
        <v>134</v>
      </c>
      <c r="B2059" s="86" t="s">
        <v>139</v>
      </c>
      <c r="C2059" s="86" t="s">
        <v>1513</v>
      </c>
    </row>
    <row r="2060" spans="1:3">
      <c r="A2060" t="s">
        <v>134</v>
      </c>
      <c r="B2060" s="86" t="s">
        <v>139</v>
      </c>
      <c r="C2060" s="86" t="s">
        <v>1513</v>
      </c>
    </row>
    <row r="2061" spans="1:3">
      <c r="A2061" t="s">
        <v>134</v>
      </c>
      <c r="B2061" s="86" t="s">
        <v>139</v>
      </c>
      <c r="C2061" s="86" t="s">
        <v>1513</v>
      </c>
    </row>
    <row r="2062" spans="1:3">
      <c r="A2062" t="s">
        <v>134</v>
      </c>
      <c r="B2062" s="86" t="s">
        <v>139</v>
      </c>
      <c r="C2062" s="86" t="s">
        <v>1513</v>
      </c>
    </row>
    <row r="2063" spans="1:3">
      <c r="A2063" t="s">
        <v>134</v>
      </c>
      <c r="B2063" s="86" t="s">
        <v>139</v>
      </c>
      <c r="C2063" s="86" t="s">
        <v>1513</v>
      </c>
    </row>
    <row r="2064" spans="1:3">
      <c r="A2064" t="s">
        <v>134</v>
      </c>
      <c r="B2064" s="86" t="s">
        <v>139</v>
      </c>
      <c r="C2064" s="86" t="s">
        <v>1513</v>
      </c>
    </row>
    <row r="2065" spans="1:3">
      <c r="A2065" t="s">
        <v>134</v>
      </c>
      <c r="B2065" s="86" t="s">
        <v>139</v>
      </c>
      <c r="C2065" s="86" t="s">
        <v>1513</v>
      </c>
    </row>
    <row r="2066" spans="1:3">
      <c r="A2066" t="s">
        <v>134</v>
      </c>
      <c r="B2066" s="86" t="s">
        <v>139</v>
      </c>
      <c r="C2066" s="86" t="s">
        <v>1513</v>
      </c>
    </row>
    <row r="2067" spans="1:3">
      <c r="A2067" t="s">
        <v>134</v>
      </c>
      <c r="B2067" s="86" t="s">
        <v>139</v>
      </c>
      <c r="C2067" s="86" t="s">
        <v>1513</v>
      </c>
    </row>
    <row r="2068" spans="1:3">
      <c r="A2068" t="s">
        <v>134</v>
      </c>
      <c r="B2068" s="86" t="s">
        <v>139</v>
      </c>
      <c r="C2068" s="86" t="s">
        <v>1513</v>
      </c>
    </row>
    <row r="2069" spans="1:3">
      <c r="A2069" t="s">
        <v>134</v>
      </c>
      <c r="B2069" s="86" t="s">
        <v>139</v>
      </c>
      <c r="C2069" s="86" t="s">
        <v>1513</v>
      </c>
    </row>
    <row r="2070" spans="1:3">
      <c r="A2070" t="s">
        <v>134</v>
      </c>
      <c r="B2070" s="86" t="s">
        <v>139</v>
      </c>
      <c r="C2070" s="86" t="s">
        <v>1513</v>
      </c>
    </row>
    <row r="2071" spans="1:3">
      <c r="A2071" t="s">
        <v>134</v>
      </c>
      <c r="B2071" s="86" t="s">
        <v>139</v>
      </c>
      <c r="C2071" s="86" t="s">
        <v>1513</v>
      </c>
    </row>
    <row r="2072" spans="1:3">
      <c r="A2072" t="s">
        <v>134</v>
      </c>
      <c r="B2072" s="86" t="s">
        <v>139</v>
      </c>
      <c r="C2072" s="86" t="s">
        <v>1513</v>
      </c>
    </row>
    <row r="2073" spans="1:3">
      <c r="A2073" t="s">
        <v>134</v>
      </c>
      <c r="B2073" s="86" t="s">
        <v>139</v>
      </c>
      <c r="C2073" s="86" t="s">
        <v>1513</v>
      </c>
    </row>
    <row r="2074" spans="1:3">
      <c r="A2074" t="s">
        <v>134</v>
      </c>
      <c r="B2074" s="86" t="s">
        <v>139</v>
      </c>
      <c r="C2074" s="86" t="s">
        <v>1513</v>
      </c>
    </row>
    <row r="2075" spans="1:3">
      <c r="A2075" t="s">
        <v>134</v>
      </c>
      <c r="B2075" s="86" t="s">
        <v>139</v>
      </c>
      <c r="C2075" s="86" t="s">
        <v>1513</v>
      </c>
    </row>
    <row r="2076" spans="1:3">
      <c r="A2076" t="s">
        <v>134</v>
      </c>
      <c r="B2076" s="86" t="s">
        <v>139</v>
      </c>
      <c r="C2076" s="86" t="s">
        <v>1513</v>
      </c>
    </row>
    <row r="2077" spans="1:3">
      <c r="A2077" t="s">
        <v>134</v>
      </c>
      <c r="B2077" s="86" t="s">
        <v>139</v>
      </c>
      <c r="C2077" s="86" t="s">
        <v>1513</v>
      </c>
    </row>
    <row r="2078" spans="1:3">
      <c r="A2078" t="s">
        <v>134</v>
      </c>
      <c r="B2078" s="86" t="s">
        <v>139</v>
      </c>
      <c r="C2078" s="86" t="s">
        <v>1513</v>
      </c>
    </row>
    <row r="2079" spans="1:3">
      <c r="A2079" t="s">
        <v>134</v>
      </c>
      <c r="B2079" s="86" t="s">
        <v>139</v>
      </c>
      <c r="C2079" s="86" t="s">
        <v>1513</v>
      </c>
    </row>
    <row r="2080" spans="1:3">
      <c r="A2080" t="s">
        <v>134</v>
      </c>
      <c r="B2080" s="86" t="s">
        <v>139</v>
      </c>
      <c r="C2080" s="86" t="s">
        <v>1513</v>
      </c>
    </row>
    <row r="2081" spans="1:3">
      <c r="A2081" t="s">
        <v>134</v>
      </c>
      <c r="B2081" s="86" t="s">
        <v>139</v>
      </c>
      <c r="C2081" s="86" t="s">
        <v>1514</v>
      </c>
    </row>
    <row r="2082" spans="1:3">
      <c r="A2082" t="s">
        <v>134</v>
      </c>
      <c r="B2082" s="86" t="s">
        <v>139</v>
      </c>
      <c r="C2082" s="86" t="s">
        <v>1514</v>
      </c>
    </row>
    <row r="2083" spans="1:3">
      <c r="A2083" t="s">
        <v>134</v>
      </c>
      <c r="B2083" s="86" t="s">
        <v>139</v>
      </c>
      <c r="C2083" s="86" t="s">
        <v>1514</v>
      </c>
    </row>
    <row r="2084" spans="1:3">
      <c r="A2084" t="s">
        <v>134</v>
      </c>
      <c r="B2084" s="86" t="s">
        <v>139</v>
      </c>
      <c r="C2084" s="86" t="s">
        <v>1514</v>
      </c>
    </row>
    <row r="2085" spans="1:3">
      <c r="A2085" t="s">
        <v>134</v>
      </c>
      <c r="B2085" s="86" t="s">
        <v>139</v>
      </c>
      <c r="C2085" s="86" t="s">
        <v>1514</v>
      </c>
    </row>
    <row r="2086" spans="1:3">
      <c r="A2086" t="s">
        <v>134</v>
      </c>
      <c r="B2086" s="86" t="s">
        <v>139</v>
      </c>
      <c r="C2086" s="86" t="s">
        <v>1514</v>
      </c>
    </row>
    <row r="2087" spans="1:3">
      <c r="A2087" t="s">
        <v>134</v>
      </c>
      <c r="B2087" s="86" t="s">
        <v>139</v>
      </c>
      <c r="C2087" s="86" t="s">
        <v>1514</v>
      </c>
    </row>
    <row r="2088" spans="1:3">
      <c r="A2088" t="s">
        <v>134</v>
      </c>
      <c r="B2088" s="86" t="s">
        <v>139</v>
      </c>
      <c r="C2088" s="86" t="s">
        <v>1514</v>
      </c>
    </row>
    <row r="2089" spans="1:3">
      <c r="A2089" t="s">
        <v>134</v>
      </c>
      <c r="B2089" s="86" t="s">
        <v>139</v>
      </c>
      <c r="C2089" s="86" t="s">
        <v>1514</v>
      </c>
    </row>
    <row r="2090" spans="1:3">
      <c r="A2090" t="s">
        <v>134</v>
      </c>
      <c r="B2090" s="86" t="s">
        <v>139</v>
      </c>
      <c r="C2090" s="86" t="s">
        <v>1514</v>
      </c>
    </row>
    <row r="2091" spans="1:3">
      <c r="A2091" t="s">
        <v>134</v>
      </c>
      <c r="B2091" s="86" t="s">
        <v>139</v>
      </c>
      <c r="C2091" s="86" t="s">
        <v>1514</v>
      </c>
    </row>
    <row r="2092" spans="1:3">
      <c r="A2092" t="s">
        <v>134</v>
      </c>
      <c r="B2092" s="86" t="s">
        <v>139</v>
      </c>
      <c r="C2092" s="86" t="s">
        <v>1514</v>
      </c>
    </row>
    <row r="2093" spans="1:3">
      <c r="A2093" t="s">
        <v>134</v>
      </c>
      <c r="B2093" s="86" t="s">
        <v>139</v>
      </c>
      <c r="C2093" s="86" t="s">
        <v>1514</v>
      </c>
    </row>
    <row r="2094" spans="1:3">
      <c r="A2094" t="s">
        <v>134</v>
      </c>
      <c r="B2094" s="86" t="s">
        <v>139</v>
      </c>
      <c r="C2094" s="86" t="s">
        <v>1514</v>
      </c>
    </row>
    <row r="2095" spans="1:3">
      <c r="A2095" t="s">
        <v>134</v>
      </c>
      <c r="B2095" s="86" t="s">
        <v>139</v>
      </c>
      <c r="C2095" s="86" t="s">
        <v>1514</v>
      </c>
    </row>
    <row r="2096" spans="1:3">
      <c r="A2096" t="s">
        <v>134</v>
      </c>
      <c r="B2096" s="86" t="s">
        <v>139</v>
      </c>
      <c r="C2096" s="86" t="s">
        <v>1514</v>
      </c>
    </row>
    <row r="2097" spans="1:3">
      <c r="A2097" t="s">
        <v>134</v>
      </c>
      <c r="B2097" s="86" t="s">
        <v>139</v>
      </c>
      <c r="C2097" s="86" t="s">
        <v>1514</v>
      </c>
    </row>
    <row r="2098" spans="1:3">
      <c r="A2098" t="s">
        <v>134</v>
      </c>
      <c r="B2098" s="86" t="s">
        <v>139</v>
      </c>
      <c r="C2098" s="86" t="s">
        <v>1514</v>
      </c>
    </row>
    <row r="2099" spans="1:3">
      <c r="A2099" t="s">
        <v>134</v>
      </c>
      <c r="B2099" s="86" t="s">
        <v>139</v>
      </c>
      <c r="C2099" s="86" t="s">
        <v>1514</v>
      </c>
    </row>
    <row r="2100" spans="1:3">
      <c r="A2100" t="s">
        <v>134</v>
      </c>
      <c r="B2100" s="86" t="s">
        <v>139</v>
      </c>
      <c r="C2100" s="86" t="s">
        <v>1514</v>
      </c>
    </row>
    <row r="2101" spans="1:3">
      <c r="A2101" t="s">
        <v>134</v>
      </c>
      <c r="B2101" s="86" t="s">
        <v>139</v>
      </c>
      <c r="C2101" s="86" t="s">
        <v>1514</v>
      </c>
    </row>
    <row r="2102" spans="1:3">
      <c r="A2102" t="s">
        <v>134</v>
      </c>
      <c r="B2102" s="86" t="s">
        <v>139</v>
      </c>
      <c r="C2102" s="86" t="s">
        <v>1514</v>
      </c>
    </row>
    <row r="2103" spans="1:3">
      <c r="A2103" t="s">
        <v>134</v>
      </c>
      <c r="B2103" s="86" t="s">
        <v>139</v>
      </c>
      <c r="C2103" s="86" t="s">
        <v>1514</v>
      </c>
    </row>
    <row r="2104" spans="1:3">
      <c r="A2104" t="s">
        <v>134</v>
      </c>
      <c r="B2104" s="86" t="s">
        <v>139</v>
      </c>
      <c r="C2104" s="86" t="s">
        <v>1514</v>
      </c>
    </row>
    <row r="2105" spans="1:3">
      <c r="A2105" t="s">
        <v>134</v>
      </c>
      <c r="B2105" s="86" t="s">
        <v>139</v>
      </c>
      <c r="C2105" s="86" t="s">
        <v>1514</v>
      </c>
    </row>
    <row r="2106" spans="1:3">
      <c r="A2106" t="s">
        <v>134</v>
      </c>
      <c r="B2106" s="86" t="s">
        <v>139</v>
      </c>
      <c r="C2106" s="86" t="s">
        <v>1514</v>
      </c>
    </row>
    <row r="2107" spans="1:3">
      <c r="A2107" t="s">
        <v>134</v>
      </c>
      <c r="B2107" s="86" t="s">
        <v>139</v>
      </c>
      <c r="C2107" s="86" t="s">
        <v>1514</v>
      </c>
    </row>
    <row r="2108" spans="1:3">
      <c r="A2108" t="s">
        <v>134</v>
      </c>
      <c r="B2108" s="86" t="s">
        <v>139</v>
      </c>
      <c r="C2108" s="86" t="s">
        <v>1514</v>
      </c>
    </row>
    <row r="2109" spans="1:3">
      <c r="A2109" t="s">
        <v>134</v>
      </c>
      <c r="B2109" s="86" t="s">
        <v>139</v>
      </c>
      <c r="C2109" s="86" t="s">
        <v>1514</v>
      </c>
    </row>
    <row r="2110" spans="1:3">
      <c r="A2110" t="s">
        <v>134</v>
      </c>
      <c r="B2110" s="86" t="s">
        <v>139</v>
      </c>
      <c r="C2110" s="86" t="s">
        <v>1514</v>
      </c>
    </row>
    <row r="2111" spans="1:3">
      <c r="A2111" t="s">
        <v>134</v>
      </c>
      <c r="B2111" s="86" t="s">
        <v>139</v>
      </c>
      <c r="C2111" s="86" t="s">
        <v>1514</v>
      </c>
    </row>
    <row r="2112" spans="1:3">
      <c r="A2112" t="s">
        <v>134</v>
      </c>
      <c r="B2112" s="86" t="s">
        <v>139</v>
      </c>
      <c r="C2112" s="86" t="s">
        <v>1514</v>
      </c>
    </row>
    <row r="2113" spans="1:3">
      <c r="A2113" t="s">
        <v>134</v>
      </c>
      <c r="B2113" s="86" t="s">
        <v>139</v>
      </c>
      <c r="C2113" s="86" t="s">
        <v>1514</v>
      </c>
    </row>
    <row r="2114" spans="1:3">
      <c r="A2114" t="s">
        <v>134</v>
      </c>
      <c r="B2114" s="86" t="s">
        <v>139</v>
      </c>
      <c r="C2114" s="86" t="s">
        <v>1514</v>
      </c>
    </row>
    <row r="2115" spans="1:3">
      <c r="A2115" t="s">
        <v>134</v>
      </c>
      <c r="B2115" s="86" t="s">
        <v>139</v>
      </c>
      <c r="C2115" s="86" t="s">
        <v>1514</v>
      </c>
    </row>
    <row r="2116" spans="1:3">
      <c r="A2116" t="s">
        <v>134</v>
      </c>
      <c r="B2116" s="86" t="s">
        <v>139</v>
      </c>
      <c r="C2116" s="86" t="s">
        <v>1514</v>
      </c>
    </row>
    <row r="2117" spans="1:3">
      <c r="A2117" t="s">
        <v>134</v>
      </c>
      <c r="B2117" s="86" t="s">
        <v>139</v>
      </c>
      <c r="C2117" s="86" t="s">
        <v>1514</v>
      </c>
    </row>
    <row r="2118" spans="1:3">
      <c r="A2118" t="s">
        <v>134</v>
      </c>
      <c r="B2118" s="86" t="s">
        <v>139</v>
      </c>
      <c r="C2118" s="86" t="s">
        <v>1514</v>
      </c>
    </row>
    <row r="2119" spans="1:3">
      <c r="A2119" t="s">
        <v>134</v>
      </c>
      <c r="B2119" s="86" t="s">
        <v>139</v>
      </c>
      <c r="C2119" s="86" t="s">
        <v>1514</v>
      </c>
    </row>
    <row r="2120" spans="1:3">
      <c r="A2120" t="s">
        <v>134</v>
      </c>
      <c r="B2120" s="86" t="s">
        <v>139</v>
      </c>
      <c r="C2120" s="86" t="s">
        <v>1514</v>
      </c>
    </row>
    <row r="2121" spans="1:3">
      <c r="A2121" t="s">
        <v>134</v>
      </c>
      <c r="B2121" s="86" t="s">
        <v>139</v>
      </c>
      <c r="C2121" s="86" t="s">
        <v>1514</v>
      </c>
    </row>
    <row r="2122" spans="1:3">
      <c r="A2122" t="s">
        <v>134</v>
      </c>
      <c r="B2122" s="86" t="s">
        <v>139</v>
      </c>
      <c r="C2122" s="86" t="s">
        <v>1514</v>
      </c>
    </row>
    <row r="2123" spans="1:3">
      <c r="A2123" t="s">
        <v>134</v>
      </c>
      <c r="B2123" s="86" t="s">
        <v>139</v>
      </c>
      <c r="C2123" s="86" t="s">
        <v>1514</v>
      </c>
    </row>
    <row r="2124" spans="1:3">
      <c r="A2124" t="s">
        <v>134</v>
      </c>
      <c r="B2124" s="86" t="s">
        <v>139</v>
      </c>
      <c r="C2124" s="86" t="s">
        <v>1514</v>
      </c>
    </row>
    <row r="2125" spans="1:3">
      <c r="A2125" t="s">
        <v>134</v>
      </c>
      <c r="B2125" s="86" t="s">
        <v>139</v>
      </c>
      <c r="C2125" s="86" t="s">
        <v>1514</v>
      </c>
    </row>
    <row r="2126" spans="1:3">
      <c r="A2126" t="s">
        <v>134</v>
      </c>
      <c r="B2126" s="86" t="s">
        <v>139</v>
      </c>
      <c r="C2126" s="86" t="s">
        <v>1514</v>
      </c>
    </row>
    <row r="2127" spans="1:3">
      <c r="A2127" t="s">
        <v>134</v>
      </c>
      <c r="B2127" s="86" t="s">
        <v>139</v>
      </c>
      <c r="C2127" s="86" t="s">
        <v>1514</v>
      </c>
    </row>
    <row r="2128" spans="1:3">
      <c r="A2128" t="s">
        <v>134</v>
      </c>
      <c r="B2128" s="86" t="s">
        <v>139</v>
      </c>
      <c r="C2128" s="86" t="s">
        <v>1514</v>
      </c>
    </row>
    <row r="2129" spans="1:3">
      <c r="A2129" t="s">
        <v>134</v>
      </c>
      <c r="B2129" s="86" t="s">
        <v>139</v>
      </c>
      <c r="C2129" s="86" t="s">
        <v>1514</v>
      </c>
    </row>
    <row r="2130" spans="1:3">
      <c r="A2130" t="s">
        <v>134</v>
      </c>
      <c r="B2130" s="86" t="s">
        <v>139</v>
      </c>
      <c r="C2130" s="86" t="s">
        <v>1514</v>
      </c>
    </row>
    <row r="2131" spans="1:3">
      <c r="A2131" t="s">
        <v>134</v>
      </c>
      <c r="B2131" s="86" t="s">
        <v>139</v>
      </c>
      <c r="C2131" s="86" t="s">
        <v>1514</v>
      </c>
    </row>
    <row r="2132" spans="1:3">
      <c r="A2132" t="s">
        <v>134</v>
      </c>
      <c r="B2132" s="86" t="s">
        <v>139</v>
      </c>
      <c r="C2132" s="86" t="s">
        <v>1514</v>
      </c>
    </row>
    <row r="2133" spans="1:3">
      <c r="A2133" t="s">
        <v>134</v>
      </c>
      <c r="B2133" s="86" t="s">
        <v>139</v>
      </c>
      <c r="C2133" s="86" t="s">
        <v>1514</v>
      </c>
    </row>
    <row r="2134" spans="1:3">
      <c r="A2134" t="s">
        <v>134</v>
      </c>
      <c r="B2134" s="86" t="s">
        <v>139</v>
      </c>
      <c r="C2134" s="86" t="s">
        <v>1514</v>
      </c>
    </row>
    <row r="2135" spans="1:3">
      <c r="A2135" t="s">
        <v>134</v>
      </c>
      <c r="B2135" s="86" t="s">
        <v>139</v>
      </c>
      <c r="C2135" s="86" t="s">
        <v>1514</v>
      </c>
    </row>
    <row r="2136" spans="1:3">
      <c r="A2136" t="s">
        <v>134</v>
      </c>
      <c r="B2136" s="86" t="s">
        <v>139</v>
      </c>
      <c r="C2136" s="86" t="s">
        <v>1514</v>
      </c>
    </row>
    <row r="2137" spans="1:3">
      <c r="A2137" t="s">
        <v>134</v>
      </c>
      <c r="B2137" s="86" t="s">
        <v>139</v>
      </c>
      <c r="C2137" s="86" t="s">
        <v>1514</v>
      </c>
    </row>
    <row r="2138" spans="1:3">
      <c r="A2138" t="s">
        <v>134</v>
      </c>
      <c r="B2138" s="86" t="s">
        <v>139</v>
      </c>
      <c r="C2138" s="86" t="s">
        <v>1514</v>
      </c>
    </row>
    <row r="2139" spans="1:3">
      <c r="A2139" t="s">
        <v>134</v>
      </c>
      <c r="B2139" s="86" t="s">
        <v>139</v>
      </c>
      <c r="C2139" s="86" t="s">
        <v>1514</v>
      </c>
    </row>
    <row r="2140" spans="1:3">
      <c r="A2140" t="s">
        <v>134</v>
      </c>
      <c r="B2140" s="86" t="s">
        <v>139</v>
      </c>
      <c r="C2140" s="86" t="s">
        <v>1514</v>
      </c>
    </row>
    <row r="2141" spans="1:3">
      <c r="A2141" t="s">
        <v>134</v>
      </c>
      <c r="B2141" s="86" t="s">
        <v>139</v>
      </c>
      <c r="C2141" s="86" t="s">
        <v>1514</v>
      </c>
    </row>
    <row r="2142" spans="1:3">
      <c r="A2142" t="s">
        <v>134</v>
      </c>
      <c r="B2142" s="86" t="s">
        <v>139</v>
      </c>
      <c r="C2142" s="86" t="s">
        <v>1514</v>
      </c>
    </row>
    <row r="2143" spans="1:3">
      <c r="A2143" t="s">
        <v>134</v>
      </c>
      <c r="B2143" s="86" t="s">
        <v>139</v>
      </c>
      <c r="C2143" s="86" t="s">
        <v>1514</v>
      </c>
    </row>
    <row r="2144" spans="1:3">
      <c r="A2144" t="s">
        <v>134</v>
      </c>
      <c r="B2144" s="86" t="s">
        <v>139</v>
      </c>
      <c r="C2144" s="86" t="s">
        <v>1514</v>
      </c>
    </row>
    <row r="2145" spans="1:3">
      <c r="A2145" t="s">
        <v>134</v>
      </c>
      <c r="B2145" s="86" t="s">
        <v>139</v>
      </c>
      <c r="C2145" s="86" t="s">
        <v>1514</v>
      </c>
    </row>
    <row r="2146" spans="1:3">
      <c r="A2146" t="s">
        <v>134</v>
      </c>
      <c r="B2146" s="86" t="s">
        <v>139</v>
      </c>
      <c r="C2146" s="86" t="s">
        <v>1514</v>
      </c>
    </row>
    <row r="2147" spans="1:3">
      <c r="A2147" t="s">
        <v>134</v>
      </c>
      <c r="B2147" s="86" t="s">
        <v>139</v>
      </c>
      <c r="C2147" s="86" t="s">
        <v>1514</v>
      </c>
    </row>
    <row r="2148" spans="1:3">
      <c r="A2148" t="s">
        <v>134</v>
      </c>
      <c r="B2148" s="86" t="s">
        <v>139</v>
      </c>
      <c r="C2148" s="86" t="s">
        <v>1514</v>
      </c>
    </row>
    <row r="2149" spans="1:3">
      <c r="A2149" t="s">
        <v>134</v>
      </c>
      <c r="B2149" s="86" t="s">
        <v>139</v>
      </c>
      <c r="C2149" s="86" t="s">
        <v>1514</v>
      </c>
    </row>
    <row r="2150" spans="1:3">
      <c r="A2150" t="s">
        <v>134</v>
      </c>
      <c r="B2150" s="86" t="s">
        <v>139</v>
      </c>
      <c r="C2150" s="86" t="s">
        <v>1514</v>
      </c>
    </row>
    <row r="2151" spans="1:3">
      <c r="A2151" t="s">
        <v>134</v>
      </c>
      <c r="B2151" s="86" t="s">
        <v>139</v>
      </c>
      <c r="C2151" s="86" t="s">
        <v>1514</v>
      </c>
    </row>
    <row r="2152" spans="1:3">
      <c r="A2152" t="s">
        <v>134</v>
      </c>
      <c r="B2152" s="86" t="s">
        <v>139</v>
      </c>
      <c r="C2152" s="86" t="s">
        <v>1514</v>
      </c>
    </row>
    <row r="2153" spans="1:3">
      <c r="A2153" t="s">
        <v>134</v>
      </c>
      <c r="B2153" s="86" t="s">
        <v>139</v>
      </c>
      <c r="C2153" s="86" t="s">
        <v>1514</v>
      </c>
    </row>
    <row r="2154" spans="1:3">
      <c r="A2154" t="s">
        <v>134</v>
      </c>
      <c r="B2154" s="86" t="s">
        <v>139</v>
      </c>
      <c r="C2154" s="86" t="s">
        <v>1514</v>
      </c>
    </row>
    <row r="2155" spans="1:3">
      <c r="A2155" t="s">
        <v>134</v>
      </c>
      <c r="B2155" s="86" t="s">
        <v>139</v>
      </c>
      <c r="C2155" s="86" t="s">
        <v>1504</v>
      </c>
    </row>
    <row r="2156" spans="1:3">
      <c r="A2156" t="s">
        <v>134</v>
      </c>
      <c r="B2156" s="86" t="s">
        <v>139</v>
      </c>
      <c r="C2156" s="86" t="s">
        <v>1504</v>
      </c>
    </row>
    <row r="2157" spans="1:3">
      <c r="A2157" t="s">
        <v>134</v>
      </c>
      <c r="B2157" s="86" t="s">
        <v>139</v>
      </c>
      <c r="C2157" s="86" t="s">
        <v>1504</v>
      </c>
    </row>
    <row r="2158" spans="1:3">
      <c r="A2158" t="s">
        <v>134</v>
      </c>
      <c r="B2158" s="86" t="s">
        <v>139</v>
      </c>
      <c r="C2158" s="86" t="s">
        <v>1504</v>
      </c>
    </row>
    <row r="2159" spans="1:3">
      <c r="A2159" t="s">
        <v>134</v>
      </c>
      <c r="B2159" s="86" t="s">
        <v>139</v>
      </c>
      <c r="C2159" s="86" t="s">
        <v>1504</v>
      </c>
    </row>
    <row r="2160" spans="1:3">
      <c r="A2160" t="s">
        <v>134</v>
      </c>
      <c r="B2160" s="86" t="s">
        <v>139</v>
      </c>
      <c r="C2160" s="86" t="s">
        <v>1504</v>
      </c>
    </row>
    <row r="2161" spans="1:3">
      <c r="A2161" t="s">
        <v>134</v>
      </c>
      <c r="B2161" s="86" t="s">
        <v>139</v>
      </c>
      <c r="C2161" s="86" t="s">
        <v>1504</v>
      </c>
    </row>
    <row r="2162" spans="1:3">
      <c r="A2162" t="s">
        <v>134</v>
      </c>
      <c r="B2162" s="86" t="s">
        <v>139</v>
      </c>
      <c r="C2162" s="86" t="s">
        <v>1504</v>
      </c>
    </row>
    <row r="2163" spans="1:3">
      <c r="A2163" t="s">
        <v>134</v>
      </c>
      <c r="B2163" s="86" t="s">
        <v>139</v>
      </c>
      <c r="C2163" s="86" t="s">
        <v>1504</v>
      </c>
    </row>
    <row r="2164" spans="1:3">
      <c r="A2164" t="s">
        <v>134</v>
      </c>
      <c r="B2164" s="86" t="s">
        <v>139</v>
      </c>
      <c r="C2164" s="86" t="s">
        <v>1504</v>
      </c>
    </row>
    <row r="2165" spans="1:3">
      <c r="A2165" t="s">
        <v>134</v>
      </c>
      <c r="B2165" s="86" t="s">
        <v>139</v>
      </c>
      <c r="C2165" s="86" t="s">
        <v>1504</v>
      </c>
    </row>
    <row r="2166" spans="1:3">
      <c r="A2166" t="s">
        <v>134</v>
      </c>
      <c r="B2166" s="86" t="s">
        <v>139</v>
      </c>
      <c r="C2166" s="86" t="s">
        <v>1504</v>
      </c>
    </row>
    <row r="2167" spans="1:3">
      <c r="A2167" t="s">
        <v>134</v>
      </c>
      <c r="B2167" s="86" t="s">
        <v>139</v>
      </c>
      <c r="C2167" s="86" t="s">
        <v>1504</v>
      </c>
    </row>
    <row r="2168" spans="1:3">
      <c r="A2168" t="s">
        <v>134</v>
      </c>
      <c r="B2168" s="86" t="s">
        <v>139</v>
      </c>
      <c r="C2168" s="86" t="s">
        <v>1504</v>
      </c>
    </row>
    <row r="2169" spans="1:3">
      <c r="A2169" t="s">
        <v>134</v>
      </c>
      <c r="B2169" s="86" t="s">
        <v>139</v>
      </c>
      <c r="C2169" s="86" t="s">
        <v>1504</v>
      </c>
    </row>
    <row r="2170" spans="1:3">
      <c r="A2170" t="s">
        <v>134</v>
      </c>
      <c r="B2170" s="86" t="s">
        <v>139</v>
      </c>
      <c r="C2170" s="86" t="s">
        <v>1504</v>
      </c>
    </row>
    <row r="2171" spans="1:3">
      <c r="A2171" t="s">
        <v>134</v>
      </c>
      <c r="B2171" s="86" t="s">
        <v>139</v>
      </c>
      <c r="C2171" s="86" t="s">
        <v>1504</v>
      </c>
    </row>
    <row r="2172" spans="1:3">
      <c r="A2172" t="s">
        <v>134</v>
      </c>
      <c r="B2172" s="86" t="s">
        <v>139</v>
      </c>
      <c r="C2172" s="86" t="s">
        <v>1504</v>
      </c>
    </row>
    <row r="2173" spans="1:3">
      <c r="A2173" t="s">
        <v>134</v>
      </c>
      <c r="B2173" s="86" t="s">
        <v>139</v>
      </c>
      <c r="C2173" s="86" t="s">
        <v>1504</v>
      </c>
    </row>
    <row r="2174" spans="1:3">
      <c r="A2174" t="s">
        <v>134</v>
      </c>
      <c r="B2174" s="86" t="s">
        <v>139</v>
      </c>
      <c r="C2174" s="86" t="s">
        <v>1504</v>
      </c>
    </row>
    <row r="2175" spans="1:3">
      <c r="A2175" t="s">
        <v>134</v>
      </c>
      <c r="B2175" s="86" t="s">
        <v>139</v>
      </c>
      <c r="C2175" s="86" t="s">
        <v>1504</v>
      </c>
    </row>
    <row r="2176" spans="1:3">
      <c r="A2176" t="s">
        <v>134</v>
      </c>
      <c r="B2176" s="86" t="s">
        <v>139</v>
      </c>
      <c r="C2176" s="86" t="s">
        <v>1504</v>
      </c>
    </row>
    <row r="2177" spans="1:3">
      <c r="A2177" t="s">
        <v>134</v>
      </c>
      <c r="B2177" s="86" t="s">
        <v>139</v>
      </c>
      <c r="C2177" s="86" t="s">
        <v>1504</v>
      </c>
    </row>
    <row r="2178" spans="1:3">
      <c r="A2178" t="s">
        <v>134</v>
      </c>
      <c r="B2178" s="86" t="s">
        <v>139</v>
      </c>
      <c r="C2178" s="86" t="s">
        <v>1504</v>
      </c>
    </row>
    <row r="2179" spans="1:3">
      <c r="A2179" t="s">
        <v>134</v>
      </c>
      <c r="B2179" s="86" t="s">
        <v>139</v>
      </c>
      <c r="C2179" s="86" t="s">
        <v>1504</v>
      </c>
    </row>
    <row r="2180" spans="1:3">
      <c r="A2180" t="s">
        <v>134</v>
      </c>
      <c r="B2180" s="86" t="s">
        <v>139</v>
      </c>
      <c r="C2180" s="86" t="s">
        <v>1504</v>
      </c>
    </row>
    <row r="2181" spans="1:3">
      <c r="A2181" t="s">
        <v>134</v>
      </c>
      <c r="B2181" s="86" t="s">
        <v>139</v>
      </c>
      <c r="C2181" s="86" t="s">
        <v>1504</v>
      </c>
    </row>
    <row r="2182" spans="1:3">
      <c r="A2182" t="s">
        <v>134</v>
      </c>
      <c r="B2182" s="86" t="s">
        <v>139</v>
      </c>
      <c r="C2182" s="86" t="s">
        <v>1504</v>
      </c>
    </row>
    <row r="2183" spans="1:3">
      <c r="A2183" t="s">
        <v>134</v>
      </c>
      <c r="B2183" s="86" t="s">
        <v>139</v>
      </c>
      <c r="C2183" s="86" t="s">
        <v>1504</v>
      </c>
    </row>
    <row r="2184" spans="1:3">
      <c r="A2184" t="s">
        <v>134</v>
      </c>
      <c r="B2184" s="86" t="s">
        <v>139</v>
      </c>
      <c r="C2184" s="86" t="s">
        <v>1504</v>
      </c>
    </row>
    <row r="2185" spans="1:3">
      <c r="A2185" t="s">
        <v>134</v>
      </c>
      <c r="B2185" s="86" t="s">
        <v>139</v>
      </c>
      <c r="C2185" s="86" t="s">
        <v>1504</v>
      </c>
    </row>
    <row r="2186" spans="1:3">
      <c r="A2186" t="s">
        <v>134</v>
      </c>
      <c r="B2186" s="86" t="s">
        <v>139</v>
      </c>
      <c r="C2186" s="86" t="s">
        <v>1504</v>
      </c>
    </row>
    <row r="2187" spans="1:3">
      <c r="A2187" t="s">
        <v>134</v>
      </c>
      <c r="B2187" s="86" t="s">
        <v>139</v>
      </c>
      <c r="C2187" s="86" t="s">
        <v>1504</v>
      </c>
    </row>
    <row r="2188" spans="1:3">
      <c r="A2188" t="s">
        <v>134</v>
      </c>
      <c r="B2188" s="86" t="s">
        <v>139</v>
      </c>
      <c r="C2188" s="86" t="s">
        <v>1504</v>
      </c>
    </row>
    <row r="2189" spans="1:3">
      <c r="A2189" t="s">
        <v>134</v>
      </c>
      <c r="B2189" s="86" t="s">
        <v>139</v>
      </c>
      <c r="C2189" s="86" t="s">
        <v>1504</v>
      </c>
    </row>
    <row r="2190" spans="1:3">
      <c r="A2190" t="s">
        <v>134</v>
      </c>
      <c r="B2190" s="86" t="s">
        <v>139</v>
      </c>
      <c r="C2190" s="86" t="s">
        <v>1504</v>
      </c>
    </row>
    <row r="2191" spans="1:3">
      <c r="A2191" t="s">
        <v>134</v>
      </c>
      <c r="B2191" s="86" t="s">
        <v>139</v>
      </c>
      <c r="C2191" s="86" t="s">
        <v>1504</v>
      </c>
    </row>
    <row r="2192" spans="1:3">
      <c r="A2192" t="s">
        <v>134</v>
      </c>
      <c r="B2192" s="86" t="s">
        <v>139</v>
      </c>
      <c r="C2192" s="86" t="s">
        <v>1504</v>
      </c>
    </row>
    <row r="2193" spans="1:3">
      <c r="A2193" t="s">
        <v>134</v>
      </c>
      <c r="B2193" s="86" t="s">
        <v>139</v>
      </c>
      <c r="C2193" s="86" t="s">
        <v>1504</v>
      </c>
    </row>
    <row r="2194" spans="1:3">
      <c r="A2194" t="s">
        <v>134</v>
      </c>
      <c r="B2194" s="86" t="s">
        <v>139</v>
      </c>
      <c r="C2194" s="86" t="s">
        <v>1504</v>
      </c>
    </row>
    <row r="2195" spans="1:3">
      <c r="A2195" t="s">
        <v>134</v>
      </c>
      <c r="B2195" s="86" t="s">
        <v>139</v>
      </c>
      <c r="C2195" s="86" t="s">
        <v>1504</v>
      </c>
    </row>
    <row r="2196" spans="1:3">
      <c r="A2196" t="s">
        <v>134</v>
      </c>
      <c r="B2196" s="86" t="s">
        <v>139</v>
      </c>
      <c r="C2196" s="86" t="s">
        <v>1504</v>
      </c>
    </row>
    <row r="2197" spans="1:3">
      <c r="A2197" t="s">
        <v>134</v>
      </c>
      <c r="B2197" s="86" t="s">
        <v>139</v>
      </c>
      <c r="C2197" s="86" t="s">
        <v>1504</v>
      </c>
    </row>
    <row r="2198" spans="1:3">
      <c r="A2198" t="s">
        <v>134</v>
      </c>
      <c r="B2198" s="86" t="s">
        <v>139</v>
      </c>
      <c r="C2198" s="86" t="s">
        <v>1504</v>
      </c>
    </row>
    <row r="2199" spans="1:3">
      <c r="A2199" t="s">
        <v>134</v>
      </c>
      <c r="B2199" s="86" t="s">
        <v>139</v>
      </c>
      <c r="C2199" s="86" t="s">
        <v>1504</v>
      </c>
    </row>
    <row r="2200" spans="1:3">
      <c r="A2200" t="s">
        <v>134</v>
      </c>
      <c r="B2200" s="86" t="s">
        <v>139</v>
      </c>
      <c r="C2200" s="86" t="s">
        <v>1505</v>
      </c>
    </row>
    <row r="2201" spans="1:3">
      <c r="A2201" t="s">
        <v>134</v>
      </c>
      <c r="B2201" s="86" t="s">
        <v>139</v>
      </c>
      <c r="C2201" s="86" t="s">
        <v>1505</v>
      </c>
    </row>
    <row r="2202" spans="1:3">
      <c r="A2202" t="s">
        <v>134</v>
      </c>
      <c r="B2202" s="86" t="s">
        <v>139</v>
      </c>
      <c r="C2202" s="86" t="s">
        <v>1505</v>
      </c>
    </row>
    <row r="2203" spans="1:3">
      <c r="A2203" t="s">
        <v>134</v>
      </c>
      <c r="B2203" s="86" t="s">
        <v>139</v>
      </c>
      <c r="C2203" s="86" t="s">
        <v>1505</v>
      </c>
    </row>
    <row r="2204" spans="1:3">
      <c r="A2204" t="s">
        <v>134</v>
      </c>
      <c r="B2204" s="86" t="s">
        <v>139</v>
      </c>
      <c r="C2204" s="86" t="s">
        <v>1505</v>
      </c>
    </row>
    <row r="2205" spans="1:3">
      <c r="A2205" t="s">
        <v>134</v>
      </c>
      <c r="B2205" s="86" t="s">
        <v>139</v>
      </c>
      <c r="C2205" s="86" t="s">
        <v>1505</v>
      </c>
    </row>
    <row r="2206" spans="1:3">
      <c r="A2206" t="s">
        <v>134</v>
      </c>
      <c r="B2206" s="86" t="s">
        <v>139</v>
      </c>
      <c r="C2206" s="86" t="s">
        <v>1505</v>
      </c>
    </row>
    <row r="2207" spans="1:3">
      <c r="A2207" t="s">
        <v>134</v>
      </c>
      <c r="B2207" s="86" t="s">
        <v>139</v>
      </c>
      <c r="C2207" s="86" t="s">
        <v>1505</v>
      </c>
    </row>
    <row r="2208" spans="1:3">
      <c r="A2208" t="s">
        <v>134</v>
      </c>
      <c r="B2208" s="86" t="s">
        <v>139</v>
      </c>
      <c r="C2208" s="86" t="s">
        <v>1505</v>
      </c>
    </row>
    <row r="2209" spans="1:3">
      <c r="A2209" t="s">
        <v>134</v>
      </c>
      <c r="B2209" s="86" t="s">
        <v>139</v>
      </c>
      <c r="C2209" s="86" t="s">
        <v>1505</v>
      </c>
    </row>
    <row r="2210" spans="1:3">
      <c r="A2210" t="s">
        <v>134</v>
      </c>
      <c r="B2210" s="86" t="s">
        <v>139</v>
      </c>
      <c r="C2210" s="86" t="s">
        <v>1505</v>
      </c>
    </row>
    <row r="2211" spans="1:3">
      <c r="A2211" t="s">
        <v>134</v>
      </c>
      <c r="B2211" s="86" t="s">
        <v>139</v>
      </c>
      <c r="C2211" s="86" t="s">
        <v>1505</v>
      </c>
    </row>
    <row r="2212" spans="1:3">
      <c r="A2212" t="s">
        <v>134</v>
      </c>
      <c r="B2212" s="86" t="s">
        <v>139</v>
      </c>
      <c r="C2212" s="86" t="s">
        <v>1505</v>
      </c>
    </row>
    <row r="2213" spans="1:3">
      <c r="A2213" t="s">
        <v>134</v>
      </c>
      <c r="B2213" s="86" t="s">
        <v>139</v>
      </c>
      <c r="C2213" s="86" t="s">
        <v>1505</v>
      </c>
    </row>
    <row r="2214" spans="1:3">
      <c r="A2214" t="s">
        <v>134</v>
      </c>
      <c r="B2214" s="86" t="s">
        <v>139</v>
      </c>
      <c r="C2214" s="86" t="s">
        <v>1505</v>
      </c>
    </row>
    <row r="2215" spans="1:3">
      <c r="A2215" t="s">
        <v>134</v>
      </c>
      <c r="B2215" s="86" t="s">
        <v>139</v>
      </c>
      <c r="C2215" s="86" t="s">
        <v>1505</v>
      </c>
    </row>
    <row r="2216" spans="1:3">
      <c r="A2216" t="s">
        <v>134</v>
      </c>
      <c r="B2216" s="86" t="s">
        <v>139</v>
      </c>
      <c r="C2216" s="86" t="s">
        <v>1505</v>
      </c>
    </row>
    <row r="2217" spans="1:3">
      <c r="A2217" t="s">
        <v>134</v>
      </c>
      <c r="B2217" s="86" t="s">
        <v>139</v>
      </c>
      <c r="C2217" s="86" t="s">
        <v>1505</v>
      </c>
    </row>
    <row r="2218" spans="1:3">
      <c r="A2218" t="s">
        <v>134</v>
      </c>
      <c r="B2218" s="86" t="s">
        <v>139</v>
      </c>
      <c r="C2218" s="86" t="s">
        <v>1505</v>
      </c>
    </row>
    <row r="2219" spans="1:3">
      <c r="A2219" t="s">
        <v>134</v>
      </c>
      <c r="B2219" s="86" t="s">
        <v>139</v>
      </c>
      <c r="C2219" s="86" t="s">
        <v>1505</v>
      </c>
    </row>
    <row r="2220" spans="1:3">
      <c r="A2220" t="s">
        <v>134</v>
      </c>
      <c r="B2220" s="86" t="s">
        <v>139</v>
      </c>
      <c r="C2220" s="86" t="s">
        <v>1505</v>
      </c>
    </row>
    <row r="2221" spans="1:3">
      <c r="A2221" t="s">
        <v>134</v>
      </c>
      <c r="B2221" s="86" t="s">
        <v>139</v>
      </c>
      <c r="C2221" s="86" t="s">
        <v>1505</v>
      </c>
    </row>
    <row r="2222" spans="1:3">
      <c r="A2222" t="s">
        <v>134</v>
      </c>
      <c r="B2222" s="86" t="s">
        <v>139</v>
      </c>
      <c r="C2222" s="86" t="s">
        <v>1505</v>
      </c>
    </row>
    <row r="2223" spans="1:3">
      <c r="A2223" t="s">
        <v>134</v>
      </c>
      <c r="B2223" s="86" t="s">
        <v>139</v>
      </c>
      <c r="C2223" s="86" t="s">
        <v>1505</v>
      </c>
    </row>
    <row r="2224" spans="1:3">
      <c r="A2224" t="s">
        <v>134</v>
      </c>
      <c r="B2224" s="86" t="s">
        <v>139</v>
      </c>
      <c r="C2224" s="86" t="s">
        <v>1505</v>
      </c>
    </row>
    <row r="2225" spans="1:3">
      <c r="A2225" t="s">
        <v>134</v>
      </c>
      <c r="B2225" s="86" t="s">
        <v>139</v>
      </c>
      <c r="C2225" s="86" t="s">
        <v>1505</v>
      </c>
    </row>
    <row r="2226" spans="1:3">
      <c r="A2226" t="s">
        <v>134</v>
      </c>
      <c r="B2226" s="86" t="s">
        <v>139</v>
      </c>
      <c r="C2226" s="86" t="s">
        <v>1505</v>
      </c>
    </row>
    <row r="2227" spans="1:3">
      <c r="A2227" t="s">
        <v>134</v>
      </c>
      <c r="B2227" s="86" t="s">
        <v>139</v>
      </c>
      <c r="C2227" s="86" t="s">
        <v>1505</v>
      </c>
    </row>
    <row r="2228" spans="1:3">
      <c r="A2228" t="s">
        <v>134</v>
      </c>
      <c r="B2228" s="86" t="s">
        <v>139</v>
      </c>
      <c r="C2228" s="86" t="s">
        <v>1505</v>
      </c>
    </row>
    <row r="2229" spans="1:3">
      <c r="A2229" t="s">
        <v>134</v>
      </c>
      <c r="B2229" s="86" t="s">
        <v>139</v>
      </c>
      <c r="C2229" s="86" t="s">
        <v>1505</v>
      </c>
    </row>
    <row r="2230" spans="1:3">
      <c r="A2230" t="s">
        <v>134</v>
      </c>
      <c r="B2230" s="86" t="s">
        <v>139</v>
      </c>
      <c r="C2230" s="86" t="s">
        <v>1505</v>
      </c>
    </row>
    <row r="2231" spans="1:3">
      <c r="A2231" t="s">
        <v>134</v>
      </c>
      <c r="B2231" s="86" t="s">
        <v>139</v>
      </c>
      <c r="C2231" s="86" t="s">
        <v>1505</v>
      </c>
    </row>
    <row r="2232" spans="1:3">
      <c r="A2232" t="s">
        <v>134</v>
      </c>
      <c r="B2232" s="86" t="s">
        <v>139</v>
      </c>
      <c r="C2232" s="86" t="s">
        <v>1505</v>
      </c>
    </row>
    <row r="2233" spans="1:3">
      <c r="A2233" t="s">
        <v>134</v>
      </c>
      <c r="B2233" s="86" t="s">
        <v>139</v>
      </c>
      <c r="C2233" s="86" t="s">
        <v>1505</v>
      </c>
    </row>
    <row r="2234" spans="1:3">
      <c r="A2234" t="s">
        <v>134</v>
      </c>
      <c r="B2234" s="86" t="s">
        <v>139</v>
      </c>
      <c r="C2234" s="86" t="s">
        <v>1505</v>
      </c>
    </row>
    <row r="2235" spans="1:3">
      <c r="A2235" t="s">
        <v>134</v>
      </c>
      <c r="B2235" s="86" t="s">
        <v>139</v>
      </c>
      <c r="C2235" s="86" t="s">
        <v>1505</v>
      </c>
    </row>
    <row r="2236" spans="1:3">
      <c r="A2236" t="s">
        <v>134</v>
      </c>
      <c r="B2236" s="86" t="s">
        <v>139</v>
      </c>
      <c r="C2236" s="86" t="s">
        <v>1505</v>
      </c>
    </row>
    <row r="2237" spans="1:3">
      <c r="A2237" t="s">
        <v>134</v>
      </c>
      <c r="B2237" s="86" t="s">
        <v>139</v>
      </c>
      <c r="C2237" s="86" t="s">
        <v>1505</v>
      </c>
    </row>
    <row r="2238" spans="1:3">
      <c r="A2238" t="s">
        <v>134</v>
      </c>
      <c r="B2238" s="86" t="s">
        <v>139</v>
      </c>
      <c r="C2238" s="86" t="s">
        <v>1505</v>
      </c>
    </row>
    <row r="2239" spans="1:3">
      <c r="A2239" t="s">
        <v>134</v>
      </c>
      <c r="B2239" s="86" t="s">
        <v>139</v>
      </c>
      <c r="C2239" s="86" t="s">
        <v>1505</v>
      </c>
    </row>
    <row r="2240" spans="1:3">
      <c r="A2240" t="s">
        <v>134</v>
      </c>
      <c r="B2240" s="86" t="s">
        <v>139</v>
      </c>
      <c r="C2240" s="86" t="s">
        <v>1505</v>
      </c>
    </row>
    <row r="2241" spans="1:3">
      <c r="A2241" t="s">
        <v>134</v>
      </c>
      <c r="B2241" s="86" t="s">
        <v>139</v>
      </c>
      <c r="C2241" s="86" t="s">
        <v>1505</v>
      </c>
    </row>
    <row r="2242" spans="1:3">
      <c r="A2242" t="s">
        <v>134</v>
      </c>
      <c r="B2242" s="86" t="s">
        <v>139</v>
      </c>
      <c r="C2242" s="86" t="s">
        <v>1505</v>
      </c>
    </row>
    <row r="2243" spans="1:3">
      <c r="A2243" t="s">
        <v>134</v>
      </c>
      <c r="B2243" s="86" t="s">
        <v>139</v>
      </c>
      <c r="C2243" s="86" t="s">
        <v>1505</v>
      </c>
    </row>
    <row r="2244" spans="1:3">
      <c r="A2244" t="s">
        <v>134</v>
      </c>
      <c r="B2244" s="86" t="s">
        <v>139</v>
      </c>
      <c r="C2244" s="86" t="s">
        <v>1505</v>
      </c>
    </row>
    <row r="2245" spans="1:3">
      <c r="A2245" t="s">
        <v>134</v>
      </c>
      <c r="B2245" s="86" t="s">
        <v>139</v>
      </c>
      <c r="C2245" s="86" t="s">
        <v>1505</v>
      </c>
    </row>
    <row r="2246" spans="1:3">
      <c r="A2246" t="s">
        <v>134</v>
      </c>
      <c r="B2246" s="86" t="s">
        <v>116</v>
      </c>
      <c r="C2246" t="s">
        <v>132</v>
      </c>
    </row>
    <row r="2247" spans="1:3">
      <c r="A2247" t="s">
        <v>134</v>
      </c>
      <c r="B2247" s="86" t="s">
        <v>116</v>
      </c>
      <c r="C2247" t="s">
        <v>132</v>
      </c>
    </row>
    <row r="2248" spans="1:3">
      <c r="A2248" t="s">
        <v>134</v>
      </c>
      <c r="B2248" s="86" t="s">
        <v>116</v>
      </c>
      <c r="C2248" t="s">
        <v>132</v>
      </c>
    </row>
    <row r="2249" spans="1:3">
      <c r="A2249" t="s">
        <v>134</v>
      </c>
      <c r="B2249" s="86" t="s">
        <v>116</v>
      </c>
      <c r="C2249" t="s">
        <v>132</v>
      </c>
    </row>
    <row r="2250" spans="1:3">
      <c r="A2250" t="s">
        <v>134</v>
      </c>
      <c r="B2250" s="86" t="s">
        <v>116</v>
      </c>
      <c r="C2250" t="s">
        <v>132</v>
      </c>
    </row>
    <row r="2251" spans="1:3">
      <c r="A2251" t="s">
        <v>134</v>
      </c>
      <c r="B2251" s="86" t="s">
        <v>116</v>
      </c>
      <c r="C2251" t="s">
        <v>132</v>
      </c>
    </row>
    <row r="2252" spans="1:3">
      <c r="A2252" t="s">
        <v>134</v>
      </c>
      <c r="B2252" s="86" t="s">
        <v>116</v>
      </c>
      <c r="C2252" t="s">
        <v>132</v>
      </c>
    </row>
    <row r="2253" spans="1:3">
      <c r="A2253" t="s">
        <v>134</v>
      </c>
      <c r="B2253" s="86" t="s">
        <v>116</v>
      </c>
      <c r="C2253" t="s">
        <v>132</v>
      </c>
    </row>
    <row r="2254" spans="1:3">
      <c r="A2254" t="s">
        <v>134</v>
      </c>
      <c r="B2254" s="86" t="s">
        <v>116</v>
      </c>
      <c r="C2254" t="s">
        <v>132</v>
      </c>
    </row>
    <row r="2255" spans="1:3">
      <c r="A2255" t="s">
        <v>134</v>
      </c>
      <c r="B2255" s="86" t="s">
        <v>116</v>
      </c>
      <c r="C2255" t="s">
        <v>132</v>
      </c>
    </row>
    <row r="2256" spans="1:3">
      <c r="A2256" t="s">
        <v>134</v>
      </c>
      <c r="B2256" s="86" t="s">
        <v>116</v>
      </c>
      <c r="C2256" t="s">
        <v>132</v>
      </c>
    </row>
    <row r="2257" spans="1:3">
      <c r="A2257" t="s">
        <v>134</v>
      </c>
      <c r="B2257" s="86" t="s">
        <v>116</v>
      </c>
      <c r="C2257" t="s">
        <v>132</v>
      </c>
    </row>
    <row r="2258" spans="1:3">
      <c r="A2258" t="s">
        <v>134</v>
      </c>
      <c r="B2258" s="86" t="s">
        <v>116</v>
      </c>
      <c r="C2258" t="s">
        <v>132</v>
      </c>
    </row>
    <row r="2259" spans="1:3">
      <c r="A2259" t="s">
        <v>134</v>
      </c>
      <c r="B2259" s="86" t="s">
        <v>116</v>
      </c>
      <c r="C2259" t="s">
        <v>132</v>
      </c>
    </row>
    <row r="2260" spans="1:3">
      <c r="A2260" t="s">
        <v>134</v>
      </c>
      <c r="B2260" s="86" t="s">
        <v>116</v>
      </c>
      <c r="C2260" t="s">
        <v>132</v>
      </c>
    </row>
    <row r="2261" spans="1:3">
      <c r="A2261" t="s">
        <v>134</v>
      </c>
      <c r="B2261" s="86" t="s">
        <v>116</v>
      </c>
      <c r="C2261" t="s">
        <v>132</v>
      </c>
    </row>
    <row r="2262" spans="1:3">
      <c r="A2262" t="s">
        <v>134</v>
      </c>
      <c r="B2262" s="86" t="s">
        <v>116</v>
      </c>
      <c r="C2262" t="s">
        <v>132</v>
      </c>
    </row>
    <row r="2263" spans="1:3">
      <c r="A2263" t="s">
        <v>134</v>
      </c>
      <c r="B2263" s="86" t="s">
        <v>116</v>
      </c>
      <c r="C2263" t="s">
        <v>132</v>
      </c>
    </row>
    <row r="2264" spans="1:3">
      <c r="A2264" t="s">
        <v>134</v>
      </c>
      <c r="B2264" s="86" t="s">
        <v>116</v>
      </c>
      <c r="C2264" t="s">
        <v>132</v>
      </c>
    </row>
    <row r="2265" spans="1:3">
      <c r="A2265" t="s">
        <v>134</v>
      </c>
      <c r="B2265" s="86" t="s">
        <v>116</v>
      </c>
      <c r="C2265" t="s">
        <v>132</v>
      </c>
    </row>
    <row r="2266" spans="1:3">
      <c r="A2266" t="s">
        <v>134</v>
      </c>
      <c r="B2266" s="86" t="s">
        <v>116</v>
      </c>
      <c r="C2266" t="s">
        <v>132</v>
      </c>
    </row>
    <row r="2267" spans="1:3">
      <c r="A2267" t="s">
        <v>134</v>
      </c>
      <c r="B2267" s="86" t="s">
        <v>116</v>
      </c>
      <c r="C2267" t="s">
        <v>132</v>
      </c>
    </row>
    <row r="2268" spans="1:3">
      <c r="A2268" t="s">
        <v>134</v>
      </c>
      <c r="B2268" s="86" t="s">
        <v>116</v>
      </c>
      <c r="C2268" t="s">
        <v>132</v>
      </c>
    </row>
    <row r="2269" spans="1:3">
      <c r="A2269" t="s">
        <v>134</v>
      </c>
      <c r="B2269" s="86" t="s">
        <v>116</v>
      </c>
      <c r="C2269" t="s">
        <v>132</v>
      </c>
    </row>
    <row r="2270" spans="1:3">
      <c r="A2270" t="s">
        <v>134</v>
      </c>
      <c r="B2270" s="86" t="s">
        <v>116</v>
      </c>
      <c r="C2270" t="s">
        <v>132</v>
      </c>
    </row>
    <row r="2271" spans="1:3">
      <c r="A2271" t="s">
        <v>134</v>
      </c>
      <c r="B2271" s="86" t="s">
        <v>116</v>
      </c>
      <c r="C2271" t="s">
        <v>132</v>
      </c>
    </row>
    <row r="2272" spans="1:3">
      <c r="A2272" t="s">
        <v>134</v>
      </c>
      <c r="B2272" s="86" t="s">
        <v>116</v>
      </c>
      <c r="C2272" t="s">
        <v>132</v>
      </c>
    </row>
    <row r="2273" spans="1:3">
      <c r="A2273" t="s">
        <v>134</v>
      </c>
      <c r="B2273" s="86" t="s">
        <v>116</v>
      </c>
      <c r="C2273" t="s">
        <v>132</v>
      </c>
    </row>
    <row r="2274" spans="1:3">
      <c r="A2274" t="s">
        <v>134</v>
      </c>
      <c r="B2274" s="86" t="s">
        <v>116</v>
      </c>
      <c r="C2274" t="s">
        <v>132</v>
      </c>
    </row>
    <row r="2275" spans="1:3">
      <c r="A2275" t="s">
        <v>134</v>
      </c>
      <c r="B2275" s="86" t="s">
        <v>116</v>
      </c>
      <c r="C2275" t="s">
        <v>132</v>
      </c>
    </row>
    <row r="2276" spans="1:3">
      <c r="A2276" t="s">
        <v>134</v>
      </c>
      <c r="B2276" s="86" t="s">
        <v>116</v>
      </c>
      <c r="C2276" t="s">
        <v>132</v>
      </c>
    </row>
    <row r="2277" spans="1:3">
      <c r="A2277" t="s">
        <v>134</v>
      </c>
      <c r="B2277" s="86" t="s">
        <v>116</v>
      </c>
      <c r="C2277" t="s">
        <v>132</v>
      </c>
    </row>
    <row r="2278" spans="1:3">
      <c r="A2278" t="s">
        <v>134</v>
      </c>
      <c r="B2278" s="86" t="s">
        <v>116</v>
      </c>
      <c r="C2278" t="s">
        <v>132</v>
      </c>
    </row>
    <row r="2279" spans="1:3">
      <c r="A2279" t="s">
        <v>134</v>
      </c>
      <c r="B2279" s="86" t="s">
        <v>116</v>
      </c>
      <c r="C2279" t="s">
        <v>132</v>
      </c>
    </row>
    <row r="2280" spans="1:3">
      <c r="A2280" t="s">
        <v>134</v>
      </c>
      <c r="B2280" s="86" t="s">
        <v>116</v>
      </c>
      <c r="C2280" t="s">
        <v>132</v>
      </c>
    </row>
    <row r="2281" spans="1:3">
      <c r="A2281" t="s">
        <v>134</v>
      </c>
      <c r="B2281" s="86" t="s">
        <v>116</v>
      </c>
      <c r="C2281" t="s">
        <v>132</v>
      </c>
    </row>
    <row r="2282" spans="1:3">
      <c r="A2282" t="s">
        <v>134</v>
      </c>
      <c r="B2282" s="86" t="s">
        <v>116</v>
      </c>
      <c r="C2282" t="s">
        <v>132</v>
      </c>
    </row>
    <row r="2283" spans="1:3">
      <c r="A2283" t="s">
        <v>134</v>
      </c>
      <c r="B2283" s="86" t="s">
        <v>116</v>
      </c>
      <c r="C2283" t="s">
        <v>132</v>
      </c>
    </row>
    <row r="2284" spans="1:3">
      <c r="A2284" t="s">
        <v>134</v>
      </c>
      <c r="B2284" s="86" t="s">
        <v>116</v>
      </c>
      <c r="C2284" t="s">
        <v>132</v>
      </c>
    </row>
    <row r="2285" spans="1:3">
      <c r="A2285" t="s">
        <v>134</v>
      </c>
      <c r="B2285" s="86" t="s">
        <v>116</v>
      </c>
      <c r="C2285" t="s">
        <v>132</v>
      </c>
    </row>
    <row r="2286" spans="1:3">
      <c r="A2286" t="s">
        <v>134</v>
      </c>
      <c r="B2286" s="86" t="s">
        <v>116</v>
      </c>
      <c r="C2286" t="s">
        <v>132</v>
      </c>
    </row>
    <row r="2287" spans="1:3">
      <c r="A2287" t="s">
        <v>134</v>
      </c>
      <c r="B2287" s="86" t="s">
        <v>116</v>
      </c>
      <c r="C2287" t="s">
        <v>132</v>
      </c>
    </row>
    <row r="2288" spans="1:3">
      <c r="A2288" t="s">
        <v>134</v>
      </c>
      <c r="B2288" s="86" t="s">
        <v>116</v>
      </c>
      <c r="C2288" t="s">
        <v>132</v>
      </c>
    </row>
    <row r="2289" spans="1:3">
      <c r="A2289" t="s">
        <v>134</v>
      </c>
      <c r="B2289" s="86" t="s">
        <v>116</v>
      </c>
      <c r="C2289" t="s">
        <v>132</v>
      </c>
    </row>
    <row r="2290" spans="1:3">
      <c r="A2290" t="s">
        <v>134</v>
      </c>
      <c r="B2290" s="86" t="s">
        <v>116</v>
      </c>
      <c r="C2290" t="s">
        <v>132</v>
      </c>
    </row>
    <row r="2291" spans="1:3">
      <c r="A2291" t="s">
        <v>134</v>
      </c>
      <c r="B2291" s="86" t="s">
        <v>116</v>
      </c>
      <c r="C2291" t="s">
        <v>132</v>
      </c>
    </row>
    <row r="2292" spans="1:3">
      <c r="A2292" t="s">
        <v>134</v>
      </c>
      <c r="B2292" s="86" t="s">
        <v>116</v>
      </c>
      <c r="C2292" t="s">
        <v>132</v>
      </c>
    </row>
    <row r="2293" spans="1:3">
      <c r="A2293" t="s">
        <v>134</v>
      </c>
      <c r="B2293" s="86" t="s">
        <v>116</v>
      </c>
      <c r="C2293" t="s">
        <v>132</v>
      </c>
    </row>
    <row r="2294" spans="1:3">
      <c r="A2294" t="s">
        <v>134</v>
      </c>
      <c r="B2294" s="86" t="s">
        <v>116</v>
      </c>
      <c r="C2294" t="s">
        <v>132</v>
      </c>
    </row>
    <row r="2295" spans="1:3">
      <c r="A2295" t="s">
        <v>134</v>
      </c>
      <c r="B2295" s="86" t="s">
        <v>116</v>
      </c>
      <c r="C2295" t="s">
        <v>132</v>
      </c>
    </row>
    <row r="2296" spans="1:3">
      <c r="A2296" t="s">
        <v>134</v>
      </c>
      <c r="B2296" s="86" t="s">
        <v>116</v>
      </c>
      <c r="C2296" t="s">
        <v>132</v>
      </c>
    </row>
    <row r="2297" spans="1:3">
      <c r="A2297" t="s">
        <v>134</v>
      </c>
      <c r="B2297" s="86" t="s">
        <v>116</v>
      </c>
      <c r="C2297" t="s">
        <v>132</v>
      </c>
    </row>
    <row r="2298" spans="1:3">
      <c r="A2298" t="s">
        <v>134</v>
      </c>
      <c r="B2298" s="86" t="s">
        <v>116</v>
      </c>
      <c r="C2298" t="s">
        <v>132</v>
      </c>
    </row>
    <row r="2299" spans="1:3">
      <c r="A2299" t="s">
        <v>134</v>
      </c>
      <c r="B2299" s="86" t="s">
        <v>116</v>
      </c>
      <c r="C2299" t="s">
        <v>132</v>
      </c>
    </row>
    <row r="2300" spans="1:3">
      <c r="A2300" t="s">
        <v>134</v>
      </c>
      <c r="B2300" s="86" t="s">
        <v>116</v>
      </c>
      <c r="C2300" t="s">
        <v>132</v>
      </c>
    </row>
    <row r="2301" spans="1:3">
      <c r="A2301" t="s">
        <v>134</v>
      </c>
      <c r="B2301" s="86" t="s">
        <v>116</v>
      </c>
      <c r="C2301" t="s">
        <v>132</v>
      </c>
    </row>
    <row r="2302" spans="1:3">
      <c r="A2302" t="s">
        <v>134</v>
      </c>
      <c r="B2302" s="86" t="s">
        <v>116</v>
      </c>
      <c r="C2302" t="s">
        <v>132</v>
      </c>
    </row>
    <row r="2303" spans="1:3">
      <c r="A2303" t="s">
        <v>134</v>
      </c>
      <c r="B2303" s="86" t="s">
        <v>116</v>
      </c>
      <c r="C2303" t="s">
        <v>132</v>
      </c>
    </row>
    <row r="2304" spans="1:3">
      <c r="A2304" t="s">
        <v>134</v>
      </c>
      <c r="B2304" s="86" t="s">
        <v>116</v>
      </c>
      <c r="C2304" t="s">
        <v>132</v>
      </c>
    </row>
    <row r="2305" spans="1:3">
      <c r="A2305" t="s">
        <v>134</v>
      </c>
      <c r="B2305" s="86" t="s">
        <v>116</v>
      </c>
      <c r="C2305" t="s">
        <v>132</v>
      </c>
    </row>
    <row r="2306" spans="1:3">
      <c r="A2306" t="s">
        <v>134</v>
      </c>
      <c r="B2306" s="86" t="s">
        <v>116</v>
      </c>
      <c r="C2306" t="s">
        <v>132</v>
      </c>
    </row>
    <row r="2307" spans="1:3">
      <c r="A2307" t="s">
        <v>134</v>
      </c>
      <c r="B2307" s="86" t="s">
        <v>116</v>
      </c>
      <c r="C2307" t="s">
        <v>132</v>
      </c>
    </row>
    <row r="2308" spans="1:3">
      <c r="A2308" t="s">
        <v>134</v>
      </c>
      <c r="B2308" s="86" t="s">
        <v>116</v>
      </c>
      <c r="C2308" t="s">
        <v>132</v>
      </c>
    </row>
    <row r="2309" spans="1:3">
      <c r="A2309" t="s">
        <v>134</v>
      </c>
      <c r="B2309" s="86" t="s">
        <v>116</v>
      </c>
      <c r="C2309" t="s">
        <v>132</v>
      </c>
    </row>
    <row r="2310" spans="1:3">
      <c r="A2310" t="s">
        <v>134</v>
      </c>
      <c r="B2310" s="86" t="s">
        <v>116</v>
      </c>
      <c r="C2310" t="s">
        <v>132</v>
      </c>
    </row>
    <row r="2311" spans="1:3">
      <c r="A2311" t="s">
        <v>134</v>
      </c>
      <c r="B2311" s="86" t="s">
        <v>116</v>
      </c>
      <c r="C2311" t="s">
        <v>132</v>
      </c>
    </row>
    <row r="2312" spans="1:3">
      <c r="A2312" t="s">
        <v>134</v>
      </c>
      <c r="B2312" s="86" t="s">
        <v>116</v>
      </c>
      <c r="C2312" t="s">
        <v>132</v>
      </c>
    </row>
    <row r="2313" spans="1:3">
      <c r="A2313" t="s">
        <v>134</v>
      </c>
      <c r="B2313" s="86" t="s">
        <v>116</v>
      </c>
      <c r="C2313" t="s">
        <v>132</v>
      </c>
    </row>
    <row r="2314" spans="1:3">
      <c r="A2314" t="s">
        <v>134</v>
      </c>
      <c r="B2314" s="86" t="s">
        <v>116</v>
      </c>
      <c r="C2314" t="s">
        <v>132</v>
      </c>
    </row>
    <row r="2315" spans="1:3">
      <c r="A2315" t="s">
        <v>134</v>
      </c>
      <c r="B2315" s="86" t="s">
        <v>116</v>
      </c>
      <c r="C2315" t="s">
        <v>132</v>
      </c>
    </row>
    <row r="2316" spans="1:3">
      <c r="A2316" t="s">
        <v>134</v>
      </c>
      <c r="B2316" s="86" t="s">
        <v>116</v>
      </c>
      <c r="C2316" t="s">
        <v>132</v>
      </c>
    </row>
    <row r="2317" spans="1:3">
      <c r="A2317" t="s">
        <v>134</v>
      </c>
      <c r="B2317" s="86" t="s">
        <v>116</v>
      </c>
      <c r="C2317" t="s">
        <v>132</v>
      </c>
    </row>
    <row r="2318" spans="1:3">
      <c r="A2318" t="s">
        <v>134</v>
      </c>
      <c r="B2318" s="86" t="s">
        <v>116</v>
      </c>
      <c r="C2318" t="s">
        <v>132</v>
      </c>
    </row>
    <row r="2319" spans="1:3">
      <c r="A2319" t="s">
        <v>134</v>
      </c>
      <c r="B2319" s="86" t="s">
        <v>116</v>
      </c>
      <c r="C2319" t="s">
        <v>132</v>
      </c>
    </row>
    <row r="2320" spans="1:3">
      <c r="A2320" t="s">
        <v>134</v>
      </c>
      <c r="B2320" s="86" t="s">
        <v>116</v>
      </c>
      <c r="C2320" t="s">
        <v>132</v>
      </c>
    </row>
    <row r="2321" spans="1:3">
      <c r="A2321" t="s">
        <v>134</v>
      </c>
      <c r="B2321" s="86" t="s">
        <v>116</v>
      </c>
      <c r="C2321" t="s">
        <v>132</v>
      </c>
    </row>
    <row r="2322" spans="1:3">
      <c r="A2322" t="s">
        <v>134</v>
      </c>
      <c r="B2322" s="86" t="s">
        <v>116</v>
      </c>
      <c r="C2322" t="s">
        <v>132</v>
      </c>
    </row>
    <row r="2323" spans="1:3">
      <c r="A2323" t="s">
        <v>134</v>
      </c>
      <c r="B2323" s="86" t="s">
        <v>116</v>
      </c>
      <c r="C2323" t="s">
        <v>132</v>
      </c>
    </row>
    <row r="2324" spans="1:3">
      <c r="A2324" t="s">
        <v>134</v>
      </c>
      <c r="B2324" s="86" t="s">
        <v>116</v>
      </c>
      <c r="C2324" t="s">
        <v>132</v>
      </c>
    </row>
    <row r="2325" spans="1:3">
      <c r="A2325" t="s">
        <v>134</v>
      </c>
      <c r="B2325" s="86" t="s">
        <v>116</v>
      </c>
      <c r="C2325" t="s">
        <v>132</v>
      </c>
    </row>
    <row r="2326" spans="1:3">
      <c r="A2326" t="s">
        <v>134</v>
      </c>
      <c r="B2326" s="86" t="s">
        <v>116</v>
      </c>
      <c r="C2326" t="s">
        <v>132</v>
      </c>
    </row>
    <row r="2327" spans="1:3">
      <c r="A2327" t="s">
        <v>134</v>
      </c>
      <c r="B2327" s="86" t="s">
        <v>116</v>
      </c>
      <c r="C2327" t="s">
        <v>132</v>
      </c>
    </row>
    <row r="2328" spans="1:3">
      <c r="A2328" t="s">
        <v>134</v>
      </c>
      <c r="B2328" s="86" t="s">
        <v>116</v>
      </c>
      <c r="C2328" t="s">
        <v>132</v>
      </c>
    </row>
    <row r="2329" spans="1:3">
      <c r="A2329" t="s">
        <v>134</v>
      </c>
      <c r="B2329" s="86" t="s">
        <v>116</v>
      </c>
      <c r="C2329" t="s">
        <v>132</v>
      </c>
    </row>
    <row r="2330" spans="1:3">
      <c r="A2330" t="s">
        <v>134</v>
      </c>
      <c r="B2330" s="86" t="s">
        <v>116</v>
      </c>
      <c r="C2330" t="s">
        <v>132</v>
      </c>
    </row>
    <row r="2331" spans="1:3">
      <c r="A2331" t="s">
        <v>134</v>
      </c>
      <c r="B2331" s="86" t="s">
        <v>116</v>
      </c>
      <c r="C2331" t="s">
        <v>132</v>
      </c>
    </row>
    <row r="2332" spans="1:3">
      <c r="A2332" t="s">
        <v>134</v>
      </c>
      <c r="B2332" s="86" t="s">
        <v>116</v>
      </c>
      <c r="C2332" t="s">
        <v>132</v>
      </c>
    </row>
    <row r="2333" spans="1:3">
      <c r="A2333" t="s">
        <v>134</v>
      </c>
      <c r="B2333" s="86" t="s">
        <v>116</v>
      </c>
      <c r="C2333" t="s">
        <v>132</v>
      </c>
    </row>
    <row r="2334" spans="1:3">
      <c r="A2334" t="s">
        <v>134</v>
      </c>
      <c r="B2334" s="86" t="s">
        <v>116</v>
      </c>
      <c r="C2334" t="s">
        <v>132</v>
      </c>
    </row>
    <row r="2335" spans="1:3">
      <c r="A2335" t="s">
        <v>134</v>
      </c>
      <c r="B2335" s="86" t="s">
        <v>116</v>
      </c>
      <c r="C2335" t="s">
        <v>132</v>
      </c>
    </row>
    <row r="2336" spans="1:3">
      <c r="A2336" t="s">
        <v>134</v>
      </c>
      <c r="B2336" s="86" t="s">
        <v>116</v>
      </c>
      <c r="C2336" t="s">
        <v>132</v>
      </c>
    </row>
    <row r="2337" spans="1:3">
      <c r="A2337" t="s">
        <v>134</v>
      </c>
      <c r="B2337" s="86" t="s">
        <v>116</v>
      </c>
      <c r="C2337" t="s">
        <v>132</v>
      </c>
    </row>
    <row r="2338" spans="1:3">
      <c r="A2338" t="s">
        <v>134</v>
      </c>
      <c r="B2338" s="86" t="s">
        <v>116</v>
      </c>
      <c r="C2338" t="s">
        <v>132</v>
      </c>
    </row>
    <row r="2339" spans="1:3">
      <c r="A2339" t="s">
        <v>134</v>
      </c>
      <c r="B2339" s="86" t="s">
        <v>116</v>
      </c>
      <c r="C2339" t="s">
        <v>132</v>
      </c>
    </row>
    <row r="2340" spans="1:3">
      <c r="A2340" t="s">
        <v>134</v>
      </c>
      <c r="B2340" s="86" t="s">
        <v>116</v>
      </c>
      <c r="C2340" t="s">
        <v>132</v>
      </c>
    </row>
    <row r="2341" spans="1:3">
      <c r="A2341" t="s">
        <v>134</v>
      </c>
      <c r="B2341" s="86" t="s">
        <v>116</v>
      </c>
      <c r="C2341" t="s">
        <v>132</v>
      </c>
    </row>
    <row r="2342" spans="1:3">
      <c r="A2342" t="s">
        <v>134</v>
      </c>
      <c r="B2342" s="86" t="s">
        <v>116</v>
      </c>
      <c r="C2342" t="s">
        <v>132</v>
      </c>
    </row>
    <row r="2343" spans="1:3">
      <c r="A2343" t="s">
        <v>134</v>
      </c>
      <c r="B2343" s="86" t="s">
        <v>116</v>
      </c>
      <c r="C2343" t="s">
        <v>132</v>
      </c>
    </row>
    <row r="2344" spans="1:3">
      <c r="A2344" t="s">
        <v>134</v>
      </c>
      <c r="B2344" s="86" t="s">
        <v>116</v>
      </c>
      <c r="C2344" t="s">
        <v>132</v>
      </c>
    </row>
    <row r="2345" spans="1:3">
      <c r="A2345" t="s">
        <v>134</v>
      </c>
      <c r="B2345" s="86" t="s">
        <v>116</v>
      </c>
      <c r="C2345" t="s">
        <v>132</v>
      </c>
    </row>
    <row r="2346" spans="1:3">
      <c r="A2346" t="s">
        <v>134</v>
      </c>
      <c r="B2346" s="86" t="s">
        <v>116</v>
      </c>
      <c r="C2346" t="s">
        <v>132</v>
      </c>
    </row>
    <row r="2347" spans="1:3">
      <c r="A2347" t="s">
        <v>134</v>
      </c>
      <c r="B2347" s="86" t="s">
        <v>116</v>
      </c>
      <c r="C2347" t="s">
        <v>132</v>
      </c>
    </row>
    <row r="2348" spans="1:3">
      <c r="A2348" t="s">
        <v>134</v>
      </c>
      <c r="B2348" s="86" t="s">
        <v>116</v>
      </c>
      <c r="C2348" t="s">
        <v>132</v>
      </c>
    </row>
    <row r="2349" spans="1:3">
      <c r="A2349" t="s">
        <v>134</v>
      </c>
      <c r="B2349" s="86" t="s">
        <v>116</v>
      </c>
      <c r="C2349" t="s">
        <v>132</v>
      </c>
    </row>
    <row r="2350" spans="1:3">
      <c r="A2350" t="s">
        <v>134</v>
      </c>
      <c r="B2350" s="86" t="s">
        <v>116</v>
      </c>
      <c r="C2350" t="s">
        <v>132</v>
      </c>
    </row>
    <row r="2351" spans="1:3">
      <c r="A2351" t="s">
        <v>134</v>
      </c>
      <c r="B2351" s="86" t="s">
        <v>116</v>
      </c>
      <c r="C2351" t="s">
        <v>132</v>
      </c>
    </row>
    <row r="2352" spans="1:3">
      <c r="A2352" t="s">
        <v>134</v>
      </c>
      <c r="B2352" s="86" t="s">
        <v>116</v>
      </c>
      <c r="C2352" t="s">
        <v>132</v>
      </c>
    </row>
    <row r="2353" spans="1:3">
      <c r="A2353" t="s">
        <v>134</v>
      </c>
      <c r="B2353" s="86" t="s">
        <v>116</v>
      </c>
      <c r="C2353" t="s">
        <v>132</v>
      </c>
    </row>
    <row r="2354" spans="1:3">
      <c r="A2354" t="s">
        <v>134</v>
      </c>
      <c r="B2354" s="86" t="s">
        <v>116</v>
      </c>
      <c r="C2354" t="s">
        <v>132</v>
      </c>
    </row>
    <row r="2355" spans="1:3">
      <c r="A2355" t="s">
        <v>134</v>
      </c>
      <c r="B2355" s="86" t="s">
        <v>116</v>
      </c>
      <c r="C2355" t="s">
        <v>132</v>
      </c>
    </row>
    <row r="2356" spans="1:3">
      <c r="A2356" t="s">
        <v>134</v>
      </c>
      <c r="B2356" s="86" t="s">
        <v>116</v>
      </c>
      <c r="C2356" t="s">
        <v>132</v>
      </c>
    </row>
    <row r="2357" spans="1:3">
      <c r="A2357" t="s">
        <v>134</v>
      </c>
      <c r="B2357" s="86" t="s">
        <v>116</v>
      </c>
      <c r="C2357" t="s">
        <v>132</v>
      </c>
    </row>
    <row r="2358" spans="1:3">
      <c r="A2358" t="s">
        <v>134</v>
      </c>
      <c r="B2358" s="86" t="s">
        <v>116</v>
      </c>
      <c r="C2358" t="s">
        <v>132</v>
      </c>
    </row>
    <row r="2359" spans="1:3">
      <c r="A2359" t="s">
        <v>134</v>
      </c>
      <c r="B2359" s="86" t="s">
        <v>116</v>
      </c>
      <c r="C2359" t="s">
        <v>132</v>
      </c>
    </row>
    <row r="2360" spans="1:3">
      <c r="A2360" t="s">
        <v>134</v>
      </c>
      <c r="B2360" s="86" t="s">
        <v>116</v>
      </c>
      <c r="C2360" t="s">
        <v>132</v>
      </c>
    </row>
    <row r="2361" spans="1:3">
      <c r="A2361" t="s">
        <v>134</v>
      </c>
      <c r="B2361" s="86" t="s">
        <v>116</v>
      </c>
      <c r="C2361" t="s">
        <v>132</v>
      </c>
    </row>
    <row r="2362" spans="1:3">
      <c r="A2362" t="s">
        <v>134</v>
      </c>
      <c r="B2362" s="86" t="s">
        <v>116</v>
      </c>
      <c r="C2362" t="s">
        <v>132</v>
      </c>
    </row>
    <row r="2363" spans="1:3">
      <c r="A2363" t="s">
        <v>134</v>
      </c>
      <c r="B2363" s="86" t="s">
        <v>116</v>
      </c>
      <c r="C2363" t="s">
        <v>132</v>
      </c>
    </row>
    <row r="2364" spans="1:3">
      <c r="A2364" t="s">
        <v>134</v>
      </c>
      <c r="B2364" s="86" t="s">
        <v>116</v>
      </c>
      <c r="C2364" t="s">
        <v>132</v>
      </c>
    </row>
    <row r="2365" spans="1:3">
      <c r="A2365" t="s">
        <v>134</v>
      </c>
      <c r="B2365" s="86" t="s">
        <v>116</v>
      </c>
      <c r="C2365" t="s">
        <v>132</v>
      </c>
    </row>
    <row r="2366" spans="1:3">
      <c r="A2366" t="s">
        <v>134</v>
      </c>
      <c r="B2366" s="86" t="s">
        <v>116</v>
      </c>
      <c r="C2366" t="s">
        <v>132</v>
      </c>
    </row>
    <row r="2367" spans="1:3">
      <c r="A2367" t="s">
        <v>134</v>
      </c>
      <c r="B2367" s="86" t="s">
        <v>116</v>
      </c>
      <c r="C2367" t="s">
        <v>132</v>
      </c>
    </row>
    <row r="2368" spans="1:3">
      <c r="A2368" t="s">
        <v>134</v>
      </c>
      <c r="B2368" s="86" t="s">
        <v>116</v>
      </c>
      <c r="C2368" t="s">
        <v>132</v>
      </c>
    </row>
    <row r="2369" spans="1:3">
      <c r="A2369" t="s">
        <v>134</v>
      </c>
      <c r="B2369" s="86" t="s">
        <v>116</v>
      </c>
      <c r="C2369" t="s">
        <v>132</v>
      </c>
    </row>
    <row r="2370" spans="1:3">
      <c r="A2370" t="s">
        <v>134</v>
      </c>
      <c r="B2370" s="86" t="s">
        <v>116</v>
      </c>
      <c r="C2370" t="s">
        <v>132</v>
      </c>
    </row>
    <row r="2371" spans="1:3">
      <c r="A2371" t="s">
        <v>134</v>
      </c>
      <c r="B2371" s="86" t="s">
        <v>116</v>
      </c>
      <c r="C2371" t="s">
        <v>132</v>
      </c>
    </row>
    <row r="2372" spans="1:3">
      <c r="A2372" t="s">
        <v>134</v>
      </c>
      <c r="B2372" s="86" t="s">
        <v>116</v>
      </c>
      <c r="C2372" t="s">
        <v>132</v>
      </c>
    </row>
    <row r="2373" spans="1:3">
      <c r="A2373" t="s">
        <v>134</v>
      </c>
      <c r="B2373" s="86" t="s">
        <v>116</v>
      </c>
      <c r="C2373" t="s">
        <v>132</v>
      </c>
    </row>
    <row r="2374" spans="1:3">
      <c r="A2374" t="s">
        <v>134</v>
      </c>
      <c r="B2374" s="86" t="s">
        <v>116</v>
      </c>
      <c r="C2374" t="s">
        <v>132</v>
      </c>
    </row>
    <row r="2375" spans="1:3">
      <c r="A2375" t="s">
        <v>134</v>
      </c>
      <c r="B2375" s="86" t="s">
        <v>116</v>
      </c>
      <c r="C2375" t="s">
        <v>132</v>
      </c>
    </row>
    <row r="2376" spans="1:3">
      <c r="A2376" t="s">
        <v>134</v>
      </c>
      <c r="B2376" s="86" t="s">
        <v>116</v>
      </c>
      <c r="C2376" t="s">
        <v>132</v>
      </c>
    </row>
    <row r="2377" spans="1:3">
      <c r="A2377" t="s">
        <v>134</v>
      </c>
      <c r="B2377" s="86" t="s">
        <v>116</v>
      </c>
      <c r="C2377" t="s">
        <v>132</v>
      </c>
    </row>
    <row r="2378" spans="1:3">
      <c r="A2378" t="s">
        <v>134</v>
      </c>
      <c r="B2378" s="86" t="s">
        <v>116</v>
      </c>
      <c r="C2378" t="s">
        <v>132</v>
      </c>
    </row>
    <row r="2379" spans="1:3">
      <c r="A2379" t="s">
        <v>134</v>
      </c>
      <c r="B2379" s="86" t="s">
        <v>116</v>
      </c>
      <c r="C2379" t="s">
        <v>132</v>
      </c>
    </row>
    <row r="2380" spans="1:3">
      <c r="A2380" t="s">
        <v>134</v>
      </c>
      <c r="B2380" s="86" t="s">
        <v>116</v>
      </c>
      <c r="C2380" t="s">
        <v>132</v>
      </c>
    </row>
    <row r="2381" spans="1:3">
      <c r="A2381" t="s">
        <v>134</v>
      </c>
      <c r="B2381" s="86" t="s">
        <v>116</v>
      </c>
      <c r="C2381" t="s">
        <v>132</v>
      </c>
    </row>
    <row r="2382" spans="1:3">
      <c r="A2382" t="s">
        <v>134</v>
      </c>
      <c r="B2382" s="86" t="s">
        <v>116</v>
      </c>
      <c r="C2382" t="s">
        <v>132</v>
      </c>
    </row>
    <row r="2383" spans="1:3">
      <c r="A2383" t="s">
        <v>134</v>
      </c>
      <c r="B2383" s="86" t="s">
        <v>116</v>
      </c>
      <c r="C2383" t="s">
        <v>132</v>
      </c>
    </row>
    <row r="2384" spans="1:3">
      <c r="A2384" t="s">
        <v>134</v>
      </c>
      <c r="B2384" s="86" t="s">
        <v>116</v>
      </c>
      <c r="C2384" t="s">
        <v>132</v>
      </c>
    </row>
    <row r="2385" spans="1:3">
      <c r="A2385" t="s">
        <v>134</v>
      </c>
      <c r="B2385" s="86" t="s">
        <v>116</v>
      </c>
      <c r="C2385" t="s">
        <v>132</v>
      </c>
    </row>
    <row r="2386" spans="1:3">
      <c r="A2386" t="s">
        <v>134</v>
      </c>
      <c r="B2386" s="86" t="s">
        <v>116</v>
      </c>
      <c r="C2386" t="s">
        <v>132</v>
      </c>
    </row>
    <row r="2387" spans="1:3">
      <c r="A2387" t="s">
        <v>134</v>
      </c>
      <c r="B2387" s="86" t="s">
        <v>116</v>
      </c>
      <c r="C2387" t="s">
        <v>132</v>
      </c>
    </row>
    <row r="2388" spans="1:3">
      <c r="A2388" t="s">
        <v>134</v>
      </c>
      <c r="B2388" s="86" t="s">
        <v>116</v>
      </c>
      <c r="C2388" t="s">
        <v>132</v>
      </c>
    </row>
    <row r="2389" spans="1:3">
      <c r="A2389" t="s">
        <v>134</v>
      </c>
      <c r="B2389" s="86" t="s">
        <v>116</v>
      </c>
      <c r="C2389" t="s">
        <v>132</v>
      </c>
    </row>
    <row r="2390" spans="1:3">
      <c r="A2390" t="s">
        <v>134</v>
      </c>
      <c r="B2390" s="86" t="s">
        <v>116</v>
      </c>
      <c r="C2390" t="s">
        <v>132</v>
      </c>
    </row>
    <row r="2391" spans="1:3">
      <c r="A2391" t="s">
        <v>134</v>
      </c>
      <c r="B2391" s="86" t="s">
        <v>116</v>
      </c>
      <c r="C2391" t="s">
        <v>132</v>
      </c>
    </row>
    <row r="2392" spans="1:3">
      <c r="A2392" t="s">
        <v>134</v>
      </c>
      <c r="B2392" s="86" t="s">
        <v>116</v>
      </c>
      <c r="C2392" t="s">
        <v>132</v>
      </c>
    </row>
    <row r="2393" spans="1:3">
      <c r="A2393" t="s">
        <v>134</v>
      </c>
      <c r="B2393" s="86" t="s">
        <v>116</v>
      </c>
      <c r="C2393" t="s">
        <v>132</v>
      </c>
    </row>
    <row r="2394" spans="1:3">
      <c r="A2394" t="s">
        <v>134</v>
      </c>
      <c r="B2394" s="86" t="s">
        <v>116</v>
      </c>
      <c r="C2394" t="s">
        <v>132</v>
      </c>
    </row>
    <row r="2395" spans="1:3">
      <c r="A2395" t="s">
        <v>134</v>
      </c>
      <c r="B2395" s="86" t="s">
        <v>116</v>
      </c>
      <c r="C2395" t="s">
        <v>132</v>
      </c>
    </row>
    <row r="2396" spans="1:3">
      <c r="A2396" t="s">
        <v>134</v>
      </c>
      <c r="B2396" s="86" t="s">
        <v>116</v>
      </c>
      <c r="C2396" t="s">
        <v>132</v>
      </c>
    </row>
    <row r="2397" spans="1:3">
      <c r="A2397" t="s">
        <v>134</v>
      </c>
      <c r="B2397" s="86" t="s">
        <v>116</v>
      </c>
      <c r="C2397" t="s">
        <v>132</v>
      </c>
    </row>
    <row r="2398" spans="1:3">
      <c r="A2398" t="s">
        <v>134</v>
      </c>
      <c r="B2398" s="86" t="s">
        <v>116</v>
      </c>
      <c r="C2398" t="s">
        <v>132</v>
      </c>
    </row>
    <row r="2399" spans="1:3">
      <c r="A2399" t="s">
        <v>134</v>
      </c>
      <c r="B2399" s="86" t="s">
        <v>116</v>
      </c>
      <c r="C2399" t="s">
        <v>132</v>
      </c>
    </row>
    <row r="2400" spans="1:3">
      <c r="A2400" t="s">
        <v>134</v>
      </c>
      <c r="B2400" s="86" t="s">
        <v>116</v>
      </c>
      <c r="C2400" t="s">
        <v>132</v>
      </c>
    </row>
    <row r="2401" spans="1:3">
      <c r="A2401" t="s">
        <v>134</v>
      </c>
      <c r="B2401" s="86" t="s">
        <v>116</v>
      </c>
      <c r="C2401" t="s">
        <v>132</v>
      </c>
    </row>
    <row r="2402" spans="1:3">
      <c r="A2402" t="s">
        <v>134</v>
      </c>
      <c r="B2402" s="86" t="s">
        <v>116</v>
      </c>
      <c r="C2402" t="s">
        <v>132</v>
      </c>
    </row>
    <row r="2403" spans="1:3">
      <c r="A2403" t="s">
        <v>134</v>
      </c>
      <c r="B2403" s="86" t="s">
        <v>116</v>
      </c>
      <c r="C2403" t="s">
        <v>132</v>
      </c>
    </row>
    <row r="2404" spans="1:3">
      <c r="A2404" t="s">
        <v>134</v>
      </c>
      <c r="B2404" s="86" t="s">
        <v>116</v>
      </c>
      <c r="C2404" t="s">
        <v>132</v>
      </c>
    </row>
    <row r="2405" spans="1:3">
      <c r="A2405" t="s">
        <v>134</v>
      </c>
      <c r="B2405" s="86" t="s">
        <v>116</v>
      </c>
      <c r="C2405" t="s">
        <v>132</v>
      </c>
    </row>
    <row r="2406" spans="1:3">
      <c r="A2406" t="s">
        <v>134</v>
      </c>
      <c r="B2406" s="86" t="s">
        <v>116</v>
      </c>
      <c r="C2406" t="s">
        <v>132</v>
      </c>
    </row>
    <row r="2407" spans="1:3">
      <c r="A2407" t="s">
        <v>134</v>
      </c>
      <c r="B2407" s="86" t="s">
        <v>116</v>
      </c>
      <c r="C2407" t="s">
        <v>132</v>
      </c>
    </row>
    <row r="2408" spans="1:3">
      <c r="A2408" t="s">
        <v>134</v>
      </c>
      <c r="B2408" s="86" t="s">
        <v>116</v>
      </c>
      <c r="C2408" t="s">
        <v>132</v>
      </c>
    </row>
    <row r="2409" spans="1:3">
      <c r="A2409" t="s">
        <v>134</v>
      </c>
      <c r="B2409" s="86" t="s">
        <v>116</v>
      </c>
      <c r="C2409" t="s">
        <v>132</v>
      </c>
    </row>
    <row r="2410" spans="1:3">
      <c r="A2410" t="s">
        <v>134</v>
      </c>
      <c r="B2410" s="86" t="s">
        <v>116</v>
      </c>
      <c r="C2410" t="s">
        <v>132</v>
      </c>
    </row>
    <row r="2411" spans="1:3">
      <c r="A2411" t="s">
        <v>134</v>
      </c>
      <c r="B2411" s="86" t="s">
        <v>116</v>
      </c>
      <c r="C2411" t="s">
        <v>132</v>
      </c>
    </row>
    <row r="2412" spans="1:3">
      <c r="A2412" t="s">
        <v>134</v>
      </c>
      <c r="B2412" s="86" t="s">
        <v>116</v>
      </c>
      <c r="C2412" t="s">
        <v>132</v>
      </c>
    </row>
    <row r="2413" spans="1:3">
      <c r="A2413" t="s">
        <v>134</v>
      </c>
      <c r="B2413" s="86" t="s">
        <v>116</v>
      </c>
      <c r="C2413" t="s">
        <v>132</v>
      </c>
    </row>
    <row r="2414" spans="1:3">
      <c r="A2414" t="s">
        <v>134</v>
      </c>
      <c r="B2414" s="86" t="s">
        <v>116</v>
      </c>
      <c r="C2414" t="s">
        <v>132</v>
      </c>
    </row>
    <row r="2415" spans="1:3">
      <c r="A2415" t="s">
        <v>134</v>
      </c>
      <c r="B2415" s="86" t="s">
        <v>116</v>
      </c>
      <c r="C2415" t="s">
        <v>132</v>
      </c>
    </row>
    <row r="2416" spans="1:3">
      <c r="A2416" t="s">
        <v>134</v>
      </c>
      <c r="B2416" s="86" t="s">
        <v>116</v>
      </c>
      <c r="C2416" t="s">
        <v>132</v>
      </c>
    </row>
    <row r="2417" spans="1:3">
      <c r="A2417" t="s">
        <v>134</v>
      </c>
      <c r="B2417" s="86" t="s">
        <v>116</v>
      </c>
      <c r="C2417" t="s">
        <v>132</v>
      </c>
    </row>
    <row r="2418" spans="1:3">
      <c r="A2418" t="s">
        <v>134</v>
      </c>
      <c r="B2418" s="86" t="s">
        <v>116</v>
      </c>
      <c r="C2418" t="s">
        <v>132</v>
      </c>
    </row>
    <row r="2419" spans="1:3">
      <c r="A2419" t="s">
        <v>134</v>
      </c>
      <c r="B2419" s="86" t="s">
        <v>116</v>
      </c>
      <c r="C2419" t="s">
        <v>132</v>
      </c>
    </row>
    <row r="2420" spans="1:3">
      <c r="A2420" t="s">
        <v>134</v>
      </c>
      <c r="B2420" s="86" t="s">
        <v>116</v>
      </c>
      <c r="C2420" t="s">
        <v>132</v>
      </c>
    </row>
    <row r="2421" spans="1:3">
      <c r="A2421" t="s">
        <v>134</v>
      </c>
      <c r="B2421" s="86" t="s">
        <v>116</v>
      </c>
      <c r="C2421" t="s">
        <v>132</v>
      </c>
    </row>
    <row r="2422" spans="1:3">
      <c r="A2422" t="s">
        <v>134</v>
      </c>
      <c r="B2422" s="86" t="s">
        <v>116</v>
      </c>
      <c r="C2422" t="s">
        <v>132</v>
      </c>
    </row>
    <row r="2423" spans="1:3">
      <c r="A2423" t="s">
        <v>134</v>
      </c>
      <c r="B2423" s="86" t="s">
        <v>116</v>
      </c>
      <c r="C2423" t="s">
        <v>132</v>
      </c>
    </row>
    <row r="2424" spans="1:3">
      <c r="A2424" t="s">
        <v>134</v>
      </c>
      <c r="B2424" s="86" t="s">
        <v>116</v>
      </c>
      <c r="C2424" t="s">
        <v>132</v>
      </c>
    </row>
    <row r="2425" spans="1:3">
      <c r="A2425" t="s">
        <v>134</v>
      </c>
      <c r="B2425" s="86" t="s">
        <v>116</v>
      </c>
      <c r="C2425" t="s">
        <v>132</v>
      </c>
    </row>
    <row r="2426" spans="1:3">
      <c r="A2426" t="s">
        <v>134</v>
      </c>
      <c r="B2426" s="86" t="s">
        <v>116</v>
      </c>
      <c r="C2426" t="s">
        <v>132</v>
      </c>
    </row>
    <row r="2427" spans="1:3">
      <c r="A2427" t="s">
        <v>134</v>
      </c>
      <c r="B2427" s="86" t="s">
        <v>116</v>
      </c>
      <c r="C2427" t="s">
        <v>132</v>
      </c>
    </row>
    <row r="2428" spans="1:3">
      <c r="A2428" t="s">
        <v>134</v>
      </c>
      <c r="B2428" s="86" t="s">
        <v>116</v>
      </c>
      <c r="C2428" t="s">
        <v>132</v>
      </c>
    </row>
    <row r="2429" spans="1:3">
      <c r="A2429" t="s">
        <v>134</v>
      </c>
      <c r="B2429" s="86" t="s">
        <v>116</v>
      </c>
      <c r="C2429" t="s">
        <v>132</v>
      </c>
    </row>
    <row r="2430" spans="1:3">
      <c r="A2430" t="s">
        <v>134</v>
      </c>
      <c r="B2430" s="86" t="s">
        <v>116</v>
      </c>
      <c r="C2430" t="s">
        <v>132</v>
      </c>
    </row>
    <row r="2431" spans="1:3">
      <c r="A2431" t="s">
        <v>134</v>
      </c>
      <c r="B2431" s="86" t="s">
        <v>116</v>
      </c>
      <c r="C2431" t="s">
        <v>132</v>
      </c>
    </row>
    <row r="2432" spans="1:3">
      <c r="A2432" t="s">
        <v>134</v>
      </c>
      <c r="B2432" s="86" t="s">
        <v>116</v>
      </c>
      <c r="C2432" t="s">
        <v>132</v>
      </c>
    </row>
    <row r="2433" spans="1:3">
      <c r="A2433" t="s">
        <v>134</v>
      </c>
      <c r="B2433" s="86" t="s">
        <v>116</v>
      </c>
      <c r="C2433" t="s">
        <v>132</v>
      </c>
    </row>
    <row r="2434" spans="1:3">
      <c r="A2434" t="s">
        <v>134</v>
      </c>
      <c r="B2434" s="86" t="s">
        <v>116</v>
      </c>
      <c r="C2434" t="s">
        <v>132</v>
      </c>
    </row>
    <row r="2435" spans="1:3">
      <c r="A2435" t="s">
        <v>134</v>
      </c>
      <c r="B2435" s="86" t="s">
        <v>116</v>
      </c>
      <c r="C2435" t="s">
        <v>132</v>
      </c>
    </row>
    <row r="2436" spans="1:3">
      <c r="A2436" t="s">
        <v>134</v>
      </c>
      <c r="B2436" s="86" t="s">
        <v>116</v>
      </c>
      <c r="C2436" t="s">
        <v>132</v>
      </c>
    </row>
    <row r="2437" spans="1:3">
      <c r="A2437" t="s">
        <v>134</v>
      </c>
      <c r="B2437" s="86" t="s">
        <v>116</v>
      </c>
      <c r="C2437" t="s">
        <v>132</v>
      </c>
    </row>
    <row r="2438" spans="1:3">
      <c r="A2438" t="s">
        <v>134</v>
      </c>
      <c r="B2438" s="86" t="s">
        <v>116</v>
      </c>
      <c r="C2438" t="s">
        <v>132</v>
      </c>
    </row>
    <row r="2439" spans="1:3">
      <c r="A2439" t="s">
        <v>134</v>
      </c>
      <c r="B2439" s="86" t="s">
        <v>116</v>
      </c>
      <c r="C2439" t="s">
        <v>132</v>
      </c>
    </row>
    <row r="2440" spans="1:3">
      <c r="A2440" t="s">
        <v>134</v>
      </c>
      <c r="B2440" s="86" t="s">
        <v>116</v>
      </c>
      <c r="C2440" t="s">
        <v>132</v>
      </c>
    </row>
    <row r="2441" spans="1:3">
      <c r="A2441" t="s">
        <v>134</v>
      </c>
      <c r="B2441" s="86" t="s">
        <v>116</v>
      </c>
      <c r="C2441" t="s">
        <v>132</v>
      </c>
    </row>
    <row r="2442" spans="1:3">
      <c r="A2442" t="s">
        <v>134</v>
      </c>
      <c r="B2442" s="86" t="s">
        <v>116</v>
      </c>
      <c r="C2442" t="s">
        <v>132</v>
      </c>
    </row>
    <row r="2443" spans="1:3">
      <c r="A2443" t="s">
        <v>134</v>
      </c>
      <c r="B2443" s="86" t="s">
        <v>116</v>
      </c>
      <c r="C2443" t="s">
        <v>132</v>
      </c>
    </row>
    <row r="2444" spans="1:3">
      <c r="A2444" t="s">
        <v>134</v>
      </c>
      <c r="B2444" s="86" t="s">
        <v>116</v>
      </c>
      <c r="C2444" t="s">
        <v>132</v>
      </c>
    </row>
    <row r="2445" spans="1:3">
      <c r="A2445" t="s">
        <v>134</v>
      </c>
      <c r="B2445" s="86" t="s">
        <v>116</v>
      </c>
      <c r="C2445" t="s">
        <v>132</v>
      </c>
    </row>
    <row r="2446" spans="1:3">
      <c r="A2446" t="s">
        <v>134</v>
      </c>
      <c r="B2446" s="86" t="s">
        <v>116</v>
      </c>
      <c r="C2446" t="s">
        <v>132</v>
      </c>
    </row>
    <row r="2447" spans="1:3">
      <c r="A2447" t="s">
        <v>134</v>
      </c>
      <c r="B2447" s="86" t="s">
        <v>116</v>
      </c>
      <c r="C2447" t="s">
        <v>132</v>
      </c>
    </row>
    <row r="2448" spans="1:3">
      <c r="A2448" t="s">
        <v>134</v>
      </c>
      <c r="B2448" s="86" t="s">
        <v>116</v>
      </c>
      <c r="C2448" t="s">
        <v>132</v>
      </c>
    </row>
    <row r="2449" spans="1:3">
      <c r="A2449" t="s">
        <v>134</v>
      </c>
      <c r="B2449" s="86" t="s">
        <v>116</v>
      </c>
      <c r="C2449" t="s">
        <v>132</v>
      </c>
    </row>
    <row r="2450" spans="1:3">
      <c r="A2450" t="s">
        <v>134</v>
      </c>
      <c r="B2450" s="86" t="s">
        <v>116</v>
      </c>
      <c r="C2450" t="s">
        <v>132</v>
      </c>
    </row>
    <row r="2451" spans="1:3">
      <c r="A2451" t="s">
        <v>134</v>
      </c>
      <c r="B2451" s="86" t="s">
        <v>116</v>
      </c>
      <c r="C2451" t="s">
        <v>132</v>
      </c>
    </row>
    <row r="2452" spans="1:3">
      <c r="A2452" t="s">
        <v>134</v>
      </c>
      <c r="B2452" s="86" t="s">
        <v>116</v>
      </c>
      <c r="C2452" t="s">
        <v>132</v>
      </c>
    </row>
    <row r="2453" spans="1:3">
      <c r="A2453" t="s">
        <v>134</v>
      </c>
      <c r="B2453" s="86" t="s">
        <v>116</v>
      </c>
      <c r="C2453" t="s">
        <v>132</v>
      </c>
    </row>
    <row r="2454" spans="1:3">
      <c r="A2454" t="s">
        <v>134</v>
      </c>
      <c r="B2454" s="86" t="s">
        <v>116</v>
      </c>
      <c r="C2454" t="s">
        <v>132</v>
      </c>
    </row>
    <row r="2455" spans="1:3">
      <c r="A2455" t="s">
        <v>134</v>
      </c>
      <c r="B2455" s="86" t="s">
        <v>116</v>
      </c>
      <c r="C2455" t="s">
        <v>132</v>
      </c>
    </row>
    <row r="2456" spans="1:3">
      <c r="A2456" t="s">
        <v>134</v>
      </c>
      <c r="B2456" s="86" t="s">
        <v>116</v>
      </c>
      <c r="C2456" s="86" t="s">
        <v>1506</v>
      </c>
    </row>
    <row r="2457" spans="1:3">
      <c r="A2457" t="s">
        <v>134</v>
      </c>
      <c r="B2457" s="86" t="s">
        <v>116</v>
      </c>
      <c r="C2457" s="86" t="s">
        <v>1506</v>
      </c>
    </row>
    <row r="2458" spans="1:3">
      <c r="A2458" t="s">
        <v>134</v>
      </c>
      <c r="B2458" s="86" t="s">
        <v>116</v>
      </c>
      <c r="C2458" s="86" t="s">
        <v>1506</v>
      </c>
    </row>
    <row r="2459" spans="1:3">
      <c r="A2459" t="s">
        <v>134</v>
      </c>
      <c r="B2459" s="86" t="s">
        <v>116</v>
      </c>
      <c r="C2459" s="86" t="s">
        <v>1506</v>
      </c>
    </row>
    <row r="2460" spans="1:3">
      <c r="A2460" t="s">
        <v>134</v>
      </c>
      <c r="B2460" s="86" t="s">
        <v>116</v>
      </c>
      <c r="C2460" s="86" t="s">
        <v>1506</v>
      </c>
    </row>
    <row r="2461" spans="1:3">
      <c r="A2461" t="s">
        <v>134</v>
      </c>
      <c r="B2461" s="86" t="s">
        <v>116</v>
      </c>
      <c r="C2461" s="86" t="s">
        <v>1506</v>
      </c>
    </row>
    <row r="2462" spans="1:3">
      <c r="A2462" t="s">
        <v>134</v>
      </c>
      <c r="B2462" s="86" t="s">
        <v>116</v>
      </c>
      <c r="C2462" s="86" t="s">
        <v>1506</v>
      </c>
    </row>
    <row r="2463" spans="1:3">
      <c r="A2463" t="s">
        <v>134</v>
      </c>
      <c r="B2463" s="86" t="s">
        <v>116</v>
      </c>
      <c r="C2463" s="86" t="s">
        <v>1506</v>
      </c>
    </row>
    <row r="2464" spans="1:3">
      <c r="A2464" t="s">
        <v>134</v>
      </c>
      <c r="B2464" s="86" t="s">
        <v>116</v>
      </c>
      <c r="C2464" s="86" t="s">
        <v>1506</v>
      </c>
    </row>
    <row r="2465" spans="1:3">
      <c r="A2465" t="s">
        <v>134</v>
      </c>
      <c r="B2465" s="86" t="s">
        <v>116</v>
      </c>
      <c r="C2465" s="86" t="s">
        <v>1506</v>
      </c>
    </row>
    <row r="2466" spans="1:3">
      <c r="A2466" t="s">
        <v>134</v>
      </c>
      <c r="B2466" s="86" t="s">
        <v>116</v>
      </c>
      <c r="C2466" s="86" t="s">
        <v>1507</v>
      </c>
    </row>
    <row r="2467" spans="1:3">
      <c r="A2467" t="s">
        <v>134</v>
      </c>
      <c r="B2467" s="86" t="s">
        <v>116</v>
      </c>
      <c r="C2467" s="86" t="s">
        <v>1507</v>
      </c>
    </row>
    <row r="2468" spans="1:3">
      <c r="A2468" t="s">
        <v>134</v>
      </c>
      <c r="B2468" s="86" t="s">
        <v>116</v>
      </c>
      <c r="C2468" s="86" t="s">
        <v>1507</v>
      </c>
    </row>
    <row r="2469" spans="1:3">
      <c r="A2469" t="s">
        <v>134</v>
      </c>
      <c r="B2469" s="86" t="s">
        <v>116</v>
      </c>
      <c r="C2469" s="86" t="s">
        <v>1507</v>
      </c>
    </row>
    <row r="2470" spans="1:3">
      <c r="A2470" t="s">
        <v>134</v>
      </c>
      <c r="B2470" s="86" t="s">
        <v>135</v>
      </c>
      <c r="C2470" t="s">
        <v>132</v>
      </c>
    </row>
    <row r="2471" spans="1:3">
      <c r="A2471" t="s">
        <v>134</v>
      </c>
      <c r="B2471" s="86" t="s">
        <v>135</v>
      </c>
      <c r="C2471" t="s">
        <v>132</v>
      </c>
    </row>
    <row r="2472" spans="1:3">
      <c r="A2472" t="s">
        <v>134</v>
      </c>
      <c r="B2472" s="86" t="s">
        <v>135</v>
      </c>
      <c r="C2472" t="s">
        <v>132</v>
      </c>
    </row>
    <row r="2473" spans="1:3">
      <c r="A2473" t="s">
        <v>134</v>
      </c>
      <c r="B2473" s="86" t="s">
        <v>135</v>
      </c>
      <c r="C2473" t="s">
        <v>132</v>
      </c>
    </row>
    <row r="2474" spans="1:3">
      <c r="A2474" t="s">
        <v>134</v>
      </c>
      <c r="B2474" s="86" t="s">
        <v>135</v>
      </c>
      <c r="C2474" t="s">
        <v>132</v>
      </c>
    </row>
    <row r="2475" spans="1:3">
      <c r="A2475" t="s">
        <v>134</v>
      </c>
      <c r="B2475" s="86" t="s">
        <v>135</v>
      </c>
      <c r="C2475" t="s">
        <v>132</v>
      </c>
    </row>
    <row r="2476" spans="1:3">
      <c r="A2476" t="s">
        <v>134</v>
      </c>
      <c r="B2476" s="86" t="s">
        <v>135</v>
      </c>
      <c r="C2476" t="s">
        <v>132</v>
      </c>
    </row>
    <row r="2477" spans="1:3">
      <c r="A2477" t="s">
        <v>134</v>
      </c>
      <c r="B2477" s="86" t="s">
        <v>135</v>
      </c>
      <c r="C2477" t="s">
        <v>132</v>
      </c>
    </row>
    <row r="2478" spans="1:3">
      <c r="A2478" t="s">
        <v>134</v>
      </c>
      <c r="B2478" s="86" t="s">
        <v>135</v>
      </c>
      <c r="C2478" t="s">
        <v>132</v>
      </c>
    </row>
    <row r="2479" spans="1:3">
      <c r="A2479" t="s">
        <v>134</v>
      </c>
      <c r="B2479" s="86" t="s">
        <v>135</v>
      </c>
      <c r="C2479" t="s">
        <v>132</v>
      </c>
    </row>
    <row r="2480" spans="1:3">
      <c r="A2480" t="s">
        <v>134</v>
      </c>
      <c r="B2480" s="86" t="s">
        <v>135</v>
      </c>
      <c r="C2480" t="s">
        <v>132</v>
      </c>
    </row>
    <row r="2481" spans="1:3">
      <c r="A2481" t="s">
        <v>134</v>
      </c>
      <c r="B2481" s="86" t="s">
        <v>135</v>
      </c>
      <c r="C2481" t="s">
        <v>132</v>
      </c>
    </row>
    <row r="2482" spans="1:3">
      <c r="A2482" t="s">
        <v>134</v>
      </c>
      <c r="B2482" s="86" t="s">
        <v>135</v>
      </c>
      <c r="C2482" t="s">
        <v>132</v>
      </c>
    </row>
    <row r="2483" spans="1:3">
      <c r="A2483" t="s">
        <v>134</v>
      </c>
      <c r="B2483" s="86" t="s">
        <v>135</v>
      </c>
      <c r="C2483" t="s">
        <v>132</v>
      </c>
    </row>
    <row r="2484" spans="1:3">
      <c r="A2484" t="s">
        <v>134</v>
      </c>
      <c r="B2484" s="86" t="s">
        <v>135</v>
      </c>
      <c r="C2484" t="s">
        <v>132</v>
      </c>
    </row>
    <row r="2485" spans="1:3">
      <c r="A2485" t="s">
        <v>134</v>
      </c>
      <c r="B2485" s="86" t="s">
        <v>135</v>
      </c>
      <c r="C2485" t="s">
        <v>132</v>
      </c>
    </row>
    <row r="2486" spans="1:3">
      <c r="A2486" t="s">
        <v>134</v>
      </c>
      <c r="B2486" s="86" t="s">
        <v>135</v>
      </c>
      <c r="C2486" t="s">
        <v>132</v>
      </c>
    </row>
    <row r="2487" spans="1:3">
      <c r="A2487" t="s">
        <v>134</v>
      </c>
      <c r="B2487" s="86" t="s">
        <v>135</v>
      </c>
      <c r="C2487" t="s">
        <v>132</v>
      </c>
    </row>
    <row r="2488" spans="1:3">
      <c r="A2488" t="s">
        <v>134</v>
      </c>
      <c r="B2488" s="86" t="s">
        <v>135</v>
      </c>
      <c r="C2488" t="s">
        <v>132</v>
      </c>
    </row>
    <row r="2489" spans="1:3">
      <c r="A2489" t="s">
        <v>134</v>
      </c>
      <c r="B2489" s="86" t="s">
        <v>135</v>
      </c>
      <c r="C2489" t="s">
        <v>132</v>
      </c>
    </row>
    <row r="2490" spans="1:3">
      <c r="A2490" t="s">
        <v>134</v>
      </c>
      <c r="B2490" s="86" t="s">
        <v>135</v>
      </c>
      <c r="C2490" t="s">
        <v>132</v>
      </c>
    </row>
    <row r="2491" spans="1:3">
      <c r="A2491" t="s">
        <v>134</v>
      </c>
      <c r="B2491" s="86" t="s">
        <v>135</v>
      </c>
      <c r="C2491" t="s">
        <v>132</v>
      </c>
    </row>
    <row r="2492" spans="1:3">
      <c r="A2492" t="s">
        <v>134</v>
      </c>
      <c r="B2492" s="86" t="s">
        <v>135</v>
      </c>
      <c r="C2492" t="s">
        <v>132</v>
      </c>
    </row>
    <row r="2493" spans="1:3">
      <c r="A2493" t="s">
        <v>134</v>
      </c>
      <c r="B2493" s="86" t="s">
        <v>135</v>
      </c>
      <c r="C2493" t="s">
        <v>132</v>
      </c>
    </row>
    <row r="2494" spans="1:3">
      <c r="A2494" t="s">
        <v>134</v>
      </c>
      <c r="B2494" s="86" t="s">
        <v>135</v>
      </c>
      <c r="C2494" t="s">
        <v>132</v>
      </c>
    </row>
    <row r="2495" spans="1:3">
      <c r="A2495" t="s">
        <v>134</v>
      </c>
      <c r="B2495" s="86" t="s">
        <v>135</v>
      </c>
      <c r="C2495" t="s">
        <v>132</v>
      </c>
    </row>
    <row r="2496" spans="1:3">
      <c r="A2496" t="s">
        <v>134</v>
      </c>
      <c r="B2496" s="86" t="s">
        <v>135</v>
      </c>
      <c r="C2496" t="s">
        <v>132</v>
      </c>
    </row>
    <row r="2497" spans="1:3">
      <c r="A2497" t="s">
        <v>134</v>
      </c>
      <c r="B2497" s="86" t="s">
        <v>135</v>
      </c>
      <c r="C2497" t="s">
        <v>132</v>
      </c>
    </row>
    <row r="2498" spans="1:3">
      <c r="A2498" t="s">
        <v>134</v>
      </c>
      <c r="B2498" s="86" t="s">
        <v>135</v>
      </c>
      <c r="C2498" t="s">
        <v>132</v>
      </c>
    </row>
    <row r="2499" spans="1:3">
      <c r="A2499" t="s">
        <v>134</v>
      </c>
      <c r="B2499" s="86" t="s">
        <v>135</v>
      </c>
      <c r="C2499" t="s">
        <v>132</v>
      </c>
    </row>
    <row r="2500" spans="1:3">
      <c r="A2500" t="s">
        <v>134</v>
      </c>
      <c r="B2500" s="86" t="s">
        <v>135</v>
      </c>
      <c r="C2500" t="s">
        <v>132</v>
      </c>
    </row>
    <row r="2501" spans="1:3">
      <c r="A2501" t="s">
        <v>134</v>
      </c>
      <c r="B2501" s="86" t="s">
        <v>135</v>
      </c>
      <c r="C2501" t="s">
        <v>132</v>
      </c>
    </row>
    <row r="2502" spans="1:3">
      <c r="A2502" t="s">
        <v>134</v>
      </c>
      <c r="B2502" s="86" t="s">
        <v>135</v>
      </c>
      <c r="C2502" t="s">
        <v>132</v>
      </c>
    </row>
    <row r="2503" spans="1:3">
      <c r="A2503" t="s">
        <v>134</v>
      </c>
      <c r="B2503" s="86" t="s">
        <v>135</v>
      </c>
      <c r="C2503" t="s">
        <v>132</v>
      </c>
    </row>
    <row r="2504" spans="1:3">
      <c r="A2504" t="s">
        <v>134</v>
      </c>
      <c r="B2504" s="86" t="s">
        <v>135</v>
      </c>
      <c r="C2504" t="s">
        <v>132</v>
      </c>
    </row>
    <row r="2505" spans="1:3">
      <c r="A2505" t="s">
        <v>134</v>
      </c>
      <c r="B2505" s="86" t="s">
        <v>135</v>
      </c>
      <c r="C2505" t="s">
        <v>132</v>
      </c>
    </row>
    <row r="2506" spans="1:3">
      <c r="A2506" t="s">
        <v>134</v>
      </c>
      <c r="B2506" s="86" t="s">
        <v>135</v>
      </c>
      <c r="C2506" t="s">
        <v>132</v>
      </c>
    </row>
    <row r="2507" spans="1:3">
      <c r="A2507" t="s">
        <v>134</v>
      </c>
      <c r="B2507" s="86" t="s">
        <v>135</v>
      </c>
      <c r="C2507" t="s">
        <v>132</v>
      </c>
    </row>
    <row r="2508" spans="1:3">
      <c r="A2508" t="s">
        <v>134</v>
      </c>
      <c r="B2508" s="86" t="s">
        <v>135</v>
      </c>
      <c r="C2508" t="s">
        <v>132</v>
      </c>
    </row>
    <row r="2509" spans="1:3">
      <c r="A2509" t="s">
        <v>134</v>
      </c>
      <c r="B2509" s="86" t="s">
        <v>135</v>
      </c>
      <c r="C2509" t="s">
        <v>132</v>
      </c>
    </row>
    <row r="2510" spans="1:3">
      <c r="A2510" t="s">
        <v>134</v>
      </c>
      <c r="B2510" s="86" t="s">
        <v>135</v>
      </c>
      <c r="C2510" t="s">
        <v>132</v>
      </c>
    </row>
    <row r="2511" spans="1:3">
      <c r="A2511" t="s">
        <v>134</v>
      </c>
      <c r="B2511" s="86" t="s">
        <v>135</v>
      </c>
      <c r="C2511" t="s">
        <v>132</v>
      </c>
    </row>
    <row r="2512" spans="1:3">
      <c r="A2512" t="s">
        <v>134</v>
      </c>
      <c r="B2512" s="86" t="s">
        <v>135</v>
      </c>
      <c r="C2512" t="s">
        <v>132</v>
      </c>
    </row>
    <row r="2513" spans="1:3">
      <c r="A2513" t="s">
        <v>134</v>
      </c>
      <c r="B2513" s="86" t="s">
        <v>135</v>
      </c>
      <c r="C2513" t="s">
        <v>132</v>
      </c>
    </row>
    <row r="2514" spans="1:3">
      <c r="A2514" t="s">
        <v>134</v>
      </c>
      <c r="B2514" s="86" t="s">
        <v>135</v>
      </c>
      <c r="C2514" t="s">
        <v>132</v>
      </c>
    </row>
    <row r="2515" spans="1:3">
      <c r="A2515" t="s">
        <v>134</v>
      </c>
      <c r="B2515" s="86" t="s">
        <v>135</v>
      </c>
      <c r="C2515" t="s">
        <v>132</v>
      </c>
    </row>
    <row r="2516" spans="1:3">
      <c r="A2516" t="s">
        <v>134</v>
      </c>
      <c r="B2516" s="86" t="s">
        <v>135</v>
      </c>
      <c r="C2516" t="s">
        <v>132</v>
      </c>
    </row>
    <row r="2517" spans="1:3">
      <c r="A2517" t="s">
        <v>134</v>
      </c>
      <c r="B2517" s="86" t="s">
        <v>135</v>
      </c>
      <c r="C2517" t="s">
        <v>132</v>
      </c>
    </row>
    <row r="2518" spans="1:3">
      <c r="A2518" t="s">
        <v>134</v>
      </c>
      <c r="B2518" s="86" t="s">
        <v>135</v>
      </c>
      <c r="C2518" t="s">
        <v>132</v>
      </c>
    </row>
    <row r="2519" spans="1:3">
      <c r="A2519" t="s">
        <v>134</v>
      </c>
      <c r="B2519" s="86" t="s">
        <v>135</v>
      </c>
      <c r="C2519" t="s">
        <v>132</v>
      </c>
    </row>
    <row r="2520" spans="1:3">
      <c r="A2520" t="s">
        <v>134</v>
      </c>
      <c r="B2520" s="86" t="s">
        <v>135</v>
      </c>
      <c r="C2520" t="s">
        <v>132</v>
      </c>
    </row>
    <row r="2521" spans="1:3">
      <c r="A2521" t="s">
        <v>134</v>
      </c>
      <c r="B2521" s="86" t="s">
        <v>135</v>
      </c>
      <c r="C2521" t="s">
        <v>132</v>
      </c>
    </row>
    <row r="2522" spans="1:3">
      <c r="A2522" t="s">
        <v>134</v>
      </c>
      <c r="B2522" s="86" t="s">
        <v>135</v>
      </c>
      <c r="C2522" t="s">
        <v>132</v>
      </c>
    </row>
    <row r="2523" spans="1:3">
      <c r="A2523" t="s">
        <v>134</v>
      </c>
      <c r="B2523" s="86" t="s">
        <v>135</v>
      </c>
      <c r="C2523" t="s">
        <v>132</v>
      </c>
    </row>
    <row r="2524" spans="1:3">
      <c r="A2524" t="s">
        <v>134</v>
      </c>
      <c r="B2524" s="86" t="s">
        <v>135</v>
      </c>
      <c r="C2524" t="s">
        <v>132</v>
      </c>
    </row>
    <row r="2525" spans="1:3">
      <c r="A2525" t="s">
        <v>134</v>
      </c>
      <c r="B2525" s="86" t="s">
        <v>135</v>
      </c>
      <c r="C2525" t="s">
        <v>132</v>
      </c>
    </row>
    <row r="2526" spans="1:3">
      <c r="A2526" t="s">
        <v>134</v>
      </c>
      <c r="B2526" s="86" t="s">
        <v>135</v>
      </c>
      <c r="C2526" t="s">
        <v>132</v>
      </c>
    </row>
    <row r="2527" spans="1:3">
      <c r="A2527" t="s">
        <v>134</v>
      </c>
      <c r="B2527" s="86" t="s">
        <v>135</v>
      </c>
      <c r="C2527" t="s">
        <v>132</v>
      </c>
    </row>
    <row r="2528" spans="1:3">
      <c r="A2528" t="s">
        <v>134</v>
      </c>
      <c r="B2528" s="86" t="s">
        <v>135</v>
      </c>
      <c r="C2528" t="s">
        <v>132</v>
      </c>
    </row>
    <row r="2529" spans="1:3">
      <c r="A2529" t="s">
        <v>134</v>
      </c>
      <c r="B2529" s="86" t="s">
        <v>135</v>
      </c>
      <c r="C2529" t="s">
        <v>132</v>
      </c>
    </row>
    <row r="2530" spans="1:3">
      <c r="A2530" t="s">
        <v>134</v>
      </c>
      <c r="B2530" s="86" t="s">
        <v>135</v>
      </c>
      <c r="C2530" t="s">
        <v>132</v>
      </c>
    </row>
    <row r="2531" spans="1:3">
      <c r="A2531" t="s">
        <v>134</v>
      </c>
      <c r="B2531" s="86" t="s">
        <v>135</v>
      </c>
      <c r="C2531" t="s">
        <v>132</v>
      </c>
    </row>
    <row r="2532" spans="1:3">
      <c r="A2532" t="s">
        <v>134</v>
      </c>
      <c r="B2532" s="86" t="s">
        <v>135</v>
      </c>
      <c r="C2532" t="s">
        <v>132</v>
      </c>
    </row>
    <row r="2533" spans="1:3">
      <c r="A2533" t="s">
        <v>134</v>
      </c>
      <c r="B2533" s="86" t="s">
        <v>135</v>
      </c>
      <c r="C2533" t="s">
        <v>132</v>
      </c>
    </row>
    <row r="2534" spans="1:3">
      <c r="A2534" t="s">
        <v>134</v>
      </c>
      <c r="B2534" s="86" t="s">
        <v>135</v>
      </c>
      <c r="C2534" s="86" t="s">
        <v>1508</v>
      </c>
    </row>
    <row r="2535" spans="1:3">
      <c r="A2535" t="s">
        <v>134</v>
      </c>
      <c r="B2535" s="86" t="s">
        <v>135</v>
      </c>
      <c r="C2535" s="86" t="s">
        <v>1508</v>
      </c>
    </row>
    <row r="2536" spans="1:3">
      <c r="A2536" t="s">
        <v>134</v>
      </c>
      <c r="B2536" s="86" t="s">
        <v>135</v>
      </c>
      <c r="C2536" s="86" t="s">
        <v>1508</v>
      </c>
    </row>
    <row r="2537" spans="1:3">
      <c r="A2537" t="s">
        <v>134</v>
      </c>
      <c r="B2537" s="86" t="s">
        <v>135</v>
      </c>
      <c r="C2537" s="86" t="s">
        <v>1508</v>
      </c>
    </row>
    <row r="2538" spans="1:3">
      <c r="A2538" t="s">
        <v>134</v>
      </c>
      <c r="B2538" s="86" t="s">
        <v>135</v>
      </c>
      <c r="C2538" s="86" t="s">
        <v>1508</v>
      </c>
    </row>
    <row r="2539" spans="1:3">
      <c r="A2539" t="s">
        <v>134</v>
      </c>
      <c r="B2539" s="86" t="s">
        <v>135</v>
      </c>
      <c r="C2539" s="86" t="s">
        <v>1508</v>
      </c>
    </row>
    <row r="2540" spans="1:3">
      <c r="A2540" t="s">
        <v>134</v>
      </c>
      <c r="B2540" s="86" t="s">
        <v>135</v>
      </c>
      <c r="C2540" s="86" t="s">
        <v>1508</v>
      </c>
    </row>
    <row r="2541" spans="1:3">
      <c r="A2541" t="s">
        <v>134</v>
      </c>
      <c r="B2541" s="86" t="s">
        <v>135</v>
      </c>
      <c r="C2541" s="86" t="s">
        <v>1508</v>
      </c>
    </row>
    <row r="2542" spans="1:3">
      <c r="A2542" t="s">
        <v>134</v>
      </c>
      <c r="B2542" s="86" t="s">
        <v>135</v>
      </c>
      <c r="C2542" s="86" t="s">
        <v>1508</v>
      </c>
    </row>
    <row r="2543" spans="1:3">
      <c r="A2543" t="s">
        <v>134</v>
      </c>
      <c r="B2543" s="86" t="s">
        <v>135</v>
      </c>
      <c r="C2543" s="86" t="s">
        <v>1508</v>
      </c>
    </row>
    <row r="2544" spans="1:3">
      <c r="A2544" t="s">
        <v>134</v>
      </c>
      <c r="B2544" s="86" t="s">
        <v>135</v>
      </c>
      <c r="C2544" s="86" t="s">
        <v>1508</v>
      </c>
    </row>
    <row r="2545" spans="1:3">
      <c r="A2545" t="s">
        <v>134</v>
      </c>
      <c r="B2545" s="86" t="s">
        <v>135</v>
      </c>
      <c r="C2545" s="86" t="s">
        <v>1508</v>
      </c>
    </row>
    <row r="2546" spans="1:3">
      <c r="A2546" t="s">
        <v>134</v>
      </c>
      <c r="B2546" s="86" t="s">
        <v>135</v>
      </c>
      <c r="C2546" s="86" t="s">
        <v>1508</v>
      </c>
    </row>
    <row r="2547" spans="1:3">
      <c r="A2547" t="s">
        <v>134</v>
      </c>
      <c r="B2547" s="86" t="s">
        <v>135</v>
      </c>
      <c r="C2547" s="86" t="s">
        <v>1508</v>
      </c>
    </row>
    <row r="2548" spans="1:3">
      <c r="A2548" t="s">
        <v>134</v>
      </c>
      <c r="B2548" s="86" t="s">
        <v>135</v>
      </c>
      <c r="C2548" s="86" t="s">
        <v>1508</v>
      </c>
    </row>
    <row r="2549" spans="1:3">
      <c r="A2549" t="s">
        <v>134</v>
      </c>
      <c r="B2549" s="86" t="s">
        <v>135</v>
      </c>
      <c r="C2549" s="86" t="s">
        <v>1508</v>
      </c>
    </row>
    <row r="2550" spans="1:3">
      <c r="A2550" t="s">
        <v>134</v>
      </c>
      <c r="B2550" s="86" t="s">
        <v>135</v>
      </c>
      <c r="C2550" s="86" t="s">
        <v>1508</v>
      </c>
    </row>
    <row r="2551" spans="1:3">
      <c r="A2551" t="s">
        <v>134</v>
      </c>
      <c r="B2551" s="86" t="s">
        <v>135</v>
      </c>
      <c r="C2551" s="86" t="s">
        <v>1508</v>
      </c>
    </row>
    <row r="2552" spans="1:3">
      <c r="A2552" t="s">
        <v>134</v>
      </c>
      <c r="B2552" s="86" t="s">
        <v>135</v>
      </c>
      <c r="C2552" s="86" t="s">
        <v>1508</v>
      </c>
    </row>
    <row r="2553" spans="1:3">
      <c r="A2553" t="s">
        <v>134</v>
      </c>
      <c r="B2553" s="86" t="s">
        <v>135</v>
      </c>
      <c r="C2553" s="86" t="s">
        <v>1508</v>
      </c>
    </row>
    <row r="2554" spans="1:3">
      <c r="A2554" t="s">
        <v>134</v>
      </c>
      <c r="B2554" s="86" t="s">
        <v>135</v>
      </c>
      <c r="C2554" s="86" t="s">
        <v>1508</v>
      </c>
    </row>
    <row r="2555" spans="1:3">
      <c r="A2555" t="s">
        <v>134</v>
      </c>
      <c r="B2555" s="86" t="s">
        <v>135</v>
      </c>
      <c r="C2555" s="86" t="s">
        <v>1508</v>
      </c>
    </row>
    <row r="2556" spans="1:3">
      <c r="A2556" t="s">
        <v>134</v>
      </c>
      <c r="B2556" s="86" t="s">
        <v>135</v>
      </c>
      <c r="C2556" s="86" t="s">
        <v>1508</v>
      </c>
    </row>
    <row r="2557" spans="1:3">
      <c r="A2557" t="s">
        <v>134</v>
      </c>
      <c r="B2557" s="86" t="s">
        <v>135</v>
      </c>
      <c r="C2557" s="86" t="s">
        <v>1508</v>
      </c>
    </row>
    <row r="2558" spans="1:3">
      <c r="A2558" t="s">
        <v>134</v>
      </c>
      <c r="B2558" s="86" t="s">
        <v>135</v>
      </c>
      <c r="C2558" s="86" t="s">
        <v>1508</v>
      </c>
    </row>
    <row r="2559" spans="1:3">
      <c r="A2559" t="s">
        <v>134</v>
      </c>
      <c r="B2559" s="86" t="s">
        <v>135</v>
      </c>
      <c r="C2559" s="86" t="s">
        <v>1508</v>
      </c>
    </row>
    <row r="2560" spans="1:3">
      <c r="A2560" t="s">
        <v>134</v>
      </c>
      <c r="B2560" s="86" t="s">
        <v>135</v>
      </c>
      <c r="C2560" s="86" t="s">
        <v>1508</v>
      </c>
    </row>
    <row r="2561" spans="1:3">
      <c r="A2561" t="s">
        <v>134</v>
      </c>
      <c r="B2561" s="86" t="s">
        <v>135</v>
      </c>
      <c r="C2561" s="86" t="s">
        <v>1508</v>
      </c>
    </row>
    <row r="2562" spans="1:3">
      <c r="A2562" t="s">
        <v>134</v>
      </c>
      <c r="B2562" s="86" t="s">
        <v>135</v>
      </c>
      <c r="C2562" s="86" t="s">
        <v>1508</v>
      </c>
    </row>
    <row r="2563" spans="1:3">
      <c r="A2563" t="s">
        <v>134</v>
      </c>
      <c r="B2563" s="86" t="s">
        <v>135</v>
      </c>
      <c r="C2563" s="86" t="s">
        <v>1508</v>
      </c>
    </row>
    <row r="2564" spans="1:3">
      <c r="A2564" t="s">
        <v>134</v>
      </c>
      <c r="B2564" s="86" t="s">
        <v>135</v>
      </c>
      <c r="C2564" s="86" t="s">
        <v>1508</v>
      </c>
    </row>
    <row r="2565" spans="1:3">
      <c r="A2565" t="s">
        <v>134</v>
      </c>
      <c r="B2565" s="86" t="s">
        <v>135</v>
      </c>
      <c r="C2565" s="86" t="s">
        <v>1508</v>
      </c>
    </row>
    <row r="2566" spans="1:3">
      <c r="A2566" t="s">
        <v>134</v>
      </c>
      <c r="B2566" s="86" t="s">
        <v>135</v>
      </c>
      <c r="C2566" s="86" t="s">
        <v>1508</v>
      </c>
    </row>
    <row r="2567" spans="1:3">
      <c r="A2567" t="s">
        <v>134</v>
      </c>
      <c r="B2567" s="86" t="s">
        <v>135</v>
      </c>
      <c r="C2567" s="86" t="s">
        <v>1508</v>
      </c>
    </row>
    <row r="2568" spans="1:3">
      <c r="A2568" t="s">
        <v>134</v>
      </c>
      <c r="B2568" s="86" t="s">
        <v>135</v>
      </c>
      <c r="C2568" s="86" t="s">
        <v>1508</v>
      </c>
    </row>
    <row r="2569" spans="1:3">
      <c r="A2569" t="s">
        <v>134</v>
      </c>
      <c r="B2569" s="86" t="s">
        <v>135</v>
      </c>
      <c r="C2569" s="86" t="s">
        <v>1508</v>
      </c>
    </row>
    <row r="2570" spans="1:3">
      <c r="A2570" t="s">
        <v>134</v>
      </c>
      <c r="B2570" s="86" t="s">
        <v>135</v>
      </c>
      <c r="C2570" s="86" t="s">
        <v>1508</v>
      </c>
    </row>
    <row r="2571" spans="1:3">
      <c r="A2571" t="s">
        <v>134</v>
      </c>
      <c r="B2571" s="86" t="s">
        <v>135</v>
      </c>
      <c r="C2571" s="86" t="s">
        <v>1508</v>
      </c>
    </row>
    <row r="2572" spans="1:3">
      <c r="A2572" t="s">
        <v>134</v>
      </c>
      <c r="B2572" s="86" t="s">
        <v>135</v>
      </c>
      <c r="C2572" s="86" t="s">
        <v>1508</v>
      </c>
    </row>
    <row r="2573" spans="1:3">
      <c r="A2573" t="s">
        <v>134</v>
      </c>
      <c r="B2573" s="86" t="s">
        <v>135</v>
      </c>
      <c r="C2573" s="86" t="s">
        <v>1508</v>
      </c>
    </row>
    <row r="2574" spans="1:3">
      <c r="A2574" t="s">
        <v>134</v>
      </c>
      <c r="B2574" s="86" t="s">
        <v>135</v>
      </c>
      <c r="C2574" s="86" t="s">
        <v>1508</v>
      </c>
    </row>
    <row r="2575" spans="1:3">
      <c r="A2575" t="s">
        <v>134</v>
      </c>
      <c r="B2575" s="86" t="s">
        <v>135</v>
      </c>
      <c r="C2575" s="86" t="s">
        <v>1508</v>
      </c>
    </row>
    <row r="2576" spans="1:3">
      <c r="A2576" t="s">
        <v>134</v>
      </c>
      <c r="B2576" s="86" t="s">
        <v>135</v>
      </c>
      <c r="C2576" s="86" t="s">
        <v>1508</v>
      </c>
    </row>
    <row r="2577" spans="1:3">
      <c r="A2577" t="s">
        <v>134</v>
      </c>
      <c r="B2577" s="86" t="s">
        <v>135</v>
      </c>
      <c r="C2577" s="86" t="s">
        <v>1508</v>
      </c>
    </row>
    <row r="2578" spans="1:3">
      <c r="A2578" t="s">
        <v>134</v>
      </c>
      <c r="B2578" s="86" t="s">
        <v>135</v>
      </c>
      <c r="C2578" s="86" t="s">
        <v>1508</v>
      </c>
    </row>
    <row r="2579" spans="1:3">
      <c r="A2579" t="s">
        <v>134</v>
      </c>
      <c r="B2579" s="86" t="s">
        <v>135</v>
      </c>
      <c r="C2579" s="86" t="s">
        <v>1508</v>
      </c>
    </row>
    <row r="2580" spans="1:3">
      <c r="A2580" t="s">
        <v>134</v>
      </c>
      <c r="B2580" s="86" t="s">
        <v>135</v>
      </c>
      <c r="C2580" s="86" t="s">
        <v>1508</v>
      </c>
    </row>
    <row r="2581" spans="1:3">
      <c r="A2581" t="s">
        <v>134</v>
      </c>
      <c r="B2581" s="86" t="s">
        <v>135</v>
      </c>
      <c r="C2581" s="86" t="s">
        <v>1508</v>
      </c>
    </row>
    <row r="2582" spans="1:3">
      <c r="A2582" t="s">
        <v>134</v>
      </c>
      <c r="B2582" s="86" t="s">
        <v>135</v>
      </c>
      <c r="C2582" s="86" t="s">
        <v>1508</v>
      </c>
    </row>
    <row r="2583" spans="1:3">
      <c r="A2583" t="s">
        <v>134</v>
      </c>
      <c r="B2583" s="86" t="s">
        <v>135</v>
      </c>
      <c r="C2583" s="86" t="s">
        <v>1508</v>
      </c>
    </row>
    <row r="2584" spans="1:3">
      <c r="A2584" t="s">
        <v>134</v>
      </c>
      <c r="B2584" s="86" t="s">
        <v>135</v>
      </c>
      <c r="C2584" s="86" t="s">
        <v>1508</v>
      </c>
    </row>
    <row r="2585" spans="1:3">
      <c r="A2585" t="s">
        <v>134</v>
      </c>
      <c r="B2585" s="86" t="s">
        <v>135</v>
      </c>
      <c r="C2585" s="86" t="s">
        <v>1508</v>
      </c>
    </row>
    <row r="2586" spans="1:3">
      <c r="A2586" t="s">
        <v>134</v>
      </c>
      <c r="B2586" s="86" t="s">
        <v>135</v>
      </c>
      <c r="C2586" s="86" t="s">
        <v>1508</v>
      </c>
    </row>
    <row r="2587" spans="1:3">
      <c r="A2587" t="s">
        <v>134</v>
      </c>
      <c r="B2587" s="86" t="s">
        <v>135</v>
      </c>
      <c r="C2587" s="86" t="s">
        <v>1508</v>
      </c>
    </row>
    <row r="2588" spans="1:3">
      <c r="A2588" t="s">
        <v>134</v>
      </c>
      <c r="B2588" s="86" t="s">
        <v>135</v>
      </c>
      <c r="C2588" s="86" t="s">
        <v>1508</v>
      </c>
    </row>
    <row r="2589" spans="1:3">
      <c r="A2589" t="s">
        <v>134</v>
      </c>
      <c r="B2589" s="86" t="s">
        <v>135</v>
      </c>
      <c r="C2589" s="86" t="s">
        <v>1508</v>
      </c>
    </row>
    <row r="2590" spans="1:3">
      <c r="A2590" t="s">
        <v>134</v>
      </c>
      <c r="B2590" s="86" t="s">
        <v>135</v>
      </c>
      <c r="C2590" s="86" t="s">
        <v>1508</v>
      </c>
    </row>
    <row r="2591" spans="1:3">
      <c r="A2591" t="s">
        <v>134</v>
      </c>
      <c r="B2591" s="86" t="s">
        <v>135</v>
      </c>
      <c r="C2591" s="86" t="s">
        <v>1508</v>
      </c>
    </row>
    <row r="2592" spans="1:3">
      <c r="A2592" t="s">
        <v>134</v>
      </c>
      <c r="B2592" s="86" t="s">
        <v>135</v>
      </c>
      <c r="C2592" s="86" t="s">
        <v>1508</v>
      </c>
    </row>
    <row r="2593" spans="1:3">
      <c r="A2593" t="s">
        <v>134</v>
      </c>
      <c r="B2593" s="86" t="s">
        <v>135</v>
      </c>
      <c r="C2593" s="86" t="s">
        <v>1508</v>
      </c>
    </row>
    <row r="2594" spans="1:3">
      <c r="A2594" t="s">
        <v>134</v>
      </c>
      <c r="B2594" s="86" t="s">
        <v>135</v>
      </c>
      <c r="C2594" s="86" t="s">
        <v>1508</v>
      </c>
    </row>
    <row r="2595" spans="1:3">
      <c r="A2595" t="s">
        <v>134</v>
      </c>
      <c r="B2595" s="86" t="s">
        <v>135</v>
      </c>
      <c r="C2595" s="86" t="s">
        <v>1508</v>
      </c>
    </row>
    <row r="2596" spans="1:3">
      <c r="A2596" t="s">
        <v>134</v>
      </c>
      <c r="B2596" s="86" t="s">
        <v>135</v>
      </c>
      <c r="C2596" s="86" t="s">
        <v>1508</v>
      </c>
    </row>
    <row r="2597" spans="1:3">
      <c r="A2597" t="s">
        <v>134</v>
      </c>
      <c r="B2597" s="86" t="s">
        <v>135</v>
      </c>
      <c r="C2597" s="86" t="s">
        <v>1508</v>
      </c>
    </row>
    <row r="2598" spans="1:3">
      <c r="A2598" t="s">
        <v>134</v>
      </c>
      <c r="B2598" s="86" t="s">
        <v>135</v>
      </c>
      <c r="C2598" s="86" t="s">
        <v>1508</v>
      </c>
    </row>
    <row r="2599" spans="1:3">
      <c r="A2599" t="s">
        <v>134</v>
      </c>
      <c r="B2599" s="86" t="s">
        <v>135</v>
      </c>
      <c r="C2599" s="86" t="s">
        <v>1508</v>
      </c>
    </row>
    <row r="2600" spans="1:3">
      <c r="A2600" t="s">
        <v>134</v>
      </c>
      <c r="B2600" s="86" t="s">
        <v>135</v>
      </c>
      <c r="C2600" s="86" t="s">
        <v>1508</v>
      </c>
    </row>
    <row r="2601" spans="1:3">
      <c r="A2601" t="s">
        <v>134</v>
      </c>
      <c r="B2601" s="86" t="s">
        <v>135</v>
      </c>
      <c r="C2601" s="86" t="s">
        <v>1508</v>
      </c>
    </row>
    <row r="2602" spans="1:3">
      <c r="A2602" t="s">
        <v>134</v>
      </c>
      <c r="B2602" s="86" t="s">
        <v>135</v>
      </c>
      <c r="C2602" s="86" t="s">
        <v>1508</v>
      </c>
    </row>
    <row r="2603" spans="1:3">
      <c r="A2603" t="s">
        <v>134</v>
      </c>
      <c r="B2603" s="86" t="s">
        <v>135</v>
      </c>
      <c r="C2603" s="86" t="s">
        <v>1508</v>
      </c>
    </row>
    <row r="2604" spans="1:3">
      <c r="A2604" t="s">
        <v>134</v>
      </c>
      <c r="B2604" s="86" t="s">
        <v>135</v>
      </c>
      <c r="C2604" s="86" t="s">
        <v>1508</v>
      </c>
    </row>
    <row r="2605" spans="1:3">
      <c r="A2605" t="s">
        <v>134</v>
      </c>
      <c r="B2605" s="86" t="s">
        <v>135</v>
      </c>
      <c r="C2605" s="86" t="s">
        <v>1508</v>
      </c>
    </row>
    <row r="2606" spans="1:3">
      <c r="A2606" t="s">
        <v>134</v>
      </c>
      <c r="B2606" s="86" t="s">
        <v>135</v>
      </c>
      <c r="C2606" s="86" t="s">
        <v>1508</v>
      </c>
    </row>
    <row r="2607" spans="1:3">
      <c r="A2607" t="s">
        <v>134</v>
      </c>
      <c r="B2607" s="86" t="s">
        <v>135</v>
      </c>
      <c r="C2607" s="86" t="s">
        <v>1508</v>
      </c>
    </row>
    <row r="2608" spans="1:3">
      <c r="A2608" t="s">
        <v>134</v>
      </c>
      <c r="B2608" s="86" t="s">
        <v>135</v>
      </c>
      <c r="C2608" s="86" t="s">
        <v>1508</v>
      </c>
    </row>
    <row r="2609" spans="1:3">
      <c r="A2609" t="s">
        <v>134</v>
      </c>
      <c r="B2609" s="86" t="s">
        <v>135</v>
      </c>
      <c r="C2609" s="86" t="s">
        <v>1508</v>
      </c>
    </row>
    <row r="2610" spans="1:3">
      <c r="A2610" t="s">
        <v>134</v>
      </c>
      <c r="B2610" s="86" t="s">
        <v>135</v>
      </c>
      <c r="C2610" s="86" t="s">
        <v>1508</v>
      </c>
    </row>
    <row r="2611" spans="1:3">
      <c r="A2611" t="s">
        <v>134</v>
      </c>
      <c r="B2611" s="86" t="s">
        <v>135</v>
      </c>
      <c r="C2611" s="86" t="s">
        <v>1508</v>
      </c>
    </row>
    <row r="2612" spans="1:3">
      <c r="A2612" t="s">
        <v>134</v>
      </c>
      <c r="B2612" s="86" t="s">
        <v>135</v>
      </c>
      <c r="C2612" s="86" t="s">
        <v>1508</v>
      </c>
    </row>
    <row r="2613" spans="1:3">
      <c r="A2613" t="s">
        <v>134</v>
      </c>
      <c r="B2613" s="86" t="s">
        <v>135</v>
      </c>
      <c r="C2613" s="86" t="s">
        <v>1508</v>
      </c>
    </row>
    <row r="2614" spans="1:3">
      <c r="A2614" t="s">
        <v>134</v>
      </c>
      <c r="B2614" s="86" t="s">
        <v>135</v>
      </c>
      <c r="C2614" s="86" t="s">
        <v>1508</v>
      </c>
    </row>
    <row r="2615" spans="1:3">
      <c r="A2615" t="s">
        <v>134</v>
      </c>
      <c r="B2615" s="86" t="s">
        <v>135</v>
      </c>
      <c r="C2615" s="86" t="s">
        <v>1508</v>
      </c>
    </row>
    <row r="2616" spans="1:3">
      <c r="A2616" t="s">
        <v>134</v>
      </c>
      <c r="B2616" s="86" t="s">
        <v>135</v>
      </c>
      <c r="C2616" s="86" t="s">
        <v>1508</v>
      </c>
    </row>
    <row r="2617" spans="1:3">
      <c r="A2617" t="s">
        <v>134</v>
      </c>
      <c r="B2617" s="86" t="s">
        <v>135</v>
      </c>
      <c r="C2617" s="86" t="s">
        <v>1508</v>
      </c>
    </row>
    <row r="2618" spans="1:3">
      <c r="A2618" t="s">
        <v>134</v>
      </c>
      <c r="B2618" s="86" t="s">
        <v>135</v>
      </c>
      <c r="C2618" s="86" t="s">
        <v>1508</v>
      </c>
    </row>
    <row r="2619" spans="1:3">
      <c r="A2619" t="s">
        <v>134</v>
      </c>
      <c r="B2619" s="86" t="s">
        <v>135</v>
      </c>
      <c r="C2619" s="86" t="s">
        <v>1508</v>
      </c>
    </row>
    <row r="2620" spans="1:3">
      <c r="A2620" t="s">
        <v>134</v>
      </c>
      <c r="B2620" s="86" t="s">
        <v>135</v>
      </c>
      <c r="C2620" s="86" t="s">
        <v>1508</v>
      </c>
    </row>
    <row r="2621" spans="1:3">
      <c r="A2621" t="s">
        <v>134</v>
      </c>
      <c r="B2621" s="86" t="s">
        <v>135</v>
      </c>
      <c r="C2621" s="86" t="s">
        <v>1508</v>
      </c>
    </row>
    <row r="2622" spans="1:3">
      <c r="A2622" t="s">
        <v>134</v>
      </c>
      <c r="B2622" s="86" t="s">
        <v>135</v>
      </c>
      <c r="C2622" s="86" t="s">
        <v>1508</v>
      </c>
    </row>
    <row r="2623" spans="1:3">
      <c r="A2623" t="s">
        <v>134</v>
      </c>
      <c r="B2623" s="86" t="s">
        <v>135</v>
      </c>
      <c r="C2623" s="86" t="s">
        <v>1508</v>
      </c>
    </row>
    <row r="2624" spans="1:3">
      <c r="A2624" t="s">
        <v>134</v>
      </c>
      <c r="B2624" s="86" t="s">
        <v>135</v>
      </c>
      <c r="C2624" s="86" t="s">
        <v>1508</v>
      </c>
    </row>
    <row r="2625" spans="1:3">
      <c r="A2625" t="s">
        <v>134</v>
      </c>
      <c r="B2625" s="86" t="s">
        <v>135</v>
      </c>
      <c r="C2625" s="86" t="s">
        <v>1508</v>
      </c>
    </row>
    <row r="2626" spans="1:3">
      <c r="A2626" t="s">
        <v>134</v>
      </c>
      <c r="B2626" s="86" t="s">
        <v>135</v>
      </c>
      <c r="C2626" s="86" t="s">
        <v>1508</v>
      </c>
    </row>
    <row r="2627" spans="1:3">
      <c r="A2627" t="s">
        <v>134</v>
      </c>
      <c r="B2627" s="86" t="s">
        <v>135</v>
      </c>
      <c r="C2627" s="86" t="s">
        <v>1508</v>
      </c>
    </row>
    <row r="2628" spans="1:3">
      <c r="A2628" t="s">
        <v>134</v>
      </c>
      <c r="B2628" s="86" t="s">
        <v>135</v>
      </c>
      <c r="C2628" s="86" t="s">
        <v>1508</v>
      </c>
    </row>
    <row r="2629" spans="1:3">
      <c r="A2629" t="s">
        <v>134</v>
      </c>
      <c r="B2629" s="86" t="s">
        <v>135</v>
      </c>
      <c r="C2629" s="86" t="s">
        <v>1508</v>
      </c>
    </row>
    <row r="2630" spans="1:3">
      <c r="A2630" t="s">
        <v>134</v>
      </c>
      <c r="B2630" s="86" t="s">
        <v>135</v>
      </c>
      <c r="C2630" s="86" t="s">
        <v>1508</v>
      </c>
    </row>
    <row r="2631" spans="1:3">
      <c r="A2631" t="s">
        <v>134</v>
      </c>
      <c r="B2631" s="86" t="s">
        <v>135</v>
      </c>
      <c r="C2631" s="86" t="s">
        <v>1508</v>
      </c>
    </row>
    <row r="2632" spans="1:3">
      <c r="A2632" t="s">
        <v>134</v>
      </c>
      <c r="B2632" s="86" t="s">
        <v>135</v>
      </c>
      <c r="C2632" s="86" t="s">
        <v>1508</v>
      </c>
    </row>
    <row r="2633" spans="1:3">
      <c r="A2633" t="s">
        <v>134</v>
      </c>
      <c r="B2633" s="86" t="s">
        <v>135</v>
      </c>
      <c r="C2633" s="86" t="s">
        <v>1508</v>
      </c>
    </row>
    <row r="2634" spans="1:3">
      <c r="A2634" t="s">
        <v>134</v>
      </c>
      <c r="B2634" s="86" t="s">
        <v>135</v>
      </c>
      <c r="C2634" s="86" t="s">
        <v>1508</v>
      </c>
    </row>
    <row r="2635" spans="1:3">
      <c r="A2635" t="s">
        <v>134</v>
      </c>
      <c r="B2635" s="86" t="s">
        <v>135</v>
      </c>
      <c r="C2635" s="86" t="s">
        <v>1508</v>
      </c>
    </row>
    <row r="2636" spans="1:3">
      <c r="A2636" t="s">
        <v>134</v>
      </c>
      <c r="B2636" s="86" t="s">
        <v>135</v>
      </c>
      <c r="C2636" s="86" t="s">
        <v>1508</v>
      </c>
    </row>
    <row r="2637" spans="1:3">
      <c r="A2637" t="s">
        <v>134</v>
      </c>
      <c r="B2637" s="86" t="s">
        <v>135</v>
      </c>
      <c r="C2637" s="86" t="s">
        <v>1508</v>
      </c>
    </row>
    <row r="2638" spans="1:3">
      <c r="A2638" t="s">
        <v>134</v>
      </c>
      <c r="B2638" s="86" t="s">
        <v>135</v>
      </c>
      <c r="C2638" s="86" t="s">
        <v>1508</v>
      </c>
    </row>
    <row r="2639" spans="1:3">
      <c r="A2639" t="s">
        <v>134</v>
      </c>
      <c r="B2639" s="86" t="s">
        <v>135</v>
      </c>
      <c r="C2639" s="86" t="s">
        <v>1508</v>
      </c>
    </row>
    <row r="2640" spans="1:3">
      <c r="A2640" t="s">
        <v>134</v>
      </c>
      <c r="B2640" s="86" t="s">
        <v>135</v>
      </c>
      <c r="C2640" s="86" t="s">
        <v>1508</v>
      </c>
    </row>
    <row r="2641" spans="1:3">
      <c r="A2641" t="s">
        <v>134</v>
      </c>
      <c r="B2641" s="86" t="s">
        <v>135</v>
      </c>
      <c r="C2641" s="86" t="s">
        <v>1508</v>
      </c>
    </row>
    <row r="2642" spans="1:3">
      <c r="A2642" t="s">
        <v>134</v>
      </c>
      <c r="B2642" s="86" t="s">
        <v>135</v>
      </c>
      <c r="C2642" s="86" t="s">
        <v>1508</v>
      </c>
    </row>
    <row r="2643" spans="1:3">
      <c r="A2643" t="s">
        <v>134</v>
      </c>
      <c r="B2643" s="86" t="s">
        <v>135</v>
      </c>
      <c r="C2643" s="86" t="s">
        <v>1508</v>
      </c>
    </row>
    <row r="2644" spans="1:3">
      <c r="A2644" t="s">
        <v>134</v>
      </c>
      <c r="B2644" s="86" t="s">
        <v>135</v>
      </c>
      <c r="C2644" s="86" t="s">
        <v>1508</v>
      </c>
    </row>
    <row r="2645" spans="1:3">
      <c r="A2645" t="s">
        <v>134</v>
      </c>
      <c r="B2645" s="86" t="s">
        <v>135</v>
      </c>
      <c r="C2645" s="86" t="s">
        <v>1508</v>
      </c>
    </row>
    <row r="2646" spans="1:3">
      <c r="A2646" t="s">
        <v>134</v>
      </c>
      <c r="B2646" s="86" t="s">
        <v>135</v>
      </c>
      <c r="C2646" s="86" t="s">
        <v>1508</v>
      </c>
    </row>
    <row r="2647" spans="1:3">
      <c r="A2647" t="s">
        <v>134</v>
      </c>
      <c r="B2647" s="86" t="s">
        <v>135</v>
      </c>
      <c r="C2647" s="86" t="s">
        <v>1508</v>
      </c>
    </row>
    <row r="2648" spans="1:3">
      <c r="A2648" t="s">
        <v>134</v>
      </c>
      <c r="B2648" s="86" t="s">
        <v>135</v>
      </c>
      <c r="C2648" s="86" t="s">
        <v>1508</v>
      </c>
    </row>
    <row r="2649" spans="1:3">
      <c r="A2649" t="s">
        <v>134</v>
      </c>
      <c r="B2649" s="86" t="s">
        <v>135</v>
      </c>
      <c r="C2649" s="86" t="s">
        <v>1508</v>
      </c>
    </row>
    <row r="2650" spans="1:3">
      <c r="A2650" t="s">
        <v>134</v>
      </c>
      <c r="B2650" s="86" t="s">
        <v>135</v>
      </c>
      <c r="C2650" s="86" t="s">
        <v>1508</v>
      </c>
    </row>
    <row r="2651" spans="1:3">
      <c r="A2651" t="s">
        <v>134</v>
      </c>
      <c r="B2651" s="86" t="s">
        <v>135</v>
      </c>
      <c r="C2651" s="86" t="s">
        <v>1508</v>
      </c>
    </row>
    <row r="2652" spans="1:3">
      <c r="A2652" t="s">
        <v>134</v>
      </c>
      <c r="B2652" s="86" t="s">
        <v>135</v>
      </c>
      <c r="C2652" s="86" t="s">
        <v>1508</v>
      </c>
    </row>
    <row r="2653" spans="1:3">
      <c r="A2653" t="s">
        <v>134</v>
      </c>
      <c r="B2653" s="86" t="s">
        <v>135</v>
      </c>
      <c r="C2653" s="86" t="s">
        <v>1508</v>
      </c>
    </row>
    <row r="2654" spans="1:3">
      <c r="A2654" t="s">
        <v>134</v>
      </c>
      <c r="B2654" s="86" t="s">
        <v>135</v>
      </c>
      <c r="C2654" s="86" t="s">
        <v>1508</v>
      </c>
    </row>
    <row r="2655" spans="1:3">
      <c r="A2655" t="s">
        <v>134</v>
      </c>
      <c r="B2655" s="86" t="s">
        <v>135</v>
      </c>
      <c r="C2655" s="86" t="s">
        <v>1508</v>
      </c>
    </row>
    <row r="2656" spans="1:3">
      <c r="A2656" t="s">
        <v>134</v>
      </c>
      <c r="B2656" s="86" t="s">
        <v>135</v>
      </c>
      <c r="C2656" s="86" t="s">
        <v>1508</v>
      </c>
    </row>
    <row r="2657" spans="1:3">
      <c r="A2657" t="s">
        <v>134</v>
      </c>
      <c r="B2657" s="86" t="s">
        <v>135</v>
      </c>
      <c r="C2657" s="86" t="s">
        <v>1508</v>
      </c>
    </row>
    <row r="2658" spans="1:3">
      <c r="A2658" t="s">
        <v>134</v>
      </c>
      <c r="B2658" s="86" t="s">
        <v>135</v>
      </c>
      <c r="C2658" s="86" t="s">
        <v>1508</v>
      </c>
    </row>
    <row r="2659" spans="1:3">
      <c r="A2659" t="s">
        <v>134</v>
      </c>
      <c r="B2659" s="86" t="s">
        <v>135</v>
      </c>
      <c r="C2659" s="86" t="s">
        <v>1508</v>
      </c>
    </row>
    <row r="2660" spans="1:3">
      <c r="A2660" t="s">
        <v>134</v>
      </c>
      <c r="B2660" s="86" t="s">
        <v>135</v>
      </c>
      <c r="C2660" s="86" t="s">
        <v>1508</v>
      </c>
    </row>
    <row r="2661" spans="1:3">
      <c r="A2661" t="s">
        <v>134</v>
      </c>
      <c r="B2661" s="86" t="s">
        <v>135</v>
      </c>
      <c r="C2661" s="86" t="s">
        <v>1508</v>
      </c>
    </row>
    <row r="2662" spans="1:3">
      <c r="A2662" t="s">
        <v>134</v>
      </c>
      <c r="B2662" s="86" t="s">
        <v>135</v>
      </c>
      <c r="C2662" s="86" t="s">
        <v>1508</v>
      </c>
    </row>
    <row r="2663" spans="1:3">
      <c r="A2663" t="s">
        <v>134</v>
      </c>
      <c r="B2663" s="86" t="s">
        <v>135</v>
      </c>
      <c r="C2663" s="86" t="s">
        <v>1508</v>
      </c>
    </row>
    <row r="2664" spans="1:3">
      <c r="A2664" t="s">
        <v>134</v>
      </c>
      <c r="B2664" s="86" t="s">
        <v>135</v>
      </c>
      <c r="C2664" s="86" t="s">
        <v>1508</v>
      </c>
    </row>
    <row r="2665" spans="1:3">
      <c r="A2665" t="s">
        <v>134</v>
      </c>
      <c r="B2665" s="86" t="s">
        <v>135</v>
      </c>
      <c r="C2665" s="86" t="s">
        <v>1508</v>
      </c>
    </row>
    <row r="2666" spans="1:3">
      <c r="A2666" t="s">
        <v>134</v>
      </c>
      <c r="B2666" s="86" t="s">
        <v>135</v>
      </c>
      <c r="C2666" s="86" t="s">
        <v>1508</v>
      </c>
    </row>
    <row r="2667" spans="1:3">
      <c r="A2667" t="s">
        <v>134</v>
      </c>
      <c r="B2667" s="86" t="s">
        <v>135</v>
      </c>
      <c r="C2667" s="86" t="s">
        <v>1508</v>
      </c>
    </row>
    <row r="2668" spans="1:3">
      <c r="A2668" t="s">
        <v>134</v>
      </c>
      <c r="B2668" s="86" t="s">
        <v>135</v>
      </c>
      <c r="C2668" s="86" t="s">
        <v>1508</v>
      </c>
    </row>
    <row r="2669" spans="1:3">
      <c r="A2669" t="s">
        <v>134</v>
      </c>
      <c r="B2669" s="86" t="s">
        <v>135</v>
      </c>
      <c r="C2669" s="86" t="s">
        <v>1508</v>
      </c>
    </row>
    <row r="2670" spans="1:3">
      <c r="A2670" t="s">
        <v>134</v>
      </c>
      <c r="B2670" s="86" t="s">
        <v>135</v>
      </c>
      <c r="C2670" s="86" t="s">
        <v>1508</v>
      </c>
    </row>
    <row r="2671" spans="1:3">
      <c r="A2671" t="s">
        <v>134</v>
      </c>
      <c r="B2671" s="86" t="s">
        <v>135</v>
      </c>
      <c r="C2671" s="86" t="s">
        <v>1508</v>
      </c>
    </row>
    <row r="2672" spans="1:3">
      <c r="A2672" t="s">
        <v>134</v>
      </c>
      <c r="B2672" s="86" t="s">
        <v>135</v>
      </c>
      <c r="C2672" s="86" t="s">
        <v>1508</v>
      </c>
    </row>
    <row r="2673" spans="1:3">
      <c r="A2673" t="s">
        <v>134</v>
      </c>
      <c r="B2673" s="86" t="s">
        <v>135</v>
      </c>
      <c r="C2673" s="86" t="s">
        <v>1508</v>
      </c>
    </row>
    <row r="2674" spans="1:3">
      <c r="A2674" t="s">
        <v>134</v>
      </c>
      <c r="B2674" s="86" t="s">
        <v>135</v>
      </c>
      <c r="C2674" s="86" t="s">
        <v>1508</v>
      </c>
    </row>
    <row r="2675" spans="1:3">
      <c r="A2675" t="s">
        <v>134</v>
      </c>
      <c r="B2675" s="86" t="s">
        <v>135</v>
      </c>
      <c r="C2675" s="86" t="s">
        <v>1508</v>
      </c>
    </row>
    <row r="2676" spans="1:3">
      <c r="A2676" t="s">
        <v>134</v>
      </c>
      <c r="B2676" s="86" t="s">
        <v>135</v>
      </c>
      <c r="C2676" s="86" t="s">
        <v>1508</v>
      </c>
    </row>
    <row r="2677" spans="1:3">
      <c r="A2677" t="s">
        <v>134</v>
      </c>
      <c r="B2677" s="86" t="s">
        <v>135</v>
      </c>
      <c r="C2677" s="86" t="s">
        <v>1508</v>
      </c>
    </row>
    <row r="2678" spans="1:3">
      <c r="A2678" t="s">
        <v>134</v>
      </c>
      <c r="B2678" s="86" t="s">
        <v>135</v>
      </c>
      <c r="C2678" s="86" t="s">
        <v>1508</v>
      </c>
    </row>
    <row r="2679" spans="1:3">
      <c r="A2679" t="s">
        <v>134</v>
      </c>
      <c r="B2679" s="86" t="s">
        <v>135</v>
      </c>
      <c r="C2679" s="86" t="s">
        <v>1508</v>
      </c>
    </row>
    <row r="2680" spans="1:3">
      <c r="A2680" t="s">
        <v>134</v>
      </c>
      <c r="B2680" s="86" t="s">
        <v>135</v>
      </c>
      <c r="C2680" s="86" t="s">
        <v>1508</v>
      </c>
    </row>
    <row r="2681" spans="1:3">
      <c r="A2681" t="s">
        <v>134</v>
      </c>
      <c r="B2681" s="86" t="s">
        <v>135</v>
      </c>
      <c r="C2681" s="86" t="s">
        <v>1508</v>
      </c>
    </row>
    <row r="2682" spans="1:3">
      <c r="A2682" t="s">
        <v>134</v>
      </c>
      <c r="B2682" s="86" t="s">
        <v>135</v>
      </c>
      <c r="C2682" s="86" t="s">
        <v>1508</v>
      </c>
    </row>
    <row r="2683" spans="1:3">
      <c r="A2683" t="s">
        <v>134</v>
      </c>
      <c r="B2683" s="86" t="s">
        <v>135</v>
      </c>
      <c r="C2683" s="86" t="s">
        <v>1508</v>
      </c>
    </row>
    <row r="2684" spans="1:3">
      <c r="A2684" t="s">
        <v>134</v>
      </c>
      <c r="B2684" s="86" t="s">
        <v>135</v>
      </c>
      <c r="C2684" s="86" t="s">
        <v>1508</v>
      </c>
    </row>
    <row r="2685" spans="1:3">
      <c r="A2685" t="s">
        <v>134</v>
      </c>
      <c r="B2685" s="86" t="s">
        <v>135</v>
      </c>
      <c r="C2685" s="86" t="s">
        <v>1508</v>
      </c>
    </row>
    <row r="2686" spans="1:3">
      <c r="A2686" t="s">
        <v>134</v>
      </c>
      <c r="B2686" s="86" t="s">
        <v>135</v>
      </c>
      <c r="C2686" s="86" t="s">
        <v>1508</v>
      </c>
    </row>
    <row r="2687" spans="1:3">
      <c r="A2687" t="s">
        <v>134</v>
      </c>
      <c r="B2687" s="86" t="s">
        <v>135</v>
      </c>
      <c r="C2687" s="86" t="s">
        <v>1508</v>
      </c>
    </row>
    <row r="2688" spans="1:3">
      <c r="A2688" t="s">
        <v>134</v>
      </c>
      <c r="B2688" s="86" t="s">
        <v>135</v>
      </c>
      <c r="C2688" s="86" t="s">
        <v>1508</v>
      </c>
    </row>
    <row r="2689" spans="1:3">
      <c r="A2689" t="s">
        <v>134</v>
      </c>
      <c r="B2689" s="86" t="s">
        <v>135</v>
      </c>
      <c r="C2689" s="86" t="s">
        <v>1508</v>
      </c>
    </row>
    <row r="2690" spans="1:3">
      <c r="A2690" t="s">
        <v>134</v>
      </c>
      <c r="B2690" s="86" t="s">
        <v>135</v>
      </c>
      <c r="C2690" s="86" t="s">
        <v>1508</v>
      </c>
    </row>
    <row r="2691" spans="1:3">
      <c r="A2691" t="s">
        <v>134</v>
      </c>
      <c r="B2691" s="86" t="s">
        <v>135</v>
      </c>
      <c r="C2691" s="86" t="s">
        <v>1508</v>
      </c>
    </row>
    <row r="2692" spans="1:3">
      <c r="A2692" t="s">
        <v>134</v>
      </c>
      <c r="B2692" s="86" t="s">
        <v>135</v>
      </c>
      <c r="C2692" s="86" t="s">
        <v>1508</v>
      </c>
    </row>
    <row r="2693" spans="1:3">
      <c r="A2693" t="s">
        <v>134</v>
      </c>
      <c r="B2693" s="86" t="s">
        <v>135</v>
      </c>
      <c r="C2693" s="86" t="s">
        <v>1508</v>
      </c>
    </row>
    <row r="2694" spans="1:3">
      <c r="A2694" t="s">
        <v>134</v>
      </c>
      <c r="B2694" s="86" t="s">
        <v>135</v>
      </c>
      <c r="C2694" s="86" t="s">
        <v>1508</v>
      </c>
    </row>
    <row r="2695" spans="1:3">
      <c r="A2695" t="s">
        <v>134</v>
      </c>
      <c r="B2695" s="86" t="s">
        <v>135</v>
      </c>
      <c r="C2695" s="86" t="s">
        <v>1508</v>
      </c>
    </row>
    <row r="2696" spans="1:3">
      <c r="A2696" t="s">
        <v>134</v>
      </c>
      <c r="B2696" s="86" t="s">
        <v>135</v>
      </c>
      <c r="C2696" s="86" t="s">
        <v>1508</v>
      </c>
    </row>
    <row r="2697" spans="1:3">
      <c r="A2697" t="s">
        <v>134</v>
      </c>
      <c r="B2697" s="86" t="s">
        <v>135</v>
      </c>
      <c r="C2697" s="86" t="s">
        <v>1508</v>
      </c>
    </row>
    <row r="2698" spans="1:3">
      <c r="A2698" t="s">
        <v>134</v>
      </c>
      <c r="B2698" s="86" t="s">
        <v>135</v>
      </c>
      <c r="C2698" s="86" t="s">
        <v>1508</v>
      </c>
    </row>
    <row r="2699" spans="1:3">
      <c r="A2699" t="s">
        <v>134</v>
      </c>
      <c r="B2699" s="86" t="s">
        <v>135</v>
      </c>
      <c r="C2699" s="86" t="s">
        <v>1508</v>
      </c>
    </row>
    <row r="2700" spans="1:3">
      <c r="A2700" t="s">
        <v>134</v>
      </c>
      <c r="B2700" s="86" t="s">
        <v>135</v>
      </c>
      <c r="C2700" s="86" t="s">
        <v>1508</v>
      </c>
    </row>
    <row r="2701" spans="1:3">
      <c r="A2701" t="s">
        <v>134</v>
      </c>
      <c r="B2701" s="86" t="s">
        <v>135</v>
      </c>
      <c r="C2701" s="86" t="s">
        <v>1508</v>
      </c>
    </row>
    <row r="2702" spans="1:3">
      <c r="A2702" t="s">
        <v>134</v>
      </c>
      <c r="B2702" s="86" t="s">
        <v>135</v>
      </c>
      <c r="C2702" s="86" t="s">
        <v>1508</v>
      </c>
    </row>
    <row r="2703" spans="1:3">
      <c r="A2703" t="s">
        <v>134</v>
      </c>
      <c r="B2703" s="86" t="s">
        <v>135</v>
      </c>
      <c r="C2703" s="86" t="s">
        <v>1508</v>
      </c>
    </row>
    <row r="2704" spans="1:3">
      <c r="A2704" t="s">
        <v>134</v>
      </c>
      <c r="B2704" s="86" t="s">
        <v>135</v>
      </c>
      <c r="C2704" s="86" t="s">
        <v>1508</v>
      </c>
    </row>
    <row r="2705" spans="1:3">
      <c r="A2705" t="s">
        <v>134</v>
      </c>
      <c r="B2705" s="86" t="s">
        <v>135</v>
      </c>
      <c r="C2705" s="86" t="s">
        <v>1508</v>
      </c>
    </row>
    <row r="2706" spans="1:3">
      <c r="A2706" t="s">
        <v>134</v>
      </c>
      <c r="B2706" s="86" t="s">
        <v>135</v>
      </c>
      <c r="C2706" s="86" t="s">
        <v>1508</v>
      </c>
    </row>
    <row r="2707" spans="1:3">
      <c r="A2707" t="s">
        <v>134</v>
      </c>
      <c r="B2707" s="86" t="s">
        <v>135</v>
      </c>
      <c r="C2707" s="86" t="s">
        <v>1508</v>
      </c>
    </row>
    <row r="2708" spans="1:3">
      <c r="A2708" t="s">
        <v>134</v>
      </c>
      <c r="B2708" s="86" t="s">
        <v>135</v>
      </c>
      <c r="C2708" s="86" t="s">
        <v>1508</v>
      </c>
    </row>
    <row r="2709" spans="1:3">
      <c r="A2709" t="s">
        <v>134</v>
      </c>
      <c r="B2709" s="86" t="s">
        <v>135</v>
      </c>
      <c r="C2709" s="86" t="s">
        <v>1508</v>
      </c>
    </row>
    <row r="2710" spans="1:3">
      <c r="A2710" t="s">
        <v>134</v>
      </c>
      <c r="B2710" s="86" t="s">
        <v>135</v>
      </c>
      <c r="C2710" s="86" t="s">
        <v>1508</v>
      </c>
    </row>
    <row r="2711" spans="1:3">
      <c r="A2711" t="s">
        <v>134</v>
      </c>
      <c r="B2711" s="86" t="s">
        <v>135</v>
      </c>
      <c r="C2711" s="86" t="s">
        <v>1508</v>
      </c>
    </row>
    <row r="2712" spans="1:3">
      <c r="A2712" t="s">
        <v>134</v>
      </c>
      <c r="B2712" s="86" t="s">
        <v>135</v>
      </c>
      <c r="C2712" s="86" t="s">
        <v>1508</v>
      </c>
    </row>
    <row r="2713" spans="1:3">
      <c r="A2713" t="s">
        <v>134</v>
      </c>
      <c r="B2713" s="86" t="s">
        <v>135</v>
      </c>
      <c r="C2713" s="86" t="s">
        <v>1508</v>
      </c>
    </row>
    <row r="2714" spans="1:3">
      <c r="A2714" t="s">
        <v>134</v>
      </c>
      <c r="B2714" s="86" t="s">
        <v>135</v>
      </c>
      <c r="C2714" s="86" t="s">
        <v>1508</v>
      </c>
    </row>
    <row r="2715" spans="1:3">
      <c r="A2715" t="s">
        <v>134</v>
      </c>
      <c r="B2715" s="86" t="s">
        <v>135</v>
      </c>
      <c r="C2715" s="86" t="s">
        <v>1508</v>
      </c>
    </row>
    <row r="2716" spans="1:3">
      <c r="A2716" t="s">
        <v>134</v>
      </c>
      <c r="B2716" s="86" t="s">
        <v>135</v>
      </c>
      <c r="C2716" s="86" t="s">
        <v>1508</v>
      </c>
    </row>
    <row r="2717" spans="1:3">
      <c r="A2717" t="s">
        <v>134</v>
      </c>
      <c r="B2717" s="86" t="s">
        <v>135</v>
      </c>
      <c r="C2717" s="86" t="s">
        <v>1508</v>
      </c>
    </row>
    <row r="2718" spans="1:3">
      <c r="A2718" t="s">
        <v>134</v>
      </c>
      <c r="B2718" s="86" t="s">
        <v>135</v>
      </c>
      <c r="C2718" s="86" t="s">
        <v>1508</v>
      </c>
    </row>
    <row r="2719" spans="1:3">
      <c r="A2719" t="s">
        <v>134</v>
      </c>
      <c r="B2719" s="86" t="s">
        <v>135</v>
      </c>
      <c r="C2719" s="86" t="s">
        <v>1508</v>
      </c>
    </row>
    <row r="2720" spans="1:3">
      <c r="A2720" t="s">
        <v>134</v>
      </c>
      <c r="B2720" s="86" t="s">
        <v>135</v>
      </c>
      <c r="C2720" s="86" t="s">
        <v>1508</v>
      </c>
    </row>
    <row r="2721" spans="1:3">
      <c r="A2721" t="s">
        <v>134</v>
      </c>
      <c r="B2721" s="86" t="s">
        <v>135</v>
      </c>
      <c r="C2721" s="86" t="s">
        <v>1508</v>
      </c>
    </row>
    <row r="2722" spans="1:3">
      <c r="A2722" t="s">
        <v>134</v>
      </c>
      <c r="B2722" s="86" t="s">
        <v>135</v>
      </c>
      <c r="C2722" s="86" t="s">
        <v>1508</v>
      </c>
    </row>
    <row r="2723" spans="1:3">
      <c r="A2723" t="s">
        <v>134</v>
      </c>
      <c r="B2723" s="86" t="s">
        <v>135</v>
      </c>
      <c r="C2723" s="86" t="s">
        <v>1508</v>
      </c>
    </row>
    <row r="2724" spans="1:3">
      <c r="A2724" t="s">
        <v>134</v>
      </c>
      <c r="B2724" s="86" t="s">
        <v>135</v>
      </c>
      <c r="C2724" s="86" t="s">
        <v>1508</v>
      </c>
    </row>
    <row r="2725" spans="1:3">
      <c r="A2725" t="s">
        <v>134</v>
      </c>
      <c r="B2725" s="86" t="s">
        <v>135</v>
      </c>
      <c r="C2725" s="86" t="s">
        <v>1508</v>
      </c>
    </row>
    <row r="2726" spans="1:3">
      <c r="A2726" t="s">
        <v>134</v>
      </c>
      <c r="B2726" s="86" t="s">
        <v>135</v>
      </c>
      <c r="C2726" s="86" t="s">
        <v>1508</v>
      </c>
    </row>
    <row r="2727" spans="1:3">
      <c r="A2727" t="s">
        <v>134</v>
      </c>
      <c r="B2727" s="86" t="s">
        <v>135</v>
      </c>
      <c r="C2727" s="86" t="s">
        <v>1508</v>
      </c>
    </row>
    <row r="2728" spans="1:3">
      <c r="A2728" t="s">
        <v>134</v>
      </c>
      <c r="B2728" s="86" t="s">
        <v>135</v>
      </c>
      <c r="C2728" s="86" t="s">
        <v>1508</v>
      </c>
    </row>
    <row r="2729" spans="1:3">
      <c r="A2729" t="s">
        <v>134</v>
      </c>
      <c r="B2729" s="86" t="s">
        <v>135</v>
      </c>
      <c r="C2729" s="86" t="s">
        <v>1508</v>
      </c>
    </row>
    <row r="2730" spans="1:3">
      <c r="A2730" t="s">
        <v>134</v>
      </c>
      <c r="B2730" s="86" t="s">
        <v>135</v>
      </c>
      <c r="C2730" s="86" t="s">
        <v>1508</v>
      </c>
    </row>
    <row r="2731" spans="1:3">
      <c r="A2731" t="s">
        <v>134</v>
      </c>
      <c r="B2731" s="86" t="s">
        <v>135</v>
      </c>
      <c r="C2731" s="86" t="s">
        <v>1508</v>
      </c>
    </row>
    <row r="2732" spans="1:3">
      <c r="A2732" t="s">
        <v>134</v>
      </c>
      <c r="B2732" s="86" t="s">
        <v>135</v>
      </c>
      <c r="C2732" s="86" t="s">
        <v>1508</v>
      </c>
    </row>
    <row r="2733" spans="1:3">
      <c r="A2733" t="s">
        <v>134</v>
      </c>
      <c r="B2733" s="86" t="s">
        <v>135</v>
      </c>
      <c r="C2733" s="86" t="s">
        <v>1508</v>
      </c>
    </row>
    <row r="2734" spans="1:3">
      <c r="A2734" t="s">
        <v>134</v>
      </c>
      <c r="B2734" s="86" t="s">
        <v>135</v>
      </c>
      <c r="C2734" s="86" t="s">
        <v>1508</v>
      </c>
    </row>
    <row r="2735" spans="1:3">
      <c r="A2735" t="s">
        <v>134</v>
      </c>
      <c r="B2735" s="86" t="s">
        <v>135</v>
      </c>
      <c r="C2735" s="86" t="s">
        <v>1508</v>
      </c>
    </row>
    <row r="2736" spans="1:3">
      <c r="A2736" t="s">
        <v>134</v>
      </c>
      <c r="B2736" s="86" t="s">
        <v>135</v>
      </c>
      <c r="C2736" s="86" t="s">
        <v>1508</v>
      </c>
    </row>
    <row r="2737" spans="1:3">
      <c r="A2737" t="s">
        <v>134</v>
      </c>
      <c r="B2737" s="86" t="s">
        <v>135</v>
      </c>
      <c r="C2737" s="86" t="s">
        <v>1508</v>
      </c>
    </row>
    <row r="2738" spans="1:3">
      <c r="A2738" t="s">
        <v>134</v>
      </c>
      <c r="B2738" s="86" t="s">
        <v>135</v>
      </c>
      <c r="C2738" s="86" t="s">
        <v>1508</v>
      </c>
    </row>
    <row r="2739" spans="1:3">
      <c r="A2739" t="s">
        <v>134</v>
      </c>
      <c r="B2739" s="86" t="s">
        <v>135</v>
      </c>
      <c r="C2739" s="86" t="s">
        <v>1508</v>
      </c>
    </row>
    <row r="2740" spans="1:3">
      <c r="A2740" t="s">
        <v>134</v>
      </c>
      <c r="B2740" s="86" t="s">
        <v>135</v>
      </c>
      <c r="C2740" s="86" t="s">
        <v>1508</v>
      </c>
    </row>
    <row r="2741" spans="1:3">
      <c r="A2741" t="s">
        <v>134</v>
      </c>
      <c r="B2741" s="86" t="s">
        <v>135</v>
      </c>
      <c r="C2741" s="86" t="s">
        <v>1508</v>
      </c>
    </row>
    <row r="2742" spans="1:3">
      <c r="A2742" t="s">
        <v>134</v>
      </c>
      <c r="B2742" s="86" t="s">
        <v>135</v>
      </c>
      <c r="C2742" s="86" t="s">
        <v>1508</v>
      </c>
    </row>
    <row r="2743" spans="1:3">
      <c r="A2743" t="s">
        <v>134</v>
      </c>
      <c r="B2743" s="86" t="s">
        <v>135</v>
      </c>
      <c r="C2743" s="86" t="s">
        <v>1508</v>
      </c>
    </row>
    <row r="2744" spans="1:3">
      <c r="A2744" t="s">
        <v>134</v>
      </c>
      <c r="B2744" s="86" t="s">
        <v>135</v>
      </c>
      <c r="C2744" s="86" t="s">
        <v>1508</v>
      </c>
    </row>
    <row r="2745" spans="1:3">
      <c r="A2745" t="s">
        <v>134</v>
      </c>
      <c r="B2745" s="86" t="s">
        <v>135</v>
      </c>
      <c r="C2745" s="86" t="s">
        <v>1508</v>
      </c>
    </row>
    <row r="2746" spans="1:3">
      <c r="A2746" t="s">
        <v>134</v>
      </c>
      <c r="B2746" s="86" t="s">
        <v>135</v>
      </c>
      <c r="C2746" s="86" t="s">
        <v>1508</v>
      </c>
    </row>
    <row r="2747" spans="1:3">
      <c r="A2747" t="s">
        <v>134</v>
      </c>
      <c r="B2747" s="86" t="s">
        <v>135</v>
      </c>
      <c r="C2747" s="86" t="s">
        <v>1508</v>
      </c>
    </row>
    <row r="2748" spans="1:3">
      <c r="A2748" t="s">
        <v>134</v>
      </c>
      <c r="B2748" s="86" t="s">
        <v>135</v>
      </c>
      <c r="C2748" s="86" t="s">
        <v>1508</v>
      </c>
    </row>
    <row r="2749" spans="1:3">
      <c r="A2749" t="s">
        <v>134</v>
      </c>
      <c r="B2749" s="86" t="s">
        <v>135</v>
      </c>
      <c r="C2749" s="86" t="s">
        <v>1508</v>
      </c>
    </row>
    <row r="2750" spans="1:3">
      <c r="A2750" t="s">
        <v>134</v>
      </c>
      <c r="B2750" s="86" t="s">
        <v>135</v>
      </c>
      <c r="C2750" s="86" t="s">
        <v>1508</v>
      </c>
    </row>
    <row r="2751" spans="1:3">
      <c r="A2751" t="s">
        <v>134</v>
      </c>
      <c r="B2751" s="86" t="s">
        <v>135</v>
      </c>
      <c r="C2751" s="86" t="s">
        <v>1508</v>
      </c>
    </row>
    <row r="2752" spans="1:3">
      <c r="A2752" t="s">
        <v>134</v>
      </c>
      <c r="B2752" s="86" t="s">
        <v>135</v>
      </c>
      <c r="C2752" s="86" t="s">
        <v>1508</v>
      </c>
    </row>
    <row r="2753" spans="1:3">
      <c r="A2753" t="s">
        <v>134</v>
      </c>
      <c r="B2753" s="86" t="s">
        <v>135</v>
      </c>
      <c r="C2753" s="86" t="s">
        <v>1508</v>
      </c>
    </row>
    <row r="2754" spans="1:3">
      <c r="A2754" t="s">
        <v>134</v>
      </c>
      <c r="B2754" s="86" t="s">
        <v>135</v>
      </c>
      <c r="C2754" s="86" t="s">
        <v>1508</v>
      </c>
    </row>
    <row r="2755" spans="1:3">
      <c r="A2755" t="s">
        <v>134</v>
      </c>
      <c r="B2755" s="86" t="s">
        <v>135</v>
      </c>
      <c r="C2755" s="86" t="s">
        <v>1508</v>
      </c>
    </row>
    <row r="2756" spans="1:3">
      <c r="A2756" t="s">
        <v>134</v>
      </c>
      <c r="B2756" s="86" t="s">
        <v>135</v>
      </c>
      <c r="C2756" s="86" t="s">
        <v>1508</v>
      </c>
    </row>
    <row r="2757" spans="1:3">
      <c r="A2757" t="s">
        <v>134</v>
      </c>
      <c r="B2757" s="86" t="s">
        <v>135</v>
      </c>
      <c r="C2757" s="86" t="s">
        <v>1508</v>
      </c>
    </row>
    <row r="2758" spans="1:3">
      <c r="A2758" t="s">
        <v>134</v>
      </c>
      <c r="B2758" s="86" t="s">
        <v>135</v>
      </c>
      <c r="C2758" s="86" t="s">
        <v>1508</v>
      </c>
    </row>
    <row r="2759" spans="1:3">
      <c r="A2759" t="s">
        <v>134</v>
      </c>
      <c r="B2759" s="86" t="s">
        <v>135</v>
      </c>
      <c r="C2759" s="86" t="s">
        <v>1508</v>
      </c>
    </row>
    <row r="2760" spans="1:3">
      <c r="A2760" t="s">
        <v>134</v>
      </c>
      <c r="B2760" s="86" t="s">
        <v>135</v>
      </c>
      <c r="C2760" s="86" t="s">
        <v>1508</v>
      </c>
    </row>
    <row r="2761" spans="1:3">
      <c r="A2761" t="s">
        <v>134</v>
      </c>
      <c r="B2761" s="86" t="s">
        <v>135</v>
      </c>
      <c r="C2761" s="86" t="s">
        <v>1508</v>
      </c>
    </row>
    <row r="2762" spans="1:3">
      <c r="A2762" t="s">
        <v>134</v>
      </c>
      <c r="B2762" s="86" t="s">
        <v>135</v>
      </c>
      <c r="C2762" s="86" t="s">
        <v>1508</v>
      </c>
    </row>
    <row r="2763" spans="1:3">
      <c r="A2763" t="s">
        <v>134</v>
      </c>
      <c r="B2763" s="86" t="s">
        <v>135</v>
      </c>
      <c r="C2763" s="86" t="s">
        <v>1508</v>
      </c>
    </row>
    <row r="2764" spans="1:3">
      <c r="A2764" t="s">
        <v>134</v>
      </c>
      <c r="B2764" s="86" t="s">
        <v>135</v>
      </c>
      <c r="C2764" s="86" t="s">
        <v>1508</v>
      </c>
    </row>
    <row r="2765" spans="1:3">
      <c r="A2765" t="s">
        <v>134</v>
      </c>
      <c r="B2765" s="86" t="s">
        <v>135</v>
      </c>
      <c r="C2765" s="86" t="s">
        <v>1508</v>
      </c>
    </row>
    <row r="2766" spans="1:3">
      <c r="A2766" t="s">
        <v>134</v>
      </c>
      <c r="B2766" s="86" t="s">
        <v>135</v>
      </c>
      <c r="C2766" s="86" t="s">
        <v>1508</v>
      </c>
    </row>
    <row r="2767" spans="1:3">
      <c r="A2767" t="s">
        <v>134</v>
      </c>
      <c r="B2767" s="86" t="s">
        <v>135</v>
      </c>
      <c r="C2767" s="86" t="s">
        <v>1508</v>
      </c>
    </row>
    <row r="2768" spans="1:3">
      <c r="A2768" t="s">
        <v>134</v>
      </c>
      <c r="B2768" s="86" t="s">
        <v>135</v>
      </c>
      <c r="C2768" s="86" t="s">
        <v>1508</v>
      </c>
    </row>
    <row r="2769" spans="1:3">
      <c r="A2769" t="s">
        <v>134</v>
      </c>
      <c r="B2769" s="86" t="s">
        <v>135</v>
      </c>
      <c r="C2769" s="86" t="s">
        <v>1508</v>
      </c>
    </row>
    <row r="2770" spans="1:3">
      <c r="A2770" t="s">
        <v>134</v>
      </c>
      <c r="B2770" s="86" t="s">
        <v>135</v>
      </c>
      <c r="C2770" s="86" t="s">
        <v>1508</v>
      </c>
    </row>
    <row r="2771" spans="1:3">
      <c r="A2771" t="s">
        <v>134</v>
      </c>
      <c r="B2771" s="86" t="s">
        <v>135</v>
      </c>
      <c r="C2771" s="86" t="s">
        <v>1508</v>
      </c>
    </row>
    <row r="2772" spans="1:3">
      <c r="A2772" t="s">
        <v>134</v>
      </c>
      <c r="B2772" s="86" t="s">
        <v>135</v>
      </c>
      <c r="C2772" s="86" t="s">
        <v>1508</v>
      </c>
    </row>
    <row r="2773" spans="1:3">
      <c r="A2773" t="s">
        <v>134</v>
      </c>
      <c r="B2773" s="86" t="s">
        <v>135</v>
      </c>
      <c r="C2773" s="86" t="s">
        <v>1508</v>
      </c>
    </row>
    <row r="2774" spans="1:3">
      <c r="A2774" t="s">
        <v>134</v>
      </c>
      <c r="B2774" s="86" t="s">
        <v>135</v>
      </c>
      <c r="C2774" s="86" t="s">
        <v>1508</v>
      </c>
    </row>
    <row r="2775" spans="1:3">
      <c r="A2775" t="s">
        <v>134</v>
      </c>
      <c r="B2775" s="86" t="s">
        <v>135</v>
      </c>
      <c r="C2775" s="86" t="s">
        <v>1508</v>
      </c>
    </row>
    <row r="2776" spans="1:3">
      <c r="A2776" t="s">
        <v>134</v>
      </c>
      <c r="B2776" s="86" t="s">
        <v>135</v>
      </c>
      <c r="C2776" s="86" t="s">
        <v>1508</v>
      </c>
    </row>
    <row r="2777" spans="1:3">
      <c r="A2777" t="s">
        <v>134</v>
      </c>
      <c r="B2777" s="86" t="s">
        <v>135</v>
      </c>
      <c r="C2777" s="86" t="s">
        <v>1508</v>
      </c>
    </row>
    <row r="2778" spans="1:3">
      <c r="A2778" t="s">
        <v>134</v>
      </c>
      <c r="B2778" s="86" t="s">
        <v>135</v>
      </c>
      <c r="C2778" s="86" t="s">
        <v>1508</v>
      </c>
    </row>
    <row r="2779" spans="1:3">
      <c r="A2779" t="s">
        <v>134</v>
      </c>
      <c r="B2779" s="86" t="s">
        <v>135</v>
      </c>
      <c r="C2779" s="86" t="s">
        <v>1508</v>
      </c>
    </row>
    <row r="2780" spans="1:3">
      <c r="A2780" t="s">
        <v>134</v>
      </c>
      <c r="B2780" s="86" t="s">
        <v>135</v>
      </c>
      <c r="C2780" s="86" t="s">
        <v>1508</v>
      </c>
    </row>
    <row r="2781" spans="1:3">
      <c r="A2781" t="s">
        <v>134</v>
      </c>
      <c r="B2781" s="86" t="s">
        <v>135</v>
      </c>
      <c r="C2781" s="86" t="s">
        <v>1508</v>
      </c>
    </row>
    <row r="2782" spans="1:3">
      <c r="A2782" t="s">
        <v>134</v>
      </c>
      <c r="B2782" s="86" t="s">
        <v>135</v>
      </c>
      <c r="C2782" s="86" t="s">
        <v>1508</v>
      </c>
    </row>
    <row r="2783" spans="1:3">
      <c r="A2783" t="s">
        <v>134</v>
      </c>
      <c r="B2783" s="86" t="s">
        <v>135</v>
      </c>
      <c r="C2783" s="86" t="s">
        <v>1508</v>
      </c>
    </row>
    <row r="2784" spans="1:3">
      <c r="A2784" t="s">
        <v>134</v>
      </c>
      <c r="B2784" s="86" t="s">
        <v>135</v>
      </c>
      <c r="C2784" s="86" t="s">
        <v>1508</v>
      </c>
    </row>
    <row r="2785" spans="1:3">
      <c r="A2785" t="s">
        <v>134</v>
      </c>
      <c r="B2785" s="86" t="s">
        <v>135</v>
      </c>
      <c r="C2785" s="86" t="s">
        <v>1508</v>
      </c>
    </row>
    <row r="2786" spans="1:3">
      <c r="A2786" t="s">
        <v>134</v>
      </c>
      <c r="B2786" s="86" t="s">
        <v>135</v>
      </c>
      <c r="C2786" s="86" t="s">
        <v>1508</v>
      </c>
    </row>
    <row r="2787" spans="1:3">
      <c r="A2787" t="s">
        <v>131</v>
      </c>
      <c r="B2787" s="86" t="s">
        <v>139</v>
      </c>
      <c r="C2787" s="86" t="s">
        <v>1421</v>
      </c>
    </row>
    <row r="2788" spans="1:3">
      <c r="A2788" t="s">
        <v>131</v>
      </c>
      <c r="B2788" s="86" t="s">
        <v>140</v>
      </c>
      <c r="C2788" s="86" t="s">
        <v>1538</v>
      </c>
    </row>
    <row r="2789" spans="1:3">
      <c r="A2789" t="s">
        <v>131</v>
      </c>
      <c r="B2789" s="86" t="s">
        <v>140</v>
      </c>
      <c r="C2789" s="86" t="s">
        <v>1515</v>
      </c>
    </row>
    <row r="2790" spans="1:3">
      <c r="A2790" t="s">
        <v>131</v>
      </c>
      <c r="B2790" s="86" t="s">
        <v>140</v>
      </c>
      <c r="C2790" s="86" t="s">
        <v>1515</v>
      </c>
    </row>
    <row r="2791" spans="1:3">
      <c r="A2791" t="s">
        <v>131</v>
      </c>
      <c r="B2791" s="86" t="s">
        <v>140</v>
      </c>
      <c r="C2791" s="86" t="s">
        <v>1515</v>
      </c>
    </row>
    <row r="2792" spans="1:3">
      <c r="A2792" t="s">
        <v>131</v>
      </c>
      <c r="B2792" s="86" t="s">
        <v>140</v>
      </c>
      <c r="C2792" s="86" t="s">
        <v>358</v>
      </c>
    </row>
    <row r="2793" spans="1:3">
      <c r="A2793" t="s">
        <v>131</v>
      </c>
      <c r="B2793" s="86" t="s">
        <v>140</v>
      </c>
      <c r="C2793" s="86" t="s">
        <v>358</v>
      </c>
    </row>
    <row r="2794" spans="1:3">
      <c r="A2794" t="s">
        <v>131</v>
      </c>
      <c r="B2794" s="86" t="s">
        <v>116</v>
      </c>
      <c r="C2794" s="86" t="s">
        <v>1510</v>
      </c>
    </row>
    <row r="2795" spans="1:3">
      <c r="A2795" t="s">
        <v>142</v>
      </c>
      <c r="B2795" t="s">
        <v>130</v>
      </c>
      <c r="C2795" s="86" t="s">
        <v>1422</v>
      </c>
    </row>
    <row r="2796" spans="1:3">
      <c r="A2796" t="s">
        <v>142</v>
      </c>
      <c r="B2796" t="s">
        <v>130</v>
      </c>
      <c r="C2796" s="86" t="s">
        <v>1422</v>
      </c>
    </row>
    <row r="2797" spans="1:3">
      <c r="A2797" t="s">
        <v>142</v>
      </c>
      <c r="B2797" t="s">
        <v>130</v>
      </c>
      <c r="C2797" s="86" t="s">
        <v>1422</v>
      </c>
    </row>
    <row r="2798" spans="1:3">
      <c r="A2798" t="s">
        <v>142</v>
      </c>
      <c r="B2798" t="s">
        <v>130</v>
      </c>
      <c r="C2798" s="86" t="s">
        <v>1422</v>
      </c>
    </row>
    <row r="2799" spans="1:3">
      <c r="A2799" t="s">
        <v>142</v>
      </c>
      <c r="B2799" t="s">
        <v>130</v>
      </c>
      <c r="C2799" s="86" t="s">
        <v>1422</v>
      </c>
    </row>
    <row r="2800" spans="1:3">
      <c r="A2800" t="s">
        <v>142</v>
      </c>
      <c r="B2800" t="s">
        <v>130</v>
      </c>
      <c r="C2800" s="86" t="s">
        <v>1422</v>
      </c>
    </row>
    <row r="2801" spans="1:3">
      <c r="A2801" t="s">
        <v>142</v>
      </c>
      <c r="B2801" t="s">
        <v>130</v>
      </c>
      <c r="C2801" s="86" t="s">
        <v>1422</v>
      </c>
    </row>
    <row r="2802" spans="1:3">
      <c r="A2802" t="s">
        <v>142</v>
      </c>
      <c r="B2802" t="s">
        <v>130</v>
      </c>
      <c r="C2802" s="86" t="s">
        <v>1422</v>
      </c>
    </row>
    <row r="2803" spans="1:3">
      <c r="A2803" t="s">
        <v>142</v>
      </c>
      <c r="B2803" t="s">
        <v>130</v>
      </c>
      <c r="C2803" s="86" t="s">
        <v>1422</v>
      </c>
    </row>
    <row r="2804" spans="1:3">
      <c r="A2804" t="s">
        <v>142</v>
      </c>
      <c r="B2804" t="s">
        <v>130</v>
      </c>
      <c r="C2804" s="86" t="s">
        <v>1422</v>
      </c>
    </row>
    <row r="2805" spans="1:3">
      <c r="A2805" t="s">
        <v>142</v>
      </c>
      <c r="B2805" t="s">
        <v>130</v>
      </c>
      <c r="C2805" s="86" t="s">
        <v>1422</v>
      </c>
    </row>
    <row r="2806" spans="1:3">
      <c r="A2806" t="s">
        <v>142</v>
      </c>
      <c r="B2806" t="s">
        <v>130</v>
      </c>
      <c r="C2806" s="86" t="s">
        <v>1422</v>
      </c>
    </row>
    <row r="2807" spans="1:3">
      <c r="A2807" t="s">
        <v>142</v>
      </c>
      <c r="B2807" t="s">
        <v>130</v>
      </c>
      <c r="C2807" s="86" t="s">
        <v>1422</v>
      </c>
    </row>
    <row r="2808" spans="1:3">
      <c r="A2808" t="s">
        <v>142</v>
      </c>
      <c r="B2808" t="s">
        <v>130</v>
      </c>
      <c r="C2808" s="86" t="s">
        <v>1422</v>
      </c>
    </row>
    <row r="2809" spans="1:3">
      <c r="A2809" t="s">
        <v>142</v>
      </c>
      <c r="B2809" t="s">
        <v>130</v>
      </c>
      <c r="C2809" s="86" t="s">
        <v>1422</v>
      </c>
    </row>
    <row r="2810" spans="1:3">
      <c r="A2810" t="s">
        <v>142</v>
      </c>
      <c r="B2810" t="s">
        <v>130</v>
      </c>
      <c r="C2810" s="86" t="s">
        <v>1422</v>
      </c>
    </row>
    <row r="2811" spans="1:3">
      <c r="A2811" t="s">
        <v>142</v>
      </c>
      <c r="B2811" t="s">
        <v>130</v>
      </c>
      <c r="C2811" s="86" t="s">
        <v>1422</v>
      </c>
    </row>
    <row r="2812" spans="1:3">
      <c r="A2812" t="s">
        <v>142</v>
      </c>
      <c r="B2812" t="s">
        <v>130</v>
      </c>
      <c r="C2812" s="86" t="s">
        <v>1422</v>
      </c>
    </row>
    <row r="2813" spans="1:3">
      <c r="A2813" t="s">
        <v>142</v>
      </c>
      <c r="B2813" t="s">
        <v>130</v>
      </c>
      <c r="C2813" s="86" t="s">
        <v>1422</v>
      </c>
    </row>
    <row r="2814" spans="1:3">
      <c r="A2814" t="s">
        <v>142</v>
      </c>
      <c r="B2814" t="s">
        <v>130</v>
      </c>
      <c r="C2814" s="86" t="s">
        <v>1422</v>
      </c>
    </row>
    <row r="2815" spans="1:3">
      <c r="A2815" t="s">
        <v>142</v>
      </c>
      <c r="B2815" t="s">
        <v>130</v>
      </c>
      <c r="C2815" s="86" t="s">
        <v>1422</v>
      </c>
    </row>
    <row r="2816" spans="1:3">
      <c r="A2816" t="s">
        <v>142</v>
      </c>
      <c r="B2816" t="s">
        <v>130</v>
      </c>
      <c r="C2816" s="86" t="s">
        <v>1422</v>
      </c>
    </row>
    <row r="2817" spans="1:3">
      <c r="A2817" t="s">
        <v>142</v>
      </c>
      <c r="B2817" t="s">
        <v>130</v>
      </c>
      <c r="C2817" s="86" t="s">
        <v>1422</v>
      </c>
    </row>
    <row r="2818" spans="1:3">
      <c r="A2818" t="s">
        <v>142</v>
      </c>
      <c r="B2818" t="s">
        <v>130</v>
      </c>
      <c r="C2818" s="86" t="s">
        <v>1422</v>
      </c>
    </row>
    <row r="2819" spans="1:3">
      <c r="A2819" t="s">
        <v>142</v>
      </c>
      <c r="B2819" t="s">
        <v>130</v>
      </c>
      <c r="C2819" s="86" t="s">
        <v>1422</v>
      </c>
    </row>
    <row r="2820" spans="1:3">
      <c r="A2820" t="s">
        <v>142</v>
      </c>
      <c r="B2820" t="s">
        <v>130</v>
      </c>
      <c r="C2820" s="86" t="s">
        <v>1422</v>
      </c>
    </row>
    <row r="2821" spans="1:3">
      <c r="A2821" t="s">
        <v>142</v>
      </c>
      <c r="B2821" t="s">
        <v>130</v>
      </c>
      <c r="C2821" s="86" t="s">
        <v>1422</v>
      </c>
    </row>
    <row r="2822" spans="1:3">
      <c r="A2822" t="s">
        <v>142</v>
      </c>
      <c r="B2822" t="s">
        <v>130</v>
      </c>
      <c r="C2822" s="86" t="s">
        <v>1422</v>
      </c>
    </row>
    <row r="2823" spans="1:3">
      <c r="A2823" t="s">
        <v>142</v>
      </c>
      <c r="B2823" t="s">
        <v>130</v>
      </c>
      <c r="C2823" s="86" t="s">
        <v>1422</v>
      </c>
    </row>
    <row r="2824" spans="1:3">
      <c r="A2824" t="s">
        <v>142</v>
      </c>
      <c r="B2824" t="s">
        <v>130</v>
      </c>
      <c r="C2824" s="86" t="s">
        <v>1422</v>
      </c>
    </row>
    <row r="2825" spans="1:3">
      <c r="A2825" t="s">
        <v>142</v>
      </c>
      <c r="B2825" t="s">
        <v>130</v>
      </c>
      <c r="C2825" s="86" t="s">
        <v>1422</v>
      </c>
    </row>
    <row r="2826" spans="1:3">
      <c r="A2826" t="s">
        <v>142</v>
      </c>
      <c r="B2826" t="s">
        <v>130</v>
      </c>
      <c r="C2826" s="86" t="s">
        <v>1422</v>
      </c>
    </row>
    <row r="2827" spans="1:3">
      <c r="A2827" t="s">
        <v>142</v>
      </c>
      <c r="B2827" t="s">
        <v>130</v>
      </c>
      <c r="C2827" s="86" t="s">
        <v>1422</v>
      </c>
    </row>
    <row r="2828" spans="1:3">
      <c r="A2828" t="s">
        <v>142</v>
      </c>
      <c r="B2828" t="s">
        <v>130</v>
      </c>
      <c r="C2828" s="86" t="s">
        <v>1422</v>
      </c>
    </row>
    <row r="2829" spans="1:3">
      <c r="A2829" t="s">
        <v>142</v>
      </c>
      <c r="B2829" t="s">
        <v>130</v>
      </c>
      <c r="C2829" s="86" t="s">
        <v>1422</v>
      </c>
    </row>
    <row r="2830" spans="1:3">
      <c r="A2830" t="s">
        <v>142</v>
      </c>
      <c r="B2830" t="s">
        <v>130</v>
      </c>
      <c r="C2830" s="86" t="s">
        <v>1422</v>
      </c>
    </row>
    <row r="2831" spans="1:3">
      <c r="A2831" t="s">
        <v>142</v>
      </c>
      <c r="B2831" t="s">
        <v>130</v>
      </c>
      <c r="C2831" s="86" t="s">
        <v>1422</v>
      </c>
    </row>
    <row r="2832" spans="1:3">
      <c r="A2832" t="s">
        <v>142</v>
      </c>
      <c r="B2832" t="s">
        <v>130</v>
      </c>
      <c r="C2832" s="86" t="s">
        <v>1422</v>
      </c>
    </row>
    <row r="2833" spans="1:3">
      <c r="A2833" t="s">
        <v>142</v>
      </c>
      <c r="B2833" t="s">
        <v>130</v>
      </c>
      <c r="C2833" s="86" t="s">
        <v>1422</v>
      </c>
    </row>
    <row r="2834" spans="1:3">
      <c r="A2834" t="s">
        <v>142</v>
      </c>
      <c r="B2834" t="s">
        <v>130</v>
      </c>
      <c r="C2834" s="86" t="s">
        <v>1422</v>
      </c>
    </row>
    <row r="2835" spans="1:3">
      <c r="A2835" t="s">
        <v>142</v>
      </c>
      <c r="B2835" t="s">
        <v>130</v>
      </c>
      <c r="C2835" s="86" t="s">
        <v>1422</v>
      </c>
    </row>
    <row r="2836" spans="1:3">
      <c r="A2836" t="s">
        <v>142</v>
      </c>
      <c r="B2836" t="s">
        <v>130</v>
      </c>
      <c r="C2836" s="86" t="s">
        <v>1422</v>
      </c>
    </row>
    <row r="2837" spans="1:3">
      <c r="A2837" t="s">
        <v>142</v>
      </c>
      <c r="B2837" t="s">
        <v>130</v>
      </c>
      <c r="C2837" s="86" t="s">
        <v>1422</v>
      </c>
    </row>
    <row r="2838" spans="1:3">
      <c r="A2838" t="s">
        <v>142</v>
      </c>
      <c r="B2838" t="s">
        <v>130</v>
      </c>
      <c r="C2838" s="86" t="s">
        <v>1422</v>
      </c>
    </row>
    <row r="2839" spans="1:3">
      <c r="A2839" t="s">
        <v>142</v>
      </c>
      <c r="B2839" t="s">
        <v>130</v>
      </c>
      <c r="C2839" s="86" t="s">
        <v>1422</v>
      </c>
    </row>
    <row r="2840" spans="1:3">
      <c r="A2840" t="s">
        <v>142</v>
      </c>
      <c r="B2840" t="s">
        <v>130</v>
      </c>
      <c r="C2840" s="86" t="s">
        <v>1422</v>
      </c>
    </row>
    <row r="2841" spans="1:3">
      <c r="A2841" t="s">
        <v>142</v>
      </c>
      <c r="B2841" t="s">
        <v>130</v>
      </c>
      <c r="C2841" s="86" t="s">
        <v>1422</v>
      </c>
    </row>
    <row r="2842" spans="1:3">
      <c r="A2842" t="s">
        <v>142</v>
      </c>
      <c r="B2842" t="s">
        <v>130</v>
      </c>
      <c r="C2842" s="86" t="s">
        <v>1422</v>
      </c>
    </row>
    <row r="2843" spans="1:3">
      <c r="A2843" t="s">
        <v>142</v>
      </c>
      <c r="B2843" t="s">
        <v>130</v>
      </c>
      <c r="C2843" s="86" t="s">
        <v>1422</v>
      </c>
    </row>
    <row r="2844" spans="1:3">
      <c r="A2844" t="s">
        <v>142</v>
      </c>
      <c r="B2844" t="s">
        <v>130</v>
      </c>
      <c r="C2844" s="86" t="s">
        <v>1422</v>
      </c>
    </row>
    <row r="2845" spans="1:3">
      <c r="A2845" t="s">
        <v>142</v>
      </c>
      <c r="B2845" t="s">
        <v>130</v>
      </c>
      <c r="C2845" s="86" t="s">
        <v>1422</v>
      </c>
    </row>
    <row r="2846" spans="1:3">
      <c r="A2846" t="s">
        <v>142</v>
      </c>
      <c r="B2846" t="s">
        <v>130</v>
      </c>
      <c r="C2846" s="86" t="s">
        <v>1422</v>
      </c>
    </row>
    <row r="2847" spans="1:3">
      <c r="A2847" t="s">
        <v>142</v>
      </c>
      <c r="B2847" t="s">
        <v>130</v>
      </c>
      <c r="C2847" s="86" t="s">
        <v>1422</v>
      </c>
    </row>
    <row r="2848" spans="1:3">
      <c r="A2848" t="s">
        <v>142</v>
      </c>
      <c r="B2848" t="s">
        <v>130</v>
      </c>
      <c r="C2848" s="86" t="s">
        <v>1422</v>
      </c>
    </row>
    <row r="2849" spans="1:3">
      <c r="A2849" t="s">
        <v>142</v>
      </c>
      <c r="B2849" t="s">
        <v>130</v>
      </c>
      <c r="C2849" s="86" t="s">
        <v>1422</v>
      </c>
    </row>
    <row r="2850" spans="1:3">
      <c r="A2850" t="s">
        <v>142</v>
      </c>
      <c r="B2850" t="s">
        <v>130</v>
      </c>
      <c r="C2850" s="86" t="s">
        <v>1422</v>
      </c>
    </row>
    <row r="2851" spans="1:3">
      <c r="A2851" t="s">
        <v>142</v>
      </c>
      <c r="B2851" t="s">
        <v>130</v>
      </c>
      <c r="C2851" s="86" t="s">
        <v>1422</v>
      </c>
    </row>
    <row r="2852" spans="1:3">
      <c r="A2852" t="s">
        <v>142</v>
      </c>
      <c r="B2852" t="s">
        <v>130</v>
      </c>
      <c r="C2852" s="86" t="s">
        <v>1422</v>
      </c>
    </row>
    <row r="2853" spans="1:3">
      <c r="A2853" t="s">
        <v>142</v>
      </c>
      <c r="B2853" t="s">
        <v>130</v>
      </c>
      <c r="C2853" s="86" t="s">
        <v>1422</v>
      </c>
    </row>
    <row r="2854" spans="1:3">
      <c r="A2854" t="s">
        <v>142</v>
      </c>
      <c r="B2854" t="s">
        <v>130</v>
      </c>
      <c r="C2854" s="86" t="s">
        <v>1422</v>
      </c>
    </row>
    <row r="2855" spans="1:3">
      <c r="A2855" t="s">
        <v>142</v>
      </c>
      <c r="B2855" t="s">
        <v>130</v>
      </c>
      <c r="C2855" s="86" t="s">
        <v>1422</v>
      </c>
    </row>
    <row r="2856" spans="1:3">
      <c r="A2856" t="s">
        <v>142</v>
      </c>
      <c r="B2856" t="s">
        <v>130</v>
      </c>
      <c r="C2856" s="86" t="s">
        <v>1422</v>
      </c>
    </row>
    <row r="2857" spans="1:3">
      <c r="A2857" t="s">
        <v>142</v>
      </c>
      <c r="B2857" t="s">
        <v>130</v>
      </c>
      <c r="C2857" s="86" t="s">
        <v>1422</v>
      </c>
    </row>
    <row r="2858" spans="1:3">
      <c r="A2858" t="s">
        <v>142</v>
      </c>
      <c r="B2858" t="s">
        <v>130</v>
      </c>
      <c r="C2858" s="86" t="s">
        <v>1422</v>
      </c>
    </row>
    <row r="2859" spans="1:3">
      <c r="A2859" t="s">
        <v>142</v>
      </c>
      <c r="B2859" t="s">
        <v>130</v>
      </c>
      <c r="C2859" s="86" t="s">
        <v>1422</v>
      </c>
    </row>
    <row r="2860" spans="1:3">
      <c r="A2860" t="s">
        <v>142</v>
      </c>
      <c r="B2860" t="s">
        <v>130</v>
      </c>
      <c r="C2860" s="86" t="s">
        <v>1422</v>
      </c>
    </row>
    <row r="2861" spans="1:3">
      <c r="A2861" t="s">
        <v>142</v>
      </c>
      <c r="B2861" t="s">
        <v>130</v>
      </c>
      <c r="C2861" s="86" t="s">
        <v>1422</v>
      </c>
    </row>
    <row r="2862" spans="1:3">
      <c r="A2862" t="s">
        <v>142</v>
      </c>
      <c r="B2862" t="s">
        <v>130</v>
      </c>
      <c r="C2862" s="86" t="s">
        <v>1422</v>
      </c>
    </row>
    <row r="2863" spans="1:3">
      <c r="A2863" t="s">
        <v>142</v>
      </c>
      <c r="B2863" t="s">
        <v>130</v>
      </c>
      <c r="C2863" s="86" t="s">
        <v>1422</v>
      </c>
    </row>
    <row r="2864" spans="1:3">
      <c r="A2864" t="s">
        <v>142</v>
      </c>
      <c r="B2864" t="s">
        <v>130</v>
      </c>
      <c r="C2864" s="86" t="s">
        <v>1422</v>
      </c>
    </row>
    <row r="2865" spans="1:3">
      <c r="A2865" t="s">
        <v>142</v>
      </c>
      <c r="B2865" t="s">
        <v>130</v>
      </c>
      <c r="C2865" s="86" t="s">
        <v>1422</v>
      </c>
    </row>
    <row r="2866" spans="1:3">
      <c r="A2866" t="s">
        <v>142</v>
      </c>
      <c r="B2866" t="s">
        <v>130</v>
      </c>
      <c r="C2866" s="86" t="s">
        <v>1422</v>
      </c>
    </row>
    <row r="2867" spans="1:3">
      <c r="A2867" t="s">
        <v>142</v>
      </c>
      <c r="B2867" t="s">
        <v>130</v>
      </c>
      <c r="C2867" s="86" t="s">
        <v>1422</v>
      </c>
    </row>
    <row r="2868" spans="1:3">
      <c r="A2868" t="s">
        <v>142</v>
      </c>
      <c r="B2868" t="s">
        <v>130</v>
      </c>
      <c r="C2868" s="86" t="s">
        <v>1422</v>
      </c>
    </row>
    <row r="2869" spans="1:3">
      <c r="A2869" t="s">
        <v>142</v>
      </c>
      <c r="B2869" t="s">
        <v>130</v>
      </c>
      <c r="C2869" s="86" t="s">
        <v>1422</v>
      </c>
    </row>
    <row r="2870" spans="1:3">
      <c r="A2870" t="s">
        <v>142</v>
      </c>
      <c r="B2870" t="s">
        <v>130</v>
      </c>
      <c r="C2870" s="86" t="s">
        <v>1422</v>
      </c>
    </row>
    <row r="2871" spans="1:3">
      <c r="A2871" t="s">
        <v>142</v>
      </c>
      <c r="B2871" t="s">
        <v>130</v>
      </c>
      <c r="C2871" s="86" t="s">
        <v>1422</v>
      </c>
    </row>
    <row r="2872" spans="1:3">
      <c r="A2872" t="s">
        <v>142</v>
      </c>
      <c r="B2872" t="s">
        <v>130</v>
      </c>
      <c r="C2872" s="86" t="s">
        <v>1422</v>
      </c>
    </row>
    <row r="2873" spans="1:3">
      <c r="A2873" t="s">
        <v>142</v>
      </c>
      <c r="B2873" t="s">
        <v>130</v>
      </c>
      <c r="C2873" s="86" t="s">
        <v>1422</v>
      </c>
    </row>
    <row r="2874" spans="1:3">
      <c r="A2874" t="s">
        <v>142</v>
      </c>
      <c r="B2874" t="s">
        <v>130</v>
      </c>
      <c r="C2874" s="86" t="s">
        <v>1422</v>
      </c>
    </row>
    <row r="2875" spans="1:3">
      <c r="A2875" t="s">
        <v>142</v>
      </c>
      <c r="B2875" t="s">
        <v>130</v>
      </c>
      <c r="C2875" s="86" t="s">
        <v>1422</v>
      </c>
    </row>
    <row r="2876" spans="1:3">
      <c r="A2876" t="s">
        <v>142</v>
      </c>
      <c r="B2876" t="s">
        <v>130</v>
      </c>
      <c r="C2876" s="86" t="s">
        <v>1422</v>
      </c>
    </row>
    <row r="2877" spans="1:3">
      <c r="A2877" t="s">
        <v>142</v>
      </c>
      <c r="B2877" t="s">
        <v>130</v>
      </c>
      <c r="C2877" s="86" t="s">
        <v>1422</v>
      </c>
    </row>
    <row r="2878" spans="1:3">
      <c r="A2878" t="s">
        <v>142</v>
      </c>
      <c r="B2878" t="s">
        <v>130</v>
      </c>
      <c r="C2878" s="86" t="s">
        <v>1422</v>
      </c>
    </row>
    <row r="2879" spans="1:3">
      <c r="A2879" t="s">
        <v>142</v>
      </c>
      <c r="B2879" t="s">
        <v>130</v>
      </c>
      <c r="C2879" s="86" t="s">
        <v>1422</v>
      </c>
    </row>
    <row r="2880" spans="1:3">
      <c r="A2880" t="s">
        <v>142</v>
      </c>
      <c r="B2880" t="s">
        <v>130</v>
      </c>
      <c r="C2880" s="86" t="s">
        <v>1422</v>
      </c>
    </row>
    <row r="2881" spans="1:3">
      <c r="A2881" t="s">
        <v>142</v>
      </c>
      <c r="B2881" t="s">
        <v>130</v>
      </c>
      <c r="C2881" s="86" t="s">
        <v>1422</v>
      </c>
    </row>
    <row r="2882" spans="1:3">
      <c r="A2882" t="s">
        <v>142</v>
      </c>
      <c r="B2882" t="s">
        <v>130</v>
      </c>
      <c r="C2882" s="86" t="s">
        <v>1422</v>
      </c>
    </row>
    <row r="2883" spans="1:3">
      <c r="A2883" t="s">
        <v>142</v>
      </c>
      <c r="B2883" t="s">
        <v>130</v>
      </c>
      <c r="C2883" s="86" t="s">
        <v>1422</v>
      </c>
    </row>
    <row r="2884" spans="1:3">
      <c r="A2884" t="s">
        <v>142</v>
      </c>
      <c r="B2884" t="s">
        <v>130</v>
      </c>
      <c r="C2884" s="86" t="s">
        <v>1422</v>
      </c>
    </row>
    <row r="2885" spans="1:3">
      <c r="A2885" t="s">
        <v>142</v>
      </c>
      <c r="B2885" t="s">
        <v>130</v>
      </c>
      <c r="C2885" s="86" t="s">
        <v>1422</v>
      </c>
    </row>
    <row r="2886" spans="1:3">
      <c r="A2886" t="s">
        <v>142</v>
      </c>
      <c r="B2886" t="s">
        <v>130</v>
      </c>
      <c r="C2886" s="86" t="s">
        <v>1422</v>
      </c>
    </row>
    <row r="2887" spans="1:3">
      <c r="A2887" t="s">
        <v>142</v>
      </c>
      <c r="B2887" t="s">
        <v>130</v>
      </c>
      <c r="C2887" s="86" t="s">
        <v>1422</v>
      </c>
    </row>
    <row r="2888" spans="1:3">
      <c r="A2888" t="s">
        <v>142</v>
      </c>
      <c r="B2888" t="s">
        <v>130</v>
      </c>
      <c r="C2888" s="86" t="s">
        <v>1422</v>
      </c>
    </row>
    <row r="2889" spans="1:3">
      <c r="A2889" t="s">
        <v>142</v>
      </c>
      <c r="B2889" t="s">
        <v>130</v>
      </c>
      <c r="C2889" s="86" t="s">
        <v>1422</v>
      </c>
    </row>
    <row r="2890" spans="1:3">
      <c r="A2890" t="s">
        <v>142</v>
      </c>
      <c r="B2890" t="s">
        <v>130</v>
      </c>
      <c r="C2890" s="86" t="s">
        <v>1422</v>
      </c>
    </row>
    <row r="2891" spans="1:3">
      <c r="A2891" t="s">
        <v>142</v>
      </c>
      <c r="B2891" t="s">
        <v>130</v>
      </c>
      <c r="C2891" s="86" t="s">
        <v>1422</v>
      </c>
    </row>
    <row r="2892" spans="1:3">
      <c r="A2892" t="s">
        <v>142</v>
      </c>
      <c r="B2892" t="s">
        <v>130</v>
      </c>
      <c r="C2892" s="86" t="s">
        <v>1422</v>
      </c>
    </row>
    <row r="2893" spans="1:3">
      <c r="A2893" t="s">
        <v>142</v>
      </c>
      <c r="B2893" t="s">
        <v>130</v>
      </c>
      <c r="C2893" s="86" t="s">
        <v>1422</v>
      </c>
    </row>
    <row r="2894" spans="1:3">
      <c r="A2894" t="s">
        <v>142</v>
      </c>
      <c r="B2894" t="s">
        <v>130</v>
      </c>
      <c r="C2894" s="86" t="s">
        <v>1422</v>
      </c>
    </row>
    <row r="2895" spans="1:3">
      <c r="A2895" t="s">
        <v>142</v>
      </c>
      <c r="B2895" t="s">
        <v>130</v>
      </c>
      <c r="C2895" s="86" t="s">
        <v>1422</v>
      </c>
    </row>
    <row r="2896" spans="1:3">
      <c r="A2896" t="s">
        <v>142</v>
      </c>
      <c r="B2896" t="s">
        <v>130</v>
      </c>
      <c r="C2896" s="86" t="s">
        <v>1422</v>
      </c>
    </row>
    <row r="2897" spans="1:3">
      <c r="A2897" t="s">
        <v>142</v>
      </c>
      <c r="B2897" t="s">
        <v>130</v>
      </c>
      <c r="C2897" s="86" t="s">
        <v>1422</v>
      </c>
    </row>
    <row r="2898" spans="1:3">
      <c r="A2898" t="s">
        <v>142</v>
      </c>
      <c r="B2898" t="s">
        <v>130</v>
      </c>
      <c r="C2898" s="86" t="s">
        <v>1422</v>
      </c>
    </row>
    <row r="2899" spans="1:3">
      <c r="A2899" t="s">
        <v>142</v>
      </c>
      <c r="B2899" t="s">
        <v>130</v>
      </c>
      <c r="C2899" s="86" t="s">
        <v>1422</v>
      </c>
    </row>
    <row r="2900" spans="1:3">
      <c r="A2900" t="s">
        <v>142</v>
      </c>
      <c r="B2900" t="s">
        <v>130</v>
      </c>
      <c r="C2900" s="86" t="s">
        <v>1422</v>
      </c>
    </row>
    <row r="2901" spans="1:3">
      <c r="A2901" t="s">
        <v>142</v>
      </c>
      <c r="B2901" t="s">
        <v>130</v>
      </c>
      <c r="C2901" s="86" t="s">
        <v>1422</v>
      </c>
    </row>
    <row r="2902" spans="1:3">
      <c r="A2902" t="s">
        <v>142</v>
      </c>
      <c r="B2902" t="s">
        <v>130</v>
      </c>
      <c r="C2902" s="86" t="s">
        <v>1422</v>
      </c>
    </row>
    <row r="2903" spans="1:3">
      <c r="A2903" t="s">
        <v>142</v>
      </c>
      <c r="B2903" t="s">
        <v>130</v>
      </c>
      <c r="C2903" s="86" t="s">
        <v>1422</v>
      </c>
    </row>
    <row r="2904" spans="1:3">
      <c r="A2904" t="s">
        <v>142</v>
      </c>
      <c r="B2904" t="s">
        <v>130</v>
      </c>
      <c r="C2904" s="86" t="s">
        <v>1422</v>
      </c>
    </row>
    <row r="2905" spans="1:3">
      <c r="A2905" t="s">
        <v>142</v>
      </c>
      <c r="B2905" t="s">
        <v>130</v>
      </c>
      <c r="C2905" s="86" t="s">
        <v>1422</v>
      </c>
    </row>
    <row r="2906" spans="1:3">
      <c r="A2906" t="s">
        <v>142</v>
      </c>
      <c r="B2906" t="s">
        <v>130</v>
      </c>
      <c r="C2906" s="86" t="s">
        <v>1422</v>
      </c>
    </row>
    <row r="2907" spans="1:3">
      <c r="A2907" t="s">
        <v>142</v>
      </c>
      <c r="B2907" t="s">
        <v>130</v>
      </c>
      <c r="C2907" s="86" t="s">
        <v>1422</v>
      </c>
    </row>
    <row r="2908" spans="1:3">
      <c r="A2908" t="s">
        <v>142</v>
      </c>
      <c r="B2908" t="s">
        <v>130</v>
      </c>
      <c r="C2908" s="86" t="s">
        <v>1422</v>
      </c>
    </row>
    <row r="2909" spans="1:3">
      <c r="A2909" t="s">
        <v>142</v>
      </c>
      <c r="B2909" t="s">
        <v>130</v>
      </c>
      <c r="C2909" s="86" t="s">
        <v>1422</v>
      </c>
    </row>
    <row r="2910" spans="1:3">
      <c r="A2910" t="s">
        <v>142</v>
      </c>
      <c r="B2910" t="s">
        <v>130</v>
      </c>
      <c r="C2910" s="86" t="s">
        <v>1422</v>
      </c>
    </row>
    <row r="2911" spans="1:3">
      <c r="A2911" t="s">
        <v>142</v>
      </c>
      <c r="B2911" t="s">
        <v>130</v>
      </c>
      <c r="C2911" s="86" t="s">
        <v>1422</v>
      </c>
    </row>
    <row r="2912" spans="1:3">
      <c r="A2912" t="s">
        <v>142</v>
      </c>
      <c r="B2912" t="s">
        <v>130</v>
      </c>
      <c r="C2912" s="86" t="s">
        <v>1422</v>
      </c>
    </row>
    <row r="2913" spans="1:3">
      <c r="A2913" t="s">
        <v>142</v>
      </c>
      <c r="B2913" t="s">
        <v>130</v>
      </c>
      <c r="C2913" s="86" t="s">
        <v>1422</v>
      </c>
    </row>
    <row r="2914" spans="1:3">
      <c r="A2914" t="s">
        <v>142</v>
      </c>
      <c r="B2914" t="s">
        <v>130</v>
      </c>
      <c r="C2914" s="86" t="s">
        <v>1422</v>
      </c>
    </row>
    <row r="2915" spans="1:3">
      <c r="A2915" t="s">
        <v>142</v>
      </c>
      <c r="B2915" t="s">
        <v>130</v>
      </c>
      <c r="C2915" s="86" t="s">
        <v>1422</v>
      </c>
    </row>
    <row r="2916" spans="1:3">
      <c r="A2916" t="s">
        <v>142</v>
      </c>
      <c r="B2916" t="s">
        <v>130</v>
      </c>
      <c r="C2916" s="86" t="s">
        <v>1422</v>
      </c>
    </row>
    <row r="2917" spans="1:3">
      <c r="A2917" t="s">
        <v>142</v>
      </c>
      <c r="B2917" t="s">
        <v>130</v>
      </c>
      <c r="C2917" s="86" t="s">
        <v>1422</v>
      </c>
    </row>
    <row r="2918" spans="1:3">
      <c r="A2918" t="s">
        <v>142</v>
      </c>
      <c r="B2918" t="s">
        <v>130</v>
      </c>
      <c r="C2918" s="86" t="s">
        <v>1422</v>
      </c>
    </row>
    <row r="2919" spans="1:3">
      <c r="A2919" t="s">
        <v>142</v>
      </c>
      <c r="B2919" t="s">
        <v>130</v>
      </c>
      <c r="C2919" s="86" t="s">
        <v>1422</v>
      </c>
    </row>
    <row r="2920" spans="1:3">
      <c r="A2920" t="s">
        <v>142</v>
      </c>
      <c r="B2920" t="s">
        <v>130</v>
      </c>
      <c r="C2920" s="86" t="s">
        <v>1422</v>
      </c>
    </row>
    <row r="2921" spans="1:3">
      <c r="A2921" t="s">
        <v>142</v>
      </c>
      <c r="B2921" t="s">
        <v>130</v>
      </c>
      <c r="C2921" s="86" t="s">
        <v>1422</v>
      </c>
    </row>
    <row r="2922" spans="1:3">
      <c r="A2922" t="s">
        <v>142</v>
      </c>
      <c r="B2922" t="s">
        <v>130</v>
      </c>
      <c r="C2922" s="86" t="s">
        <v>1422</v>
      </c>
    </row>
    <row r="2923" spans="1:3">
      <c r="A2923" t="s">
        <v>142</v>
      </c>
      <c r="B2923" t="s">
        <v>130</v>
      </c>
      <c r="C2923" s="86" t="s">
        <v>1422</v>
      </c>
    </row>
    <row r="2924" spans="1:3">
      <c r="A2924" t="s">
        <v>142</v>
      </c>
      <c r="B2924" t="s">
        <v>130</v>
      </c>
      <c r="C2924" s="86" t="s">
        <v>1422</v>
      </c>
    </row>
    <row r="2925" spans="1:3">
      <c r="A2925" t="s">
        <v>142</v>
      </c>
      <c r="B2925" t="s">
        <v>130</v>
      </c>
      <c r="C2925" s="86" t="s">
        <v>1422</v>
      </c>
    </row>
    <row r="2926" spans="1:3">
      <c r="A2926" t="s">
        <v>142</v>
      </c>
      <c r="B2926" t="s">
        <v>130</v>
      </c>
      <c r="C2926" s="86" t="s">
        <v>1422</v>
      </c>
    </row>
    <row r="2927" spans="1:3">
      <c r="A2927" t="s">
        <v>142</v>
      </c>
      <c r="B2927" t="s">
        <v>130</v>
      </c>
      <c r="C2927" s="86" t="s">
        <v>1422</v>
      </c>
    </row>
    <row r="2928" spans="1:3">
      <c r="A2928" t="s">
        <v>142</v>
      </c>
      <c r="B2928" t="s">
        <v>130</v>
      </c>
      <c r="C2928" s="86" t="s">
        <v>1422</v>
      </c>
    </row>
    <row r="2929" spans="1:3">
      <c r="A2929" t="s">
        <v>142</v>
      </c>
      <c r="B2929" t="s">
        <v>130</v>
      </c>
      <c r="C2929" s="86" t="s">
        <v>1422</v>
      </c>
    </row>
    <row r="2930" spans="1:3">
      <c r="A2930" t="s">
        <v>142</v>
      </c>
      <c r="B2930" t="s">
        <v>130</v>
      </c>
      <c r="C2930" s="86" t="s">
        <v>1422</v>
      </c>
    </row>
    <row r="2931" spans="1:3">
      <c r="A2931" t="s">
        <v>142</v>
      </c>
      <c r="B2931" t="s">
        <v>130</v>
      </c>
      <c r="C2931" s="86" t="s">
        <v>1422</v>
      </c>
    </row>
    <row r="2932" spans="1:3">
      <c r="A2932" t="s">
        <v>142</v>
      </c>
      <c r="B2932" t="s">
        <v>130</v>
      </c>
      <c r="C2932" s="86" t="s">
        <v>1422</v>
      </c>
    </row>
    <row r="2933" spans="1:3">
      <c r="A2933" t="s">
        <v>142</v>
      </c>
      <c r="B2933" t="s">
        <v>130</v>
      </c>
      <c r="C2933" s="86" t="s">
        <v>1422</v>
      </c>
    </row>
    <row r="2934" spans="1:3">
      <c r="A2934" t="s">
        <v>142</v>
      </c>
      <c r="B2934" t="s">
        <v>130</v>
      </c>
      <c r="C2934" s="86" t="s">
        <v>1422</v>
      </c>
    </row>
    <row r="2935" spans="1:3">
      <c r="A2935" t="s">
        <v>142</v>
      </c>
      <c r="B2935" t="s">
        <v>130</v>
      </c>
      <c r="C2935" s="86" t="s">
        <v>1422</v>
      </c>
    </row>
    <row r="2936" spans="1:3">
      <c r="A2936" t="s">
        <v>142</v>
      </c>
      <c r="B2936" t="s">
        <v>130</v>
      </c>
      <c r="C2936" s="86" t="s">
        <v>1422</v>
      </c>
    </row>
    <row r="2937" spans="1:3">
      <c r="A2937" t="s">
        <v>142</v>
      </c>
      <c r="B2937" t="s">
        <v>130</v>
      </c>
      <c r="C2937" s="86" t="s">
        <v>1422</v>
      </c>
    </row>
    <row r="2938" spans="1:3">
      <c r="A2938" t="s">
        <v>142</v>
      </c>
      <c r="B2938" t="s">
        <v>130</v>
      </c>
      <c r="C2938" s="86" t="s">
        <v>1422</v>
      </c>
    </row>
    <row r="2939" spans="1:3">
      <c r="A2939" t="s">
        <v>142</v>
      </c>
      <c r="B2939" t="s">
        <v>130</v>
      </c>
      <c r="C2939" s="86" t="s">
        <v>1422</v>
      </c>
    </row>
    <row r="2940" spans="1:3">
      <c r="A2940" t="s">
        <v>142</v>
      </c>
      <c r="B2940" t="s">
        <v>130</v>
      </c>
      <c r="C2940" s="86" t="s">
        <v>1422</v>
      </c>
    </row>
    <row r="2941" spans="1:3">
      <c r="A2941" t="s">
        <v>142</v>
      </c>
      <c r="B2941" t="s">
        <v>130</v>
      </c>
      <c r="C2941" s="86" t="s">
        <v>1422</v>
      </c>
    </row>
    <row r="2942" spans="1:3">
      <c r="A2942" t="s">
        <v>142</v>
      </c>
      <c r="B2942" t="s">
        <v>130</v>
      </c>
      <c r="C2942" s="86" t="s">
        <v>1422</v>
      </c>
    </row>
    <row r="2943" spans="1:3">
      <c r="A2943" t="s">
        <v>142</v>
      </c>
      <c r="B2943" t="s">
        <v>130</v>
      </c>
      <c r="C2943" s="86" t="s">
        <v>1422</v>
      </c>
    </row>
    <row r="2944" spans="1:3">
      <c r="A2944" t="s">
        <v>142</v>
      </c>
      <c r="B2944" t="s">
        <v>130</v>
      </c>
      <c r="C2944" s="86" t="s">
        <v>1422</v>
      </c>
    </row>
    <row r="2945" spans="1:3">
      <c r="A2945" t="s">
        <v>142</v>
      </c>
      <c r="B2945" t="s">
        <v>130</v>
      </c>
      <c r="C2945" s="86" t="s">
        <v>1422</v>
      </c>
    </row>
    <row r="2946" spans="1:3">
      <c r="A2946" t="s">
        <v>142</v>
      </c>
      <c r="B2946" t="s">
        <v>130</v>
      </c>
      <c r="C2946" s="86" t="s">
        <v>1422</v>
      </c>
    </row>
    <row r="2947" spans="1:3">
      <c r="A2947" t="s">
        <v>142</v>
      </c>
      <c r="B2947" t="s">
        <v>130</v>
      </c>
      <c r="C2947" s="86" t="s">
        <v>1422</v>
      </c>
    </row>
    <row r="2948" spans="1:3">
      <c r="A2948" t="s">
        <v>142</v>
      </c>
      <c r="B2948" t="s">
        <v>130</v>
      </c>
      <c r="C2948" s="86" t="s">
        <v>1422</v>
      </c>
    </row>
    <row r="2949" spans="1:3">
      <c r="A2949" t="s">
        <v>142</v>
      </c>
      <c r="B2949" t="s">
        <v>130</v>
      </c>
      <c r="C2949" s="86" t="s">
        <v>1422</v>
      </c>
    </row>
    <row r="2950" spans="1:3">
      <c r="A2950" t="s">
        <v>142</v>
      </c>
      <c r="B2950" t="s">
        <v>130</v>
      </c>
      <c r="C2950" s="86" t="s">
        <v>1422</v>
      </c>
    </row>
    <row r="2951" spans="1:3">
      <c r="A2951" t="s">
        <v>142</v>
      </c>
      <c r="B2951" t="s">
        <v>130</v>
      </c>
      <c r="C2951" s="86" t="s">
        <v>1422</v>
      </c>
    </row>
    <row r="2952" spans="1:3">
      <c r="A2952" t="s">
        <v>142</v>
      </c>
      <c r="B2952" t="s">
        <v>130</v>
      </c>
      <c r="C2952" s="86" t="s">
        <v>1422</v>
      </c>
    </row>
    <row r="2953" spans="1:3">
      <c r="A2953" t="s">
        <v>142</v>
      </c>
      <c r="B2953" t="s">
        <v>130</v>
      </c>
      <c r="C2953" s="86" t="s">
        <v>1422</v>
      </c>
    </row>
    <row r="2954" spans="1:3">
      <c r="A2954" t="s">
        <v>142</v>
      </c>
      <c r="B2954" t="s">
        <v>130</v>
      </c>
      <c r="C2954" s="86" t="s">
        <v>1422</v>
      </c>
    </row>
    <row r="2955" spans="1:3">
      <c r="A2955" t="s">
        <v>142</v>
      </c>
      <c r="B2955" t="s">
        <v>130</v>
      </c>
      <c r="C2955" s="86" t="s">
        <v>1422</v>
      </c>
    </row>
    <row r="2956" spans="1:3">
      <c r="A2956" t="s">
        <v>142</v>
      </c>
      <c r="B2956" t="s">
        <v>130</v>
      </c>
      <c r="C2956" s="86" t="s">
        <v>1422</v>
      </c>
    </row>
    <row r="2957" spans="1:3">
      <c r="A2957" t="s">
        <v>142</v>
      </c>
      <c r="B2957" t="s">
        <v>130</v>
      </c>
      <c r="C2957" s="86" t="s">
        <v>1422</v>
      </c>
    </row>
    <row r="2958" spans="1:3">
      <c r="A2958" t="s">
        <v>142</v>
      </c>
      <c r="B2958" t="s">
        <v>130</v>
      </c>
      <c r="C2958" s="86" t="s">
        <v>1422</v>
      </c>
    </row>
    <row r="2959" spans="1:3">
      <c r="A2959" t="s">
        <v>142</v>
      </c>
      <c r="B2959" t="s">
        <v>130</v>
      </c>
      <c r="C2959" s="86" t="s">
        <v>1422</v>
      </c>
    </row>
    <row r="2960" spans="1:3">
      <c r="A2960" t="s">
        <v>142</v>
      </c>
      <c r="B2960" t="s">
        <v>130</v>
      </c>
      <c r="C2960" s="86" t="s">
        <v>1422</v>
      </c>
    </row>
    <row r="2961" spans="1:3">
      <c r="A2961" t="s">
        <v>142</v>
      </c>
      <c r="B2961" t="s">
        <v>130</v>
      </c>
      <c r="C2961" s="86" t="s">
        <v>1422</v>
      </c>
    </row>
    <row r="2962" spans="1:3">
      <c r="A2962" t="s">
        <v>142</v>
      </c>
      <c r="B2962" t="s">
        <v>130</v>
      </c>
      <c r="C2962" s="86" t="s">
        <v>1422</v>
      </c>
    </row>
    <row r="2963" spans="1:3">
      <c r="A2963" t="s">
        <v>142</v>
      </c>
      <c r="B2963" t="s">
        <v>130</v>
      </c>
      <c r="C2963" s="86" t="s">
        <v>1422</v>
      </c>
    </row>
    <row r="2964" spans="1:3">
      <c r="A2964" t="s">
        <v>142</v>
      </c>
      <c r="B2964" t="s">
        <v>130</v>
      </c>
      <c r="C2964" s="86" t="s">
        <v>1422</v>
      </c>
    </row>
    <row r="2965" spans="1:3">
      <c r="A2965" t="s">
        <v>142</v>
      </c>
      <c r="B2965" t="s">
        <v>130</v>
      </c>
      <c r="C2965" s="86" t="s">
        <v>1422</v>
      </c>
    </row>
    <row r="2966" spans="1:3">
      <c r="A2966" t="s">
        <v>142</v>
      </c>
      <c r="B2966" t="s">
        <v>130</v>
      </c>
      <c r="C2966" s="86" t="s">
        <v>1422</v>
      </c>
    </row>
    <row r="2967" spans="1:3">
      <c r="A2967" t="s">
        <v>142</v>
      </c>
      <c r="B2967" t="s">
        <v>130</v>
      </c>
      <c r="C2967" s="86" t="s">
        <v>1422</v>
      </c>
    </row>
    <row r="2968" spans="1:3">
      <c r="A2968" t="s">
        <v>142</v>
      </c>
      <c r="B2968" t="s">
        <v>130</v>
      </c>
      <c r="C2968" s="86" t="s">
        <v>1422</v>
      </c>
    </row>
    <row r="2969" spans="1:3">
      <c r="A2969" t="s">
        <v>142</v>
      </c>
      <c r="B2969" t="s">
        <v>130</v>
      </c>
      <c r="C2969" s="86" t="s">
        <v>1422</v>
      </c>
    </row>
    <row r="2970" spans="1:3">
      <c r="A2970" t="s">
        <v>142</v>
      </c>
      <c r="B2970" t="s">
        <v>130</v>
      </c>
      <c r="C2970" s="86" t="s">
        <v>1422</v>
      </c>
    </row>
    <row r="2971" spans="1:3">
      <c r="A2971" t="s">
        <v>142</v>
      </c>
      <c r="B2971" t="s">
        <v>130</v>
      </c>
      <c r="C2971" s="86" t="s">
        <v>1422</v>
      </c>
    </row>
    <row r="2972" spans="1:3">
      <c r="A2972" t="s">
        <v>142</v>
      </c>
      <c r="B2972" t="s">
        <v>130</v>
      </c>
      <c r="C2972" s="86" t="s">
        <v>1422</v>
      </c>
    </row>
    <row r="2973" spans="1:3">
      <c r="A2973" t="s">
        <v>142</v>
      </c>
      <c r="B2973" t="s">
        <v>130</v>
      </c>
      <c r="C2973" s="86" t="s">
        <v>1422</v>
      </c>
    </row>
    <row r="2974" spans="1:3">
      <c r="A2974" t="s">
        <v>142</v>
      </c>
      <c r="B2974" t="s">
        <v>130</v>
      </c>
      <c r="C2974" s="86" t="s">
        <v>1422</v>
      </c>
    </row>
    <row r="2975" spans="1:3">
      <c r="A2975" t="s">
        <v>142</v>
      </c>
      <c r="B2975" t="s">
        <v>130</v>
      </c>
      <c r="C2975" s="86" t="s">
        <v>1422</v>
      </c>
    </row>
    <row r="2976" spans="1:3">
      <c r="A2976" t="s">
        <v>142</v>
      </c>
      <c r="B2976" t="s">
        <v>130</v>
      </c>
      <c r="C2976" s="86" t="s">
        <v>1422</v>
      </c>
    </row>
    <row r="2977" spans="1:3">
      <c r="A2977" t="s">
        <v>142</v>
      </c>
      <c r="B2977" t="s">
        <v>130</v>
      </c>
      <c r="C2977" s="86" t="s">
        <v>1422</v>
      </c>
    </row>
    <row r="2978" spans="1:3">
      <c r="A2978" t="s">
        <v>142</v>
      </c>
      <c r="B2978" t="s">
        <v>130</v>
      </c>
      <c r="C2978" s="86" t="s">
        <v>1422</v>
      </c>
    </row>
    <row r="2979" spans="1:3">
      <c r="A2979" t="s">
        <v>142</v>
      </c>
      <c r="B2979" t="s">
        <v>130</v>
      </c>
      <c r="C2979" s="86" t="s">
        <v>1422</v>
      </c>
    </row>
    <row r="2980" spans="1:3">
      <c r="A2980" t="s">
        <v>142</v>
      </c>
      <c r="B2980" t="s">
        <v>130</v>
      </c>
      <c r="C2980" s="86" t="s">
        <v>1422</v>
      </c>
    </row>
    <row r="2981" spans="1:3">
      <c r="A2981" t="s">
        <v>142</v>
      </c>
      <c r="B2981" t="s">
        <v>130</v>
      </c>
      <c r="C2981" s="86" t="s">
        <v>1422</v>
      </c>
    </row>
    <row r="2982" spans="1:3">
      <c r="A2982" t="s">
        <v>142</v>
      </c>
      <c r="B2982" t="s">
        <v>130</v>
      </c>
      <c r="C2982" s="86" t="s">
        <v>1422</v>
      </c>
    </row>
    <row r="2983" spans="1:3">
      <c r="A2983" t="s">
        <v>142</v>
      </c>
      <c r="B2983" t="s">
        <v>130</v>
      </c>
      <c r="C2983" s="86" t="s">
        <v>1422</v>
      </c>
    </row>
    <row r="2984" spans="1:3">
      <c r="A2984" t="s">
        <v>142</v>
      </c>
      <c r="B2984" t="s">
        <v>130</v>
      </c>
      <c r="C2984" s="86" t="s">
        <v>1422</v>
      </c>
    </row>
    <row r="2985" spans="1:3">
      <c r="A2985" t="s">
        <v>142</v>
      </c>
      <c r="B2985" t="s">
        <v>130</v>
      </c>
      <c r="C2985" s="86" t="s">
        <v>1422</v>
      </c>
    </row>
    <row r="2986" spans="1:3">
      <c r="A2986" t="s">
        <v>142</v>
      </c>
      <c r="B2986" t="s">
        <v>130</v>
      </c>
      <c r="C2986" s="86" t="s">
        <v>1422</v>
      </c>
    </row>
    <row r="2987" spans="1:3">
      <c r="A2987" t="s">
        <v>142</v>
      </c>
      <c r="B2987" t="s">
        <v>130</v>
      </c>
      <c r="C2987" s="86" t="s">
        <v>1422</v>
      </c>
    </row>
    <row r="2988" spans="1:3">
      <c r="A2988" t="s">
        <v>142</v>
      </c>
      <c r="B2988" t="s">
        <v>130</v>
      </c>
      <c r="C2988" s="86" t="s">
        <v>1422</v>
      </c>
    </row>
    <row r="2989" spans="1:3">
      <c r="A2989" t="s">
        <v>142</v>
      </c>
      <c r="B2989" t="s">
        <v>130</v>
      </c>
      <c r="C2989" s="86" t="s">
        <v>1422</v>
      </c>
    </row>
    <row r="2990" spans="1:3">
      <c r="A2990" t="s">
        <v>142</v>
      </c>
      <c r="B2990" t="s">
        <v>130</v>
      </c>
      <c r="C2990" s="86" t="s">
        <v>1422</v>
      </c>
    </row>
    <row r="2991" spans="1:3">
      <c r="A2991" t="s">
        <v>142</v>
      </c>
      <c r="B2991" t="s">
        <v>130</v>
      </c>
      <c r="C2991" s="86" t="s">
        <v>1422</v>
      </c>
    </row>
    <row r="2992" spans="1:3">
      <c r="A2992" t="s">
        <v>142</v>
      </c>
      <c r="B2992" t="s">
        <v>130</v>
      </c>
      <c r="C2992" s="86" t="s">
        <v>1422</v>
      </c>
    </row>
    <row r="2993" spans="1:3">
      <c r="A2993" t="s">
        <v>142</v>
      </c>
      <c r="B2993" t="s">
        <v>130</v>
      </c>
      <c r="C2993" s="86" t="s">
        <v>1422</v>
      </c>
    </row>
    <row r="2994" spans="1:3">
      <c r="A2994" t="s">
        <v>142</v>
      </c>
      <c r="B2994" t="s">
        <v>130</v>
      </c>
      <c r="C2994" s="86" t="s">
        <v>1422</v>
      </c>
    </row>
    <row r="2995" spans="1:3">
      <c r="A2995" t="s">
        <v>142</v>
      </c>
      <c r="B2995" t="s">
        <v>130</v>
      </c>
      <c r="C2995" s="86" t="s">
        <v>1422</v>
      </c>
    </row>
    <row r="2996" spans="1:3">
      <c r="A2996" t="s">
        <v>142</v>
      </c>
      <c r="B2996" t="s">
        <v>130</v>
      </c>
      <c r="C2996" s="86" t="s">
        <v>1422</v>
      </c>
    </row>
    <row r="2997" spans="1:3">
      <c r="A2997" t="s">
        <v>142</v>
      </c>
      <c r="B2997" t="s">
        <v>130</v>
      </c>
      <c r="C2997" s="86" t="s">
        <v>1422</v>
      </c>
    </row>
    <row r="2998" spans="1:3">
      <c r="A2998" t="s">
        <v>142</v>
      </c>
      <c r="B2998" t="s">
        <v>130</v>
      </c>
      <c r="C2998" s="86" t="s">
        <v>1422</v>
      </c>
    </row>
    <row r="2999" spans="1:3">
      <c r="A2999" t="s">
        <v>142</v>
      </c>
      <c r="B2999" t="s">
        <v>130</v>
      </c>
      <c r="C2999" s="86" t="s">
        <v>1422</v>
      </c>
    </row>
    <row r="3000" spans="1:3">
      <c r="A3000" t="s">
        <v>142</v>
      </c>
      <c r="B3000" t="s">
        <v>130</v>
      </c>
      <c r="C3000" s="86" t="s">
        <v>1422</v>
      </c>
    </row>
    <row r="3001" spans="1:3">
      <c r="A3001" t="s">
        <v>142</v>
      </c>
      <c r="B3001" t="s">
        <v>130</v>
      </c>
      <c r="C3001" s="86" t="s">
        <v>1422</v>
      </c>
    </row>
    <row r="3002" spans="1:3">
      <c r="A3002" t="s">
        <v>142</v>
      </c>
      <c r="B3002" t="s">
        <v>130</v>
      </c>
      <c r="C3002" s="86" t="s">
        <v>1422</v>
      </c>
    </row>
    <row r="3003" spans="1:3">
      <c r="A3003" t="s">
        <v>142</v>
      </c>
      <c r="B3003" t="s">
        <v>130</v>
      </c>
      <c r="C3003" s="86" t="s">
        <v>1422</v>
      </c>
    </row>
    <row r="3004" spans="1:3">
      <c r="A3004" t="s">
        <v>142</v>
      </c>
      <c r="B3004" t="s">
        <v>130</v>
      </c>
      <c r="C3004" s="86" t="s">
        <v>1422</v>
      </c>
    </row>
    <row r="3005" spans="1:3">
      <c r="A3005" t="s">
        <v>142</v>
      </c>
      <c r="B3005" t="s">
        <v>130</v>
      </c>
      <c r="C3005" s="86" t="s">
        <v>1422</v>
      </c>
    </row>
    <row r="3006" spans="1:3">
      <c r="A3006" t="s">
        <v>142</v>
      </c>
      <c r="B3006" t="s">
        <v>130</v>
      </c>
      <c r="C3006" s="86" t="s">
        <v>1422</v>
      </c>
    </row>
    <row r="3007" spans="1:3">
      <c r="A3007" t="s">
        <v>142</v>
      </c>
      <c r="B3007" t="s">
        <v>130</v>
      </c>
      <c r="C3007" s="86" t="s">
        <v>1422</v>
      </c>
    </row>
    <row r="3008" spans="1:3">
      <c r="A3008" t="s">
        <v>142</v>
      </c>
      <c r="B3008" t="s">
        <v>130</v>
      </c>
      <c r="C3008" s="86" t="s">
        <v>1422</v>
      </c>
    </row>
    <row r="3009" spans="1:3">
      <c r="A3009" t="s">
        <v>142</v>
      </c>
      <c r="B3009" t="s">
        <v>130</v>
      </c>
      <c r="C3009" s="86" t="s">
        <v>1422</v>
      </c>
    </row>
    <row r="3010" spans="1:3">
      <c r="A3010" t="s">
        <v>142</v>
      </c>
      <c r="B3010" t="s">
        <v>130</v>
      </c>
      <c r="C3010" s="86" t="s">
        <v>1422</v>
      </c>
    </row>
    <row r="3011" spans="1:3">
      <c r="A3011" t="s">
        <v>142</v>
      </c>
      <c r="B3011" t="s">
        <v>130</v>
      </c>
      <c r="C3011" s="86" t="s">
        <v>1422</v>
      </c>
    </row>
    <row r="3012" spans="1:3">
      <c r="A3012" t="s">
        <v>142</v>
      </c>
      <c r="B3012" t="s">
        <v>130</v>
      </c>
      <c r="C3012" s="86" t="s">
        <v>1422</v>
      </c>
    </row>
    <row r="3013" spans="1:3">
      <c r="A3013" t="s">
        <v>142</v>
      </c>
      <c r="B3013" t="s">
        <v>130</v>
      </c>
      <c r="C3013" s="86" t="s">
        <v>1422</v>
      </c>
    </row>
    <row r="3014" spans="1:3">
      <c r="A3014" t="s">
        <v>142</v>
      </c>
      <c r="B3014" t="s">
        <v>130</v>
      </c>
      <c r="C3014" s="86" t="s">
        <v>1422</v>
      </c>
    </row>
    <row r="3015" spans="1:3">
      <c r="A3015" t="s">
        <v>142</v>
      </c>
      <c r="B3015" t="s">
        <v>130</v>
      </c>
      <c r="C3015" s="86" t="s">
        <v>1422</v>
      </c>
    </row>
    <row r="3016" spans="1:3">
      <c r="A3016" t="s">
        <v>142</v>
      </c>
      <c r="B3016" t="s">
        <v>130</v>
      </c>
      <c r="C3016" s="86" t="s">
        <v>1422</v>
      </c>
    </row>
    <row r="3017" spans="1:3">
      <c r="A3017" t="s">
        <v>142</v>
      </c>
      <c r="B3017" t="s">
        <v>130</v>
      </c>
      <c r="C3017" s="86" t="s">
        <v>1422</v>
      </c>
    </row>
    <row r="3018" spans="1:3">
      <c r="A3018" t="s">
        <v>142</v>
      </c>
      <c r="B3018" t="s">
        <v>130</v>
      </c>
      <c r="C3018" s="86" t="s">
        <v>1422</v>
      </c>
    </row>
    <row r="3019" spans="1:3">
      <c r="A3019" t="s">
        <v>142</v>
      </c>
      <c r="B3019" t="s">
        <v>130</v>
      </c>
      <c r="C3019" s="86" t="s">
        <v>1422</v>
      </c>
    </row>
    <row r="3020" spans="1:3">
      <c r="A3020" t="s">
        <v>142</v>
      </c>
      <c r="B3020" t="s">
        <v>130</v>
      </c>
      <c r="C3020" s="86" t="s">
        <v>1422</v>
      </c>
    </row>
    <row r="3021" spans="1:3">
      <c r="A3021" t="s">
        <v>142</v>
      </c>
      <c r="B3021" t="s">
        <v>130</v>
      </c>
      <c r="C3021" s="86" t="s">
        <v>1422</v>
      </c>
    </row>
    <row r="3022" spans="1:3">
      <c r="A3022" t="s">
        <v>142</v>
      </c>
      <c r="B3022" t="s">
        <v>130</v>
      </c>
      <c r="C3022" s="86" t="s">
        <v>1422</v>
      </c>
    </row>
    <row r="3023" spans="1:3">
      <c r="A3023" t="s">
        <v>142</v>
      </c>
      <c r="B3023" t="s">
        <v>130</v>
      </c>
      <c r="C3023" s="86" t="s">
        <v>1422</v>
      </c>
    </row>
    <row r="3024" spans="1:3">
      <c r="A3024" t="s">
        <v>142</v>
      </c>
      <c r="B3024" t="s">
        <v>130</v>
      </c>
      <c r="C3024" s="86" t="s">
        <v>1422</v>
      </c>
    </row>
    <row r="3025" spans="1:3">
      <c r="A3025" t="s">
        <v>142</v>
      </c>
      <c r="B3025" t="s">
        <v>130</v>
      </c>
      <c r="C3025" s="86" t="s">
        <v>1422</v>
      </c>
    </row>
    <row r="3026" spans="1:3">
      <c r="A3026" t="s">
        <v>142</v>
      </c>
      <c r="B3026" t="s">
        <v>130</v>
      </c>
      <c r="C3026" s="86" t="s">
        <v>1422</v>
      </c>
    </row>
    <row r="3027" spans="1:3">
      <c r="A3027" t="s">
        <v>142</v>
      </c>
      <c r="B3027" t="s">
        <v>130</v>
      </c>
      <c r="C3027" s="86" t="s">
        <v>1422</v>
      </c>
    </row>
    <row r="3028" spans="1:3">
      <c r="A3028" t="s">
        <v>142</v>
      </c>
      <c r="B3028" t="s">
        <v>130</v>
      </c>
      <c r="C3028" s="86" t="s">
        <v>1422</v>
      </c>
    </row>
    <row r="3029" spans="1:3">
      <c r="A3029" t="s">
        <v>142</v>
      </c>
      <c r="B3029" t="s">
        <v>130</v>
      </c>
      <c r="C3029" s="86" t="s">
        <v>1422</v>
      </c>
    </row>
    <row r="3030" spans="1:3">
      <c r="A3030" t="s">
        <v>142</v>
      </c>
      <c r="B3030" t="s">
        <v>130</v>
      </c>
      <c r="C3030" s="86" t="s">
        <v>1422</v>
      </c>
    </row>
    <row r="3031" spans="1:3">
      <c r="A3031" t="s">
        <v>142</v>
      </c>
      <c r="B3031" t="s">
        <v>130</v>
      </c>
      <c r="C3031" s="86" t="s">
        <v>1422</v>
      </c>
    </row>
    <row r="3032" spans="1:3">
      <c r="A3032" t="s">
        <v>142</v>
      </c>
      <c r="B3032" t="s">
        <v>130</v>
      </c>
      <c r="C3032" s="86" t="s">
        <v>1422</v>
      </c>
    </row>
    <row r="3033" spans="1:3">
      <c r="A3033" t="s">
        <v>142</v>
      </c>
      <c r="B3033" t="s">
        <v>130</v>
      </c>
      <c r="C3033" s="86" t="s">
        <v>1422</v>
      </c>
    </row>
    <row r="3034" spans="1:3">
      <c r="A3034" t="s">
        <v>142</v>
      </c>
      <c r="B3034" t="s">
        <v>130</v>
      </c>
      <c r="C3034" s="86" t="s">
        <v>1422</v>
      </c>
    </row>
    <row r="3035" spans="1:3">
      <c r="A3035" t="s">
        <v>142</v>
      </c>
      <c r="B3035" t="s">
        <v>130</v>
      </c>
      <c r="C3035" s="86" t="s">
        <v>1422</v>
      </c>
    </row>
    <row r="3036" spans="1:3">
      <c r="A3036" t="s">
        <v>142</v>
      </c>
      <c r="B3036" t="s">
        <v>130</v>
      </c>
      <c r="C3036" s="86" t="s">
        <v>1422</v>
      </c>
    </row>
    <row r="3037" spans="1:3">
      <c r="A3037" t="s">
        <v>142</v>
      </c>
      <c r="B3037" t="s">
        <v>130</v>
      </c>
      <c r="C3037" s="86" t="s">
        <v>1422</v>
      </c>
    </row>
    <row r="3038" spans="1:3">
      <c r="A3038" t="s">
        <v>142</v>
      </c>
      <c r="B3038" t="s">
        <v>130</v>
      </c>
      <c r="C3038" s="86" t="s">
        <v>1422</v>
      </c>
    </row>
    <row r="3039" spans="1:3">
      <c r="A3039" t="s">
        <v>142</v>
      </c>
      <c r="B3039" t="s">
        <v>130</v>
      </c>
      <c r="C3039" s="86" t="s">
        <v>1422</v>
      </c>
    </row>
    <row r="3040" spans="1:3">
      <c r="A3040" t="s">
        <v>142</v>
      </c>
      <c r="B3040" t="s">
        <v>130</v>
      </c>
      <c r="C3040" s="86" t="s">
        <v>1422</v>
      </c>
    </row>
    <row r="3041" spans="1:3">
      <c r="A3041" t="s">
        <v>142</v>
      </c>
      <c r="B3041" t="s">
        <v>130</v>
      </c>
      <c r="C3041" s="86" t="s">
        <v>1422</v>
      </c>
    </row>
    <row r="3042" spans="1:3">
      <c r="A3042" t="s">
        <v>142</v>
      </c>
      <c r="B3042" t="s">
        <v>130</v>
      </c>
      <c r="C3042" s="86" t="s">
        <v>1422</v>
      </c>
    </row>
    <row r="3043" spans="1:3">
      <c r="A3043" t="s">
        <v>142</v>
      </c>
      <c r="B3043" t="s">
        <v>130</v>
      </c>
      <c r="C3043" s="86" t="s">
        <v>1422</v>
      </c>
    </row>
    <row r="3044" spans="1:3">
      <c r="A3044" t="s">
        <v>142</v>
      </c>
      <c r="B3044" t="s">
        <v>130</v>
      </c>
      <c r="C3044" s="86" t="s">
        <v>1422</v>
      </c>
    </row>
    <row r="3045" spans="1:3">
      <c r="A3045" t="s">
        <v>142</v>
      </c>
      <c r="B3045" t="s">
        <v>130</v>
      </c>
      <c r="C3045" s="86" t="s">
        <v>1422</v>
      </c>
    </row>
    <row r="3046" spans="1:3">
      <c r="A3046" t="s">
        <v>142</v>
      </c>
      <c r="B3046" t="s">
        <v>130</v>
      </c>
      <c r="C3046" s="86" t="s">
        <v>1422</v>
      </c>
    </row>
    <row r="3047" spans="1:3">
      <c r="A3047" t="s">
        <v>142</v>
      </c>
      <c r="B3047" t="s">
        <v>130</v>
      </c>
      <c r="C3047" s="86" t="s">
        <v>1422</v>
      </c>
    </row>
    <row r="3048" spans="1:3">
      <c r="A3048" t="s">
        <v>142</v>
      </c>
      <c r="B3048" t="s">
        <v>130</v>
      </c>
      <c r="C3048" s="86" t="s">
        <v>1422</v>
      </c>
    </row>
    <row r="3049" spans="1:3">
      <c r="A3049" t="s">
        <v>142</v>
      </c>
      <c r="B3049" t="s">
        <v>130</v>
      </c>
      <c r="C3049" s="86" t="s">
        <v>1422</v>
      </c>
    </row>
    <row r="3050" spans="1:3">
      <c r="A3050" t="s">
        <v>142</v>
      </c>
      <c r="B3050" t="s">
        <v>130</v>
      </c>
      <c r="C3050" s="86" t="s">
        <v>1422</v>
      </c>
    </row>
    <row r="3051" spans="1:3">
      <c r="A3051" t="s">
        <v>142</v>
      </c>
      <c r="B3051" t="s">
        <v>130</v>
      </c>
      <c r="C3051" s="86" t="s">
        <v>1422</v>
      </c>
    </row>
    <row r="3052" spans="1:3">
      <c r="A3052" t="s">
        <v>142</v>
      </c>
      <c r="B3052" t="s">
        <v>130</v>
      </c>
      <c r="C3052" s="86" t="s">
        <v>1422</v>
      </c>
    </row>
    <row r="3053" spans="1:3">
      <c r="A3053" t="s">
        <v>142</v>
      </c>
      <c r="B3053" t="s">
        <v>130</v>
      </c>
      <c r="C3053" s="86" t="s">
        <v>1422</v>
      </c>
    </row>
    <row r="3054" spans="1:3">
      <c r="A3054" t="s">
        <v>142</v>
      </c>
      <c r="B3054" t="s">
        <v>130</v>
      </c>
      <c r="C3054" s="86" t="s">
        <v>1422</v>
      </c>
    </row>
    <row r="3055" spans="1:3">
      <c r="A3055" t="s">
        <v>142</v>
      </c>
      <c r="B3055" t="s">
        <v>130</v>
      </c>
      <c r="C3055" s="86" t="s">
        <v>1422</v>
      </c>
    </row>
    <row r="3056" spans="1:3">
      <c r="A3056" t="s">
        <v>142</v>
      </c>
      <c r="B3056" t="s">
        <v>130</v>
      </c>
      <c r="C3056" s="86" t="s">
        <v>1422</v>
      </c>
    </row>
    <row r="3057" spans="1:3">
      <c r="A3057" t="s">
        <v>142</v>
      </c>
      <c r="B3057" t="s">
        <v>130</v>
      </c>
      <c r="C3057" s="86" t="s">
        <v>1422</v>
      </c>
    </row>
    <row r="3058" spans="1:3">
      <c r="A3058" t="s">
        <v>142</v>
      </c>
      <c r="B3058" t="s">
        <v>130</v>
      </c>
      <c r="C3058" s="86" t="s">
        <v>1422</v>
      </c>
    </row>
    <row r="3059" spans="1:3">
      <c r="A3059" t="s">
        <v>142</v>
      </c>
      <c r="B3059" t="s">
        <v>130</v>
      </c>
      <c r="C3059" s="86" t="s">
        <v>1422</v>
      </c>
    </row>
    <row r="3060" spans="1:3">
      <c r="A3060" t="s">
        <v>142</v>
      </c>
      <c r="B3060" t="s">
        <v>130</v>
      </c>
      <c r="C3060" s="86" t="s">
        <v>1422</v>
      </c>
    </row>
    <row r="3061" spans="1:3">
      <c r="A3061" t="s">
        <v>142</v>
      </c>
      <c r="B3061" t="s">
        <v>130</v>
      </c>
      <c r="C3061" s="86" t="s">
        <v>1422</v>
      </c>
    </row>
    <row r="3062" spans="1:3">
      <c r="A3062" t="s">
        <v>142</v>
      </c>
      <c r="B3062" t="s">
        <v>130</v>
      </c>
      <c r="C3062" s="86" t="s">
        <v>1422</v>
      </c>
    </row>
    <row r="3063" spans="1:3">
      <c r="A3063" t="s">
        <v>142</v>
      </c>
      <c r="B3063" t="s">
        <v>130</v>
      </c>
      <c r="C3063" s="86" t="s">
        <v>1422</v>
      </c>
    </row>
    <row r="3064" spans="1:3">
      <c r="A3064" t="s">
        <v>142</v>
      </c>
      <c r="B3064" t="s">
        <v>130</v>
      </c>
      <c r="C3064" s="86" t="s">
        <v>1422</v>
      </c>
    </row>
    <row r="3065" spans="1:3">
      <c r="A3065" t="s">
        <v>142</v>
      </c>
      <c r="B3065" t="s">
        <v>130</v>
      </c>
      <c r="C3065" s="86" t="s">
        <v>1422</v>
      </c>
    </row>
    <row r="3066" spans="1:3">
      <c r="A3066" t="s">
        <v>142</v>
      </c>
      <c r="B3066" t="s">
        <v>130</v>
      </c>
      <c r="C3066" s="86" t="s">
        <v>1422</v>
      </c>
    </row>
    <row r="3067" spans="1:3">
      <c r="A3067" t="s">
        <v>142</v>
      </c>
      <c r="B3067" t="s">
        <v>130</v>
      </c>
      <c r="C3067" s="86" t="s">
        <v>1422</v>
      </c>
    </row>
    <row r="3068" spans="1:3">
      <c r="A3068" t="s">
        <v>142</v>
      </c>
      <c r="B3068" t="s">
        <v>130</v>
      </c>
      <c r="C3068" s="86" t="s">
        <v>1422</v>
      </c>
    </row>
    <row r="3069" spans="1:3">
      <c r="A3069" t="s">
        <v>142</v>
      </c>
      <c r="B3069" t="s">
        <v>130</v>
      </c>
      <c r="C3069" s="86" t="s">
        <v>1422</v>
      </c>
    </row>
    <row r="3070" spans="1:3">
      <c r="A3070" t="s">
        <v>142</v>
      </c>
      <c r="B3070" t="s">
        <v>130</v>
      </c>
      <c r="C3070" s="86" t="s">
        <v>1422</v>
      </c>
    </row>
    <row r="3071" spans="1:3">
      <c r="A3071" t="s">
        <v>142</v>
      </c>
      <c r="B3071" t="s">
        <v>130</v>
      </c>
      <c r="C3071" s="86" t="s">
        <v>1422</v>
      </c>
    </row>
    <row r="3072" spans="1:3">
      <c r="A3072" t="s">
        <v>142</v>
      </c>
      <c r="B3072" t="s">
        <v>130</v>
      </c>
      <c r="C3072" s="86" t="s">
        <v>1422</v>
      </c>
    </row>
    <row r="3073" spans="1:3">
      <c r="A3073" t="s">
        <v>142</v>
      </c>
      <c r="B3073" t="s">
        <v>130</v>
      </c>
      <c r="C3073" s="86" t="s">
        <v>1422</v>
      </c>
    </row>
    <row r="3074" spans="1:3">
      <c r="A3074" t="s">
        <v>142</v>
      </c>
      <c r="B3074" t="s">
        <v>130</v>
      </c>
      <c r="C3074" s="86" t="s">
        <v>1422</v>
      </c>
    </row>
    <row r="3075" spans="1:3">
      <c r="A3075" t="s">
        <v>142</v>
      </c>
      <c r="B3075" t="s">
        <v>130</v>
      </c>
      <c r="C3075" s="86" t="s">
        <v>1422</v>
      </c>
    </row>
    <row r="3076" spans="1:3">
      <c r="A3076" t="s">
        <v>142</v>
      </c>
      <c r="B3076" t="s">
        <v>130</v>
      </c>
      <c r="C3076" s="86" t="s">
        <v>1422</v>
      </c>
    </row>
    <row r="3077" spans="1:3">
      <c r="A3077" t="s">
        <v>142</v>
      </c>
      <c r="B3077" t="s">
        <v>130</v>
      </c>
      <c r="C3077" s="86" t="s">
        <v>1422</v>
      </c>
    </row>
    <row r="3078" spans="1:3">
      <c r="A3078" t="s">
        <v>142</v>
      </c>
      <c r="B3078" t="s">
        <v>130</v>
      </c>
      <c r="C3078" s="86" t="s">
        <v>1422</v>
      </c>
    </row>
    <row r="3079" spans="1:3">
      <c r="A3079" t="s">
        <v>142</v>
      </c>
      <c r="B3079" t="s">
        <v>130</v>
      </c>
      <c r="C3079" s="86" t="s">
        <v>1422</v>
      </c>
    </row>
    <row r="3080" spans="1:3">
      <c r="A3080" t="s">
        <v>142</v>
      </c>
      <c r="B3080" t="s">
        <v>130</v>
      </c>
      <c r="C3080" s="86" t="s">
        <v>1422</v>
      </c>
    </row>
    <row r="3081" spans="1:3">
      <c r="A3081" t="s">
        <v>142</v>
      </c>
      <c r="B3081" t="s">
        <v>130</v>
      </c>
      <c r="C3081" s="86" t="s">
        <v>1422</v>
      </c>
    </row>
    <row r="3082" spans="1:3">
      <c r="A3082" t="s">
        <v>142</v>
      </c>
      <c r="B3082" t="s">
        <v>130</v>
      </c>
      <c r="C3082" s="86" t="s">
        <v>1422</v>
      </c>
    </row>
    <row r="3083" spans="1:3">
      <c r="A3083" t="s">
        <v>142</v>
      </c>
      <c r="B3083" t="s">
        <v>130</v>
      </c>
      <c r="C3083" s="86" t="s">
        <v>1422</v>
      </c>
    </row>
    <row r="3084" spans="1:3">
      <c r="A3084" t="s">
        <v>142</v>
      </c>
      <c r="B3084" t="s">
        <v>130</v>
      </c>
      <c r="C3084" s="86" t="s">
        <v>1422</v>
      </c>
    </row>
    <row r="3085" spans="1:3">
      <c r="A3085" t="s">
        <v>142</v>
      </c>
      <c r="B3085" t="s">
        <v>130</v>
      </c>
      <c r="C3085" s="86" t="s">
        <v>1422</v>
      </c>
    </row>
    <row r="3086" spans="1:3">
      <c r="A3086" t="s">
        <v>142</v>
      </c>
      <c r="B3086" t="s">
        <v>130</v>
      </c>
      <c r="C3086" s="86" t="s">
        <v>1422</v>
      </c>
    </row>
    <row r="3087" spans="1:3">
      <c r="A3087" t="s">
        <v>142</v>
      </c>
      <c r="B3087" t="s">
        <v>130</v>
      </c>
      <c r="C3087" s="86" t="s">
        <v>1422</v>
      </c>
    </row>
    <row r="3088" spans="1:3">
      <c r="A3088" t="s">
        <v>142</v>
      </c>
      <c r="B3088" t="s">
        <v>130</v>
      </c>
      <c r="C3088" s="86" t="s">
        <v>1422</v>
      </c>
    </row>
    <row r="3089" spans="1:3">
      <c r="A3089" t="s">
        <v>142</v>
      </c>
      <c r="B3089" t="s">
        <v>130</v>
      </c>
      <c r="C3089" s="86" t="s">
        <v>1422</v>
      </c>
    </row>
    <row r="3090" spans="1:3">
      <c r="A3090" t="s">
        <v>142</v>
      </c>
      <c r="B3090" t="s">
        <v>130</v>
      </c>
      <c r="C3090" s="86" t="s">
        <v>1422</v>
      </c>
    </row>
    <row r="3091" spans="1:3">
      <c r="A3091" t="s">
        <v>142</v>
      </c>
      <c r="B3091" t="s">
        <v>130</v>
      </c>
      <c r="C3091" s="86" t="s">
        <v>1422</v>
      </c>
    </row>
    <row r="3092" spans="1:3">
      <c r="A3092" t="s">
        <v>142</v>
      </c>
      <c r="B3092" t="s">
        <v>130</v>
      </c>
      <c r="C3092" s="86" t="s">
        <v>1422</v>
      </c>
    </row>
    <row r="3093" spans="1:3">
      <c r="A3093" t="s">
        <v>142</v>
      </c>
      <c r="B3093" t="s">
        <v>130</v>
      </c>
      <c r="C3093" s="86" t="s">
        <v>1422</v>
      </c>
    </row>
    <row r="3094" spans="1:3">
      <c r="A3094" t="s">
        <v>142</v>
      </c>
      <c r="B3094" t="s">
        <v>130</v>
      </c>
      <c r="C3094" s="86" t="s">
        <v>1422</v>
      </c>
    </row>
    <row r="3095" spans="1:3">
      <c r="A3095" t="s">
        <v>142</v>
      </c>
      <c r="B3095" t="s">
        <v>130</v>
      </c>
      <c r="C3095" s="86" t="s">
        <v>1422</v>
      </c>
    </row>
    <row r="3096" spans="1:3">
      <c r="A3096" t="s">
        <v>142</v>
      </c>
      <c r="B3096" t="s">
        <v>130</v>
      </c>
      <c r="C3096" s="86" t="s">
        <v>1422</v>
      </c>
    </row>
    <row r="3097" spans="1:3">
      <c r="A3097" t="s">
        <v>142</v>
      </c>
      <c r="B3097" t="s">
        <v>130</v>
      </c>
      <c r="C3097" s="86" t="s">
        <v>1422</v>
      </c>
    </row>
    <row r="3098" spans="1:3">
      <c r="A3098" t="s">
        <v>142</v>
      </c>
      <c r="B3098" t="s">
        <v>130</v>
      </c>
      <c r="C3098" s="86" t="s">
        <v>1422</v>
      </c>
    </row>
    <row r="3099" spans="1:3">
      <c r="A3099" t="s">
        <v>142</v>
      </c>
      <c r="B3099" t="s">
        <v>130</v>
      </c>
      <c r="C3099" s="86" t="s">
        <v>1422</v>
      </c>
    </row>
    <row r="3100" spans="1:3">
      <c r="A3100" t="s">
        <v>142</v>
      </c>
      <c r="B3100" t="s">
        <v>130</v>
      </c>
      <c r="C3100" s="86" t="s">
        <v>1422</v>
      </c>
    </row>
    <row r="3101" spans="1:3">
      <c r="A3101" t="s">
        <v>142</v>
      </c>
      <c r="B3101" t="s">
        <v>130</v>
      </c>
      <c r="C3101" s="86" t="s">
        <v>1422</v>
      </c>
    </row>
    <row r="3102" spans="1:3">
      <c r="A3102" t="s">
        <v>142</v>
      </c>
      <c r="B3102" t="s">
        <v>130</v>
      </c>
      <c r="C3102" s="86" t="s">
        <v>1422</v>
      </c>
    </row>
    <row r="3103" spans="1:3">
      <c r="A3103" t="s">
        <v>142</v>
      </c>
      <c r="B3103" t="s">
        <v>130</v>
      </c>
      <c r="C3103" s="86" t="s">
        <v>1422</v>
      </c>
    </row>
    <row r="3104" spans="1:3">
      <c r="A3104" t="s">
        <v>142</v>
      </c>
      <c r="B3104" t="s">
        <v>130</v>
      </c>
      <c r="C3104" s="86" t="s">
        <v>1422</v>
      </c>
    </row>
    <row r="3105" spans="1:3">
      <c r="A3105" t="s">
        <v>142</v>
      </c>
      <c r="B3105" t="s">
        <v>130</v>
      </c>
      <c r="C3105" s="86" t="s">
        <v>1422</v>
      </c>
    </row>
    <row r="3106" spans="1:3">
      <c r="A3106" t="s">
        <v>142</v>
      </c>
      <c r="B3106" t="s">
        <v>130</v>
      </c>
      <c r="C3106" s="86" t="s">
        <v>1422</v>
      </c>
    </row>
    <row r="3107" spans="1:3">
      <c r="A3107" t="s">
        <v>142</v>
      </c>
      <c r="B3107" t="s">
        <v>130</v>
      </c>
      <c r="C3107" s="86" t="s">
        <v>1422</v>
      </c>
    </row>
    <row r="3108" spans="1:3">
      <c r="A3108" t="s">
        <v>142</v>
      </c>
      <c r="B3108" t="s">
        <v>130</v>
      </c>
      <c r="C3108" s="86" t="s">
        <v>1422</v>
      </c>
    </row>
    <row r="3109" spans="1:3">
      <c r="A3109" t="s">
        <v>142</v>
      </c>
      <c r="B3109" t="s">
        <v>130</v>
      </c>
      <c r="C3109" s="86" t="s">
        <v>1422</v>
      </c>
    </row>
    <row r="3110" spans="1:3">
      <c r="A3110" t="s">
        <v>142</v>
      </c>
      <c r="B3110" t="s">
        <v>130</v>
      </c>
      <c r="C3110" s="86" t="s">
        <v>1422</v>
      </c>
    </row>
    <row r="3111" spans="1:3">
      <c r="A3111" t="s">
        <v>142</v>
      </c>
      <c r="B3111" t="s">
        <v>130</v>
      </c>
      <c r="C3111" s="86" t="s">
        <v>1422</v>
      </c>
    </row>
    <row r="3112" spans="1:3">
      <c r="A3112" t="s">
        <v>142</v>
      </c>
      <c r="B3112" t="s">
        <v>130</v>
      </c>
      <c r="C3112" s="86" t="s">
        <v>1422</v>
      </c>
    </row>
    <row r="3113" spans="1:3">
      <c r="A3113" t="s">
        <v>142</v>
      </c>
      <c r="B3113" t="s">
        <v>130</v>
      </c>
      <c r="C3113" s="86" t="s">
        <v>1422</v>
      </c>
    </row>
    <row r="3114" spans="1:3">
      <c r="A3114" t="s">
        <v>142</v>
      </c>
      <c r="B3114" t="s">
        <v>130</v>
      </c>
      <c r="C3114" s="86" t="s">
        <v>1422</v>
      </c>
    </row>
    <row r="3115" spans="1:3">
      <c r="A3115" t="s">
        <v>142</v>
      </c>
      <c r="B3115" t="s">
        <v>130</v>
      </c>
      <c r="C3115" s="86" t="s">
        <v>1422</v>
      </c>
    </row>
    <row r="3116" spans="1:3">
      <c r="A3116" t="s">
        <v>142</v>
      </c>
      <c r="B3116" t="s">
        <v>130</v>
      </c>
      <c r="C3116" s="86" t="s">
        <v>1422</v>
      </c>
    </row>
    <row r="3117" spans="1:3">
      <c r="A3117" t="s">
        <v>142</v>
      </c>
      <c r="B3117" t="s">
        <v>130</v>
      </c>
      <c r="C3117" s="86" t="s">
        <v>1422</v>
      </c>
    </row>
    <row r="3118" spans="1:3">
      <c r="A3118" t="s">
        <v>142</v>
      </c>
      <c r="B3118" t="s">
        <v>130</v>
      </c>
      <c r="C3118" s="86" t="s">
        <v>1422</v>
      </c>
    </row>
    <row r="3119" spans="1:3">
      <c r="A3119" t="s">
        <v>142</v>
      </c>
      <c r="B3119" t="s">
        <v>130</v>
      </c>
      <c r="C3119" s="86" t="s">
        <v>1422</v>
      </c>
    </row>
    <row r="3120" spans="1:3">
      <c r="A3120" t="s">
        <v>142</v>
      </c>
      <c r="B3120" t="s">
        <v>130</v>
      </c>
      <c r="C3120" s="86" t="s">
        <v>1422</v>
      </c>
    </row>
    <row r="3121" spans="1:3">
      <c r="A3121" t="s">
        <v>142</v>
      </c>
      <c r="B3121" t="s">
        <v>130</v>
      </c>
      <c r="C3121" s="86" t="s">
        <v>1422</v>
      </c>
    </row>
    <row r="3122" spans="1:3">
      <c r="A3122" t="s">
        <v>142</v>
      </c>
      <c r="B3122" t="s">
        <v>130</v>
      </c>
      <c r="C3122" s="86" t="s">
        <v>1422</v>
      </c>
    </row>
    <row r="3123" spans="1:3">
      <c r="A3123" t="s">
        <v>142</v>
      </c>
      <c r="B3123" t="s">
        <v>130</v>
      </c>
      <c r="C3123" s="86" t="s">
        <v>1422</v>
      </c>
    </row>
    <row r="3124" spans="1:3">
      <c r="A3124" t="s">
        <v>142</v>
      </c>
      <c r="B3124" t="s">
        <v>130</v>
      </c>
      <c r="C3124" s="86" t="s">
        <v>1422</v>
      </c>
    </row>
    <row r="3125" spans="1:3">
      <c r="A3125" t="s">
        <v>142</v>
      </c>
      <c r="B3125" t="s">
        <v>130</v>
      </c>
      <c r="C3125" s="86" t="s">
        <v>1422</v>
      </c>
    </row>
    <row r="3126" spans="1:3">
      <c r="A3126" t="s">
        <v>142</v>
      </c>
      <c r="B3126" t="s">
        <v>130</v>
      </c>
      <c r="C3126" s="86" t="s">
        <v>1422</v>
      </c>
    </row>
    <row r="3127" spans="1:3">
      <c r="A3127" t="s">
        <v>142</v>
      </c>
      <c r="B3127" t="s">
        <v>130</v>
      </c>
      <c r="C3127" s="86" t="s">
        <v>1422</v>
      </c>
    </row>
    <row r="3128" spans="1:3">
      <c r="A3128" t="s">
        <v>142</v>
      </c>
      <c r="B3128" t="s">
        <v>130</v>
      </c>
      <c r="C3128" s="86" t="s">
        <v>1422</v>
      </c>
    </row>
    <row r="3129" spans="1:3">
      <c r="A3129" t="s">
        <v>142</v>
      </c>
      <c r="B3129" t="s">
        <v>130</v>
      </c>
      <c r="C3129" s="86" t="s">
        <v>1422</v>
      </c>
    </row>
    <row r="3130" spans="1:3">
      <c r="A3130" t="s">
        <v>142</v>
      </c>
      <c r="B3130" t="s">
        <v>130</v>
      </c>
      <c r="C3130" s="86" t="s">
        <v>1422</v>
      </c>
    </row>
    <row r="3131" spans="1:3">
      <c r="A3131" t="s">
        <v>142</v>
      </c>
      <c r="B3131" t="s">
        <v>130</v>
      </c>
      <c r="C3131" s="86" t="s">
        <v>1422</v>
      </c>
    </row>
    <row r="3132" spans="1:3">
      <c r="A3132" t="s">
        <v>142</v>
      </c>
      <c r="B3132" t="s">
        <v>130</v>
      </c>
      <c r="C3132" s="86" t="s">
        <v>1422</v>
      </c>
    </row>
    <row r="3133" spans="1:3">
      <c r="A3133" t="s">
        <v>142</v>
      </c>
      <c r="B3133" t="s">
        <v>130</v>
      </c>
      <c r="C3133" s="86" t="s">
        <v>1422</v>
      </c>
    </row>
    <row r="3134" spans="1:3">
      <c r="A3134" t="s">
        <v>142</v>
      </c>
      <c r="B3134" t="s">
        <v>130</v>
      </c>
      <c r="C3134" s="86" t="s">
        <v>1422</v>
      </c>
    </row>
    <row r="3135" spans="1:3">
      <c r="A3135" t="s">
        <v>142</v>
      </c>
      <c r="B3135" t="s">
        <v>130</v>
      </c>
      <c r="C3135" s="86" t="s">
        <v>1422</v>
      </c>
    </row>
    <row r="3136" spans="1:3">
      <c r="A3136" t="s">
        <v>142</v>
      </c>
      <c r="B3136" t="s">
        <v>130</v>
      </c>
      <c r="C3136" s="86" t="s">
        <v>1422</v>
      </c>
    </row>
    <row r="3137" spans="1:3">
      <c r="A3137" t="s">
        <v>137</v>
      </c>
      <c r="B3137" s="86" t="s">
        <v>135</v>
      </c>
      <c r="C3137" s="86" t="s">
        <v>135</v>
      </c>
    </row>
    <row r="3138" spans="1:3">
      <c r="A3138" t="s">
        <v>137</v>
      </c>
      <c r="B3138" s="86" t="s">
        <v>135</v>
      </c>
      <c r="C3138" s="86" t="s">
        <v>135</v>
      </c>
    </row>
    <row r="3139" spans="1:3">
      <c r="A3139" t="s">
        <v>137</v>
      </c>
      <c r="B3139" s="86" t="s">
        <v>135</v>
      </c>
      <c r="C3139" s="86" t="s">
        <v>135</v>
      </c>
    </row>
    <row r="3140" spans="1:3">
      <c r="A3140" t="s">
        <v>137</v>
      </c>
      <c r="B3140" s="86" t="s">
        <v>135</v>
      </c>
      <c r="C3140" s="86" t="s">
        <v>135</v>
      </c>
    </row>
    <row r="3141" spans="1:3">
      <c r="A3141" t="s">
        <v>137</v>
      </c>
      <c r="B3141" s="86" t="s">
        <v>135</v>
      </c>
      <c r="C3141" s="86" t="s">
        <v>135</v>
      </c>
    </row>
    <row r="3142" spans="1:3">
      <c r="A3142" t="s">
        <v>137</v>
      </c>
      <c r="B3142" s="86" t="s">
        <v>135</v>
      </c>
      <c r="C3142" s="86" t="s">
        <v>135</v>
      </c>
    </row>
    <row r="3143" spans="1:3">
      <c r="A3143" t="s">
        <v>137</v>
      </c>
      <c r="B3143" t="s">
        <v>130</v>
      </c>
      <c r="C3143" t="s">
        <v>282</v>
      </c>
    </row>
    <row r="3144" spans="1:3">
      <c r="A3144" t="s">
        <v>131</v>
      </c>
      <c r="B3144" s="86" t="s">
        <v>144</v>
      </c>
      <c r="C3144" s="86" t="s">
        <v>730</v>
      </c>
    </row>
    <row r="3145" spans="1:3">
      <c r="A3145" t="s">
        <v>131</v>
      </c>
      <c r="B3145" s="86" t="s">
        <v>144</v>
      </c>
      <c r="C3145" s="86" t="s">
        <v>730</v>
      </c>
    </row>
    <row r="3146" spans="1:3">
      <c r="A3146" t="s">
        <v>131</v>
      </c>
      <c r="B3146" s="86" t="s">
        <v>140</v>
      </c>
      <c r="C3146" s="86" t="s">
        <v>1515</v>
      </c>
    </row>
    <row r="3147" spans="1:3">
      <c r="A3147" t="s">
        <v>134</v>
      </c>
      <c r="B3147" t="s">
        <v>133</v>
      </c>
      <c r="C3147" t="s">
        <v>132</v>
      </c>
    </row>
    <row r="3148" spans="1:3">
      <c r="A3148" t="s">
        <v>134</v>
      </c>
      <c r="B3148" t="s">
        <v>133</v>
      </c>
      <c r="C3148" t="s">
        <v>132</v>
      </c>
    </row>
    <row r="3149" spans="1:3">
      <c r="A3149" t="s">
        <v>134</v>
      </c>
      <c r="B3149" t="s">
        <v>133</v>
      </c>
      <c r="C3149" t="s">
        <v>132</v>
      </c>
    </row>
    <row r="3150" spans="1:3">
      <c r="A3150" t="s">
        <v>134</v>
      </c>
      <c r="B3150" t="s">
        <v>133</v>
      </c>
      <c r="C3150" t="s">
        <v>132</v>
      </c>
    </row>
    <row r="3151" spans="1:3">
      <c r="A3151" t="s">
        <v>134</v>
      </c>
      <c r="B3151" t="s">
        <v>133</v>
      </c>
      <c r="C3151" t="s">
        <v>132</v>
      </c>
    </row>
    <row r="3152" spans="1:3">
      <c r="A3152" t="s">
        <v>134</v>
      </c>
      <c r="B3152" t="s">
        <v>133</v>
      </c>
      <c r="C3152" t="s">
        <v>132</v>
      </c>
    </row>
    <row r="3153" spans="1:3">
      <c r="A3153" t="s">
        <v>134</v>
      </c>
      <c r="B3153" t="s">
        <v>133</v>
      </c>
      <c r="C3153" t="s">
        <v>132</v>
      </c>
    </row>
    <row r="3154" spans="1:3">
      <c r="A3154" t="s">
        <v>134</v>
      </c>
      <c r="B3154" t="s">
        <v>133</v>
      </c>
      <c r="C3154" t="s">
        <v>132</v>
      </c>
    </row>
    <row r="3155" spans="1:3">
      <c r="A3155" t="s">
        <v>134</v>
      </c>
      <c r="B3155" t="s">
        <v>133</v>
      </c>
      <c r="C3155" t="s">
        <v>132</v>
      </c>
    </row>
    <row r="3156" spans="1:3">
      <c r="A3156" t="s">
        <v>134</v>
      </c>
      <c r="B3156" t="s">
        <v>133</v>
      </c>
      <c r="C3156" t="s">
        <v>132</v>
      </c>
    </row>
    <row r="3157" spans="1:3">
      <c r="A3157" t="s">
        <v>134</v>
      </c>
      <c r="B3157" t="s">
        <v>133</v>
      </c>
      <c r="C3157" t="s">
        <v>132</v>
      </c>
    </row>
    <row r="3158" spans="1:3">
      <c r="A3158" t="s">
        <v>134</v>
      </c>
      <c r="B3158" t="s">
        <v>133</v>
      </c>
      <c r="C3158" s="86" t="s">
        <v>213</v>
      </c>
    </row>
    <row r="3159" spans="1:3">
      <c r="A3159" t="s">
        <v>134</v>
      </c>
      <c r="B3159" t="s">
        <v>133</v>
      </c>
      <c r="C3159" s="86" t="s">
        <v>213</v>
      </c>
    </row>
    <row r="3160" spans="1:3">
      <c r="A3160" t="s">
        <v>134</v>
      </c>
      <c r="B3160" s="86" t="s">
        <v>138</v>
      </c>
      <c r="C3160" t="s">
        <v>1445</v>
      </c>
    </row>
    <row r="3161" spans="1:3">
      <c r="A3161" t="s">
        <v>134</v>
      </c>
      <c r="B3161" s="86" t="s">
        <v>138</v>
      </c>
      <c r="C3161" t="s">
        <v>1446</v>
      </c>
    </row>
    <row r="3162" spans="1:3">
      <c r="A3162" t="s">
        <v>134</v>
      </c>
      <c r="B3162" s="86" t="s">
        <v>138</v>
      </c>
      <c r="C3162" s="86" t="s">
        <v>1520</v>
      </c>
    </row>
    <row r="3163" spans="1:3">
      <c r="A3163" t="s">
        <v>134</v>
      </c>
      <c r="B3163" s="86" t="s">
        <v>138</v>
      </c>
      <c r="C3163" s="86" t="s">
        <v>1521</v>
      </c>
    </row>
    <row r="3164" spans="1:3">
      <c r="A3164" t="s">
        <v>134</v>
      </c>
      <c r="B3164" s="86" t="s">
        <v>138</v>
      </c>
      <c r="C3164" s="86" t="s">
        <v>1534</v>
      </c>
    </row>
    <row r="3165" spans="1:3">
      <c r="A3165" t="s">
        <v>134</v>
      </c>
      <c r="B3165" s="86" t="s">
        <v>139</v>
      </c>
      <c r="C3165" s="86" t="s">
        <v>1512</v>
      </c>
    </row>
    <row r="3166" spans="1:3">
      <c r="A3166" t="s">
        <v>134</v>
      </c>
      <c r="B3166" s="86" t="s">
        <v>139</v>
      </c>
      <c r="C3166" s="86" t="s">
        <v>1512</v>
      </c>
    </row>
    <row r="3167" spans="1:3">
      <c r="A3167" t="s">
        <v>134</v>
      </c>
      <c r="B3167" s="86" t="s">
        <v>139</v>
      </c>
      <c r="C3167" s="86" t="s">
        <v>1512</v>
      </c>
    </row>
    <row r="3168" spans="1:3">
      <c r="A3168" t="s">
        <v>134</v>
      </c>
      <c r="B3168" s="86" t="s">
        <v>139</v>
      </c>
      <c r="C3168" s="86" t="s">
        <v>1512</v>
      </c>
    </row>
    <row r="3169" spans="1:3">
      <c r="A3169" t="s">
        <v>134</v>
      </c>
      <c r="B3169" s="86" t="s">
        <v>139</v>
      </c>
      <c r="C3169" s="86" t="s">
        <v>1512</v>
      </c>
    </row>
    <row r="3170" spans="1:3">
      <c r="A3170" t="s">
        <v>134</v>
      </c>
      <c r="B3170" s="86" t="s">
        <v>139</v>
      </c>
      <c r="C3170" s="86" t="s">
        <v>1513</v>
      </c>
    </row>
    <row r="3171" spans="1:3">
      <c r="A3171" t="s">
        <v>134</v>
      </c>
      <c r="B3171" s="86" t="s">
        <v>139</v>
      </c>
      <c r="C3171" s="86" t="s">
        <v>1514</v>
      </c>
    </row>
    <row r="3172" spans="1:3">
      <c r="A3172" t="s">
        <v>134</v>
      </c>
      <c r="B3172" s="86" t="s">
        <v>139</v>
      </c>
      <c r="C3172" s="86" t="s">
        <v>1514</v>
      </c>
    </row>
    <row r="3173" spans="1:3">
      <c r="A3173" t="s">
        <v>134</v>
      </c>
      <c r="B3173" s="86" t="s">
        <v>139</v>
      </c>
      <c r="C3173" s="86" t="s">
        <v>1514</v>
      </c>
    </row>
    <row r="3174" spans="1:3">
      <c r="A3174" t="s">
        <v>134</v>
      </c>
      <c r="B3174" s="86" t="s">
        <v>139</v>
      </c>
      <c r="C3174" s="86" t="s">
        <v>1505</v>
      </c>
    </row>
    <row r="3175" spans="1:3">
      <c r="A3175" t="s">
        <v>134</v>
      </c>
      <c r="B3175" s="86" t="s">
        <v>139</v>
      </c>
      <c r="C3175" s="86" t="s">
        <v>1505</v>
      </c>
    </row>
    <row r="3176" spans="1:3">
      <c r="A3176" t="s">
        <v>134</v>
      </c>
      <c r="B3176" s="86" t="s">
        <v>116</v>
      </c>
      <c r="C3176" t="s">
        <v>132</v>
      </c>
    </row>
    <row r="3177" spans="1:3">
      <c r="A3177" t="s">
        <v>134</v>
      </c>
      <c r="B3177" s="86" t="s">
        <v>116</v>
      </c>
      <c r="C3177" t="s">
        <v>132</v>
      </c>
    </row>
    <row r="3178" spans="1:3">
      <c r="A3178" t="s">
        <v>134</v>
      </c>
      <c r="B3178" s="86" t="s">
        <v>116</v>
      </c>
      <c r="C3178" t="s">
        <v>132</v>
      </c>
    </row>
    <row r="3179" spans="1:3">
      <c r="A3179" t="s">
        <v>134</v>
      </c>
      <c r="B3179" s="86" t="s">
        <v>116</v>
      </c>
      <c r="C3179" t="s">
        <v>132</v>
      </c>
    </row>
    <row r="3180" spans="1:3">
      <c r="A3180" t="s">
        <v>134</v>
      </c>
      <c r="B3180" s="86" t="s">
        <v>116</v>
      </c>
      <c r="C3180" t="s">
        <v>132</v>
      </c>
    </row>
    <row r="3181" spans="1:3">
      <c r="A3181" t="s">
        <v>134</v>
      </c>
      <c r="B3181" s="86" t="s">
        <v>116</v>
      </c>
      <c r="C3181" t="s">
        <v>132</v>
      </c>
    </row>
    <row r="3182" spans="1:3">
      <c r="A3182" t="s">
        <v>134</v>
      </c>
      <c r="B3182" s="86" t="s">
        <v>116</v>
      </c>
      <c r="C3182" t="s">
        <v>132</v>
      </c>
    </row>
    <row r="3183" spans="1:3">
      <c r="A3183" t="s">
        <v>134</v>
      </c>
      <c r="B3183" s="86" t="s">
        <v>116</v>
      </c>
      <c r="C3183" t="s">
        <v>132</v>
      </c>
    </row>
    <row r="3184" spans="1:3">
      <c r="A3184" t="s">
        <v>134</v>
      </c>
      <c r="B3184" s="86" t="s">
        <v>116</v>
      </c>
      <c r="C3184" t="s">
        <v>132</v>
      </c>
    </row>
    <row r="3185" spans="1:3">
      <c r="A3185" t="s">
        <v>134</v>
      </c>
      <c r="B3185" s="86" t="s">
        <v>116</v>
      </c>
      <c r="C3185" t="s">
        <v>132</v>
      </c>
    </row>
    <row r="3186" spans="1:3">
      <c r="A3186" t="s">
        <v>134</v>
      </c>
      <c r="B3186" s="86" t="s">
        <v>116</v>
      </c>
      <c r="C3186" t="s">
        <v>132</v>
      </c>
    </row>
    <row r="3187" spans="1:3">
      <c r="A3187" t="s">
        <v>134</v>
      </c>
      <c r="B3187" s="86" t="s">
        <v>116</v>
      </c>
      <c r="C3187" t="s">
        <v>132</v>
      </c>
    </row>
    <row r="3188" spans="1:3">
      <c r="A3188" t="s">
        <v>134</v>
      </c>
      <c r="B3188" s="86" t="s">
        <v>116</v>
      </c>
      <c r="C3188" t="s">
        <v>132</v>
      </c>
    </row>
    <row r="3189" spans="1:3">
      <c r="A3189" t="s">
        <v>134</v>
      </c>
      <c r="B3189" s="86" t="s">
        <v>116</v>
      </c>
      <c r="C3189" t="s">
        <v>132</v>
      </c>
    </row>
    <row r="3190" spans="1:3">
      <c r="A3190" t="s">
        <v>134</v>
      </c>
      <c r="B3190" s="86" t="s">
        <v>135</v>
      </c>
      <c r="C3190" t="s">
        <v>132</v>
      </c>
    </row>
    <row r="3191" spans="1:3">
      <c r="A3191" t="s">
        <v>134</v>
      </c>
      <c r="B3191" s="86" t="s">
        <v>135</v>
      </c>
      <c r="C3191" t="s">
        <v>132</v>
      </c>
    </row>
    <row r="3192" spans="1:3">
      <c r="A3192" t="s">
        <v>134</v>
      </c>
      <c r="B3192" s="86" t="s">
        <v>135</v>
      </c>
      <c r="C3192" t="s">
        <v>132</v>
      </c>
    </row>
    <row r="3193" spans="1:3">
      <c r="A3193" t="s">
        <v>134</v>
      </c>
      <c r="B3193" s="86" t="s">
        <v>135</v>
      </c>
      <c r="C3193" t="s">
        <v>132</v>
      </c>
    </row>
    <row r="3194" spans="1:3">
      <c r="A3194" t="s">
        <v>134</v>
      </c>
      <c r="B3194" s="86" t="s">
        <v>135</v>
      </c>
      <c r="C3194" s="86" t="s">
        <v>1508</v>
      </c>
    </row>
    <row r="3195" spans="1:3">
      <c r="A3195" t="s">
        <v>134</v>
      </c>
      <c r="B3195" s="86" t="s">
        <v>135</v>
      </c>
      <c r="C3195" s="86" t="s">
        <v>1508</v>
      </c>
    </row>
    <row r="3196" spans="1:3">
      <c r="A3196" t="s">
        <v>134</v>
      </c>
      <c r="B3196" s="86" t="s">
        <v>135</v>
      </c>
      <c r="C3196" s="86" t="s">
        <v>1508</v>
      </c>
    </row>
    <row r="3197" spans="1:3">
      <c r="A3197" t="s">
        <v>134</v>
      </c>
      <c r="B3197" s="86" t="s">
        <v>135</v>
      </c>
      <c r="C3197" s="86" t="s">
        <v>1508</v>
      </c>
    </row>
    <row r="3198" spans="1:3">
      <c r="A3198" t="s">
        <v>134</v>
      </c>
      <c r="B3198" s="86" t="s">
        <v>135</v>
      </c>
      <c r="C3198" s="86" t="s">
        <v>1508</v>
      </c>
    </row>
    <row r="3199" spans="1:3">
      <c r="A3199" t="s">
        <v>134</v>
      </c>
      <c r="B3199" s="86" t="s">
        <v>135</v>
      </c>
      <c r="C3199" s="86" t="s">
        <v>1508</v>
      </c>
    </row>
    <row r="3200" spans="1:3">
      <c r="A3200" t="s">
        <v>134</v>
      </c>
      <c r="B3200" s="86" t="s">
        <v>135</v>
      </c>
      <c r="C3200" s="86" t="s">
        <v>1508</v>
      </c>
    </row>
    <row r="3201" spans="1:3">
      <c r="A3201" t="s">
        <v>134</v>
      </c>
      <c r="B3201" s="86" t="s">
        <v>135</v>
      </c>
      <c r="C3201" s="86" t="s">
        <v>1508</v>
      </c>
    </row>
    <row r="3202" spans="1:3">
      <c r="A3202" t="s">
        <v>134</v>
      </c>
      <c r="B3202" s="86" t="s">
        <v>135</v>
      </c>
      <c r="C3202" s="86" t="s">
        <v>1508</v>
      </c>
    </row>
    <row r="3203" spans="1:3">
      <c r="A3203" t="s">
        <v>134</v>
      </c>
      <c r="B3203" s="86" t="s">
        <v>135</v>
      </c>
      <c r="C3203" s="86" t="s">
        <v>1508</v>
      </c>
    </row>
    <row r="3204" spans="1:3">
      <c r="A3204" t="s">
        <v>134</v>
      </c>
      <c r="B3204" s="86" t="s">
        <v>135</v>
      </c>
      <c r="C3204" s="86" t="s">
        <v>1508</v>
      </c>
    </row>
    <row r="3205" spans="1:3">
      <c r="A3205" t="s">
        <v>134</v>
      </c>
      <c r="B3205" s="86" t="s">
        <v>135</v>
      </c>
      <c r="C3205" s="86" t="s">
        <v>1508</v>
      </c>
    </row>
    <row r="3206" spans="1:3">
      <c r="A3206" t="s">
        <v>134</v>
      </c>
      <c r="B3206" s="86" t="s">
        <v>135</v>
      </c>
      <c r="C3206" s="86" t="s">
        <v>1508</v>
      </c>
    </row>
    <row r="3207" spans="1:3">
      <c r="A3207" t="s">
        <v>134</v>
      </c>
      <c r="B3207" s="86" t="s">
        <v>135</v>
      </c>
      <c r="C3207" s="86" t="s">
        <v>1508</v>
      </c>
    </row>
    <row r="3208" spans="1:3">
      <c r="A3208" t="s">
        <v>131</v>
      </c>
      <c r="B3208" t="s">
        <v>130</v>
      </c>
      <c r="C3208" t="s">
        <v>132</v>
      </c>
    </row>
    <row r="3209" spans="1:3">
      <c r="A3209" t="s">
        <v>131</v>
      </c>
      <c r="B3209" t="s">
        <v>130</v>
      </c>
      <c r="C3209" t="s">
        <v>132</v>
      </c>
    </row>
    <row r="3210" spans="1:3">
      <c r="A3210" t="s">
        <v>131</v>
      </c>
      <c r="B3210" t="s">
        <v>130</v>
      </c>
      <c r="C3210" t="s">
        <v>132</v>
      </c>
    </row>
    <row r="3211" spans="1:3">
      <c r="A3211" t="s">
        <v>131</v>
      </c>
      <c r="B3211" t="s">
        <v>130</v>
      </c>
      <c r="C3211" t="s">
        <v>132</v>
      </c>
    </row>
    <row r="3212" spans="1:3">
      <c r="A3212" t="s">
        <v>131</v>
      </c>
      <c r="B3212" t="s">
        <v>130</v>
      </c>
      <c r="C3212" t="s">
        <v>132</v>
      </c>
    </row>
    <row r="3213" spans="1:3">
      <c r="A3213" t="s">
        <v>131</v>
      </c>
      <c r="B3213" t="s">
        <v>130</v>
      </c>
      <c r="C3213" t="s">
        <v>132</v>
      </c>
    </row>
    <row r="3214" spans="1:3">
      <c r="A3214" t="s">
        <v>131</v>
      </c>
      <c r="B3214" t="s">
        <v>130</v>
      </c>
      <c r="C3214" t="s">
        <v>132</v>
      </c>
    </row>
    <row r="3215" spans="1:3">
      <c r="A3215" t="s">
        <v>142</v>
      </c>
      <c r="B3215" t="s">
        <v>130</v>
      </c>
      <c r="C3215" s="86" t="s">
        <v>1422</v>
      </c>
    </row>
    <row r="3216" spans="1:3">
      <c r="A3216" t="s">
        <v>142</v>
      </c>
      <c r="B3216" t="s">
        <v>130</v>
      </c>
      <c r="C3216" s="86" t="s">
        <v>1422</v>
      </c>
    </row>
    <row r="3217" spans="1:3">
      <c r="A3217" t="s">
        <v>142</v>
      </c>
      <c r="B3217" t="s">
        <v>130</v>
      </c>
      <c r="C3217" s="86" t="s">
        <v>1422</v>
      </c>
    </row>
    <row r="3218" spans="1:3">
      <c r="A3218" t="s">
        <v>142</v>
      </c>
      <c r="B3218" t="s">
        <v>130</v>
      </c>
      <c r="C3218" s="86" t="s">
        <v>1422</v>
      </c>
    </row>
    <row r="3219" spans="1:3">
      <c r="A3219" t="s">
        <v>142</v>
      </c>
      <c r="B3219" t="s">
        <v>130</v>
      </c>
      <c r="C3219" s="86" t="s">
        <v>1422</v>
      </c>
    </row>
    <row r="3220" spans="1:3">
      <c r="A3220" t="s">
        <v>142</v>
      </c>
      <c r="B3220" t="s">
        <v>130</v>
      </c>
      <c r="C3220" s="86" t="s">
        <v>1422</v>
      </c>
    </row>
    <row r="3221" spans="1:3">
      <c r="A3221" t="s">
        <v>142</v>
      </c>
      <c r="B3221" t="s">
        <v>130</v>
      </c>
      <c r="C3221" s="86" t="s">
        <v>1422</v>
      </c>
    </row>
    <row r="3222" spans="1:3">
      <c r="A3222" t="s">
        <v>142</v>
      </c>
      <c r="B3222" t="s">
        <v>130</v>
      </c>
      <c r="C3222" s="86" t="s">
        <v>1422</v>
      </c>
    </row>
    <row r="3223" spans="1:3">
      <c r="A3223" t="s">
        <v>142</v>
      </c>
      <c r="B3223" t="s">
        <v>130</v>
      </c>
      <c r="C3223" s="86" t="s">
        <v>1422</v>
      </c>
    </row>
    <row r="3224" spans="1:3">
      <c r="A3224" t="s">
        <v>142</v>
      </c>
      <c r="B3224" t="s">
        <v>130</v>
      </c>
      <c r="C3224" s="86" t="s">
        <v>1422</v>
      </c>
    </row>
    <row r="3225" spans="1:3">
      <c r="A3225" t="s">
        <v>142</v>
      </c>
      <c r="B3225" t="s">
        <v>130</v>
      </c>
      <c r="C3225" s="86" t="s">
        <v>1422</v>
      </c>
    </row>
    <row r="3226" spans="1:3">
      <c r="A3226" t="s">
        <v>142</v>
      </c>
      <c r="B3226" t="s">
        <v>130</v>
      </c>
      <c r="C3226" s="86" t="s">
        <v>1422</v>
      </c>
    </row>
    <row r="3227" spans="1:3">
      <c r="A3227" t="s">
        <v>142</v>
      </c>
      <c r="B3227" t="s">
        <v>130</v>
      </c>
      <c r="C3227" s="86" t="s">
        <v>1422</v>
      </c>
    </row>
    <row r="3228" spans="1:3">
      <c r="A3228" t="s">
        <v>142</v>
      </c>
      <c r="B3228" t="s">
        <v>130</v>
      </c>
      <c r="C3228" s="86" t="s">
        <v>1422</v>
      </c>
    </row>
    <row r="3229" spans="1:3">
      <c r="A3229" t="s">
        <v>142</v>
      </c>
      <c r="B3229" t="s">
        <v>130</v>
      </c>
      <c r="C3229" s="86" t="s">
        <v>1422</v>
      </c>
    </row>
    <row r="3230" spans="1:3">
      <c r="A3230" t="s">
        <v>142</v>
      </c>
      <c r="B3230" t="s">
        <v>130</v>
      </c>
      <c r="C3230" s="86" t="s">
        <v>1422</v>
      </c>
    </row>
    <row r="3231" spans="1:3">
      <c r="A3231" t="s">
        <v>142</v>
      </c>
      <c r="B3231" t="s">
        <v>130</v>
      </c>
      <c r="C3231" s="86" t="s">
        <v>1422</v>
      </c>
    </row>
    <row r="3232" spans="1:3">
      <c r="A3232" t="s">
        <v>142</v>
      </c>
      <c r="B3232" t="s">
        <v>130</v>
      </c>
      <c r="C3232" s="86" t="s">
        <v>1422</v>
      </c>
    </row>
    <row r="3233" spans="1:3">
      <c r="A3233" t="s">
        <v>142</v>
      </c>
      <c r="B3233" t="s">
        <v>130</v>
      </c>
      <c r="C3233" s="86" t="s">
        <v>1422</v>
      </c>
    </row>
    <row r="3234" spans="1:3">
      <c r="A3234" t="s">
        <v>142</v>
      </c>
      <c r="B3234" t="s">
        <v>130</v>
      </c>
      <c r="C3234" s="86" t="s">
        <v>1422</v>
      </c>
    </row>
    <row r="3235" spans="1:3">
      <c r="A3235" t="s">
        <v>142</v>
      </c>
      <c r="B3235" t="s">
        <v>130</v>
      </c>
      <c r="C3235" s="86" t="s">
        <v>1422</v>
      </c>
    </row>
    <row r="3236" spans="1:3">
      <c r="A3236" t="s">
        <v>142</v>
      </c>
      <c r="B3236" t="s">
        <v>130</v>
      </c>
      <c r="C3236" s="86" t="s">
        <v>1422</v>
      </c>
    </row>
    <row r="3237" spans="1:3">
      <c r="A3237" t="s">
        <v>142</v>
      </c>
      <c r="B3237" t="s">
        <v>130</v>
      </c>
      <c r="C3237" s="86" t="s">
        <v>1422</v>
      </c>
    </row>
    <row r="3238" spans="1:3">
      <c r="A3238" t="s">
        <v>142</v>
      </c>
      <c r="B3238" t="s">
        <v>130</v>
      </c>
      <c r="C3238" s="86" t="s">
        <v>1422</v>
      </c>
    </row>
    <row r="3239" spans="1:3">
      <c r="A3239" t="s">
        <v>142</v>
      </c>
      <c r="B3239" t="s">
        <v>130</v>
      </c>
      <c r="C3239" s="86" t="s">
        <v>1422</v>
      </c>
    </row>
    <row r="3240" spans="1:3">
      <c r="A3240" t="s">
        <v>137</v>
      </c>
      <c r="B3240" s="86" t="s">
        <v>136</v>
      </c>
      <c r="C3240" t="s">
        <v>132</v>
      </c>
    </row>
    <row r="3241" spans="1:3">
      <c r="A3241" t="s">
        <v>137</v>
      </c>
      <c r="B3241" s="86" t="s">
        <v>136</v>
      </c>
      <c r="C3241" t="s">
        <v>132</v>
      </c>
    </row>
    <row r="3242" spans="1:3">
      <c r="A3242" t="s">
        <v>137</v>
      </c>
      <c r="B3242" s="86" t="s">
        <v>136</v>
      </c>
      <c r="C3242" t="s">
        <v>132</v>
      </c>
    </row>
    <row r="3243" spans="1:3">
      <c r="A3243" t="s">
        <v>137</v>
      </c>
      <c r="B3243" s="86" t="s">
        <v>136</v>
      </c>
      <c r="C3243" t="s">
        <v>132</v>
      </c>
    </row>
    <row r="3244" spans="1:3">
      <c r="A3244" t="s">
        <v>137</v>
      </c>
      <c r="B3244" s="86" t="s">
        <v>136</v>
      </c>
      <c r="C3244" t="s">
        <v>132</v>
      </c>
    </row>
    <row r="3245" spans="1:3">
      <c r="A3245" t="s">
        <v>137</v>
      </c>
      <c r="B3245" s="86" t="s">
        <v>136</v>
      </c>
      <c r="C3245" t="s">
        <v>132</v>
      </c>
    </row>
    <row r="3246" spans="1:3">
      <c r="A3246" t="s">
        <v>137</v>
      </c>
      <c r="B3246" s="86" t="s">
        <v>136</v>
      </c>
      <c r="C3246" t="s">
        <v>132</v>
      </c>
    </row>
    <row r="3247" spans="1:3">
      <c r="A3247" t="s">
        <v>137</v>
      </c>
      <c r="B3247" s="86" t="s">
        <v>136</v>
      </c>
      <c r="C3247" t="s">
        <v>132</v>
      </c>
    </row>
    <row r="3248" spans="1:3">
      <c r="A3248" t="s">
        <v>137</v>
      </c>
      <c r="B3248" s="86" t="s">
        <v>136</v>
      </c>
      <c r="C3248" t="s">
        <v>132</v>
      </c>
    </row>
    <row r="3249" spans="1:3">
      <c r="A3249" t="s">
        <v>137</v>
      </c>
      <c r="B3249" s="86" t="s">
        <v>136</v>
      </c>
      <c r="C3249" t="s">
        <v>132</v>
      </c>
    </row>
    <row r="3250" spans="1:3">
      <c r="A3250" t="s">
        <v>137</v>
      </c>
      <c r="B3250" s="86" t="s">
        <v>136</v>
      </c>
      <c r="C3250" t="s">
        <v>132</v>
      </c>
    </row>
    <row r="3251" spans="1:3">
      <c r="A3251" t="s">
        <v>137</v>
      </c>
      <c r="B3251" s="86" t="s">
        <v>136</v>
      </c>
      <c r="C3251" t="s">
        <v>132</v>
      </c>
    </row>
    <row r="3252" spans="1:3">
      <c r="A3252" t="s">
        <v>137</v>
      </c>
      <c r="B3252" s="86" t="s">
        <v>136</v>
      </c>
      <c r="C3252" t="s">
        <v>132</v>
      </c>
    </row>
    <row r="3253" spans="1:3">
      <c r="A3253" t="s">
        <v>137</v>
      </c>
      <c r="B3253" s="86" t="s">
        <v>136</v>
      </c>
      <c r="C3253" t="s">
        <v>132</v>
      </c>
    </row>
    <row r="3254" spans="1:3">
      <c r="A3254" t="s">
        <v>137</v>
      </c>
      <c r="B3254" s="86" t="s">
        <v>136</v>
      </c>
      <c r="C3254" t="s">
        <v>132</v>
      </c>
    </row>
    <row r="3255" spans="1:3">
      <c r="A3255" t="s">
        <v>137</v>
      </c>
      <c r="B3255" s="86" t="s">
        <v>136</v>
      </c>
      <c r="C3255" t="s">
        <v>132</v>
      </c>
    </row>
    <row r="3256" spans="1:3">
      <c r="A3256" t="s">
        <v>137</v>
      </c>
      <c r="B3256" s="86" t="s">
        <v>136</v>
      </c>
      <c r="C3256" t="s">
        <v>132</v>
      </c>
    </row>
    <row r="3257" spans="1:3">
      <c r="A3257" t="s">
        <v>137</v>
      </c>
      <c r="B3257" s="86" t="s">
        <v>136</v>
      </c>
      <c r="C3257" t="s">
        <v>132</v>
      </c>
    </row>
    <row r="3258" spans="1:3">
      <c r="A3258" t="s">
        <v>137</v>
      </c>
      <c r="B3258" s="86" t="s">
        <v>136</v>
      </c>
      <c r="C3258" t="s">
        <v>132</v>
      </c>
    </row>
    <row r="3259" spans="1:3">
      <c r="A3259" t="s">
        <v>137</v>
      </c>
      <c r="B3259" s="86" t="s">
        <v>136</v>
      </c>
      <c r="C3259" t="s">
        <v>132</v>
      </c>
    </row>
    <row r="3260" spans="1:3">
      <c r="A3260" t="s">
        <v>137</v>
      </c>
      <c r="B3260" s="86" t="s">
        <v>136</v>
      </c>
      <c r="C3260" t="s">
        <v>132</v>
      </c>
    </row>
    <row r="3261" spans="1:3">
      <c r="A3261" t="s">
        <v>137</v>
      </c>
      <c r="B3261" s="86" t="s">
        <v>136</v>
      </c>
      <c r="C3261" t="s">
        <v>132</v>
      </c>
    </row>
    <row r="3262" spans="1:3">
      <c r="A3262" t="s">
        <v>137</v>
      </c>
      <c r="B3262" s="86" t="s">
        <v>136</v>
      </c>
      <c r="C3262" t="s">
        <v>132</v>
      </c>
    </row>
    <row r="3263" spans="1:3">
      <c r="A3263" t="s">
        <v>137</v>
      </c>
      <c r="B3263" s="86" t="s">
        <v>136</v>
      </c>
      <c r="C3263" t="s">
        <v>132</v>
      </c>
    </row>
    <row r="3264" spans="1:3">
      <c r="A3264" t="s">
        <v>137</v>
      </c>
      <c r="B3264" s="86" t="s">
        <v>136</v>
      </c>
      <c r="C3264" t="s">
        <v>132</v>
      </c>
    </row>
    <row r="3265" spans="1:3">
      <c r="A3265" t="s">
        <v>137</v>
      </c>
      <c r="B3265" s="86" t="s">
        <v>136</v>
      </c>
      <c r="C3265" t="s">
        <v>132</v>
      </c>
    </row>
    <row r="3266" spans="1:3">
      <c r="A3266" t="s">
        <v>137</v>
      </c>
      <c r="B3266" s="86" t="s">
        <v>136</v>
      </c>
      <c r="C3266" t="s">
        <v>132</v>
      </c>
    </row>
    <row r="3267" spans="1:3">
      <c r="A3267" t="s">
        <v>137</v>
      </c>
      <c r="B3267" s="86" t="s">
        <v>136</v>
      </c>
      <c r="C3267" t="s">
        <v>132</v>
      </c>
    </row>
    <row r="3268" spans="1:3">
      <c r="A3268" t="s">
        <v>137</v>
      </c>
      <c r="B3268" s="86" t="s">
        <v>136</v>
      </c>
      <c r="C3268" t="s">
        <v>132</v>
      </c>
    </row>
    <row r="3269" spans="1:3">
      <c r="A3269" t="s">
        <v>137</v>
      </c>
      <c r="B3269" s="86" t="s">
        <v>136</v>
      </c>
      <c r="C3269" t="s">
        <v>132</v>
      </c>
    </row>
    <row r="3270" spans="1:3">
      <c r="A3270" t="s">
        <v>137</v>
      </c>
      <c r="B3270" s="86" t="s">
        <v>136</v>
      </c>
      <c r="C3270" t="s">
        <v>132</v>
      </c>
    </row>
    <row r="3271" spans="1:3">
      <c r="A3271" t="s">
        <v>137</v>
      </c>
      <c r="B3271" s="86" t="s">
        <v>136</v>
      </c>
      <c r="C3271" t="s">
        <v>132</v>
      </c>
    </row>
    <row r="3272" spans="1:3">
      <c r="A3272" t="s">
        <v>137</v>
      </c>
      <c r="B3272" s="86" t="s">
        <v>136</v>
      </c>
      <c r="C3272" t="s">
        <v>132</v>
      </c>
    </row>
    <row r="3273" spans="1:3">
      <c r="A3273" t="s">
        <v>137</v>
      </c>
      <c r="B3273" s="86" t="s">
        <v>136</v>
      </c>
      <c r="C3273" t="s">
        <v>132</v>
      </c>
    </row>
    <row r="3274" spans="1:3">
      <c r="A3274" t="s">
        <v>137</v>
      </c>
      <c r="B3274" s="86" t="s">
        <v>136</v>
      </c>
      <c r="C3274" t="s">
        <v>132</v>
      </c>
    </row>
    <row r="3275" spans="1:3">
      <c r="A3275" t="s">
        <v>137</v>
      </c>
      <c r="B3275" s="86" t="s">
        <v>136</v>
      </c>
      <c r="C3275" t="s">
        <v>132</v>
      </c>
    </row>
    <row r="3276" spans="1:3">
      <c r="A3276" t="s">
        <v>137</v>
      </c>
      <c r="B3276" s="86" t="s">
        <v>136</v>
      </c>
      <c r="C3276" t="s">
        <v>132</v>
      </c>
    </row>
    <row r="3277" spans="1:3">
      <c r="A3277" t="s">
        <v>137</v>
      </c>
      <c r="B3277" s="86" t="s">
        <v>136</v>
      </c>
      <c r="C3277" t="s">
        <v>132</v>
      </c>
    </row>
    <row r="3278" spans="1:3">
      <c r="A3278" t="s">
        <v>137</v>
      </c>
      <c r="B3278" s="86" t="s">
        <v>136</v>
      </c>
      <c r="C3278" t="s">
        <v>132</v>
      </c>
    </row>
    <row r="3279" spans="1:3">
      <c r="A3279" t="s">
        <v>137</v>
      </c>
      <c r="B3279" s="86" t="s">
        <v>136</v>
      </c>
      <c r="C3279" t="s">
        <v>132</v>
      </c>
    </row>
    <row r="3280" spans="1:3">
      <c r="A3280" t="s">
        <v>137</v>
      </c>
      <c r="B3280" s="86" t="s">
        <v>136</v>
      </c>
      <c r="C3280" t="s">
        <v>132</v>
      </c>
    </row>
    <row r="3281" spans="1:3">
      <c r="A3281" t="s">
        <v>137</v>
      </c>
      <c r="B3281" s="86" t="s">
        <v>136</v>
      </c>
      <c r="C3281" t="s">
        <v>132</v>
      </c>
    </row>
    <row r="3282" spans="1:3">
      <c r="A3282" t="s">
        <v>137</v>
      </c>
      <c r="B3282" s="86" t="s">
        <v>136</v>
      </c>
      <c r="C3282" t="s">
        <v>132</v>
      </c>
    </row>
    <row r="3283" spans="1:3">
      <c r="A3283" t="s">
        <v>137</v>
      </c>
      <c r="B3283" s="86" t="s">
        <v>136</v>
      </c>
      <c r="C3283" t="s">
        <v>132</v>
      </c>
    </row>
    <row r="3284" spans="1:3">
      <c r="A3284" t="s">
        <v>137</v>
      </c>
      <c r="B3284" s="86" t="s">
        <v>136</v>
      </c>
      <c r="C3284" t="s">
        <v>132</v>
      </c>
    </row>
    <row r="3285" spans="1:3">
      <c r="A3285" t="s">
        <v>137</v>
      </c>
      <c r="B3285" s="86" t="s">
        <v>136</v>
      </c>
      <c r="C3285" t="s">
        <v>132</v>
      </c>
    </row>
    <row r="3286" spans="1:3">
      <c r="A3286" t="s">
        <v>137</v>
      </c>
      <c r="B3286" s="86" t="s">
        <v>136</v>
      </c>
      <c r="C3286" t="s">
        <v>132</v>
      </c>
    </row>
    <row r="3287" spans="1:3">
      <c r="A3287" t="s">
        <v>137</v>
      </c>
      <c r="B3287" s="86" t="s">
        <v>136</v>
      </c>
      <c r="C3287" t="s">
        <v>132</v>
      </c>
    </row>
    <row r="3288" spans="1:3">
      <c r="A3288" t="s">
        <v>137</v>
      </c>
      <c r="B3288" s="86" t="s">
        <v>136</v>
      </c>
      <c r="C3288" t="s">
        <v>132</v>
      </c>
    </row>
    <row r="3289" spans="1:3">
      <c r="A3289" t="s">
        <v>137</v>
      </c>
      <c r="B3289" s="86" t="s">
        <v>136</v>
      </c>
      <c r="C3289" t="s">
        <v>132</v>
      </c>
    </row>
    <row r="3290" spans="1:3">
      <c r="A3290" t="s">
        <v>137</v>
      </c>
      <c r="B3290" s="86" t="s">
        <v>136</v>
      </c>
      <c r="C3290" t="s">
        <v>132</v>
      </c>
    </row>
    <row r="3291" spans="1:3">
      <c r="A3291" t="s">
        <v>137</v>
      </c>
      <c r="B3291" s="86" t="s">
        <v>136</v>
      </c>
      <c r="C3291" t="s">
        <v>132</v>
      </c>
    </row>
    <row r="3292" spans="1:3">
      <c r="A3292" t="s">
        <v>137</v>
      </c>
      <c r="B3292" s="86" t="s">
        <v>136</v>
      </c>
      <c r="C3292" t="s">
        <v>132</v>
      </c>
    </row>
    <row r="3293" spans="1:3">
      <c r="A3293" t="s">
        <v>137</v>
      </c>
      <c r="B3293" s="86" t="s">
        <v>136</v>
      </c>
      <c r="C3293" t="s">
        <v>132</v>
      </c>
    </row>
    <row r="3294" spans="1:3">
      <c r="A3294" t="s">
        <v>137</v>
      </c>
      <c r="B3294" s="86" t="s">
        <v>136</v>
      </c>
      <c r="C3294" t="s">
        <v>132</v>
      </c>
    </row>
    <row r="3295" spans="1:3">
      <c r="A3295" t="s">
        <v>137</v>
      </c>
      <c r="B3295" s="86" t="s">
        <v>136</v>
      </c>
      <c r="C3295" t="s">
        <v>132</v>
      </c>
    </row>
    <row r="3296" spans="1:3">
      <c r="A3296" t="s">
        <v>137</v>
      </c>
      <c r="B3296" s="86" t="s">
        <v>136</v>
      </c>
      <c r="C3296" t="s">
        <v>132</v>
      </c>
    </row>
    <row r="3297" spans="1:3">
      <c r="A3297" t="s">
        <v>137</v>
      </c>
      <c r="B3297" s="86" t="s">
        <v>136</v>
      </c>
      <c r="C3297" t="s">
        <v>132</v>
      </c>
    </row>
    <row r="3298" spans="1:3">
      <c r="A3298" t="s">
        <v>137</v>
      </c>
      <c r="B3298" s="86" t="s">
        <v>136</v>
      </c>
      <c r="C3298" t="s">
        <v>132</v>
      </c>
    </row>
    <row r="3299" spans="1:3">
      <c r="A3299" t="s">
        <v>137</v>
      </c>
      <c r="B3299" s="86" t="s">
        <v>136</v>
      </c>
      <c r="C3299" t="s">
        <v>132</v>
      </c>
    </row>
    <row r="3300" spans="1:3">
      <c r="A3300" t="s">
        <v>137</v>
      </c>
      <c r="B3300" s="86" t="s">
        <v>136</v>
      </c>
      <c r="C3300" t="s">
        <v>132</v>
      </c>
    </row>
    <row r="3301" spans="1:3">
      <c r="A3301" t="s">
        <v>137</v>
      </c>
      <c r="B3301" s="86" t="s">
        <v>136</v>
      </c>
      <c r="C3301" t="s">
        <v>132</v>
      </c>
    </row>
    <row r="3302" spans="1:3">
      <c r="A3302" t="s">
        <v>137</v>
      </c>
      <c r="B3302" s="86" t="s">
        <v>136</v>
      </c>
      <c r="C3302" t="s">
        <v>132</v>
      </c>
    </row>
    <row r="3303" spans="1:3">
      <c r="A3303" t="s">
        <v>137</v>
      </c>
      <c r="B3303" s="86" t="s">
        <v>136</v>
      </c>
      <c r="C3303" t="s">
        <v>132</v>
      </c>
    </row>
    <row r="3304" spans="1:3">
      <c r="A3304" t="s">
        <v>137</v>
      </c>
      <c r="B3304" s="86" t="s">
        <v>136</v>
      </c>
      <c r="C3304" t="s">
        <v>132</v>
      </c>
    </row>
    <row r="3305" spans="1:3">
      <c r="A3305" t="s">
        <v>137</v>
      </c>
      <c r="B3305" s="86" t="s">
        <v>136</v>
      </c>
      <c r="C3305" t="s">
        <v>132</v>
      </c>
    </row>
    <row r="3306" spans="1:3">
      <c r="A3306" t="s">
        <v>137</v>
      </c>
      <c r="B3306" s="86" t="s">
        <v>136</v>
      </c>
      <c r="C3306" t="s">
        <v>132</v>
      </c>
    </row>
    <row r="3307" spans="1:3">
      <c r="A3307" t="s">
        <v>137</v>
      </c>
      <c r="B3307" s="86" t="s">
        <v>136</v>
      </c>
      <c r="C3307" t="s">
        <v>132</v>
      </c>
    </row>
    <row r="3308" spans="1:3">
      <c r="A3308" t="s">
        <v>137</v>
      </c>
      <c r="B3308" s="86" t="s">
        <v>136</v>
      </c>
      <c r="C3308" t="s">
        <v>132</v>
      </c>
    </row>
    <row r="3309" spans="1:3">
      <c r="A3309" t="s">
        <v>137</v>
      </c>
      <c r="B3309" s="86" t="s">
        <v>136</v>
      </c>
      <c r="C3309" t="s">
        <v>132</v>
      </c>
    </row>
    <row r="3310" spans="1:3">
      <c r="A3310" t="s">
        <v>137</v>
      </c>
      <c r="B3310" s="86" t="s">
        <v>136</v>
      </c>
      <c r="C3310" t="s">
        <v>132</v>
      </c>
    </row>
    <row r="3311" spans="1:3">
      <c r="A3311" t="s">
        <v>137</v>
      </c>
      <c r="B3311" s="86" t="s">
        <v>136</v>
      </c>
      <c r="C3311" t="s">
        <v>132</v>
      </c>
    </row>
    <row r="3312" spans="1:3">
      <c r="A3312" t="s">
        <v>137</v>
      </c>
      <c r="B3312" s="86" t="s">
        <v>136</v>
      </c>
      <c r="C3312" t="s">
        <v>132</v>
      </c>
    </row>
    <row r="3313" spans="1:3">
      <c r="A3313" t="s">
        <v>137</v>
      </c>
      <c r="B3313" s="86" t="s">
        <v>136</v>
      </c>
      <c r="C3313" t="s">
        <v>132</v>
      </c>
    </row>
    <row r="3314" spans="1:3">
      <c r="A3314" t="s">
        <v>137</v>
      </c>
      <c r="B3314" s="86" t="s">
        <v>136</v>
      </c>
      <c r="C3314" t="s">
        <v>132</v>
      </c>
    </row>
    <row r="3315" spans="1:3">
      <c r="A3315" t="s">
        <v>137</v>
      </c>
      <c r="B3315" s="86" t="s">
        <v>136</v>
      </c>
      <c r="C3315" t="s">
        <v>132</v>
      </c>
    </row>
    <row r="3316" spans="1:3">
      <c r="A3316" t="s">
        <v>137</v>
      </c>
      <c r="B3316" s="86" t="s">
        <v>136</v>
      </c>
      <c r="C3316" t="s">
        <v>132</v>
      </c>
    </row>
    <row r="3317" spans="1:3">
      <c r="A3317" t="s">
        <v>137</v>
      </c>
      <c r="B3317" s="86" t="s">
        <v>136</v>
      </c>
      <c r="C3317" t="s">
        <v>132</v>
      </c>
    </row>
    <row r="3318" spans="1:3">
      <c r="A3318" t="s">
        <v>137</v>
      </c>
      <c r="B3318" s="86" t="s">
        <v>136</v>
      </c>
      <c r="C3318" t="s">
        <v>132</v>
      </c>
    </row>
    <row r="3319" spans="1:3">
      <c r="A3319" t="s">
        <v>137</v>
      </c>
      <c r="B3319" s="86" t="s">
        <v>136</v>
      </c>
      <c r="C3319" t="s">
        <v>132</v>
      </c>
    </row>
    <row r="3320" spans="1:3">
      <c r="A3320" t="s">
        <v>137</v>
      </c>
      <c r="B3320" s="86" t="s">
        <v>136</v>
      </c>
      <c r="C3320" t="s">
        <v>132</v>
      </c>
    </row>
    <row r="3321" spans="1:3">
      <c r="A3321" t="s">
        <v>137</v>
      </c>
      <c r="B3321" s="86" t="s">
        <v>136</v>
      </c>
      <c r="C3321" t="s">
        <v>132</v>
      </c>
    </row>
    <row r="3322" spans="1:3">
      <c r="A3322" t="s">
        <v>137</v>
      </c>
      <c r="B3322" s="86" t="s">
        <v>136</v>
      </c>
      <c r="C3322" t="s">
        <v>132</v>
      </c>
    </row>
    <row r="3323" spans="1:3">
      <c r="A3323" t="s">
        <v>137</v>
      </c>
      <c r="B3323" s="86" t="s">
        <v>136</v>
      </c>
      <c r="C3323" t="s">
        <v>132</v>
      </c>
    </row>
    <row r="3324" spans="1:3">
      <c r="A3324" t="s">
        <v>137</v>
      </c>
      <c r="B3324" s="86" t="s">
        <v>136</v>
      </c>
      <c r="C3324" t="s">
        <v>132</v>
      </c>
    </row>
    <row r="3325" spans="1:3">
      <c r="A3325" t="s">
        <v>137</v>
      </c>
      <c r="B3325" s="86" t="s">
        <v>136</v>
      </c>
      <c r="C3325" t="s">
        <v>132</v>
      </c>
    </row>
    <row r="3326" spans="1:3">
      <c r="A3326" t="s">
        <v>137</v>
      </c>
      <c r="B3326" s="86" t="s">
        <v>136</v>
      </c>
      <c r="C3326" t="s">
        <v>132</v>
      </c>
    </row>
    <row r="3327" spans="1:3">
      <c r="A3327" t="s">
        <v>137</v>
      </c>
      <c r="B3327" s="86" t="s">
        <v>136</v>
      </c>
      <c r="C3327" t="s">
        <v>132</v>
      </c>
    </row>
    <row r="3328" spans="1:3">
      <c r="A3328" t="s">
        <v>137</v>
      </c>
      <c r="B3328" s="86" t="s">
        <v>136</v>
      </c>
      <c r="C3328" t="s">
        <v>132</v>
      </c>
    </row>
    <row r="3329" spans="1:3">
      <c r="A3329" t="s">
        <v>137</v>
      </c>
      <c r="B3329" s="86" t="s">
        <v>136</v>
      </c>
      <c r="C3329" t="s">
        <v>132</v>
      </c>
    </row>
    <row r="3330" spans="1:3">
      <c r="A3330" t="s">
        <v>137</v>
      </c>
      <c r="B3330" s="86" t="s">
        <v>136</v>
      </c>
      <c r="C3330" t="s">
        <v>132</v>
      </c>
    </row>
    <row r="3331" spans="1:3">
      <c r="A3331" t="s">
        <v>137</v>
      </c>
      <c r="B3331" s="86" t="s">
        <v>136</v>
      </c>
      <c r="C3331" t="s">
        <v>132</v>
      </c>
    </row>
    <row r="3332" spans="1:3">
      <c r="A3332" t="s">
        <v>137</v>
      </c>
      <c r="B3332" s="86" t="s">
        <v>136</v>
      </c>
      <c r="C3332" t="s">
        <v>132</v>
      </c>
    </row>
    <row r="3333" spans="1:3">
      <c r="A3333" t="s">
        <v>137</v>
      </c>
      <c r="B3333" s="86" t="s">
        <v>138</v>
      </c>
      <c r="C3333" t="s">
        <v>311</v>
      </c>
    </row>
    <row r="3334" spans="1:3">
      <c r="A3334" t="s">
        <v>137</v>
      </c>
      <c r="B3334" s="86" t="s">
        <v>138</v>
      </c>
      <c r="C3334" t="s">
        <v>311</v>
      </c>
    </row>
    <row r="3335" spans="1:3">
      <c r="A3335" t="s">
        <v>137</v>
      </c>
      <c r="B3335" s="86" t="s">
        <v>138</v>
      </c>
      <c r="C3335" t="s">
        <v>311</v>
      </c>
    </row>
    <row r="3336" spans="1:3">
      <c r="A3336" t="s">
        <v>137</v>
      </c>
      <c r="B3336" s="86" t="s">
        <v>138</v>
      </c>
      <c r="C3336" t="s">
        <v>311</v>
      </c>
    </row>
    <row r="3337" spans="1:3">
      <c r="A3337" t="s">
        <v>137</v>
      </c>
      <c r="B3337" s="86" t="s">
        <v>138</v>
      </c>
      <c r="C3337" s="86" t="s">
        <v>1439</v>
      </c>
    </row>
    <row r="3338" spans="1:3">
      <c r="A3338" t="s">
        <v>137</v>
      </c>
      <c r="B3338" s="86" t="s">
        <v>138</v>
      </c>
      <c r="C3338" s="86" t="s">
        <v>313</v>
      </c>
    </row>
    <row r="3339" spans="1:3">
      <c r="A3339" t="s">
        <v>137</v>
      </c>
      <c r="B3339" s="86" t="s">
        <v>138</v>
      </c>
      <c r="C3339" s="86" t="s">
        <v>313</v>
      </c>
    </row>
    <row r="3340" spans="1:3">
      <c r="A3340" t="s">
        <v>137</v>
      </c>
      <c r="B3340" s="86" t="s">
        <v>138</v>
      </c>
      <c r="C3340" s="86" t="s">
        <v>313</v>
      </c>
    </row>
    <row r="3341" spans="1:3">
      <c r="A3341" t="s">
        <v>137</v>
      </c>
      <c r="B3341" s="86" t="s">
        <v>138</v>
      </c>
      <c r="C3341" s="86" t="s">
        <v>313</v>
      </c>
    </row>
    <row r="3342" spans="1:3">
      <c r="A3342" t="s">
        <v>137</v>
      </c>
      <c r="B3342" s="86" t="s">
        <v>138</v>
      </c>
      <c r="C3342" s="86" t="s">
        <v>313</v>
      </c>
    </row>
    <row r="3343" spans="1:3">
      <c r="A3343" t="s">
        <v>137</v>
      </c>
      <c r="B3343" s="86" t="s">
        <v>138</v>
      </c>
      <c r="C3343" s="86" t="s">
        <v>313</v>
      </c>
    </row>
    <row r="3344" spans="1:3">
      <c r="A3344" t="s">
        <v>137</v>
      </c>
      <c r="B3344" s="86" t="s">
        <v>138</v>
      </c>
      <c r="C3344" s="86" t="s">
        <v>316</v>
      </c>
    </row>
    <row r="3345" spans="1:3">
      <c r="A3345" t="s">
        <v>137</v>
      </c>
      <c r="B3345" s="86" t="s">
        <v>138</v>
      </c>
      <c r="C3345" s="86" t="s">
        <v>316</v>
      </c>
    </row>
    <row r="3346" spans="1:3">
      <c r="A3346" t="s">
        <v>137</v>
      </c>
      <c r="B3346" s="86" t="s">
        <v>138</v>
      </c>
      <c r="C3346" s="86" t="s">
        <v>316</v>
      </c>
    </row>
    <row r="3347" spans="1:3">
      <c r="A3347" t="s">
        <v>137</v>
      </c>
      <c r="B3347" s="86" t="s">
        <v>138</v>
      </c>
      <c r="C3347" s="86" t="s">
        <v>316</v>
      </c>
    </row>
    <row r="3348" spans="1:3">
      <c r="A3348" t="s">
        <v>137</v>
      </c>
      <c r="B3348" s="86" t="s">
        <v>138</v>
      </c>
      <c r="C3348" s="86" t="s">
        <v>317</v>
      </c>
    </row>
    <row r="3349" spans="1:3">
      <c r="A3349" t="s">
        <v>137</v>
      </c>
      <c r="B3349" s="86" t="s">
        <v>138</v>
      </c>
      <c r="C3349" s="86" t="s">
        <v>317</v>
      </c>
    </row>
    <row r="3350" spans="1:3">
      <c r="A3350" t="s">
        <v>137</v>
      </c>
      <c r="B3350" s="86" t="s">
        <v>138</v>
      </c>
      <c r="C3350" s="86" t="s">
        <v>317</v>
      </c>
    </row>
    <row r="3351" spans="1:3">
      <c r="A3351" t="s">
        <v>137</v>
      </c>
      <c r="B3351" s="86" t="s">
        <v>138</v>
      </c>
      <c r="C3351" s="86" t="s">
        <v>317</v>
      </c>
    </row>
    <row r="3352" spans="1:3">
      <c r="A3352" t="s">
        <v>137</v>
      </c>
      <c r="B3352" s="86" t="s">
        <v>138</v>
      </c>
      <c r="C3352" s="86" t="s">
        <v>317</v>
      </c>
    </row>
    <row r="3353" spans="1:3">
      <c r="A3353" t="s">
        <v>137</v>
      </c>
      <c r="B3353" s="86" t="s">
        <v>138</v>
      </c>
      <c r="C3353" s="86" t="s">
        <v>317</v>
      </c>
    </row>
    <row r="3354" spans="1:3">
      <c r="A3354" t="s">
        <v>137</v>
      </c>
      <c r="B3354" s="86" t="s">
        <v>138</v>
      </c>
      <c r="C3354" s="86" t="s">
        <v>317</v>
      </c>
    </row>
    <row r="3355" spans="1:3">
      <c r="A3355" t="s">
        <v>137</v>
      </c>
      <c r="B3355" s="86" t="s">
        <v>138</v>
      </c>
      <c r="C3355" s="86" t="s">
        <v>317</v>
      </c>
    </row>
    <row r="3356" spans="1:3">
      <c r="A3356" t="s">
        <v>137</v>
      </c>
      <c r="B3356" s="86" t="s">
        <v>138</v>
      </c>
      <c r="C3356" s="86" t="s">
        <v>317</v>
      </c>
    </row>
    <row r="3357" spans="1:3">
      <c r="A3357" t="s">
        <v>137</v>
      </c>
      <c r="B3357" s="86" t="s">
        <v>138</v>
      </c>
      <c r="C3357" s="86" t="s">
        <v>317</v>
      </c>
    </row>
    <row r="3358" spans="1:3">
      <c r="A3358" t="s">
        <v>137</v>
      </c>
      <c r="B3358" s="86" t="s">
        <v>138</v>
      </c>
      <c r="C3358" s="86" t="s">
        <v>317</v>
      </c>
    </row>
    <row r="3359" spans="1:3">
      <c r="A3359" t="s">
        <v>137</v>
      </c>
      <c r="B3359" s="86" t="s">
        <v>138</v>
      </c>
      <c r="C3359" s="86" t="s">
        <v>317</v>
      </c>
    </row>
    <row r="3360" spans="1:3">
      <c r="A3360" t="s">
        <v>137</v>
      </c>
      <c r="B3360" s="86" t="s">
        <v>138</v>
      </c>
      <c r="C3360" s="86" t="s">
        <v>317</v>
      </c>
    </row>
    <row r="3361" spans="1:3">
      <c r="A3361" t="s">
        <v>137</v>
      </c>
      <c r="B3361" s="86" t="s">
        <v>138</v>
      </c>
      <c r="C3361" s="86" t="s">
        <v>317</v>
      </c>
    </row>
    <row r="3362" spans="1:3">
      <c r="A3362" t="s">
        <v>137</v>
      </c>
      <c r="B3362" s="86" t="s">
        <v>138</v>
      </c>
      <c r="C3362" s="86" t="s">
        <v>321</v>
      </c>
    </row>
    <row r="3363" spans="1:3">
      <c r="A3363" t="s">
        <v>137</v>
      </c>
      <c r="B3363" s="86" t="s">
        <v>138</v>
      </c>
      <c r="C3363" s="86" t="s">
        <v>321</v>
      </c>
    </row>
    <row r="3364" spans="1:3">
      <c r="A3364" t="s">
        <v>137</v>
      </c>
      <c r="B3364" s="86" t="s">
        <v>138</v>
      </c>
      <c r="C3364" s="86" t="s">
        <v>321</v>
      </c>
    </row>
    <row r="3365" spans="1:3">
      <c r="A3365" t="s">
        <v>137</v>
      </c>
      <c r="B3365" s="86" t="s">
        <v>138</v>
      </c>
      <c r="C3365" s="86" t="s">
        <v>321</v>
      </c>
    </row>
    <row r="3366" spans="1:3">
      <c r="A3366" t="s">
        <v>137</v>
      </c>
      <c r="B3366" s="86" t="s">
        <v>138</v>
      </c>
      <c r="C3366" s="86" t="s">
        <v>321</v>
      </c>
    </row>
    <row r="3367" spans="1:3">
      <c r="A3367" t="s">
        <v>137</v>
      </c>
      <c r="B3367" s="86" t="s">
        <v>138</v>
      </c>
      <c r="C3367" s="86" t="s">
        <v>321</v>
      </c>
    </row>
    <row r="3368" spans="1:3">
      <c r="A3368" t="s">
        <v>137</v>
      </c>
      <c r="B3368" s="86" t="s">
        <v>138</v>
      </c>
      <c r="C3368" s="86" t="s">
        <v>322</v>
      </c>
    </row>
    <row r="3369" spans="1:3">
      <c r="A3369" t="s">
        <v>137</v>
      </c>
      <c r="B3369" s="86" t="s">
        <v>138</v>
      </c>
      <c r="C3369" s="86" t="s">
        <v>322</v>
      </c>
    </row>
    <row r="3370" spans="1:3">
      <c r="A3370" t="s">
        <v>137</v>
      </c>
      <c r="B3370" s="86" t="s">
        <v>138</v>
      </c>
      <c r="C3370" s="86" t="s">
        <v>322</v>
      </c>
    </row>
    <row r="3371" spans="1:3">
      <c r="A3371" t="s">
        <v>137</v>
      </c>
      <c r="B3371" s="86" t="s">
        <v>138</v>
      </c>
      <c r="C3371" s="86" t="s">
        <v>322</v>
      </c>
    </row>
    <row r="3372" spans="1:3">
      <c r="A3372" t="s">
        <v>137</v>
      </c>
      <c r="B3372" s="86" t="s">
        <v>138</v>
      </c>
      <c r="C3372" s="86" t="s">
        <v>322</v>
      </c>
    </row>
    <row r="3373" spans="1:3">
      <c r="A3373" t="s">
        <v>137</v>
      </c>
      <c r="B3373" s="86" t="s">
        <v>138</v>
      </c>
      <c r="C3373" s="86" t="s">
        <v>254</v>
      </c>
    </row>
    <row r="3374" spans="1:3">
      <c r="A3374" t="s">
        <v>137</v>
      </c>
      <c r="B3374" s="86" t="s">
        <v>138</v>
      </c>
      <c r="C3374" s="86" t="s">
        <v>254</v>
      </c>
    </row>
    <row r="3375" spans="1:3">
      <c r="A3375" t="s">
        <v>137</v>
      </c>
      <c r="B3375" s="86" t="s">
        <v>138</v>
      </c>
      <c r="C3375" s="86" t="s">
        <v>254</v>
      </c>
    </row>
    <row r="3376" spans="1:3">
      <c r="A3376" t="s">
        <v>137</v>
      </c>
      <c r="B3376" s="86" t="s">
        <v>138</v>
      </c>
      <c r="C3376" s="86" t="s">
        <v>254</v>
      </c>
    </row>
    <row r="3377" spans="1:3">
      <c r="A3377" t="s">
        <v>137</v>
      </c>
      <c r="B3377" s="86" t="s">
        <v>138</v>
      </c>
      <c r="C3377" s="86" t="s">
        <v>254</v>
      </c>
    </row>
    <row r="3378" spans="1:3">
      <c r="A3378" t="s">
        <v>137</v>
      </c>
      <c r="B3378" s="86" t="s">
        <v>138</v>
      </c>
      <c r="C3378" s="86" t="s">
        <v>254</v>
      </c>
    </row>
    <row r="3379" spans="1:3">
      <c r="A3379" t="s">
        <v>137</v>
      </c>
      <c r="B3379" s="86" t="s">
        <v>138</v>
      </c>
      <c r="C3379" s="86" t="s">
        <v>254</v>
      </c>
    </row>
    <row r="3380" spans="1:3">
      <c r="A3380" t="s">
        <v>137</v>
      </c>
      <c r="B3380" s="86" t="s">
        <v>138</v>
      </c>
      <c r="C3380" s="86" t="s">
        <v>254</v>
      </c>
    </row>
    <row r="3381" spans="1:3">
      <c r="A3381" t="s">
        <v>137</v>
      </c>
      <c r="B3381" s="86" t="s">
        <v>138</v>
      </c>
      <c r="C3381" s="86" t="s">
        <v>254</v>
      </c>
    </row>
    <row r="3382" spans="1:3">
      <c r="A3382" t="s">
        <v>137</v>
      </c>
      <c r="B3382" s="86" t="s">
        <v>138</v>
      </c>
      <c r="C3382" s="86" t="s">
        <v>254</v>
      </c>
    </row>
    <row r="3383" spans="1:3">
      <c r="A3383" t="s">
        <v>137</v>
      </c>
      <c r="B3383" s="86" t="s">
        <v>138</v>
      </c>
      <c r="C3383" s="86" t="s">
        <v>254</v>
      </c>
    </row>
    <row r="3384" spans="1:3">
      <c r="A3384" t="s">
        <v>137</v>
      </c>
      <c r="B3384" s="86" t="s">
        <v>138</v>
      </c>
      <c r="C3384" s="86" t="s">
        <v>254</v>
      </c>
    </row>
    <row r="3385" spans="1:3">
      <c r="A3385" t="s">
        <v>137</v>
      </c>
      <c r="B3385" s="86" t="s">
        <v>138</v>
      </c>
      <c r="C3385" s="86" t="s">
        <v>254</v>
      </c>
    </row>
    <row r="3386" spans="1:3">
      <c r="A3386" t="s">
        <v>137</v>
      </c>
      <c r="B3386" s="86" t="s">
        <v>138</v>
      </c>
      <c r="C3386" s="86" t="s">
        <v>1440</v>
      </c>
    </row>
    <row r="3387" spans="1:3">
      <c r="A3387" t="s">
        <v>137</v>
      </c>
      <c r="B3387" s="86" t="s">
        <v>138</v>
      </c>
      <c r="C3387" s="86" t="s">
        <v>1440</v>
      </c>
    </row>
    <row r="3388" spans="1:3">
      <c r="A3388" t="s">
        <v>137</v>
      </c>
      <c r="B3388" s="86" t="s">
        <v>138</v>
      </c>
      <c r="C3388" s="86" t="s">
        <v>1440</v>
      </c>
    </row>
    <row r="3389" spans="1:3">
      <c r="A3389" t="s">
        <v>137</v>
      </c>
      <c r="B3389" s="86" t="s">
        <v>138</v>
      </c>
      <c r="C3389" s="86" t="s">
        <v>255</v>
      </c>
    </row>
    <row r="3390" spans="1:3">
      <c r="A3390" t="s">
        <v>137</v>
      </c>
      <c r="B3390" s="86" t="s">
        <v>138</v>
      </c>
      <c r="C3390" s="86" t="s">
        <v>256</v>
      </c>
    </row>
    <row r="3391" spans="1:3">
      <c r="A3391" t="s">
        <v>137</v>
      </c>
      <c r="B3391" s="86" t="s">
        <v>138</v>
      </c>
      <c r="C3391" s="86" t="s">
        <v>256</v>
      </c>
    </row>
    <row r="3392" spans="1:3">
      <c r="A3392" t="s">
        <v>137</v>
      </c>
      <c r="B3392" s="86" t="s">
        <v>138</v>
      </c>
      <c r="C3392" s="86" t="s">
        <v>257</v>
      </c>
    </row>
    <row r="3393" spans="1:3">
      <c r="A3393" t="s">
        <v>137</v>
      </c>
      <c r="B3393" s="86" t="s">
        <v>138</v>
      </c>
      <c r="C3393" s="86" t="s">
        <v>257</v>
      </c>
    </row>
    <row r="3394" spans="1:3">
      <c r="A3394" t="s">
        <v>137</v>
      </c>
      <c r="B3394" s="86" t="s">
        <v>138</v>
      </c>
      <c r="C3394" s="86" t="s">
        <v>257</v>
      </c>
    </row>
    <row r="3395" spans="1:3">
      <c r="A3395" t="s">
        <v>137</v>
      </c>
      <c r="B3395" s="86" t="s">
        <v>138</v>
      </c>
      <c r="C3395" s="86" t="s">
        <v>257</v>
      </c>
    </row>
    <row r="3396" spans="1:3">
      <c r="A3396" t="s">
        <v>137</v>
      </c>
      <c r="B3396" s="86" t="s">
        <v>138</v>
      </c>
      <c r="C3396" s="86" t="s">
        <v>257</v>
      </c>
    </row>
    <row r="3397" spans="1:3">
      <c r="A3397" t="s">
        <v>137</v>
      </c>
      <c r="B3397" s="86" t="s">
        <v>138</v>
      </c>
      <c r="C3397" s="86" t="s">
        <v>257</v>
      </c>
    </row>
    <row r="3398" spans="1:3">
      <c r="A3398" t="s">
        <v>137</v>
      </c>
      <c r="B3398" s="86" t="s">
        <v>138</v>
      </c>
      <c r="C3398" t="s">
        <v>258</v>
      </c>
    </row>
    <row r="3399" spans="1:3">
      <c r="A3399" t="s">
        <v>137</v>
      </c>
      <c r="B3399" s="86" t="s">
        <v>138</v>
      </c>
      <c r="C3399" t="s">
        <v>258</v>
      </c>
    </row>
    <row r="3400" spans="1:3">
      <c r="A3400" t="s">
        <v>137</v>
      </c>
      <c r="B3400" s="86" t="s">
        <v>138</v>
      </c>
      <c r="C3400" t="s">
        <v>258</v>
      </c>
    </row>
    <row r="3401" spans="1:3">
      <c r="A3401" t="s">
        <v>137</v>
      </c>
      <c r="B3401" s="86" t="s">
        <v>138</v>
      </c>
      <c r="C3401" t="s">
        <v>258</v>
      </c>
    </row>
    <row r="3402" spans="1:3">
      <c r="A3402" t="s">
        <v>137</v>
      </c>
      <c r="B3402" s="86" t="s">
        <v>138</v>
      </c>
      <c r="C3402" t="s">
        <v>258</v>
      </c>
    </row>
    <row r="3403" spans="1:3">
      <c r="A3403" t="s">
        <v>137</v>
      </c>
      <c r="B3403" s="86" t="s">
        <v>138</v>
      </c>
      <c r="C3403" t="s">
        <v>258</v>
      </c>
    </row>
    <row r="3404" spans="1:3">
      <c r="A3404" t="s">
        <v>137</v>
      </c>
      <c r="B3404" s="86" t="s">
        <v>138</v>
      </c>
      <c r="C3404" t="s">
        <v>258</v>
      </c>
    </row>
    <row r="3405" spans="1:3">
      <c r="A3405" t="s">
        <v>137</v>
      </c>
      <c r="B3405" s="86" t="s">
        <v>138</v>
      </c>
      <c r="C3405" t="s">
        <v>258</v>
      </c>
    </row>
    <row r="3406" spans="1:3">
      <c r="A3406" t="s">
        <v>137</v>
      </c>
      <c r="B3406" s="86" t="s">
        <v>138</v>
      </c>
      <c r="C3406" t="s">
        <v>258</v>
      </c>
    </row>
    <row r="3407" spans="1:3">
      <c r="A3407" t="s">
        <v>137</v>
      </c>
      <c r="B3407" s="86" t="s">
        <v>138</v>
      </c>
      <c r="C3407" t="s">
        <v>258</v>
      </c>
    </row>
    <row r="3408" spans="1:3">
      <c r="A3408" t="s">
        <v>137</v>
      </c>
      <c r="B3408" s="86" t="s">
        <v>138</v>
      </c>
      <c r="C3408" t="s">
        <v>258</v>
      </c>
    </row>
    <row r="3409" spans="1:3">
      <c r="A3409" t="s">
        <v>137</v>
      </c>
      <c r="B3409" s="86" t="s">
        <v>138</v>
      </c>
      <c r="C3409" t="s">
        <v>258</v>
      </c>
    </row>
    <row r="3410" spans="1:3">
      <c r="A3410" t="s">
        <v>137</v>
      </c>
      <c r="B3410" s="86" t="s">
        <v>138</v>
      </c>
      <c r="C3410" t="s">
        <v>258</v>
      </c>
    </row>
    <row r="3411" spans="1:3">
      <c r="A3411" t="s">
        <v>137</v>
      </c>
      <c r="B3411" s="86" t="s">
        <v>138</v>
      </c>
      <c r="C3411" t="s">
        <v>1423</v>
      </c>
    </row>
    <row r="3412" spans="1:3">
      <c r="A3412" t="s">
        <v>137</v>
      </c>
      <c r="B3412" s="86" t="s">
        <v>138</v>
      </c>
      <c r="C3412" t="s">
        <v>1423</v>
      </c>
    </row>
    <row r="3413" spans="1:3">
      <c r="A3413" t="s">
        <v>137</v>
      </c>
      <c r="B3413" s="86" t="s">
        <v>138</v>
      </c>
      <c r="C3413" t="s">
        <v>1423</v>
      </c>
    </row>
    <row r="3414" spans="1:3">
      <c r="A3414" t="s">
        <v>137</v>
      </c>
      <c r="B3414" s="86" t="s">
        <v>138</v>
      </c>
      <c r="C3414" t="s">
        <v>1424</v>
      </c>
    </row>
    <row r="3415" spans="1:3">
      <c r="A3415" t="s">
        <v>137</v>
      </c>
      <c r="B3415" s="86" t="s">
        <v>138</v>
      </c>
      <c r="C3415" t="s">
        <v>1425</v>
      </c>
    </row>
    <row r="3416" spans="1:3">
      <c r="A3416" t="s">
        <v>137</v>
      </c>
      <c r="B3416" s="86" t="s">
        <v>138</v>
      </c>
      <c r="C3416" t="s">
        <v>1425</v>
      </c>
    </row>
    <row r="3417" spans="1:3">
      <c r="A3417" t="s">
        <v>137</v>
      </c>
      <c r="B3417" s="86" t="s">
        <v>138</v>
      </c>
      <c r="C3417" t="s">
        <v>1425</v>
      </c>
    </row>
    <row r="3418" spans="1:3">
      <c r="A3418" t="s">
        <v>137</v>
      </c>
      <c r="B3418" s="86" t="s">
        <v>138</v>
      </c>
      <c r="C3418" t="s">
        <v>1426</v>
      </c>
    </row>
    <row r="3419" spans="1:3">
      <c r="A3419" t="s">
        <v>137</v>
      </c>
      <c r="B3419" s="86" t="s">
        <v>138</v>
      </c>
      <c r="C3419" t="s">
        <v>1426</v>
      </c>
    </row>
    <row r="3420" spans="1:3">
      <c r="A3420" t="s">
        <v>137</v>
      </c>
      <c r="B3420" s="86" t="s">
        <v>138</v>
      </c>
      <c r="C3420" t="s">
        <v>1426</v>
      </c>
    </row>
    <row r="3421" spans="1:3">
      <c r="A3421" t="s">
        <v>137</v>
      </c>
      <c r="B3421" s="86" t="s">
        <v>138</v>
      </c>
      <c r="C3421" t="s">
        <v>1427</v>
      </c>
    </row>
    <row r="3422" spans="1:3">
      <c r="A3422" t="s">
        <v>137</v>
      </c>
      <c r="B3422" s="86" t="s">
        <v>138</v>
      </c>
      <c r="C3422" t="s">
        <v>1427</v>
      </c>
    </row>
    <row r="3423" spans="1:3">
      <c r="A3423" t="s">
        <v>137</v>
      </c>
      <c r="B3423" s="86" t="s">
        <v>138</v>
      </c>
      <c r="C3423" s="86" t="s">
        <v>1516</v>
      </c>
    </row>
    <row r="3424" spans="1:3">
      <c r="A3424" t="s">
        <v>137</v>
      </c>
      <c r="B3424" s="86" t="s">
        <v>138</v>
      </c>
      <c r="C3424" s="86" t="s">
        <v>1516</v>
      </c>
    </row>
    <row r="3425" spans="1:3">
      <c r="A3425" t="s">
        <v>137</v>
      </c>
      <c r="B3425" s="86" t="s">
        <v>138</v>
      </c>
      <c r="C3425" s="86" t="s">
        <v>1516</v>
      </c>
    </row>
    <row r="3426" spans="1:3">
      <c r="A3426" t="s">
        <v>137</v>
      </c>
      <c r="B3426" s="86" t="s">
        <v>138</v>
      </c>
      <c r="C3426" s="86" t="s">
        <v>1516</v>
      </c>
    </row>
    <row r="3427" spans="1:3">
      <c r="A3427" t="s">
        <v>137</v>
      </c>
      <c r="B3427" s="86" t="s">
        <v>138</v>
      </c>
      <c r="C3427" s="86" t="s">
        <v>1516</v>
      </c>
    </row>
    <row r="3428" spans="1:3">
      <c r="A3428" t="s">
        <v>137</v>
      </c>
      <c r="B3428" s="86" t="s">
        <v>138</v>
      </c>
      <c r="C3428" s="86" t="s">
        <v>1516</v>
      </c>
    </row>
    <row r="3429" spans="1:3">
      <c r="A3429" t="s">
        <v>137</v>
      </c>
      <c r="B3429" s="86" t="s">
        <v>138</v>
      </c>
      <c r="C3429" s="86" t="s">
        <v>1516</v>
      </c>
    </row>
    <row r="3430" spans="1:3">
      <c r="A3430" t="s">
        <v>137</v>
      </c>
      <c r="B3430" s="86" t="s">
        <v>138</v>
      </c>
      <c r="C3430" s="86" t="s">
        <v>1516</v>
      </c>
    </row>
    <row r="3431" spans="1:3">
      <c r="A3431" t="s">
        <v>137</v>
      </c>
      <c r="B3431" s="86" t="s">
        <v>138</v>
      </c>
      <c r="C3431" s="86" t="s">
        <v>1516</v>
      </c>
    </row>
    <row r="3432" spans="1:3">
      <c r="A3432" t="s">
        <v>137</v>
      </c>
      <c r="B3432" s="86" t="s">
        <v>138</v>
      </c>
      <c r="C3432" s="86" t="s">
        <v>1516</v>
      </c>
    </row>
    <row r="3433" spans="1:3">
      <c r="A3433" t="s">
        <v>137</v>
      </c>
      <c r="B3433" s="86" t="s">
        <v>138</v>
      </c>
      <c r="C3433" s="86" t="s">
        <v>264</v>
      </c>
    </row>
    <row r="3434" spans="1:3">
      <c r="A3434" t="s">
        <v>137</v>
      </c>
      <c r="B3434" s="86" t="s">
        <v>138</v>
      </c>
      <c r="C3434" s="86" t="s">
        <v>264</v>
      </c>
    </row>
    <row r="3435" spans="1:3">
      <c r="A3435" t="s">
        <v>137</v>
      </c>
      <c r="B3435" s="86" t="s">
        <v>138</v>
      </c>
      <c r="C3435" s="86" t="s">
        <v>264</v>
      </c>
    </row>
    <row r="3436" spans="1:3">
      <c r="A3436" t="s">
        <v>137</v>
      </c>
      <c r="B3436" s="86" t="s">
        <v>138</v>
      </c>
      <c r="C3436" s="86" t="s">
        <v>264</v>
      </c>
    </row>
    <row r="3437" spans="1:3">
      <c r="A3437" t="s">
        <v>137</v>
      </c>
      <c r="B3437" s="86" t="s">
        <v>138</v>
      </c>
      <c r="C3437" s="86" t="s">
        <v>265</v>
      </c>
    </row>
    <row r="3438" spans="1:3">
      <c r="A3438" t="s">
        <v>137</v>
      </c>
      <c r="B3438" s="86" t="s">
        <v>138</v>
      </c>
      <c r="C3438" s="86" t="s">
        <v>265</v>
      </c>
    </row>
    <row r="3439" spans="1:3">
      <c r="A3439" t="s">
        <v>137</v>
      </c>
      <c r="B3439" s="86" t="s">
        <v>138</v>
      </c>
      <c r="C3439" s="86" t="s">
        <v>266</v>
      </c>
    </row>
    <row r="3440" spans="1:3">
      <c r="A3440" t="s">
        <v>137</v>
      </c>
      <c r="B3440" s="86" t="s">
        <v>138</v>
      </c>
      <c r="C3440" s="86" t="s">
        <v>266</v>
      </c>
    </row>
    <row r="3441" spans="1:3">
      <c r="A3441" t="s">
        <v>137</v>
      </c>
      <c r="B3441" s="86" t="s">
        <v>138</v>
      </c>
      <c r="C3441" s="86" t="s">
        <v>266</v>
      </c>
    </row>
    <row r="3442" spans="1:3">
      <c r="A3442" t="s">
        <v>137</v>
      </c>
      <c r="B3442" s="86" t="s">
        <v>138</v>
      </c>
      <c r="C3442" s="86" t="s">
        <v>266</v>
      </c>
    </row>
    <row r="3443" spans="1:3">
      <c r="A3443" t="s">
        <v>137</v>
      </c>
      <c r="B3443" s="86" t="s">
        <v>138</v>
      </c>
      <c r="C3443" s="86" t="s">
        <v>267</v>
      </c>
    </row>
    <row r="3444" spans="1:3">
      <c r="A3444" t="s">
        <v>137</v>
      </c>
      <c r="B3444" s="86" t="s">
        <v>138</v>
      </c>
      <c r="C3444" s="86" t="s">
        <v>267</v>
      </c>
    </row>
    <row r="3445" spans="1:3">
      <c r="A3445" t="s">
        <v>137</v>
      </c>
      <c r="B3445" s="86" t="s">
        <v>138</v>
      </c>
      <c r="C3445" s="86" t="s">
        <v>268</v>
      </c>
    </row>
    <row r="3446" spans="1:3">
      <c r="A3446" t="s">
        <v>137</v>
      </c>
      <c r="B3446" s="86" t="s">
        <v>138</v>
      </c>
      <c r="C3446" s="86" t="s">
        <v>268</v>
      </c>
    </row>
    <row r="3447" spans="1:3">
      <c r="A3447" t="s">
        <v>137</v>
      </c>
      <c r="B3447" s="86" t="s">
        <v>138</v>
      </c>
      <c r="C3447" s="86" t="s">
        <v>268</v>
      </c>
    </row>
    <row r="3448" spans="1:3">
      <c r="A3448" t="s">
        <v>137</v>
      </c>
      <c r="B3448" s="86" t="s">
        <v>138</v>
      </c>
      <c r="C3448" s="86" t="s">
        <v>269</v>
      </c>
    </row>
    <row r="3449" spans="1:3">
      <c r="A3449" t="s">
        <v>137</v>
      </c>
      <c r="B3449" s="86" t="s">
        <v>138</v>
      </c>
      <c r="C3449" s="86" t="s">
        <v>269</v>
      </c>
    </row>
    <row r="3450" spans="1:3">
      <c r="A3450" t="s">
        <v>137</v>
      </c>
      <c r="B3450" s="86" t="s">
        <v>138</v>
      </c>
      <c r="C3450" s="86" t="s">
        <v>269</v>
      </c>
    </row>
    <row r="3451" spans="1:3">
      <c r="A3451" t="s">
        <v>137</v>
      </c>
      <c r="B3451" s="86" t="s">
        <v>138</v>
      </c>
      <c r="C3451" s="86" t="s">
        <v>270</v>
      </c>
    </row>
    <row r="3452" spans="1:3">
      <c r="A3452" t="s">
        <v>137</v>
      </c>
      <c r="B3452" s="86" t="s">
        <v>138</v>
      </c>
      <c r="C3452" s="86" t="s">
        <v>270</v>
      </c>
    </row>
    <row r="3453" spans="1:3">
      <c r="A3453" t="s">
        <v>137</v>
      </c>
      <c r="B3453" s="86" t="s">
        <v>138</v>
      </c>
      <c r="C3453" s="86" t="s">
        <v>270</v>
      </c>
    </row>
    <row r="3454" spans="1:3">
      <c r="A3454" t="s">
        <v>137</v>
      </c>
      <c r="B3454" s="86" t="s">
        <v>138</v>
      </c>
      <c r="C3454" s="86" t="s">
        <v>271</v>
      </c>
    </row>
    <row r="3455" spans="1:3">
      <c r="A3455" t="s">
        <v>137</v>
      </c>
      <c r="B3455" s="86" t="s">
        <v>138</v>
      </c>
      <c r="C3455" s="86" t="s">
        <v>271</v>
      </c>
    </row>
    <row r="3456" spans="1:3">
      <c r="A3456" t="s">
        <v>137</v>
      </c>
      <c r="B3456" s="86" t="s">
        <v>138</v>
      </c>
      <c r="C3456" s="86" t="s">
        <v>271</v>
      </c>
    </row>
    <row r="3457" spans="1:3">
      <c r="A3457" t="s">
        <v>137</v>
      </c>
      <c r="B3457" s="86" t="s">
        <v>138</v>
      </c>
      <c r="C3457" s="86" t="s">
        <v>271</v>
      </c>
    </row>
    <row r="3458" spans="1:3">
      <c r="A3458" t="s">
        <v>137</v>
      </c>
      <c r="B3458" s="86" t="s">
        <v>138</v>
      </c>
      <c r="C3458" s="86" t="s">
        <v>272</v>
      </c>
    </row>
    <row r="3459" spans="1:3">
      <c r="A3459" t="s">
        <v>137</v>
      </c>
      <c r="B3459" s="86" t="s">
        <v>138</v>
      </c>
      <c r="C3459" s="86" t="s">
        <v>272</v>
      </c>
    </row>
    <row r="3460" spans="1:3">
      <c r="A3460" t="s">
        <v>137</v>
      </c>
      <c r="B3460" s="86" t="s">
        <v>138</v>
      </c>
      <c r="C3460" s="86" t="s">
        <v>272</v>
      </c>
    </row>
    <row r="3461" spans="1:3">
      <c r="A3461" t="s">
        <v>137</v>
      </c>
      <c r="B3461" s="86" t="s">
        <v>138</v>
      </c>
      <c r="C3461" s="86" t="s">
        <v>272</v>
      </c>
    </row>
    <row r="3462" spans="1:3">
      <c r="A3462" t="s">
        <v>137</v>
      </c>
      <c r="B3462" s="86" t="s">
        <v>138</v>
      </c>
      <c r="C3462" s="86" t="s">
        <v>272</v>
      </c>
    </row>
    <row r="3463" spans="1:3">
      <c r="A3463" t="s">
        <v>137</v>
      </c>
      <c r="B3463" s="86" t="s">
        <v>138</v>
      </c>
      <c r="C3463" s="86" t="s">
        <v>273</v>
      </c>
    </row>
    <row r="3464" spans="1:3">
      <c r="A3464" t="s">
        <v>137</v>
      </c>
      <c r="B3464" s="86" t="s">
        <v>138</v>
      </c>
      <c r="C3464" s="86" t="s">
        <v>273</v>
      </c>
    </row>
    <row r="3465" spans="1:3">
      <c r="A3465" t="s">
        <v>137</v>
      </c>
      <c r="B3465" s="86" t="s">
        <v>138</v>
      </c>
      <c r="C3465" s="86" t="s">
        <v>273</v>
      </c>
    </row>
    <row r="3466" spans="1:3">
      <c r="A3466" t="s">
        <v>137</v>
      </c>
      <c r="B3466" s="86" t="s">
        <v>138</v>
      </c>
      <c r="C3466" s="86" t="s">
        <v>273</v>
      </c>
    </row>
    <row r="3467" spans="1:3">
      <c r="A3467" t="s">
        <v>137</v>
      </c>
      <c r="B3467" s="86" t="s">
        <v>138</v>
      </c>
      <c r="C3467" s="86" t="s">
        <v>274</v>
      </c>
    </row>
    <row r="3468" spans="1:3">
      <c r="A3468" t="s">
        <v>137</v>
      </c>
      <c r="B3468" s="86" t="s">
        <v>138</v>
      </c>
      <c r="C3468" s="86" t="s">
        <v>274</v>
      </c>
    </row>
    <row r="3469" spans="1:3">
      <c r="A3469" t="s">
        <v>137</v>
      </c>
      <c r="B3469" s="86" t="s">
        <v>138</v>
      </c>
      <c r="C3469" s="86" t="s">
        <v>274</v>
      </c>
    </row>
    <row r="3470" spans="1:3">
      <c r="A3470" t="s">
        <v>137</v>
      </c>
      <c r="B3470" s="86" t="s">
        <v>138</v>
      </c>
      <c r="C3470" s="86" t="s">
        <v>274</v>
      </c>
    </row>
    <row r="3471" spans="1:3">
      <c r="A3471" t="s">
        <v>137</v>
      </c>
      <c r="B3471" s="86" t="s">
        <v>138</v>
      </c>
      <c r="C3471" s="86" t="s">
        <v>274</v>
      </c>
    </row>
    <row r="3472" spans="1:3">
      <c r="A3472" t="s">
        <v>137</v>
      </c>
      <c r="B3472" s="86" t="s">
        <v>138</v>
      </c>
      <c r="C3472" s="86" t="s">
        <v>274</v>
      </c>
    </row>
    <row r="3473" spans="1:3">
      <c r="A3473" t="s">
        <v>137</v>
      </c>
      <c r="B3473" s="86" t="s">
        <v>138</v>
      </c>
      <c r="C3473" s="86" t="s">
        <v>275</v>
      </c>
    </row>
    <row r="3474" spans="1:3">
      <c r="A3474" t="s">
        <v>137</v>
      </c>
      <c r="B3474" s="86" t="s">
        <v>138</v>
      </c>
      <c r="C3474" s="86" t="s">
        <v>275</v>
      </c>
    </row>
    <row r="3475" spans="1:3">
      <c r="A3475" t="s">
        <v>137</v>
      </c>
      <c r="B3475" s="86" t="s">
        <v>138</v>
      </c>
      <c r="C3475" s="86" t="s">
        <v>275</v>
      </c>
    </row>
    <row r="3476" spans="1:3">
      <c r="A3476" t="s">
        <v>137</v>
      </c>
      <c r="B3476" s="86" t="s">
        <v>138</v>
      </c>
      <c r="C3476" s="86" t="s">
        <v>275</v>
      </c>
    </row>
    <row r="3477" spans="1:3">
      <c r="A3477" t="s">
        <v>137</v>
      </c>
      <c r="B3477" s="86" t="s">
        <v>138</v>
      </c>
      <c r="C3477" s="86" t="s">
        <v>275</v>
      </c>
    </row>
    <row r="3478" spans="1:3">
      <c r="A3478" t="s">
        <v>137</v>
      </c>
      <c r="B3478" s="86" t="s">
        <v>138</v>
      </c>
      <c r="C3478" s="86" t="s">
        <v>276</v>
      </c>
    </row>
    <row r="3479" spans="1:3">
      <c r="A3479" t="s">
        <v>137</v>
      </c>
      <c r="B3479" s="86" t="s">
        <v>138</v>
      </c>
      <c r="C3479" s="86" t="s">
        <v>277</v>
      </c>
    </row>
    <row r="3480" spans="1:3">
      <c r="A3480" t="s">
        <v>137</v>
      </c>
      <c r="B3480" s="86" t="s">
        <v>138</v>
      </c>
      <c r="C3480" s="86" t="s">
        <v>277</v>
      </c>
    </row>
    <row r="3481" spans="1:3">
      <c r="A3481" t="s">
        <v>137</v>
      </c>
      <c r="B3481" s="86" t="s">
        <v>138</v>
      </c>
      <c r="C3481" s="86" t="s">
        <v>277</v>
      </c>
    </row>
    <row r="3482" spans="1:3">
      <c r="A3482" t="s">
        <v>137</v>
      </c>
      <c r="B3482" s="86" t="s">
        <v>138</v>
      </c>
      <c r="C3482" s="86" t="s">
        <v>277</v>
      </c>
    </row>
    <row r="3483" spans="1:3">
      <c r="A3483" t="s">
        <v>137</v>
      </c>
      <c r="B3483" s="86" t="s">
        <v>138</v>
      </c>
      <c r="C3483" s="86" t="s">
        <v>277</v>
      </c>
    </row>
    <row r="3484" spans="1:3">
      <c r="A3484" t="s">
        <v>137</v>
      </c>
      <c r="B3484" s="86" t="s">
        <v>138</v>
      </c>
      <c r="C3484" s="86" t="s">
        <v>277</v>
      </c>
    </row>
    <row r="3485" spans="1:3">
      <c r="A3485" t="s">
        <v>137</v>
      </c>
      <c r="B3485" s="86" t="s">
        <v>138</v>
      </c>
      <c r="C3485" s="86" t="s">
        <v>277</v>
      </c>
    </row>
    <row r="3486" spans="1:3">
      <c r="A3486" t="s">
        <v>137</v>
      </c>
      <c r="B3486" s="86" t="s">
        <v>138</v>
      </c>
      <c r="C3486" s="86" t="s">
        <v>277</v>
      </c>
    </row>
    <row r="3487" spans="1:3">
      <c r="A3487" t="s">
        <v>137</v>
      </c>
      <c r="B3487" s="86" t="s">
        <v>138</v>
      </c>
      <c r="C3487" s="86" t="s">
        <v>278</v>
      </c>
    </row>
    <row r="3488" spans="1:3">
      <c r="A3488" t="s">
        <v>137</v>
      </c>
      <c r="B3488" s="86" t="s">
        <v>138</v>
      </c>
      <c r="C3488" s="86" t="s">
        <v>278</v>
      </c>
    </row>
    <row r="3489" spans="1:3">
      <c r="A3489" t="s">
        <v>137</v>
      </c>
      <c r="B3489" s="86" t="s">
        <v>138</v>
      </c>
      <c r="C3489" s="86" t="s">
        <v>278</v>
      </c>
    </row>
    <row r="3490" spans="1:3">
      <c r="A3490" t="s">
        <v>137</v>
      </c>
      <c r="B3490" s="86" t="s">
        <v>116</v>
      </c>
      <c r="C3490" t="s">
        <v>1437</v>
      </c>
    </row>
    <row r="3491" spans="1:3">
      <c r="A3491" t="s">
        <v>137</v>
      </c>
      <c r="B3491" s="86" t="s">
        <v>116</v>
      </c>
      <c r="C3491" t="s">
        <v>1437</v>
      </c>
    </row>
    <row r="3492" spans="1:3">
      <c r="A3492" t="s">
        <v>137</v>
      </c>
      <c r="B3492" s="86" t="s">
        <v>135</v>
      </c>
      <c r="C3492" s="86" t="s">
        <v>135</v>
      </c>
    </row>
    <row r="3493" spans="1:3">
      <c r="A3493" t="s">
        <v>137</v>
      </c>
      <c r="B3493" s="86" t="s">
        <v>135</v>
      </c>
      <c r="C3493" s="86" t="s">
        <v>135</v>
      </c>
    </row>
    <row r="3494" spans="1:3">
      <c r="A3494" t="s">
        <v>137</v>
      </c>
      <c r="B3494" s="86" t="s">
        <v>135</v>
      </c>
      <c r="C3494" s="86" t="s">
        <v>135</v>
      </c>
    </row>
    <row r="3495" spans="1:3">
      <c r="A3495" t="s">
        <v>137</v>
      </c>
      <c r="B3495" s="86" t="s">
        <v>135</v>
      </c>
      <c r="C3495" s="86" t="s">
        <v>135</v>
      </c>
    </row>
    <row r="3496" spans="1:3">
      <c r="A3496" t="s">
        <v>137</v>
      </c>
      <c r="B3496" s="86" t="s">
        <v>135</v>
      </c>
      <c r="C3496" s="86" t="s">
        <v>135</v>
      </c>
    </row>
    <row r="3497" spans="1:3">
      <c r="A3497" t="s">
        <v>137</v>
      </c>
      <c r="B3497" s="86" t="s">
        <v>135</v>
      </c>
      <c r="C3497" s="86" t="s">
        <v>135</v>
      </c>
    </row>
    <row r="3498" spans="1:3">
      <c r="A3498" t="s">
        <v>137</v>
      </c>
      <c r="B3498" s="86" t="s">
        <v>135</v>
      </c>
      <c r="C3498" s="86" t="s">
        <v>135</v>
      </c>
    </row>
    <row r="3499" spans="1:3">
      <c r="A3499" t="s">
        <v>137</v>
      </c>
      <c r="B3499" s="86" t="s">
        <v>135</v>
      </c>
      <c r="C3499" s="86" t="s">
        <v>135</v>
      </c>
    </row>
    <row r="3500" spans="1:3">
      <c r="A3500" t="s">
        <v>137</v>
      </c>
      <c r="B3500" s="86" t="s">
        <v>135</v>
      </c>
      <c r="C3500" s="86" t="s">
        <v>135</v>
      </c>
    </row>
    <row r="3501" spans="1:3">
      <c r="A3501" t="s">
        <v>137</v>
      </c>
      <c r="B3501" s="86" t="s">
        <v>135</v>
      </c>
      <c r="C3501" s="86" t="s">
        <v>135</v>
      </c>
    </row>
    <row r="3502" spans="1:3">
      <c r="A3502" t="s">
        <v>137</v>
      </c>
      <c r="B3502" s="86" t="s">
        <v>135</v>
      </c>
      <c r="C3502" s="86" t="s">
        <v>135</v>
      </c>
    </row>
    <row r="3503" spans="1:3">
      <c r="A3503" t="s">
        <v>137</v>
      </c>
      <c r="B3503" s="86" t="s">
        <v>135</v>
      </c>
      <c r="C3503" s="86" t="s">
        <v>135</v>
      </c>
    </row>
    <row r="3504" spans="1:3">
      <c r="A3504" t="s">
        <v>137</v>
      </c>
      <c r="B3504" s="86" t="s">
        <v>135</v>
      </c>
      <c r="C3504" s="86" t="s">
        <v>135</v>
      </c>
    </row>
    <row r="3505" spans="1:3">
      <c r="A3505" t="s">
        <v>137</v>
      </c>
      <c r="B3505" s="86" t="s">
        <v>135</v>
      </c>
      <c r="C3505" s="86" t="s">
        <v>135</v>
      </c>
    </row>
    <row r="3506" spans="1:3">
      <c r="A3506" t="s">
        <v>137</v>
      </c>
      <c r="B3506" s="86" t="s">
        <v>135</v>
      </c>
      <c r="C3506" s="86" t="s">
        <v>135</v>
      </c>
    </row>
    <row r="3507" spans="1:3">
      <c r="A3507" t="s">
        <v>137</v>
      </c>
      <c r="B3507" s="86" t="s">
        <v>135</v>
      </c>
      <c r="C3507" s="86" t="s">
        <v>135</v>
      </c>
    </row>
    <row r="3508" spans="1:3">
      <c r="A3508" t="s">
        <v>137</v>
      </c>
      <c r="B3508" s="86" t="s">
        <v>135</v>
      </c>
      <c r="C3508" s="86" t="s">
        <v>135</v>
      </c>
    </row>
    <row r="3509" spans="1:3">
      <c r="A3509" t="s">
        <v>137</v>
      </c>
      <c r="B3509" s="86" t="s">
        <v>135</v>
      </c>
      <c r="C3509" s="86" t="s">
        <v>135</v>
      </c>
    </row>
    <row r="3510" spans="1:3">
      <c r="A3510" t="s">
        <v>137</v>
      </c>
      <c r="B3510" s="86" t="s">
        <v>135</v>
      </c>
      <c r="C3510" s="86" t="s">
        <v>135</v>
      </c>
    </row>
    <row r="3511" spans="1:3">
      <c r="A3511" t="s">
        <v>137</v>
      </c>
      <c r="B3511" s="86" t="s">
        <v>135</v>
      </c>
      <c r="C3511" s="86" t="s">
        <v>135</v>
      </c>
    </row>
    <row r="3512" spans="1:3">
      <c r="A3512" t="s">
        <v>137</v>
      </c>
      <c r="B3512" s="86" t="s">
        <v>135</v>
      </c>
      <c r="C3512" s="86" t="s">
        <v>135</v>
      </c>
    </row>
    <row r="3513" spans="1:3">
      <c r="A3513" t="s">
        <v>137</v>
      </c>
      <c r="B3513" s="86" t="s">
        <v>135</v>
      </c>
      <c r="C3513" s="86" t="s">
        <v>135</v>
      </c>
    </row>
    <row r="3514" spans="1:3">
      <c r="A3514" t="s">
        <v>137</v>
      </c>
      <c r="B3514" s="86" t="s">
        <v>135</v>
      </c>
      <c r="C3514" s="86" t="s">
        <v>135</v>
      </c>
    </row>
    <row r="3515" spans="1:3">
      <c r="A3515" t="s">
        <v>137</v>
      </c>
      <c r="B3515" s="86" t="s">
        <v>135</v>
      </c>
      <c r="C3515" s="86" t="s">
        <v>135</v>
      </c>
    </row>
    <row r="3516" spans="1:3">
      <c r="A3516" t="s">
        <v>137</v>
      </c>
      <c r="B3516" s="86" t="s">
        <v>135</v>
      </c>
      <c r="C3516" s="86" t="s">
        <v>135</v>
      </c>
    </row>
    <row r="3517" spans="1:3">
      <c r="A3517" t="s">
        <v>137</v>
      </c>
      <c r="B3517" s="86" t="s">
        <v>135</v>
      </c>
      <c r="C3517" s="86" t="s">
        <v>135</v>
      </c>
    </row>
    <row r="3518" spans="1:3">
      <c r="A3518" t="s">
        <v>137</v>
      </c>
      <c r="B3518" s="86" t="s">
        <v>135</v>
      </c>
      <c r="C3518" s="86" t="s">
        <v>135</v>
      </c>
    </row>
    <row r="3519" spans="1:3">
      <c r="A3519" t="s">
        <v>137</v>
      </c>
      <c r="B3519" s="86" t="s">
        <v>135</v>
      </c>
      <c r="C3519" s="86" t="s">
        <v>135</v>
      </c>
    </row>
    <row r="3520" spans="1:3">
      <c r="A3520" t="s">
        <v>137</v>
      </c>
      <c r="B3520" s="86" t="s">
        <v>135</v>
      </c>
      <c r="C3520" s="86" t="s">
        <v>135</v>
      </c>
    </row>
    <row r="3521" spans="1:3">
      <c r="A3521" t="s">
        <v>137</v>
      </c>
      <c r="B3521" s="86" t="s">
        <v>135</v>
      </c>
      <c r="C3521" s="86" t="s">
        <v>135</v>
      </c>
    </row>
    <row r="3522" spans="1:3">
      <c r="A3522" t="s">
        <v>137</v>
      </c>
      <c r="B3522" s="86" t="s">
        <v>135</v>
      </c>
      <c r="C3522" s="86" t="s">
        <v>135</v>
      </c>
    </row>
    <row r="3523" spans="1:3">
      <c r="A3523" t="s">
        <v>137</v>
      </c>
      <c r="B3523" s="86" t="s">
        <v>135</v>
      </c>
      <c r="C3523" s="86" t="s">
        <v>135</v>
      </c>
    </row>
    <row r="3524" spans="1:3">
      <c r="A3524" t="s">
        <v>137</v>
      </c>
      <c r="B3524" s="86" t="s">
        <v>135</v>
      </c>
      <c r="C3524" s="86" t="s">
        <v>135</v>
      </c>
    </row>
    <row r="3525" spans="1:3">
      <c r="A3525" t="s">
        <v>137</v>
      </c>
      <c r="B3525" s="86" t="s">
        <v>135</v>
      </c>
      <c r="C3525" s="86" t="s">
        <v>135</v>
      </c>
    </row>
    <row r="3526" spans="1:3">
      <c r="A3526" t="s">
        <v>137</v>
      </c>
      <c r="B3526" s="86" t="s">
        <v>135</v>
      </c>
      <c r="C3526" s="86" t="s">
        <v>135</v>
      </c>
    </row>
    <row r="3527" spans="1:3">
      <c r="A3527" t="s">
        <v>137</v>
      </c>
      <c r="B3527" s="86" t="s">
        <v>135</v>
      </c>
      <c r="C3527" s="86" t="s">
        <v>135</v>
      </c>
    </row>
    <row r="3528" spans="1:3">
      <c r="A3528" t="s">
        <v>137</v>
      </c>
      <c r="B3528" s="86" t="s">
        <v>135</v>
      </c>
      <c r="C3528" s="86" t="s">
        <v>135</v>
      </c>
    </row>
    <row r="3529" spans="1:3">
      <c r="A3529" t="s">
        <v>137</v>
      </c>
      <c r="B3529" s="86" t="s">
        <v>135</v>
      </c>
      <c r="C3529" s="86" t="s">
        <v>135</v>
      </c>
    </row>
    <row r="3530" spans="1:3">
      <c r="A3530" t="s">
        <v>137</v>
      </c>
      <c r="B3530" s="86" t="s">
        <v>135</v>
      </c>
      <c r="C3530" s="86" t="s">
        <v>135</v>
      </c>
    </row>
    <row r="3531" spans="1:3">
      <c r="A3531" t="s">
        <v>137</v>
      </c>
      <c r="B3531" s="86" t="s">
        <v>135</v>
      </c>
      <c r="C3531" s="86" t="s">
        <v>135</v>
      </c>
    </row>
    <row r="3532" spans="1:3">
      <c r="A3532" t="s">
        <v>137</v>
      </c>
      <c r="B3532" s="86" t="s">
        <v>135</v>
      </c>
      <c r="C3532" s="86" t="s">
        <v>135</v>
      </c>
    </row>
    <row r="3533" spans="1:3">
      <c r="A3533" t="s">
        <v>137</v>
      </c>
      <c r="B3533" s="86" t="s">
        <v>135</v>
      </c>
      <c r="C3533" s="86" t="s">
        <v>135</v>
      </c>
    </row>
    <row r="3534" spans="1:3">
      <c r="A3534" t="s">
        <v>137</v>
      </c>
      <c r="B3534" s="86" t="s">
        <v>135</v>
      </c>
      <c r="C3534" s="86" t="s">
        <v>135</v>
      </c>
    </row>
    <row r="3535" spans="1:3">
      <c r="A3535" t="s">
        <v>137</v>
      </c>
      <c r="B3535" s="86" t="s">
        <v>135</v>
      </c>
      <c r="C3535" s="86" t="s">
        <v>135</v>
      </c>
    </row>
    <row r="3536" spans="1:3">
      <c r="A3536" t="s">
        <v>137</v>
      </c>
      <c r="B3536" s="86" t="s">
        <v>135</v>
      </c>
      <c r="C3536" s="86" t="s">
        <v>135</v>
      </c>
    </row>
    <row r="3537" spans="1:3">
      <c r="A3537" t="s">
        <v>137</v>
      </c>
      <c r="B3537" s="86" t="s">
        <v>135</v>
      </c>
      <c r="C3537" s="86" t="s">
        <v>135</v>
      </c>
    </row>
    <row r="3538" spans="1:3">
      <c r="A3538" t="s">
        <v>137</v>
      </c>
      <c r="B3538" s="86" t="s">
        <v>135</v>
      </c>
      <c r="C3538" s="86" t="s">
        <v>135</v>
      </c>
    </row>
    <row r="3539" spans="1:3">
      <c r="A3539" t="s">
        <v>137</v>
      </c>
      <c r="B3539" s="86" t="s">
        <v>135</v>
      </c>
      <c r="C3539" s="86" t="s">
        <v>135</v>
      </c>
    </row>
    <row r="3540" spans="1:3">
      <c r="A3540" t="s">
        <v>137</v>
      </c>
      <c r="B3540" s="86" t="s">
        <v>135</v>
      </c>
      <c r="C3540" s="86" t="s">
        <v>135</v>
      </c>
    </row>
    <row r="3541" spans="1:3">
      <c r="A3541" t="s">
        <v>137</v>
      </c>
      <c r="B3541" s="86" t="s">
        <v>135</v>
      </c>
      <c r="C3541" s="86" t="s">
        <v>135</v>
      </c>
    </row>
    <row r="3542" spans="1:3">
      <c r="A3542" t="s">
        <v>137</v>
      </c>
      <c r="B3542" s="86" t="s">
        <v>135</v>
      </c>
      <c r="C3542" s="86" t="s">
        <v>135</v>
      </c>
    </row>
    <row r="3543" spans="1:3">
      <c r="A3543" t="s">
        <v>137</v>
      </c>
      <c r="B3543" s="86" t="s">
        <v>135</v>
      </c>
      <c r="C3543" s="86" t="s">
        <v>135</v>
      </c>
    </row>
    <row r="3544" spans="1:3">
      <c r="A3544" t="s">
        <v>137</v>
      </c>
      <c r="B3544" s="86" t="s">
        <v>135</v>
      </c>
      <c r="C3544" s="86" t="s">
        <v>135</v>
      </c>
    </row>
    <row r="3545" spans="1:3">
      <c r="A3545" t="s">
        <v>137</v>
      </c>
      <c r="B3545" s="86" t="s">
        <v>135</v>
      </c>
      <c r="C3545" s="86" t="s">
        <v>135</v>
      </c>
    </row>
    <row r="3546" spans="1:3">
      <c r="A3546" t="s">
        <v>137</v>
      </c>
      <c r="B3546" s="86" t="s">
        <v>135</v>
      </c>
      <c r="C3546" s="86" t="s">
        <v>135</v>
      </c>
    </row>
    <row r="3547" spans="1:3">
      <c r="A3547" t="s">
        <v>137</v>
      </c>
      <c r="B3547" s="86" t="s">
        <v>135</v>
      </c>
      <c r="C3547" s="86" t="s">
        <v>135</v>
      </c>
    </row>
    <row r="3548" spans="1:3">
      <c r="A3548" t="s">
        <v>137</v>
      </c>
      <c r="B3548" s="86" t="s">
        <v>135</v>
      </c>
      <c r="C3548" s="86" t="s">
        <v>135</v>
      </c>
    </row>
    <row r="3549" spans="1:3">
      <c r="A3549" t="s">
        <v>137</v>
      </c>
      <c r="B3549" s="86" t="s">
        <v>135</v>
      </c>
      <c r="C3549" s="86" t="s">
        <v>135</v>
      </c>
    </row>
    <row r="3550" spans="1:3">
      <c r="A3550" t="s">
        <v>137</v>
      </c>
      <c r="B3550" s="86" t="s">
        <v>135</v>
      </c>
      <c r="C3550" s="86" t="s">
        <v>135</v>
      </c>
    </row>
    <row r="3551" spans="1:3">
      <c r="A3551" t="s">
        <v>137</v>
      </c>
      <c r="B3551" s="86" t="s">
        <v>135</v>
      </c>
      <c r="C3551" s="86" t="s">
        <v>135</v>
      </c>
    </row>
    <row r="3552" spans="1:3">
      <c r="A3552" t="s">
        <v>137</v>
      </c>
      <c r="B3552" s="86" t="s">
        <v>135</v>
      </c>
      <c r="C3552" s="86" t="s">
        <v>135</v>
      </c>
    </row>
    <row r="3553" spans="1:3">
      <c r="A3553" t="s">
        <v>137</v>
      </c>
      <c r="B3553" s="86" t="s">
        <v>135</v>
      </c>
      <c r="C3553" s="86" t="s">
        <v>135</v>
      </c>
    </row>
    <row r="3554" spans="1:3">
      <c r="A3554" t="s">
        <v>137</v>
      </c>
      <c r="B3554" s="86" t="s">
        <v>135</v>
      </c>
      <c r="C3554" s="86" t="s">
        <v>135</v>
      </c>
    </row>
    <row r="3555" spans="1:3">
      <c r="A3555" t="s">
        <v>137</v>
      </c>
      <c r="B3555" s="86" t="s">
        <v>135</v>
      </c>
      <c r="C3555" s="86" t="s">
        <v>135</v>
      </c>
    </row>
    <row r="3556" spans="1:3">
      <c r="A3556" t="s">
        <v>137</v>
      </c>
      <c r="B3556" s="86" t="s">
        <v>135</v>
      </c>
      <c r="C3556" s="86" t="s">
        <v>135</v>
      </c>
    </row>
    <row r="3557" spans="1:3">
      <c r="A3557" t="s">
        <v>137</v>
      </c>
      <c r="B3557" s="86" t="s">
        <v>135</v>
      </c>
      <c r="C3557" s="86" t="s">
        <v>135</v>
      </c>
    </row>
    <row r="3558" spans="1:3">
      <c r="A3558" t="s">
        <v>137</v>
      </c>
      <c r="B3558" s="86" t="s">
        <v>135</v>
      </c>
      <c r="C3558" s="86" t="s">
        <v>135</v>
      </c>
    </row>
    <row r="3559" spans="1:3">
      <c r="A3559" t="s">
        <v>137</v>
      </c>
      <c r="B3559" s="86" t="s">
        <v>135</v>
      </c>
      <c r="C3559" s="86" t="s">
        <v>135</v>
      </c>
    </row>
    <row r="3560" spans="1:3">
      <c r="A3560" t="s">
        <v>137</v>
      </c>
      <c r="B3560" s="86" t="s">
        <v>135</v>
      </c>
      <c r="C3560" s="86" t="s">
        <v>135</v>
      </c>
    </row>
    <row r="3561" spans="1:3">
      <c r="A3561" t="s">
        <v>137</v>
      </c>
      <c r="B3561" s="86" t="s">
        <v>135</v>
      </c>
      <c r="C3561" s="86" t="s">
        <v>135</v>
      </c>
    </row>
    <row r="3562" spans="1:3">
      <c r="A3562" t="s">
        <v>137</v>
      </c>
      <c r="B3562" s="86" t="s">
        <v>135</v>
      </c>
      <c r="C3562" s="86" t="s">
        <v>135</v>
      </c>
    </row>
    <row r="3563" spans="1:3">
      <c r="A3563" t="s">
        <v>137</v>
      </c>
      <c r="B3563" s="86" t="s">
        <v>135</v>
      </c>
      <c r="C3563" s="86" t="s">
        <v>135</v>
      </c>
    </row>
    <row r="3564" spans="1:3">
      <c r="A3564" t="s">
        <v>137</v>
      </c>
      <c r="B3564" s="86" t="s">
        <v>135</v>
      </c>
      <c r="C3564" s="86" t="s">
        <v>135</v>
      </c>
    </row>
    <row r="3565" spans="1:3">
      <c r="A3565" t="s">
        <v>137</v>
      </c>
      <c r="B3565" s="86" t="s">
        <v>135</v>
      </c>
      <c r="C3565" s="86" t="s">
        <v>135</v>
      </c>
    </row>
    <row r="3566" spans="1:3">
      <c r="A3566" t="s">
        <v>137</v>
      </c>
      <c r="B3566" s="86" t="s">
        <v>135</v>
      </c>
      <c r="C3566" s="86" t="s">
        <v>135</v>
      </c>
    </row>
    <row r="3567" spans="1:3">
      <c r="A3567" t="s">
        <v>137</v>
      </c>
      <c r="B3567" s="86" t="s">
        <v>135</v>
      </c>
      <c r="C3567" s="86" t="s">
        <v>135</v>
      </c>
    </row>
    <row r="3568" spans="1:3">
      <c r="A3568" t="s">
        <v>137</v>
      </c>
      <c r="B3568" s="86" t="s">
        <v>135</v>
      </c>
      <c r="C3568" s="86" t="s">
        <v>135</v>
      </c>
    </row>
    <row r="3569" spans="1:3">
      <c r="A3569" t="s">
        <v>137</v>
      </c>
      <c r="B3569" s="86" t="s">
        <v>135</v>
      </c>
      <c r="C3569" s="86" t="s">
        <v>135</v>
      </c>
    </row>
    <row r="3570" spans="1:3">
      <c r="A3570" t="s">
        <v>137</v>
      </c>
      <c r="B3570" s="86" t="s">
        <v>135</v>
      </c>
      <c r="C3570" s="86" t="s">
        <v>135</v>
      </c>
    </row>
    <row r="3571" spans="1:3">
      <c r="A3571" t="s">
        <v>137</v>
      </c>
      <c r="B3571" s="86" t="s">
        <v>135</v>
      </c>
      <c r="C3571" s="86" t="s">
        <v>135</v>
      </c>
    </row>
    <row r="3572" spans="1:3">
      <c r="A3572" t="s">
        <v>137</v>
      </c>
      <c r="B3572" s="86" t="s">
        <v>135</v>
      </c>
      <c r="C3572" s="86" t="s">
        <v>135</v>
      </c>
    </row>
    <row r="3573" spans="1:3">
      <c r="A3573" t="s">
        <v>137</v>
      </c>
      <c r="B3573" s="86" t="s">
        <v>135</v>
      </c>
      <c r="C3573" s="86" t="s">
        <v>135</v>
      </c>
    </row>
    <row r="3574" spans="1:3">
      <c r="A3574" t="s">
        <v>137</v>
      </c>
      <c r="B3574" s="86" t="s">
        <v>135</v>
      </c>
      <c r="C3574" s="86" t="s">
        <v>135</v>
      </c>
    </row>
    <row r="3575" spans="1:3">
      <c r="A3575" t="s">
        <v>137</v>
      </c>
      <c r="B3575" s="86" t="s">
        <v>135</v>
      </c>
      <c r="C3575" s="86" t="s">
        <v>135</v>
      </c>
    </row>
    <row r="3576" spans="1:3">
      <c r="A3576" t="s">
        <v>137</v>
      </c>
      <c r="B3576" s="86" t="s">
        <v>135</v>
      </c>
      <c r="C3576" s="86" t="s">
        <v>135</v>
      </c>
    </row>
    <row r="3577" spans="1:3">
      <c r="A3577" t="s">
        <v>137</v>
      </c>
      <c r="B3577" s="86" t="s">
        <v>135</v>
      </c>
      <c r="C3577" s="86" t="s">
        <v>135</v>
      </c>
    </row>
    <row r="3578" spans="1:3">
      <c r="A3578" t="s">
        <v>137</v>
      </c>
      <c r="B3578" s="86" t="s">
        <v>135</v>
      </c>
      <c r="C3578" s="86" t="s">
        <v>135</v>
      </c>
    </row>
    <row r="3579" spans="1:3">
      <c r="A3579" t="s">
        <v>137</v>
      </c>
      <c r="B3579" s="86" t="s">
        <v>135</v>
      </c>
      <c r="C3579" s="86" t="s">
        <v>135</v>
      </c>
    </row>
    <row r="3580" spans="1:3">
      <c r="A3580" t="s">
        <v>137</v>
      </c>
      <c r="B3580" s="86" t="s">
        <v>135</v>
      </c>
      <c r="C3580" s="86" t="s">
        <v>135</v>
      </c>
    </row>
    <row r="3581" spans="1:3">
      <c r="A3581" t="s">
        <v>137</v>
      </c>
      <c r="B3581" s="86" t="s">
        <v>135</v>
      </c>
      <c r="C3581" s="86" t="s">
        <v>135</v>
      </c>
    </row>
    <row r="3582" spans="1:3">
      <c r="A3582" t="s">
        <v>137</v>
      </c>
      <c r="B3582" s="86" t="s">
        <v>135</v>
      </c>
      <c r="C3582" s="86" t="s">
        <v>135</v>
      </c>
    </row>
    <row r="3583" spans="1:3">
      <c r="A3583" t="s">
        <v>137</v>
      </c>
      <c r="B3583" s="86" t="s">
        <v>135</v>
      </c>
      <c r="C3583" s="86" t="s">
        <v>135</v>
      </c>
    </row>
    <row r="3584" spans="1:3">
      <c r="A3584" t="s">
        <v>137</v>
      </c>
      <c r="B3584" s="86" t="s">
        <v>135</v>
      </c>
      <c r="C3584" s="86" t="s">
        <v>135</v>
      </c>
    </row>
    <row r="3585" spans="1:3">
      <c r="A3585" t="s">
        <v>137</v>
      </c>
      <c r="B3585" s="86" t="s">
        <v>135</v>
      </c>
      <c r="C3585" s="86" t="s">
        <v>135</v>
      </c>
    </row>
    <row r="3586" spans="1:3">
      <c r="A3586" t="s">
        <v>137</v>
      </c>
      <c r="B3586" s="86" t="s">
        <v>135</v>
      </c>
      <c r="C3586" s="86" t="s">
        <v>135</v>
      </c>
    </row>
    <row r="3587" spans="1:3">
      <c r="A3587" t="s">
        <v>137</v>
      </c>
      <c r="B3587" s="86" t="s">
        <v>135</v>
      </c>
      <c r="C3587" s="86" t="s">
        <v>135</v>
      </c>
    </row>
    <row r="3588" spans="1:3">
      <c r="A3588" t="s">
        <v>137</v>
      </c>
      <c r="B3588" s="86" t="s">
        <v>135</v>
      </c>
      <c r="C3588" s="86" t="s">
        <v>135</v>
      </c>
    </row>
    <row r="3589" spans="1:3">
      <c r="A3589" t="s">
        <v>137</v>
      </c>
      <c r="B3589" s="86" t="s">
        <v>135</v>
      </c>
      <c r="C3589" s="86" t="s">
        <v>135</v>
      </c>
    </row>
    <row r="3590" spans="1:3">
      <c r="A3590" t="s">
        <v>137</v>
      </c>
      <c r="B3590" s="86" t="s">
        <v>135</v>
      </c>
      <c r="C3590" s="86" t="s">
        <v>135</v>
      </c>
    </row>
    <row r="3591" spans="1:3">
      <c r="A3591" t="s">
        <v>137</v>
      </c>
      <c r="B3591" s="86" t="s">
        <v>135</v>
      </c>
      <c r="C3591" s="86" t="s">
        <v>135</v>
      </c>
    </row>
    <row r="3592" spans="1:3">
      <c r="A3592" t="s">
        <v>137</v>
      </c>
      <c r="B3592" s="86" t="s">
        <v>135</v>
      </c>
      <c r="C3592" s="86" t="s">
        <v>135</v>
      </c>
    </row>
    <row r="3593" spans="1:3">
      <c r="A3593" t="s">
        <v>137</v>
      </c>
      <c r="B3593" s="86" t="s">
        <v>135</v>
      </c>
      <c r="C3593" s="86" t="s">
        <v>135</v>
      </c>
    </row>
    <row r="3594" spans="1:3">
      <c r="A3594" t="s">
        <v>137</v>
      </c>
      <c r="B3594" s="86" t="s">
        <v>135</v>
      </c>
      <c r="C3594" s="86" t="s">
        <v>135</v>
      </c>
    </row>
    <row r="3595" spans="1:3">
      <c r="A3595" t="s">
        <v>137</v>
      </c>
      <c r="B3595" s="86" t="s">
        <v>135</v>
      </c>
      <c r="C3595" s="86" t="s">
        <v>135</v>
      </c>
    </row>
    <row r="3596" spans="1:3">
      <c r="A3596" t="s">
        <v>137</v>
      </c>
      <c r="B3596" s="86" t="s">
        <v>135</v>
      </c>
      <c r="C3596" s="86" t="s">
        <v>135</v>
      </c>
    </row>
    <row r="3597" spans="1:3">
      <c r="A3597" t="s">
        <v>137</v>
      </c>
      <c r="B3597" s="86" t="s">
        <v>135</v>
      </c>
      <c r="C3597" s="86" t="s">
        <v>135</v>
      </c>
    </row>
    <row r="3598" spans="1:3">
      <c r="A3598" t="s">
        <v>137</v>
      </c>
      <c r="B3598" s="86" t="s">
        <v>135</v>
      </c>
      <c r="C3598" s="86" t="s">
        <v>135</v>
      </c>
    </row>
    <row r="3599" spans="1:3">
      <c r="A3599" t="s">
        <v>137</v>
      </c>
      <c r="B3599" s="86" t="s">
        <v>135</v>
      </c>
      <c r="C3599" s="86" t="s">
        <v>135</v>
      </c>
    </row>
    <row r="3600" spans="1:3">
      <c r="A3600" t="s">
        <v>137</v>
      </c>
      <c r="B3600" s="86" t="s">
        <v>135</v>
      </c>
      <c r="C3600" s="86" t="s">
        <v>135</v>
      </c>
    </row>
    <row r="3601" spans="1:3">
      <c r="A3601" t="s">
        <v>137</v>
      </c>
      <c r="B3601" s="86" t="s">
        <v>135</v>
      </c>
      <c r="C3601" s="86" t="s">
        <v>135</v>
      </c>
    </row>
    <row r="3602" spans="1:3">
      <c r="A3602" t="s">
        <v>137</v>
      </c>
      <c r="B3602" s="86" t="s">
        <v>135</v>
      </c>
      <c r="C3602" s="86" t="s">
        <v>135</v>
      </c>
    </row>
    <row r="3603" spans="1:3">
      <c r="A3603" t="s">
        <v>137</v>
      </c>
      <c r="B3603" s="86" t="s">
        <v>135</v>
      </c>
      <c r="C3603" s="86" t="s">
        <v>135</v>
      </c>
    </row>
    <row r="3604" spans="1:3">
      <c r="A3604" t="s">
        <v>137</v>
      </c>
      <c r="B3604" s="86" t="s">
        <v>135</v>
      </c>
      <c r="C3604" s="86" t="s">
        <v>135</v>
      </c>
    </row>
    <row r="3605" spans="1:3">
      <c r="A3605" t="s">
        <v>137</v>
      </c>
      <c r="B3605" s="86" t="s">
        <v>135</v>
      </c>
      <c r="C3605" s="86" t="s">
        <v>135</v>
      </c>
    </row>
    <row r="3606" spans="1:3">
      <c r="A3606" t="s">
        <v>137</v>
      </c>
      <c r="B3606" s="86" t="s">
        <v>135</v>
      </c>
      <c r="C3606" s="86" t="s">
        <v>135</v>
      </c>
    </row>
    <row r="3607" spans="1:3">
      <c r="A3607" t="s">
        <v>137</v>
      </c>
      <c r="B3607" s="86" t="s">
        <v>135</v>
      </c>
      <c r="C3607" s="86" t="s">
        <v>135</v>
      </c>
    </row>
    <row r="3608" spans="1:3">
      <c r="A3608" t="s">
        <v>137</v>
      </c>
      <c r="B3608" s="86" t="s">
        <v>135</v>
      </c>
      <c r="C3608" s="86" t="s">
        <v>135</v>
      </c>
    </row>
    <row r="3609" spans="1:3">
      <c r="A3609" t="s">
        <v>137</v>
      </c>
      <c r="B3609" s="86" t="s">
        <v>135</v>
      </c>
      <c r="C3609" s="86" t="s">
        <v>135</v>
      </c>
    </row>
    <row r="3610" spans="1:3">
      <c r="A3610" t="s">
        <v>137</v>
      </c>
      <c r="B3610" s="86" t="s">
        <v>135</v>
      </c>
      <c r="C3610" s="86" t="s">
        <v>135</v>
      </c>
    </row>
    <row r="3611" spans="1:3">
      <c r="A3611" t="s">
        <v>137</v>
      </c>
      <c r="B3611" s="86" t="s">
        <v>135</v>
      </c>
      <c r="C3611" s="86" t="s">
        <v>135</v>
      </c>
    </row>
    <row r="3612" spans="1:3">
      <c r="A3612" t="s">
        <v>137</v>
      </c>
      <c r="B3612" s="86" t="s">
        <v>135</v>
      </c>
      <c r="C3612" s="86" t="s">
        <v>135</v>
      </c>
    </row>
    <row r="3613" spans="1:3">
      <c r="A3613" t="s">
        <v>137</v>
      </c>
      <c r="B3613" s="86" t="s">
        <v>135</v>
      </c>
      <c r="C3613" s="86" t="s">
        <v>135</v>
      </c>
    </row>
    <row r="3614" spans="1:3">
      <c r="A3614" t="s">
        <v>137</v>
      </c>
      <c r="B3614" s="86" t="s">
        <v>135</v>
      </c>
      <c r="C3614" s="86" t="s">
        <v>135</v>
      </c>
    </row>
    <row r="3615" spans="1:3">
      <c r="A3615" t="s">
        <v>137</v>
      </c>
      <c r="B3615" s="86" t="s">
        <v>135</v>
      </c>
      <c r="C3615" s="86" t="s">
        <v>135</v>
      </c>
    </row>
    <row r="3616" spans="1:3">
      <c r="A3616" t="s">
        <v>137</v>
      </c>
      <c r="B3616" s="86" t="s">
        <v>135</v>
      </c>
      <c r="C3616" s="86" t="s">
        <v>135</v>
      </c>
    </row>
    <row r="3617" spans="1:3">
      <c r="A3617" t="s">
        <v>137</v>
      </c>
      <c r="B3617" s="86" t="s">
        <v>135</v>
      </c>
      <c r="C3617" s="86" t="s">
        <v>135</v>
      </c>
    </row>
    <row r="3618" spans="1:3">
      <c r="A3618" t="s">
        <v>137</v>
      </c>
      <c r="B3618" t="s">
        <v>130</v>
      </c>
      <c r="C3618" t="s">
        <v>282</v>
      </c>
    </row>
    <row r="3619" spans="1:3">
      <c r="A3619" t="s">
        <v>137</v>
      </c>
      <c r="B3619" t="s">
        <v>130</v>
      </c>
      <c r="C3619" t="s">
        <v>282</v>
      </c>
    </row>
    <row r="3620" spans="1:3">
      <c r="A3620" t="s">
        <v>137</v>
      </c>
      <c r="B3620" t="s">
        <v>130</v>
      </c>
      <c r="C3620" t="s">
        <v>282</v>
      </c>
    </row>
    <row r="3621" spans="1:3">
      <c r="A3621" t="s">
        <v>137</v>
      </c>
      <c r="B3621" t="s">
        <v>130</v>
      </c>
      <c r="C3621" t="s">
        <v>282</v>
      </c>
    </row>
    <row r="3622" spans="1:3">
      <c r="A3622" t="s">
        <v>137</v>
      </c>
      <c r="B3622" t="s">
        <v>130</v>
      </c>
      <c r="C3622" t="s">
        <v>282</v>
      </c>
    </row>
    <row r="3623" spans="1:3">
      <c r="A3623" t="s">
        <v>137</v>
      </c>
      <c r="B3623" t="s">
        <v>130</v>
      </c>
      <c r="C3623" t="s">
        <v>282</v>
      </c>
    </row>
    <row r="3624" spans="1:3">
      <c r="A3624" t="s">
        <v>137</v>
      </c>
      <c r="B3624" t="s">
        <v>130</v>
      </c>
      <c r="C3624" t="s">
        <v>282</v>
      </c>
    </row>
    <row r="3625" spans="1:3">
      <c r="A3625" t="s">
        <v>137</v>
      </c>
      <c r="B3625" t="s">
        <v>130</v>
      </c>
      <c r="C3625" t="s">
        <v>282</v>
      </c>
    </row>
    <row r="3626" spans="1:3">
      <c r="A3626" t="s">
        <v>134</v>
      </c>
      <c r="B3626" t="s">
        <v>133</v>
      </c>
      <c r="C3626" t="s">
        <v>132</v>
      </c>
    </row>
    <row r="3627" spans="1:3">
      <c r="A3627" t="s">
        <v>134</v>
      </c>
      <c r="B3627" t="s">
        <v>133</v>
      </c>
      <c r="C3627" t="s">
        <v>132</v>
      </c>
    </row>
    <row r="3628" spans="1:3">
      <c r="A3628" t="s">
        <v>134</v>
      </c>
      <c r="B3628" t="s">
        <v>133</v>
      </c>
      <c r="C3628" t="s">
        <v>132</v>
      </c>
    </row>
    <row r="3629" spans="1:3">
      <c r="A3629" t="s">
        <v>134</v>
      </c>
      <c r="B3629" t="s">
        <v>133</v>
      </c>
      <c r="C3629" t="s">
        <v>132</v>
      </c>
    </row>
    <row r="3630" spans="1:3">
      <c r="A3630" t="s">
        <v>134</v>
      </c>
      <c r="B3630" t="s">
        <v>133</v>
      </c>
      <c r="C3630" t="s">
        <v>132</v>
      </c>
    </row>
    <row r="3631" spans="1:3">
      <c r="A3631" t="s">
        <v>134</v>
      </c>
      <c r="B3631" t="s">
        <v>133</v>
      </c>
      <c r="C3631" t="s">
        <v>132</v>
      </c>
    </row>
    <row r="3632" spans="1:3">
      <c r="A3632" t="s">
        <v>134</v>
      </c>
      <c r="B3632" t="s">
        <v>133</v>
      </c>
      <c r="C3632" t="s">
        <v>132</v>
      </c>
    </row>
    <row r="3633" spans="1:3">
      <c r="A3633" t="s">
        <v>134</v>
      </c>
      <c r="B3633" t="s">
        <v>133</v>
      </c>
      <c r="C3633" t="s">
        <v>132</v>
      </c>
    </row>
    <row r="3634" spans="1:3">
      <c r="A3634" t="s">
        <v>134</v>
      </c>
      <c r="B3634" t="s">
        <v>133</v>
      </c>
      <c r="C3634" t="s">
        <v>132</v>
      </c>
    </row>
    <row r="3635" spans="1:3">
      <c r="A3635" t="s">
        <v>134</v>
      </c>
      <c r="B3635" t="s">
        <v>133</v>
      </c>
      <c r="C3635" t="s">
        <v>132</v>
      </c>
    </row>
    <row r="3636" spans="1:3">
      <c r="A3636" t="s">
        <v>134</v>
      </c>
      <c r="B3636" t="s">
        <v>133</v>
      </c>
      <c r="C3636" t="s">
        <v>132</v>
      </c>
    </row>
    <row r="3637" spans="1:3">
      <c r="A3637" t="s">
        <v>134</v>
      </c>
      <c r="B3637" t="s">
        <v>133</v>
      </c>
      <c r="C3637" t="s">
        <v>132</v>
      </c>
    </row>
    <row r="3638" spans="1:3">
      <c r="A3638" t="s">
        <v>134</v>
      </c>
      <c r="B3638" t="s">
        <v>133</v>
      </c>
      <c r="C3638" t="s">
        <v>132</v>
      </c>
    </row>
    <row r="3639" spans="1:3">
      <c r="A3639" t="s">
        <v>134</v>
      </c>
      <c r="B3639" t="s">
        <v>133</v>
      </c>
      <c r="C3639" t="s">
        <v>132</v>
      </c>
    </row>
    <row r="3640" spans="1:3">
      <c r="A3640" t="s">
        <v>134</v>
      </c>
      <c r="B3640" t="s">
        <v>133</v>
      </c>
      <c r="C3640" t="s">
        <v>132</v>
      </c>
    </row>
    <row r="3641" spans="1:3">
      <c r="A3641" t="s">
        <v>134</v>
      </c>
      <c r="B3641" t="s">
        <v>133</v>
      </c>
      <c r="C3641" t="s">
        <v>132</v>
      </c>
    </row>
    <row r="3642" spans="1:3">
      <c r="A3642" t="s">
        <v>134</v>
      </c>
      <c r="B3642" t="s">
        <v>133</v>
      </c>
      <c r="C3642" t="s">
        <v>132</v>
      </c>
    </row>
    <row r="3643" spans="1:3">
      <c r="A3643" t="s">
        <v>134</v>
      </c>
      <c r="B3643" t="s">
        <v>133</v>
      </c>
      <c r="C3643" t="s">
        <v>132</v>
      </c>
    </row>
    <row r="3644" spans="1:3">
      <c r="A3644" t="s">
        <v>134</v>
      </c>
      <c r="B3644" t="s">
        <v>133</v>
      </c>
      <c r="C3644" t="s">
        <v>132</v>
      </c>
    </row>
    <row r="3645" spans="1:3">
      <c r="A3645" t="s">
        <v>134</v>
      </c>
      <c r="B3645" t="s">
        <v>133</v>
      </c>
      <c r="C3645" t="s">
        <v>132</v>
      </c>
    </row>
    <row r="3646" spans="1:3">
      <c r="A3646" t="s">
        <v>134</v>
      </c>
      <c r="B3646" t="s">
        <v>133</v>
      </c>
      <c r="C3646" t="s">
        <v>132</v>
      </c>
    </row>
    <row r="3647" spans="1:3">
      <c r="A3647" t="s">
        <v>134</v>
      </c>
      <c r="B3647" t="s">
        <v>133</v>
      </c>
      <c r="C3647" t="s">
        <v>132</v>
      </c>
    </row>
    <row r="3648" spans="1:3">
      <c r="A3648" t="s">
        <v>134</v>
      </c>
      <c r="B3648" t="s">
        <v>133</v>
      </c>
      <c r="C3648" t="s">
        <v>132</v>
      </c>
    </row>
    <row r="3649" spans="1:3">
      <c r="A3649" t="s">
        <v>134</v>
      </c>
      <c r="B3649" t="s">
        <v>133</v>
      </c>
      <c r="C3649" t="s">
        <v>132</v>
      </c>
    </row>
    <row r="3650" spans="1:3">
      <c r="A3650" t="s">
        <v>134</v>
      </c>
      <c r="B3650" t="s">
        <v>133</v>
      </c>
      <c r="C3650" t="s">
        <v>132</v>
      </c>
    </row>
    <row r="3651" spans="1:3">
      <c r="A3651" t="s">
        <v>134</v>
      </c>
      <c r="B3651" t="s">
        <v>133</v>
      </c>
      <c r="C3651" t="s">
        <v>132</v>
      </c>
    </row>
    <row r="3652" spans="1:3">
      <c r="A3652" t="s">
        <v>134</v>
      </c>
      <c r="B3652" t="s">
        <v>133</v>
      </c>
      <c r="C3652" t="s">
        <v>132</v>
      </c>
    </row>
    <row r="3653" spans="1:3">
      <c r="A3653" t="s">
        <v>134</v>
      </c>
      <c r="B3653" t="s">
        <v>133</v>
      </c>
      <c r="C3653" t="s">
        <v>132</v>
      </c>
    </row>
    <row r="3654" spans="1:3">
      <c r="A3654" t="s">
        <v>134</v>
      </c>
      <c r="B3654" t="s">
        <v>133</v>
      </c>
      <c r="C3654" t="s">
        <v>132</v>
      </c>
    </row>
    <row r="3655" spans="1:3">
      <c r="A3655" t="s">
        <v>134</v>
      </c>
      <c r="B3655" t="s">
        <v>133</v>
      </c>
      <c r="C3655" t="s">
        <v>132</v>
      </c>
    </row>
    <row r="3656" spans="1:3">
      <c r="A3656" t="s">
        <v>134</v>
      </c>
      <c r="B3656" t="s">
        <v>133</v>
      </c>
      <c r="C3656" t="s">
        <v>132</v>
      </c>
    </row>
    <row r="3657" spans="1:3">
      <c r="A3657" t="s">
        <v>134</v>
      </c>
      <c r="B3657" t="s">
        <v>133</v>
      </c>
      <c r="C3657" t="s">
        <v>132</v>
      </c>
    </row>
    <row r="3658" spans="1:3">
      <c r="A3658" t="s">
        <v>134</v>
      </c>
      <c r="B3658" t="s">
        <v>133</v>
      </c>
      <c r="C3658" t="s">
        <v>132</v>
      </c>
    </row>
    <row r="3659" spans="1:3">
      <c r="A3659" t="s">
        <v>134</v>
      </c>
      <c r="B3659" t="s">
        <v>133</v>
      </c>
      <c r="C3659" t="s">
        <v>132</v>
      </c>
    </row>
    <row r="3660" spans="1:3">
      <c r="A3660" t="s">
        <v>134</v>
      </c>
      <c r="B3660" t="s">
        <v>133</v>
      </c>
      <c r="C3660" t="s">
        <v>132</v>
      </c>
    </row>
    <row r="3661" spans="1:3">
      <c r="A3661" t="s">
        <v>134</v>
      </c>
      <c r="B3661" t="s">
        <v>133</v>
      </c>
      <c r="C3661" t="s">
        <v>132</v>
      </c>
    </row>
    <row r="3662" spans="1:3">
      <c r="A3662" t="s">
        <v>134</v>
      </c>
      <c r="B3662" t="s">
        <v>133</v>
      </c>
      <c r="C3662" t="s">
        <v>132</v>
      </c>
    </row>
    <row r="3663" spans="1:3">
      <c r="A3663" t="s">
        <v>134</v>
      </c>
      <c r="B3663" t="s">
        <v>133</v>
      </c>
      <c r="C3663" t="s">
        <v>132</v>
      </c>
    </row>
    <row r="3664" spans="1:3">
      <c r="A3664" t="s">
        <v>134</v>
      </c>
      <c r="B3664" t="s">
        <v>133</v>
      </c>
      <c r="C3664" t="s">
        <v>132</v>
      </c>
    </row>
    <row r="3665" spans="1:3">
      <c r="A3665" t="s">
        <v>134</v>
      </c>
      <c r="B3665" t="s">
        <v>133</v>
      </c>
      <c r="C3665" t="s">
        <v>132</v>
      </c>
    </row>
    <row r="3666" spans="1:3">
      <c r="A3666" t="s">
        <v>134</v>
      </c>
      <c r="B3666" t="s">
        <v>133</v>
      </c>
      <c r="C3666" t="s">
        <v>132</v>
      </c>
    </row>
    <row r="3667" spans="1:3">
      <c r="A3667" t="s">
        <v>134</v>
      </c>
      <c r="B3667" t="s">
        <v>133</v>
      </c>
      <c r="C3667" t="s">
        <v>132</v>
      </c>
    </row>
    <row r="3668" spans="1:3">
      <c r="A3668" t="s">
        <v>134</v>
      </c>
      <c r="B3668" t="s">
        <v>133</v>
      </c>
      <c r="C3668" t="s">
        <v>132</v>
      </c>
    </row>
    <row r="3669" spans="1:3">
      <c r="A3669" t="s">
        <v>134</v>
      </c>
      <c r="B3669" t="s">
        <v>133</v>
      </c>
      <c r="C3669" t="s">
        <v>132</v>
      </c>
    </row>
    <row r="3670" spans="1:3">
      <c r="A3670" t="s">
        <v>134</v>
      </c>
      <c r="B3670" t="s">
        <v>133</v>
      </c>
      <c r="C3670" t="s">
        <v>132</v>
      </c>
    </row>
    <row r="3671" spans="1:3">
      <c r="A3671" t="s">
        <v>134</v>
      </c>
      <c r="B3671" t="s">
        <v>133</v>
      </c>
      <c r="C3671" t="s">
        <v>132</v>
      </c>
    </row>
    <row r="3672" spans="1:3">
      <c r="A3672" t="s">
        <v>134</v>
      </c>
      <c r="B3672" t="s">
        <v>133</v>
      </c>
      <c r="C3672" t="s">
        <v>132</v>
      </c>
    </row>
    <row r="3673" spans="1:3">
      <c r="A3673" t="s">
        <v>134</v>
      </c>
      <c r="B3673" t="s">
        <v>133</v>
      </c>
      <c r="C3673" t="s">
        <v>132</v>
      </c>
    </row>
    <row r="3674" spans="1:3">
      <c r="A3674" t="s">
        <v>134</v>
      </c>
      <c r="B3674" t="s">
        <v>133</v>
      </c>
      <c r="C3674" t="s">
        <v>132</v>
      </c>
    </row>
    <row r="3675" spans="1:3">
      <c r="A3675" t="s">
        <v>134</v>
      </c>
      <c r="B3675" t="s">
        <v>133</v>
      </c>
      <c r="C3675" t="s">
        <v>132</v>
      </c>
    </row>
    <row r="3676" spans="1:3">
      <c r="A3676" t="s">
        <v>134</v>
      </c>
      <c r="B3676" t="s">
        <v>133</v>
      </c>
      <c r="C3676" t="s">
        <v>132</v>
      </c>
    </row>
    <row r="3677" spans="1:3">
      <c r="A3677" t="s">
        <v>134</v>
      </c>
      <c r="B3677" t="s">
        <v>133</v>
      </c>
      <c r="C3677" t="s">
        <v>132</v>
      </c>
    </row>
    <row r="3678" spans="1:3">
      <c r="A3678" t="s">
        <v>134</v>
      </c>
      <c r="B3678" t="s">
        <v>133</v>
      </c>
      <c r="C3678" t="s">
        <v>132</v>
      </c>
    </row>
    <row r="3679" spans="1:3">
      <c r="A3679" t="s">
        <v>134</v>
      </c>
      <c r="B3679" t="s">
        <v>133</v>
      </c>
      <c r="C3679" t="s">
        <v>132</v>
      </c>
    </row>
    <row r="3680" spans="1:3">
      <c r="A3680" t="s">
        <v>134</v>
      </c>
      <c r="B3680" t="s">
        <v>133</v>
      </c>
      <c r="C3680" t="s">
        <v>132</v>
      </c>
    </row>
    <row r="3681" spans="1:3">
      <c r="A3681" t="s">
        <v>134</v>
      </c>
      <c r="B3681" t="s">
        <v>133</v>
      </c>
      <c r="C3681" t="s">
        <v>132</v>
      </c>
    </row>
    <row r="3682" spans="1:3">
      <c r="A3682" t="s">
        <v>134</v>
      </c>
      <c r="B3682" t="s">
        <v>133</v>
      </c>
      <c r="C3682" t="s">
        <v>132</v>
      </c>
    </row>
    <row r="3683" spans="1:3">
      <c r="A3683" t="s">
        <v>134</v>
      </c>
      <c r="B3683" t="s">
        <v>133</v>
      </c>
      <c r="C3683" t="s">
        <v>132</v>
      </c>
    </row>
    <row r="3684" spans="1:3">
      <c r="A3684" t="s">
        <v>134</v>
      </c>
      <c r="B3684" t="s">
        <v>133</v>
      </c>
      <c r="C3684" t="s">
        <v>132</v>
      </c>
    </row>
    <row r="3685" spans="1:3">
      <c r="A3685" t="s">
        <v>134</v>
      </c>
      <c r="B3685" t="s">
        <v>133</v>
      </c>
      <c r="C3685" t="s">
        <v>132</v>
      </c>
    </row>
    <row r="3686" spans="1:3">
      <c r="A3686" t="s">
        <v>134</v>
      </c>
      <c r="B3686" t="s">
        <v>133</v>
      </c>
      <c r="C3686" t="s">
        <v>132</v>
      </c>
    </row>
    <row r="3687" spans="1:3">
      <c r="A3687" t="s">
        <v>134</v>
      </c>
      <c r="B3687" t="s">
        <v>133</v>
      </c>
      <c r="C3687" s="86" t="s">
        <v>213</v>
      </c>
    </row>
    <row r="3688" spans="1:3">
      <c r="A3688" t="s">
        <v>134</v>
      </c>
      <c r="B3688" t="s">
        <v>133</v>
      </c>
      <c r="C3688" s="86" t="s">
        <v>213</v>
      </c>
    </row>
    <row r="3689" spans="1:3">
      <c r="A3689" t="s">
        <v>134</v>
      </c>
      <c r="B3689" s="86" t="s">
        <v>139</v>
      </c>
      <c r="C3689" s="86" t="s">
        <v>1512</v>
      </c>
    </row>
    <row r="3690" spans="1:3">
      <c r="A3690" t="s">
        <v>134</v>
      </c>
      <c r="B3690" s="86" t="s">
        <v>139</v>
      </c>
      <c r="C3690" s="86" t="s">
        <v>1513</v>
      </c>
    </row>
    <row r="3691" spans="1:3">
      <c r="A3691" t="s">
        <v>134</v>
      </c>
      <c r="B3691" s="86" t="s">
        <v>139</v>
      </c>
      <c r="C3691" s="86" t="s">
        <v>1513</v>
      </c>
    </row>
    <row r="3692" spans="1:3">
      <c r="A3692" t="s">
        <v>134</v>
      </c>
      <c r="B3692" s="86" t="s">
        <v>139</v>
      </c>
      <c r="C3692" s="86" t="s">
        <v>1514</v>
      </c>
    </row>
    <row r="3693" spans="1:3">
      <c r="A3693" t="s">
        <v>134</v>
      </c>
      <c r="B3693" s="86" t="s">
        <v>139</v>
      </c>
      <c r="C3693" s="86" t="s">
        <v>1514</v>
      </c>
    </row>
    <row r="3694" spans="1:3">
      <c r="A3694" t="s">
        <v>134</v>
      </c>
      <c r="B3694" s="86" t="s">
        <v>116</v>
      </c>
      <c r="C3694" t="s">
        <v>132</v>
      </c>
    </row>
    <row r="3695" spans="1:3">
      <c r="A3695" t="s">
        <v>134</v>
      </c>
      <c r="B3695" s="86" t="s">
        <v>116</v>
      </c>
      <c r="C3695" t="s">
        <v>132</v>
      </c>
    </row>
    <row r="3696" spans="1:3">
      <c r="A3696" t="s">
        <v>134</v>
      </c>
      <c r="B3696" s="86" t="s">
        <v>116</v>
      </c>
      <c r="C3696" t="s">
        <v>132</v>
      </c>
    </row>
    <row r="3697" spans="1:3">
      <c r="A3697" t="s">
        <v>134</v>
      </c>
      <c r="B3697" s="86" t="s">
        <v>116</v>
      </c>
      <c r="C3697" t="s">
        <v>132</v>
      </c>
    </row>
    <row r="3698" spans="1:3">
      <c r="A3698" t="s">
        <v>134</v>
      </c>
      <c r="B3698" s="86" t="s">
        <v>116</v>
      </c>
      <c r="C3698" t="s">
        <v>132</v>
      </c>
    </row>
    <row r="3699" spans="1:3">
      <c r="A3699" t="s">
        <v>134</v>
      </c>
      <c r="B3699" s="86" t="s">
        <v>116</v>
      </c>
      <c r="C3699" t="s">
        <v>132</v>
      </c>
    </row>
    <row r="3700" spans="1:3">
      <c r="A3700" t="s">
        <v>131</v>
      </c>
      <c r="B3700" s="86" t="s">
        <v>139</v>
      </c>
      <c r="C3700" s="86" t="s">
        <v>1421</v>
      </c>
    </row>
    <row r="3701" spans="1:3">
      <c r="A3701" t="s">
        <v>131</v>
      </c>
      <c r="B3701" s="86" t="s">
        <v>139</v>
      </c>
      <c r="C3701" s="86" t="s">
        <v>1421</v>
      </c>
    </row>
    <row r="3702" spans="1:3">
      <c r="A3702" t="s">
        <v>131</v>
      </c>
      <c r="B3702" s="86" t="s">
        <v>144</v>
      </c>
      <c r="C3702" s="86" t="s">
        <v>730</v>
      </c>
    </row>
    <row r="3703" spans="1:3">
      <c r="A3703" t="s">
        <v>131</v>
      </c>
      <c r="B3703" s="86" t="s">
        <v>144</v>
      </c>
      <c r="C3703" s="86" t="s">
        <v>730</v>
      </c>
    </row>
    <row r="3704" spans="1:3">
      <c r="A3704" t="s">
        <v>131</v>
      </c>
      <c r="B3704" s="86" t="s">
        <v>144</v>
      </c>
      <c r="C3704" s="86" t="s">
        <v>730</v>
      </c>
    </row>
    <row r="3705" spans="1:3">
      <c r="A3705" t="s">
        <v>131</v>
      </c>
      <c r="B3705" s="86" t="s">
        <v>144</v>
      </c>
      <c r="C3705" s="86" t="s">
        <v>730</v>
      </c>
    </row>
    <row r="3706" spans="1:3">
      <c r="A3706" t="s">
        <v>131</v>
      </c>
      <c r="B3706" s="86" t="s">
        <v>144</v>
      </c>
      <c r="C3706" s="86" t="s">
        <v>730</v>
      </c>
    </row>
    <row r="3707" spans="1:3">
      <c r="A3707" t="s">
        <v>131</v>
      </c>
      <c r="B3707" s="86" t="s">
        <v>144</v>
      </c>
      <c r="C3707" s="86" t="s">
        <v>730</v>
      </c>
    </row>
    <row r="3708" spans="1:3">
      <c r="A3708" t="s">
        <v>131</v>
      </c>
      <c r="B3708" s="86" t="s">
        <v>144</v>
      </c>
      <c r="C3708" s="86" t="s">
        <v>730</v>
      </c>
    </row>
    <row r="3709" spans="1:3">
      <c r="A3709" t="s">
        <v>131</v>
      </c>
      <c r="B3709" s="86" t="s">
        <v>144</v>
      </c>
      <c r="C3709" s="86" t="s">
        <v>730</v>
      </c>
    </row>
    <row r="3710" spans="1:3">
      <c r="A3710" t="s">
        <v>131</v>
      </c>
      <c r="B3710" s="86" t="s">
        <v>144</v>
      </c>
      <c r="C3710" s="86" t="s">
        <v>730</v>
      </c>
    </row>
    <row r="3711" spans="1:3">
      <c r="A3711" t="s">
        <v>131</v>
      </c>
      <c r="B3711" s="86" t="s">
        <v>144</v>
      </c>
      <c r="C3711" s="86" t="s">
        <v>730</v>
      </c>
    </row>
    <row r="3712" spans="1:3">
      <c r="A3712" t="s">
        <v>131</v>
      </c>
      <c r="B3712" s="86" t="s">
        <v>144</v>
      </c>
      <c r="C3712" s="86" t="s">
        <v>730</v>
      </c>
    </row>
    <row r="3713" spans="1:3">
      <c r="A3713" t="s">
        <v>131</v>
      </c>
      <c r="B3713" s="86" t="s">
        <v>144</v>
      </c>
      <c r="C3713" s="86" t="s">
        <v>730</v>
      </c>
    </row>
    <row r="3714" spans="1:3">
      <c r="A3714" t="s">
        <v>131</v>
      </c>
      <c r="B3714" s="86" t="s">
        <v>144</v>
      </c>
      <c r="C3714" s="86" t="s">
        <v>730</v>
      </c>
    </row>
    <row r="3715" spans="1:3">
      <c r="A3715" t="s">
        <v>131</v>
      </c>
      <c r="B3715" s="86" t="s">
        <v>144</v>
      </c>
      <c r="C3715" s="86" t="s">
        <v>730</v>
      </c>
    </row>
    <row r="3716" spans="1:3">
      <c r="A3716" t="s">
        <v>131</v>
      </c>
      <c r="B3716" s="86" t="s">
        <v>144</v>
      </c>
      <c r="C3716" s="86" t="s">
        <v>730</v>
      </c>
    </row>
    <row r="3717" spans="1:3">
      <c r="A3717" t="s">
        <v>131</v>
      </c>
      <c r="B3717" s="86" t="s">
        <v>144</v>
      </c>
      <c r="C3717" s="86" t="s">
        <v>730</v>
      </c>
    </row>
    <row r="3718" spans="1:3">
      <c r="A3718" t="s">
        <v>131</v>
      </c>
      <c r="B3718" s="86" t="s">
        <v>144</v>
      </c>
      <c r="C3718" s="86" t="s">
        <v>730</v>
      </c>
    </row>
    <row r="3719" spans="1:3">
      <c r="A3719" t="s">
        <v>131</v>
      </c>
      <c r="B3719" s="86" t="s">
        <v>144</v>
      </c>
      <c r="C3719" s="86" t="s">
        <v>730</v>
      </c>
    </row>
    <row r="3720" spans="1:3">
      <c r="A3720" t="s">
        <v>131</v>
      </c>
      <c r="B3720" s="86" t="s">
        <v>144</v>
      </c>
      <c r="C3720" s="86" t="s">
        <v>730</v>
      </c>
    </row>
    <row r="3721" spans="1:3">
      <c r="A3721" t="s">
        <v>131</v>
      </c>
      <c r="B3721" s="86" t="s">
        <v>144</v>
      </c>
      <c r="C3721" s="86" t="s">
        <v>730</v>
      </c>
    </row>
    <row r="3722" spans="1:3">
      <c r="A3722" t="s">
        <v>131</v>
      </c>
      <c r="B3722" s="86" t="s">
        <v>144</v>
      </c>
      <c r="C3722" s="86" t="s">
        <v>730</v>
      </c>
    </row>
    <row r="3723" spans="1:3">
      <c r="A3723" t="s">
        <v>131</v>
      </c>
      <c r="B3723" s="86" t="s">
        <v>144</v>
      </c>
      <c r="C3723" s="86" t="s">
        <v>730</v>
      </c>
    </row>
    <row r="3724" spans="1:3">
      <c r="A3724" t="s">
        <v>131</v>
      </c>
      <c r="B3724" s="86" t="s">
        <v>144</v>
      </c>
      <c r="C3724" s="86" t="s">
        <v>730</v>
      </c>
    </row>
    <row r="3725" spans="1:3">
      <c r="A3725" t="s">
        <v>131</v>
      </c>
      <c r="B3725" s="86" t="s">
        <v>144</v>
      </c>
      <c r="C3725" s="86" t="s">
        <v>730</v>
      </c>
    </row>
    <row r="3726" spans="1:3">
      <c r="A3726" t="s">
        <v>131</v>
      </c>
      <c r="B3726" s="86" t="s">
        <v>144</v>
      </c>
      <c r="C3726" s="86" t="s">
        <v>730</v>
      </c>
    </row>
    <row r="3727" spans="1:3">
      <c r="A3727" t="s">
        <v>131</v>
      </c>
      <c r="B3727" s="86" t="s">
        <v>144</v>
      </c>
      <c r="C3727" s="86" t="s">
        <v>730</v>
      </c>
    </row>
    <row r="3728" spans="1:3">
      <c r="A3728" t="s">
        <v>131</v>
      </c>
      <c r="B3728" s="86" t="s">
        <v>144</v>
      </c>
      <c r="C3728" s="86" t="s">
        <v>730</v>
      </c>
    </row>
    <row r="3729" spans="1:3">
      <c r="A3729" t="s">
        <v>131</v>
      </c>
      <c r="B3729" s="86" t="s">
        <v>144</v>
      </c>
      <c r="C3729" s="86" t="s">
        <v>730</v>
      </c>
    </row>
    <row r="3730" spans="1:3">
      <c r="A3730" t="s">
        <v>131</v>
      </c>
      <c r="B3730" s="86" t="s">
        <v>144</v>
      </c>
      <c r="C3730" s="86" t="s">
        <v>730</v>
      </c>
    </row>
    <row r="3731" spans="1:3">
      <c r="A3731" t="s">
        <v>131</v>
      </c>
      <c r="B3731" s="86" t="s">
        <v>144</v>
      </c>
      <c r="C3731" s="86" t="s">
        <v>730</v>
      </c>
    </row>
    <row r="3732" spans="1:3">
      <c r="A3732" t="s">
        <v>131</v>
      </c>
      <c r="B3732" s="86" t="s">
        <v>144</v>
      </c>
      <c r="C3732" s="86" t="s">
        <v>730</v>
      </c>
    </row>
    <row r="3733" spans="1:3">
      <c r="A3733" t="s">
        <v>131</v>
      </c>
      <c r="B3733" s="86" t="s">
        <v>144</v>
      </c>
      <c r="C3733" s="86" t="s">
        <v>730</v>
      </c>
    </row>
    <row r="3734" spans="1:3">
      <c r="A3734" t="s">
        <v>131</v>
      </c>
      <c r="B3734" s="86" t="s">
        <v>144</v>
      </c>
      <c r="C3734" s="86" t="s">
        <v>730</v>
      </c>
    </row>
    <row r="3735" spans="1:3">
      <c r="A3735" t="s">
        <v>131</v>
      </c>
      <c r="B3735" s="86" t="s">
        <v>144</v>
      </c>
      <c r="C3735" s="86" t="s">
        <v>730</v>
      </c>
    </row>
    <row r="3736" spans="1:3">
      <c r="A3736" t="s">
        <v>131</v>
      </c>
      <c r="B3736" s="86" t="s">
        <v>144</v>
      </c>
      <c r="C3736" s="86" t="s">
        <v>730</v>
      </c>
    </row>
    <row r="3737" spans="1:3">
      <c r="A3737" t="s">
        <v>131</v>
      </c>
      <c r="B3737" s="86" t="s">
        <v>144</v>
      </c>
      <c r="C3737" s="86" t="s">
        <v>730</v>
      </c>
    </row>
    <row r="3738" spans="1:3">
      <c r="A3738" t="s">
        <v>131</v>
      </c>
      <c r="B3738" s="86" t="s">
        <v>144</v>
      </c>
      <c r="C3738" s="86" t="s">
        <v>730</v>
      </c>
    </row>
    <row r="3739" spans="1:3">
      <c r="A3739" t="s">
        <v>131</v>
      </c>
      <c r="B3739" s="86" t="s">
        <v>144</v>
      </c>
      <c r="C3739" s="86" t="s">
        <v>730</v>
      </c>
    </row>
    <row r="3740" spans="1:3">
      <c r="A3740" t="s">
        <v>131</v>
      </c>
      <c r="B3740" s="86" t="s">
        <v>144</v>
      </c>
      <c r="C3740" s="86" t="s">
        <v>730</v>
      </c>
    </row>
    <row r="3741" spans="1:3">
      <c r="A3741" t="s">
        <v>131</v>
      </c>
      <c r="B3741" s="86" t="s">
        <v>144</v>
      </c>
      <c r="C3741" s="86" t="s">
        <v>730</v>
      </c>
    </row>
    <row r="3742" spans="1:3">
      <c r="A3742" t="s">
        <v>131</v>
      </c>
      <c r="B3742" s="86" t="s">
        <v>144</v>
      </c>
      <c r="C3742" s="86" t="s">
        <v>730</v>
      </c>
    </row>
    <row r="3743" spans="1:3">
      <c r="A3743" t="s">
        <v>131</v>
      </c>
      <c r="B3743" s="86" t="s">
        <v>144</v>
      </c>
      <c r="C3743" s="86" t="s">
        <v>730</v>
      </c>
    </row>
    <row r="3744" spans="1:3">
      <c r="A3744" t="s">
        <v>131</v>
      </c>
      <c r="B3744" s="86" t="s">
        <v>144</v>
      </c>
      <c r="C3744" s="86" t="s">
        <v>730</v>
      </c>
    </row>
    <row r="3745" spans="1:3">
      <c r="A3745" t="s">
        <v>131</v>
      </c>
      <c r="B3745" s="86" t="s">
        <v>144</v>
      </c>
      <c r="C3745" s="86" t="s">
        <v>730</v>
      </c>
    </row>
    <row r="3746" spans="1:3">
      <c r="A3746" t="s">
        <v>131</v>
      </c>
      <c r="B3746" s="86" t="s">
        <v>144</v>
      </c>
      <c r="C3746" s="86" t="s">
        <v>730</v>
      </c>
    </row>
    <row r="3747" spans="1:3">
      <c r="A3747" t="s">
        <v>131</v>
      </c>
      <c r="B3747" s="86" t="s">
        <v>144</v>
      </c>
      <c r="C3747" s="86" t="s">
        <v>730</v>
      </c>
    </row>
    <row r="3748" spans="1:3">
      <c r="A3748" t="s">
        <v>131</v>
      </c>
      <c r="B3748" s="86" t="s">
        <v>144</v>
      </c>
      <c r="C3748" s="86" t="s">
        <v>730</v>
      </c>
    </row>
    <row r="3749" spans="1:3">
      <c r="A3749" t="s">
        <v>131</v>
      </c>
      <c r="B3749" s="86" t="s">
        <v>144</v>
      </c>
      <c r="C3749" s="86" t="s">
        <v>730</v>
      </c>
    </row>
    <row r="3750" spans="1:3">
      <c r="A3750" t="s">
        <v>131</v>
      </c>
      <c r="B3750" s="86" t="s">
        <v>144</v>
      </c>
      <c r="C3750" s="86" t="s">
        <v>730</v>
      </c>
    </row>
    <row r="3751" spans="1:3">
      <c r="A3751" t="s">
        <v>131</v>
      </c>
      <c r="B3751" s="86" t="s">
        <v>144</v>
      </c>
      <c r="C3751" s="86" t="s">
        <v>730</v>
      </c>
    </row>
    <row r="3752" spans="1:3">
      <c r="A3752" t="s">
        <v>131</v>
      </c>
      <c r="B3752" s="86" t="s">
        <v>144</v>
      </c>
      <c r="C3752" s="86" t="s">
        <v>730</v>
      </c>
    </row>
    <row r="3753" spans="1:3">
      <c r="A3753" t="s">
        <v>131</v>
      </c>
      <c r="B3753" s="86" t="s">
        <v>144</v>
      </c>
      <c r="C3753" s="86" t="s">
        <v>730</v>
      </c>
    </row>
    <row r="3754" spans="1:3">
      <c r="A3754" t="s">
        <v>131</v>
      </c>
      <c r="B3754" s="86" t="s">
        <v>144</v>
      </c>
      <c r="C3754" s="86" t="s">
        <v>730</v>
      </c>
    </row>
    <row r="3755" spans="1:3">
      <c r="A3755" t="s">
        <v>131</v>
      </c>
      <c r="B3755" s="86" t="s">
        <v>144</v>
      </c>
      <c r="C3755" s="86" t="s">
        <v>730</v>
      </c>
    </row>
    <row r="3756" spans="1:3">
      <c r="A3756" t="s">
        <v>131</v>
      </c>
      <c r="B3756" s="86" t="s">
        <v>144</v>
      </c>
      <c r="C3756" s="86" t="s">
        <v>730</v>
      </c>
    </row>
    <row r="3757" spans="1:3">
      <c r="A3757" t="s">
        <v>131</v>
      </c>
      <c r="B3757" s="86" t="s">
        <v>144</v>
      </c>
      <c r="C3757" s="86" t="s">
        <v>730</v>
      </c>
    </row>
    <row r="3758" spans="1:3">
      <c r="A3758" t="s">
        <v>131</v>
      </c>
      <c r="B3758" s="86" t="s">
        <v>144</v>
      </c>
      <c r="C3758" s="86" t="s">
        <v>730</v>
      </c>
    </row>
    <row r="3759" spans="1:3">
      <c r="A3759" t="s">
        <v>131</v>
      </c>
      <c r="B3759" s="86" t="s">
        <v>144</v>
      </c>
      <c r="C3759" s="86" t="s">
        <v>730</v>
      </c>
    </row>
    <row r="3760" spans="1:3">
      <c r="A3760" t="s">
        <v>131</v>
      </c>
      <c r="B3760" s="86" t="s">
        <v>144</v>
      </c>
      <c r="C3760" s="86" t="s">
        <v>730</v>
      </c>
    </row>
    <row r="3761" spans="1:3">
      <c r="A3761" t="s">
        <v>131</v>
      </c>
      <c r="B3761" s="86" t="s">
        <v>144</v>
      </c>
      <c r="C3761" s="86" t="s">
        <v>730</v>
      </c>
    </row>
    <row r="3762" spans="1:3">
      <c r="A3762" t="s">
        <v>131</v>
      </c>
      <c r="B3762" s="86" t="s">
        <v>144</v>
      </c>
      <c r="C3762" s="86" t="s">
        <v>730</v>
      </c>
    </row>
    <row r="3763" spans="1:3">
      <c r="A3763" t="s">
        <v>131</v>
      </c>
      <c r="B3763" s="86" t="s">
        <v>144</v>
      </c>
      <c r="C3763" s="86" t="s">
        <v>730</v>
      </c>
    </row>
    <row r="3764" spans="1:3">
      <c r="A3764" t="s">
        <v>131</v>
      </c>
      <c r="B3764" s="86" t="s">
        <v>144</v>
      </c>
      <c r="C3764" s="86" t="s">
        <v>730</v>
      </c>
    </row>
    <row r="3765" spans="1:3">
      <c r="A3765" t="s">
        <v>131</v>
      </c>
      <c r="B3765" s="86" t="s">
        <v>144</v>
      </c>
      <c r="C3765" s="86" t="s">
        <v>730</v>
      </c>
    </row>
    <row r="3766" spans="1:3">
      <c r="A3766" t="s">
        <v>131</v>
      </c>
      <c r="B3766" s="86" t="s">
        <v>140</v>
      </c>
      <c r="C3766" s="86" t="s">
        <v>1538</v>
      </c>
    </row>
    <row r="3767" spans="1:3">
      <c r="A3767" t="s">
        <v>131</v>
      </c>
      <c r="B3767" s="86" t="s">
        <v>140</v>
      </c>
      <c r="C3767" s="86" t="s">
        <v>1515</v>
      </c>
    </row>
    <row r="3768" spans="1:3">
      <c r="A3768" t="s">
        <v>131</v>
      </c>
      <c r="B3768" s="86" t="s">
        <v>140</v>
      </c>
      <c r="C3768" s="86" t="s">
        <v>1515</v>
      </c>
    </row>
    <row r="3769" spans="1:3">
      <c r="A3769" t="s">
        <v>131</v>
      </c>
      <c r="B3769" s="86" t="s">
        <v>140</v>
      </c>
      <c r="C3769" s="86" t="s">
        <v>1515</v>
      </c>
    </row>
    <row r="3770" spans="1:3">
      <c r="A3770" t="s">
        <v>131</v>
      </c>
      <c r="B3770" s="86" t="s">
        <v>140</v>
      </c>
      <c r="C3770" s="86" t="s">
        <v>1515</v>
      </c>
    </row>
    <row r="3771" spans="1:3">
      <c r="A3771" t="s">
        <v>131</v>
      </c>
      <c r="B3771" s="86" t="s">
        <v>140</v>
      </c>
      <c r="C3771" s="86" t="s">
        <v>1515</v>
      </c>
    </row>
    <row r="3772" spans="1:3">
      <c r="A3772" t="s">
        <v>131</v>
      </c>
      <c r="B3772" s="86" t="s">
        <v>140</v>
      </c>
      <c r="C3772" s="86" t="s">
        <v>1515</v>
      </c>
    </row>
    <row r="3773" spans="1:3">
      <c r="A3773" t="s">
        <v>131</v>
      </c>
      <c r="B3773" s="86" t="s">
        <v>140</v>
      </c>
      <c r="C3773" s="86" t="s">
        <v>1515</v>
      </c>
    </row>
    <row r="3774" spans="1:3">
      <c r="A3774" t="s">
        <v>131</v>
      </c>
      <c r="B3774" s="86" t="s">
        <v>140</v>
      </c>
      <c r="C3774" s="86" t="s">
        <v>1515</v>
      </c>
    </row>
    <row r="3775" spans="1:3">
      <c r="A3775" t="s">
        <v>131</v>
      </c>
      <c r="B3775" s="86" t="s">
        <v>140</v>
      </c>
      <c r="C3775" s="86" t="s">
        <v>1515</v>
      </c>
    </row>
    <row r="3776" spans="1:3">
      <c r="A3776" t="s">
        <v>131</v>
      </c>
      <c r="B3776" s="86" t="s">
        <v>140</v>
      </c>
      <c r="C3776" s="86" t="s">
        <v>1515</v>
      </c>
    </row>
    <row r="3777" spans="1:3">
      <c r="A3777" t="s">
        <v>131</v>
      </c>
      <c r="B3777" s="86" t="s">
        <v>140</v>
      </c>
      <c r="C3777" s="86" t="s">
        <v>1515</v>
      </c>
    </row>
    <row r="3778" spans="1:3">
      <c r="A3778" t="s">
        <v>131</v>
      </c>
      <c r="B3778" s="86" t="s">
        <v>140</v>
      </c>
      <c r="C3778" s="86" t="s">
        <v>1515</v>
      </c>
    </row>
    <row r="3779" spans="1:3">
      <c r="A3779" t="s">
        <v>131</v>
      </c>
      <c r="B3779" s="86" t="s">
        <v>140</v>
      </c>
      <c r="C3779" s="86" t="s">
        <v>1515</v>
      </c>
    </row>
    <row r="3780" spans="1:3">
      <c r="A3780" t="s">
        <v>131</v>
      </c>
      <c r="B3780" s="86" t="s">
        <v>140</v>
      </c>
      <c r="C3780" s="86" t="s">
        <v>1515</v>
      </c>
    </row>
    <row r="3781" spans="1:3">
      <c r="A3781" t="s">
        <v>131</v>
      </c>
      <c r="B3781" s="86" t="s">
        <v>140</v>
      </c>
      <c r="C3781" s="86" t="s">
        <v>1515</v>
      </c>
    </row>
    <row r="3782" spans="1:3">
      <c r="A3782" t="s">
        <v>131</v>
      </c>
      <c r="B3782" s="86" t="s">
        <v>140</v>
      </c>
      <c r="C3782" s="86" t="s">
        <v>1515</v>
      </c>
    </row>
    <row r="3783" spans="1:3">
      <c r="A3783" t="s">
        <v>131</v>
      </c>
      <c r="B3783" s="86" t="s">
        <v>140</v>
      </c>
      <c r="C3783" s="86" t="s">
        <v>1515</v>
      </c>
    </row>
    <row r="3784" spans="1:3">
      <c r="A3784" t="s">
        <v>131</v>
      </c>
      <c r="B3784" s="86" t="s">
        <v>140</v>
      </c>
      <c r="C3784" s="86" t="s">
        <v>1515</v>
      </c>
    </row>
    <row r="3785" spans="1:3">
      <c r="A3785" t="s">
        <v>131</v>
      </c>
      <c r="B3785" s="86" t="s">
        <v>140</v>
      </c>
      <c r="C3785" s="86" t="s">
        <v>1515</v>
      </c>
    </row>
    <row r="3786" spans="1:3">
      <c r="A3786" t="s">
        <v>131</v>
      </c>
      <c r="B3786" s="86" t="s">
        <v>140</v>
      </c>
      <c r="C3786" s="86" t="s">
        <v>1515</v>
      </c>
    </row>
    <row r="3787" spans="1:3">
      <c r="A3787" t="s">
        <v>131</v>
      </c>
      <c r="B3787" s="86" t="s">
        <v>140</v>
      </c>
      <c r="C3787" s="86" t="s">
        <v>1515</v>
      </c>
    </row>
    <row r="3788" spans="1:3">
      <c r="A3788" t="s">
        <v>131</v>
      </c>
      <c r="B3788" s="86" t="s">
        <v>140</v>
      </c>
      <c r="C3788" s="86" t="s">
        <v>1515</v>
      </c>
    </row>
    <row r="3789" spans="1:3">
      <c r="A3789" t="s">
        <v>131</v>
      </c>
      <c r="B3789" s="86" t="s">
        <v>140</v>
      </c>
      <c r="C3789" s="86" t="s">
        <v>1515</v>
      </c>
    </row>
    <row r="3790" spans="1:3">
      <c r="A3790" t="s">
        <v>131</v>
      </c>
      <c r="B3790" s="86" t="s">
        <v>140</v>
      </c>
      <c r="C3790" s="86" t="s">
        <v>1515</v>
      </c>
    </row>
    <row r="3791" spans="1:3">
      <c r="A3791" t="s">
        <v>131</v>
      </c>
      <c r="B3791" s="86" t="s">
        <v>140</v>
      </c>
      <c r="C3791" s="86" t="s">
        <v>1515</v>
      </c>
    </row>
    <row r="3792" spans="1:3">
      <c r="A3792" t="s">
        <v>131</v>
      </c>
      <c r="B3792" s="86" t="s">
        <v>140</v>
      </c>
      <c r="C3792" s="86" t="s">
        <v>1515</v>
      </c>
    </row>
    <row r="3793" spans="1:3">
      <c r="A3793" t="s">
        <v>131</v>
      </c>
      <c r="B3793" s="86" t="s">
        <v>140</v>
      </c>
      <c r="C3793" s="86" t="s">
        <v>1515</v>
      </c>
    </row>
    <row r="3794" spans="1:3">
      <c r="A3794" t="s">
        <v>131</v>
      </c>
      <c r="B3794" s="86" t="s">
        <v>140</v>
      </c>
      <c r="C3794" s="86" t="s">
        <v>1515</v>
      </c>
    </row>
    <row r="3795" spans="1:3">
      <c r="A3795" t="s">
        <v>131</v>
      </c>
      <c r="B3795" s="86" t="s">
        <v>140</v>
      </c>
      <c r="C3795" s="86" t="s">
        <v>1515</v>
      </c>
    </row>
    <row r="3796" spans="1:3">
      <c r="A3796" t="s">
        <v>131</v>
      </c>
      <c r="B3796" s="86" t="s">
        <v>140</v>
      </c>
      <c r="C3796" s="86" t="s">
        <v>1515</v>
      </c>
    </row>
    <row r="3797" spans="1:3">
      <c r="A3797" t="s">
        <v>131</v>
      </c>
      <c r="B3797" s="86" t="s">
        <v>140</v>
      </c>
      <c r="C3797" s="86" t="s">
        <v>1515</v>
      </c>
    </row>
    <row r="3798" spans="1:3">
      <c r="A3798" t="s">
        <v>131</v>
      </c>
      <c r="B3798" s="86" t="s">
        <v>140</v>
      </c>
      <c r="C3798" s="86" t="s">
        <v>1515</v>
      </c>
    </row>
    <row r="3799" spans="1:3">
      <c r="A3799" t="s">
        <v>131</v>
      </c>
      <c r="B3799" s="86" t="s">
        <v>140</v>
      </c>
      <c r="C3799" s="86" t="s">
        <v>1515</v>
      </c>
    </row>
    <row r="3800" spans="1:3">
      <c r="A3800" t="s">
        <v>131</v>
      </c>
      <c r="B3800" s="86" t="s">
        <v>140</v>
      </c>
      <c r="C3800" s="86" t="s">
        <v>1515</v>
      </c>
    </row>
    <row r="3801" spans="1:3">
      <c r="A3801" t="s">
        <v>131</v>
      </c>
      <c r="B3801" s="86" t="s">
        <v>140</v>
      </c>
      <c r="C3801" s="86" t="s">
        <v>1515</v>
      </c>
    </row>
    <row r="3802" spans="1:3">
      <c r="A3802" t="s">
        <v>131</v>
      </c>
      <c r="B3802" s="86" t="s">
        <v>140</v>
      </c>
      <c r="C3802" s="86" t="s">
        <v>1515</v>
      </c>
    </row>
    <row r="3803" spans="1:3">
      <c r="A3803" t="s">
        <v>131</v>
      </c>
      <c r="B3803" s="86" t="s">
        <v>140</v>
      </c>
      <c r="C3803" s="86" t="s">
        <v>1515</v>
      </c>
    </row>
    <row r="3804" spans="1:3">
      <c r="A3804" t="s">
        <v>131</v>
      </c>
      <c r="B3804" s="86" t="s">
        <v>140</v>
      </c>
      <c r="C3804" s="86" t="s">
        <v>1515</v>
      </c>
    </row>
    <row r="3805" spans="1:3">
      <c r="A3805" t="s">
        <v>131</v>
      </c>
      <c r="B3805" s="86" t="s">
        <v>140</v>
      </c>
      <c r="C3805" s="86" t="s">
        <v>1515</v>
      </c>
    </row>
    <row r="3806" spans="1:3">
      <c r="A3806" t="s">
        <v>131</v>
      </c>
      <c r="B3806" s="86" t="s">
        <v>140</v>
      </c>
      <c r="C3806" s="86" t="s">
        <v>1515</v>
      </c>
    </row>
    <row r="3807" spans="1:3">
      <c r="A3807" t="s">
        <v>131</v>
      </c>
      <c r="B3807" s="86" t="s">
        <v>140</v>
      </c>
      <c r="C3807" s="86" t="s">
        <v>1515</v>
      </c>
    </row>
    <row r="3808" spans="1:3">
      <c r="A3808" t="s">
        <v>131</v>
      </c>
      <c r="B3808" s="86" t="s">
        <v>140</v>
      </c>
      <c r="C3808" s="86" t="s">
        <v>1515</v>
      </c>
    </row>
    <row r="3809" spans="1:3">
      <c r="A3809" t="s">
        <v>131</v>
      </c>
      <c r="B3809" s="86" t="s">
        <v>140</v>
      </c>
      <c r="C3809" s="86" t="s">
        <v>1515</v>
      </c>
    </row>
    <row r="3810" spans="1:3">
      <c r="A3810" t="s">
        <v>131</v>
      </c>
      <c r="B3810" s="86" t="s">
        <v>140</v>
      </c>
      <c r="C3810" s="86" t="s">
        <v>1515</v>
      </c>
    </row>
    <row r="3811" spans="1:3">
      <c r="A3811" t="s">
        <v>131</v>
      </c>
      <c r="B3811" s="86" t="s">
        <v>140</v>
      </c>
      <c r="C3811" s="86" t="s">
        <v>1515</v>
      </c>
    </row>
    <row r="3812" spans="1:3">
      <c r="A3812" t="s">
        <v>131</v>
      </c>
      <c r="B3812" s="86" t="s">
        <v>140</v>
      </c>
      <c r="C3812" s="86" t="s">
        <v>1515</v>
      </c>
    </row>
    <row r="3813" spans="1:3">
      <c r="A3813" t="s">
        <v>131</v>
      </c>
      <c r="B3813" s="86" t="s">
        <v>140</v>
      </c>
      <c r="C3813" s="86" t="s">
        <v>1515</v>
      </c>
    </row>
    <row r="3814" spans="1:3">
      <c r="A3814" t="s">
        <v>131</v>
      </c>
      <c r="B3814" s="86" t="s">
        <v>140</v>
      </c>
      <c r="C3814" s="86" t="s">
        <v>1515</v>
      </c>
    </row>
    <row r="3815" spans="1:3">
      <c r="A3815" t="s">
        <v>131</v>
      </c>
      <c r="B3815" s="86" t="s">
        <v>140</v>
      </c>
      <c r="C3815" s="86" t="s">
        <v>1515</v>
      </c>
    </row>
    <row r="3816" spans="1:3">
      <c r="A3816" t="s">
        <v>131</v>
      </c>
      <c r="B3816" s="86" t="s">
        <v>140</v>
      </c>
      <c r="C3816" s="86" t="s">
        <v>1515</v>
      </c>
    </row>
    <row r="3817" spans="1:3">
      <c r="A3817" t="s">
        <v>131</v>
      </c>
      <c r="B3817" s="86" t="s">
        <v>140</v>
      </c>
      <c r="C3817" s="86" t="s">
        <v>1515</v>
      </c>
    </row>
    <row r="3818" spans="1:3">
      <c r="A3818" t="s">
        <v>131</v>
      </c>
      <c r="B3818" s="86" t="s">
        <v>140</v>
      </c>
      <c r="C3818" s="86" t="s">
        <v>1515</v>
      </c>
    </row>
    <row r="3819" spans="1:3">
      <c r="A3819" t="s">
        <v>131</v>
      </c>
      <c r="B3819" s="86" t="s">
        <v>140</v>
      </c>
      <c r="C3819" s="86" t="s">
        <v>1515</v>
      </c>
    </row>
    <row r="3820" spans="1:3">
      <c r="A3820" t="s">
        <v>131</v>
      </c>
      <c r="B3820" s="86" t="s">
        <v>140</v>
      </c>
      <c r="C3820" s="86" t="s">
        <v>1515</v>
      </c>
    </row>
    <row r="3821" spans="1:3">
      <c r="A3821" t="s">
        <v>131</v>
      </c>
      <c r="B3821" s="86" t="s">
        <v>140</v>
      </c>
      <c r="C3821" s="86" t="s">
        <v>1515</v>
      </c>
    </row>
    <row r="3822" spans="1:3">
      <c r="A3822" t="s">
        <v>131</v>
      </c>
      <c r="B3822" s="86" t="s">
        <v>140</v>
      </c>
      <c r="C3822" s="86" t="s">
        <v>1515</v>
      </c>
    </row>
    <row r="3823" spans="1:3">
      <c r="A3823" t="s">
        <v>131</v>
      </c>
      <c r="B3823" s="86" t="s">
        <v>140</v>
      </c>
      <c r="C3823" s="86" t="s">
        <v>1515</v>
      </c>
    </row>
    <row r="3824" spans="1:3">
      <c r="A3824" t="s">
        <v>131</v>
      </c>
      <c r="B3824" s="86" t="s">
        <v>140</v>
      </c>
      <c r="C3824" s="86" t="s">
        <v>1515</v>
      </c>
    </row>
    <row r="3825" spans="1:3">
      <c r="A3825" t="s">
        <v>131</v>
      </c>
      <c r="B3825" s="86" t="s">
        <v>140</v>
      </c>
      <c r="C3825" s="86" t="s">
        <v>1515</v>
      </c>
    </row>
    <row r="3826" spans="1:3">
      <c r="A3826" t="s">
        <v>131</v>
      </c>
      <c r="B3826" s="86" t="s">
        <v>140</v>
      </c>
      <c r="C3826" s="86" t="s">
        <v>1515</v>
      </c>
    </row>
    <row r="3827" spans="1:3">
      <c r="A3827" t="s">
        <v>131</v>
      </c>
      <c r="B3827" s="86" t="s">
        <v>140</v>
      </c>
      <c r="C3827" s="86" t="s">
        <v>1515</v>
      </c>
    </row>
    <row r="3828" spans="1:3">
      <c r="A3828" t="s">
        <v>131</v>
      </c>
      <c r="B3828" s="86" t="s">
        <v>140</v>
      </c>
      <c r="C3828" s="86" t="s">
        <v>1515</v>
      </c>
    </row>
    <row r="3829" spans="1:3">
      <c r="A3829" t="s">
        <v>131</v>
      </c>
      <c r="B3829" s="86" t="s">
        <v>140</v>
      </c>
      <c r="C3829" s="86" t="s">
        <v>1515</v>
      </c>
    </row>
    <row r="3830" spans="1:3">
      <c r="A3830" t="s">
        <v>131</v>
      </c>
      <c r="B3830" s="86" t="s">
        <v>140</v>
      </c>
      <c r="C3830" s="86" t="s">
        <v>1515</v>
      </c>
    </row>
    <row r="3831" spans="1:3">
      <c r="A3831" t="s">
        <v>131</v>
      </c>
      <c r="B3831" s="86" t="s">
        <v>140</v>
      </c>
      <c r="C3831" s="86" t="s">
        <v>1515</v>
      </c>
    </row>
    <row r="3832" spans="1:3">
      <c r="A3832" t="s">
        <v>131</v>
      </c>
      <c r="B3832" s="86" t="s">
        <v>140</v>
      </c>
      <c r="C3832" s="86" t="s">
        <v>1515</v>
      </c>
    </row>
    <row r="3833" spans="1:3">
      <c r="A3833" t="s">
        <v>131</v>
      </c>
      <c r="B3833" s="86" t="s">
        <v>140</v>
      </c>
      <c r="C3833" s="86" t="s">
        <v>1515</v>
      </c>
    </row>
    <row r="3834" spans="1:3">
      <c r="A3834" t="s">
        <v>131</v>
      </c>
      <c r="B3834" s="86" t="s">
        <v>140</v>
      </c>
      <c r="C3834" s="86" t="s">
        <v>1515</v>
      </c>
    </row>
    <row r="3835" spans="1:3">
      <c r="A3835" t="s">
        <v>131</v>
      </c>
      <c r="B3835" s="86" t="s">
        <v>140</v>
      </c>
      <c r="C3835" s="86" t="s">
        <v>1515</v>
      </c>
    </row>
    <row r="3836" spans="1:3">
      <c r="A3836" t="s">
        <v>131</v>
      </c>
      <c r="B3836" s="86" t="s">
        <v>140</v>
      </c>
      <c r="C3836" s="86" t="s">
        <v>1515</v>
      </c>
    </row>
    <row r="3837" spans="1:3">
      <c r="A3837" t="s">
        <v>131</v>
      </c>
      <c r="B3837" s="86" t="s">
        <v>140</v>
      </c>
      <c r="C3837" s="86" t="s">
        <v>1515</v>
      </c>
    </row>
    <row r="3838" spans="1:3">
      <c r="A3838" t="s">
        <v>131</v>
      </c>
      <c r="B3838" s="86" t="s">
        <v>140</v>
      </c>
      <c r="C3838" s="86" t="s">
        <v>1515</v>
      </c>
    </row>
    <row r="3839" spans="1:3">
      <c r="A3839" t="s">
        <v>131</v>
      </c>
      <c r="B3839" s="86" t="s">
        <v>140</v>
      </c>
      <c r="C3839" s="86" t="s">
        <v>1515</v>
      </c>
    </row>
    <row r="3840" spans="1:3">
      <c r="A3840" t="s">
        <v>131</v>
      </c>
      <c r="B3840" s="86" t="s">
        <v>140</v>
      </c>
      <c r="C3840" s="86" t="s">
        <v>1515</v>
      </c>
    </row>
    <row r="3841" spans="1:3">
      <c r="A3841" t="s">
        <v>131</v>
      </c>
      <c r="B3841" s="86" t="s">
        <v>140</v>
      </c>
      <c r="C3841" s="86" t="s">
        <v>1515</v>
      </c>
    </row>
    <row r="3842" spans="1:3">
      <c r="A3842" t="s">
        <v>131</v>
      </c>
      <c r="B3842" s="86" t="s">
        <v>140</v>
      </c>
      <c r="C3842" s="86" t="s">
        <v>1515</v>
      </c>
    </row>
    <row r="3843" spans="1:3">
      <c r="A3843" t="s">
        <v>131</v>
      </c>
      <c r="B3843" s="86" t="s">
        <v>140</v>
      </c>
      <c r="C3843" s="86" t="s">
        <v>1515</v>
      </c>
    </row>
    <row r="3844" spans="1:3">
      <c r="A3844" t="s">
        <v>131</v>
      </c>
      <c r="B3844" s="86" t="s">
        <v>140</v>
      </c>
      <c r="C3844" s="86" t="s">
        <v>1515</v>
      </c>
    </row>
    <row r="3845" spans="1:3">
      <c r="A3845" t="s">
        <v>131</v>
      </c>
      <c r="B3845" s="86" t="s">
        <v>140</v>
      </c>
      <c r="C3845" s="86" t="s">
        <v>1515</v>
      </c>
    </row>
    <row r="3846" spans="1:3">
      <c r="A3846" t="s">
        <v>131</v>
      </c>
      <c r="B3846" s="86" t="s">
        <v>140</v>
      </c>
      <c r="C3846" s="86" t="s">
        <v>1515</v>
      </c>
    </row>
    <row r="3847" spans="1:3">
      <c r="A3847" t="s">
        <v>131</v>
      </c>
      <c r="B3847" s="86" t="s">
        <v>140</v>
      </c>
      <c r="C3847" s="86" t="s">
        <v>1515</v>
      </c>
    </row>
    <row r="3848" spans="1:3">
      <c r="A3848" t="s">
        <v>131</v>
      </c>
      <c r="B3848" s="86" t="s">
        <v>140</v>
      </c>
      <c r="C3848" s="86" t="s">
        <v>1515</v>
      </c>
    </row>
    <row r="3849" spans="1:3">
      <c r="A3849" t="s">
        <v>131</v>
      </c>
      <c r="B3849" s="86" t="s">
        <v>140</v>
      </c>
      <c r="C3849" s="86" t="s">
        <v>1515</v>
      </c>
    </row>
    <row r="3850" spans="1:3">
      <c r="A3850" t="s">
        <v>131</v>
      </c>
      <c r="B3850" s="86" t="s">
        <v>140</v>
      </c>
      <c r="C3850" s="86" t="s">
        <v>1515</v>
      </c>
    </row>
    <row r="3851" spans="1:3">
      <c r="A3851" t="s">
        <v>131</v>
      </c>
      <c r="B3851" s="86" t="s">
        <v>140</v>
      </c>
      <c r="C3851" s="86" t="s">
        <v>1515</v>
      </c>
    </row>
    <row r="3852" spans="1:3">
      <c r="A3852" t="s">
        <v>131</v>
      </c>
      <c r="B3852" s="86" t="s">
        <v>140</v>
      </c>
      <c r="C3852" s="86" t="s">
        <v>1515</v>
      </c>
    </row>
    <row r="3853" spans="1:3">
      <c r="A3853" t="s">
        <v>131</v>
      </c>
      <c r="B3853" s="86" t="s">
        <v>140</v>
      </c>
      <c r="C3853" s="86" t="s">
        <v>1515</v>
      </c>
    </row>
    <row r="3854" spans="1:3">
      <c r="A3854" t="s">
        <v>131</v>
      </c>
      <c r="B3854" s="86" t="s">
        <v>140</v>
      </c>
      <c r="C3854" s="86" t="s">
        <v>1515</v>
      </c>
    </row>
    <row r="3855" spans="1:3">
      <c r="A3855" t="s">
        <v>131</v>
      </c>
      <c r="B3855" s="86" t="s">
        <v>140</v>
      </c>
      <c r="C3855" s="86" t="s">
        <v>1515</v>
      </c>
    </row>
    <row r="3856" spans="1:3">
      <c r="A3856" t="s">
        <v>131</v>
      </c>
      <c r="B3856" s="86" t="s">
        <v>140</v>
      </c>
      <c r="C3856" s="86" t="s">
        <v>1515</v>
      </c>
    </row>
    <row r="3857" spans="1:3">
      <c r="A3857" t="s">
        <v>131</v>
      </c>
      <c r="B3857" s="86" t="s">
        <v>140</v>
      </c>
      <c r="C3857" s="86" t="s">
        <v>1515</v>
      </c>
    </row>
    <row r="3858" spans="1:3">
      <c r="A3858" t="s">
        <v>131</v>
      </c>
      <c r="B3858" s="86" t="s">
        <v>140</v>
      </c>
      <c r="C3858" s="86" t="s">
        <v>1515</v>
      </c>
    </row>
    <row r="3859" spans="1:3">
      <c r="A3859" t="s">
        <v>131</v>
      </c>
      <c r="B3859" s="86" t="s">
        <v>140</v>
      </c>
      <c r="C3859" s="86" t="s">
        <v>1515</v>
      </c>
    </row>
    <row r="3860" spans="1:3">
      <c r="A3860" t="s">
        <v>131</v>
      </c>
      <c r="B3860" s="86" t="s">
        <v>140</v>
      </c>
      <c r="C3860" s="86" t="s">
        <v>1515</v>
      </c>
    </row>
    <row r="3861" spans="1:3">
      <c r="A3861" t="s">
        <v>131</v>
      </c>
      <c r="B3861" s="86" t="s">
        <v>140</v>
      </c>
      <c r="C3861" s="86" t="s">
        <v>1515</v>
      </c>
    </row>
    <row r="3862" spans="1:3">
      <c r="A3862" t="s">
        <v>131</v>
      </c>
      <c r="B3862" s="86" t="s">
        <v>140</v>
      </c>
      <c r="C3862" s="86" t="s">
        <v>1515</v>
      </c>
    </row>
    <row r="3863" spans="1:3">
      <c r="A3863" t="s">
        <v>131</v>
      </c>
      <c r="B3863" s="86" t="s">
        <v>140</v>
      </c>
      <c r="C3863" s="86" t="s">
        <v>1515</v>
      </c>
    </row>
    <row r="3864" spans="1:3">
      <c r="A3864" t="s">
        <v>131</v>
      </c>
      <c r="B3864" s="86" t="s">
        <v>140</v>
      </c>
      <c r="C3864" s="86" t="s">
        <v>1515</v>
      </c>
    </row>
    <row r="3865" spans="1:3">
      <c r="A3865" t="s">
        <v>131</v>
      </c>
      <c r="B3865" s="86" t="s">
        <v>140</v>
      </c>
      <c r="C3865" s="86" t="s">
        <v>1515</v>
      </c>
    </row>
    <row r="3866" spans="1:3">
      <c r="A3866" t="s">
        <v>131</v>
      </c>
      <c r="B3866" s="86" t="s">
        <v>140</v>
      </c>
      <c r="C3866" s="86" t="s">
        <v>1515</v>
      </c>
    </row>
    <row r="3867" spans="1:3">
      <c r="A3867" t="s">
        <v>131</v>
      </c>
      <c r="B3867" s="86" t="s">
        <v>140</v>
      </c>
      <c r="C3867" s="86" t="s">
        <v>1515</v>
      </c>
    </row>
    <row r="3868" spans="1:3">
      <c r="A3868" t="s">
        <v>131</v>
      </c>
      <c r="B3868" s="86" t="s">
        <v>140</v>
      </c>
      <c r="C3868" s="86" t="s">
        <v>1515</v>
      </c>
    </row>
    <row r="3869" spans="1:3">
      <c r="A3869" t="s">
        <v>131</v>
      </c>
      <c r="B3869" s="86" t="s">
        <v>140</v>
      </c>
      <c r="C3869" s="86" t="s">
        <v>1515</v>
      </c>
    </row>
    <row r="3870" spans="1:3">
      <c r="A3870" t="s">
        <v>131</v>
      </c>
      <c r="B3870" s="86" t="s">
        <v>140</v>
      </c>
      <c r="C3870" s="86" t="s">
        <v>1515</v>
      </c>
    </row>
    <row r="3871" spans="1:3">
      <c r="A3871" t="s">
        <v>131</v>
      </c>
      <c r="B3871" s="86" t="s">
        <v>140</v>
      </c>
      <c r="C3871" s="86" t="s">
        <v>1515</v>
      </c>
    </row>
    <row r="3872" spans="1:3">
      <c r="A3872" t="s">
        <v>131</v>
      </c>
      <c r="B3872" s="86" t="s">
        <v>140</v>
      </c>
      <c r="C3872" s="86" t="s">
        <v>1515</v>
      </c>
    </row>
    <row r="3873" spans="1:3">
      <c r="A3873" t="s">
        <v>131</v>
      </c>
      <c r="B3873" s="86" t="s">
        <v>140</v>
      </c>
      <c r="C3873" s="86" t="s">
        <v>1515</v>
      </c>
    </row>
    <row r="3874" spans="1:3">
      <c r="A3874" t="s">
        <v>131</v>
      </c>
      <c r="B3874" s="86" t="s">
        <v>140</v>
      </c>
      <c r="C3874" s="86" t="s">
        <v>1515</v>
      </c>
    </row>
    <row r="3875" spans="1:3">
      <c r="A3875" t="s">
        <v>131</v>
      </c>
      <c r="B3875" s="86" t="s">
        <v>140</v>
      </c>
      <c r="C3875" s="86" t="s">
        <v>1515</v>
      </c>
    </row>
    <row r="3876" spans="1:3">
      <c r="A3876" t="s">
        <v>131</v>
      </c>
      <c r="B3876" s="86" t="s">
        <v>140</v>
      </c>
      <c r="C3876" s="86" t="s">
        <v>1515</v>
      </c>
    </row>
    <row r="3877" spans="1:3">
      <c r="A3877" t="s">
        <v>131</v>
      </c>
      <c r="B3877" s="86" t="s">
        <v>140</v>
      </c>
      <c r="C3877" s="86" t="s">
        <v>1515</v>
      </c>
    </row>
    <row r="3878" spans="1:3">
      <c r="A3878" t="s">
        <v>131</v>
      </c>
      <c r="B3878" s="86" t="s">
        <v>140</v>
      </c>
      <c r="C3878" s="86" t="s">
        <v>1515</v>
      </c>
    </row>
    <row r="3879" spans="1:3">
      <c r="A3879" t="s">
        <v>131</v>
      </c>
      <c r="B3879" s="86" t="s">
        <v>140</v>
      </c>
      <c r="C3879" s="86" t="s">
        <v>1515</v>
      </c>
    </row>
    <row r="3880" spans="1:3">
      <c r="A3880" t="s">
        <v>131</v>
      </c>
      <c r="B3880" s="86" t="s">
        <v>140</v>
      </c>
      <c r="C3880" s="86" t="s">
        <v>1515</v>
      </c>
    </row>
    <row r="3881" spans="1:3">
      <c r="A3881" t="s">
        <v>131</v>
      </c>
      <c r="B3881" s="86" t="s">
        <v>140</v>
      </c>
      <c r="C3881" s="86" t="s">
        <v>1515</v>
      </c>
    </row>
    <row r="3882" spans="1:3">
      <c r="A3882" t="s">
        <v>131</v>
      </c>
      <c r="B3882" s="86" t="s">
        <v>140</v>
      </c>
      <c r="C3882" s="86" t="s">
        <v>1515</v>
      </c>
    </row>
    <row r="3883" spans="1:3">
      <c r="A3883" t="s">
        <v>131</v>
      </c>
      <c r="B3883" s="86" t="s">
        <v>140</v>
      </c>
      <c r="C3883" s="86" t="s">
        <v>1515</v>
      </c>
    </row>
    <row r="3884" spans="1:3">
      <c r="A3884" t="s">
        <v>131</v>
      </c>
      <c r="B3884" s="86" t="s">
        <v>140</v>
      </c>
      <c r="C3884" s="86" t="s">
        <v>1515</v>
      </c>
    </row>
    <row r="3885" spans="1:3">
      <c r="A3885" t="s">
        <v>131</v>
      </c>
      <c r="B3885" s="86" t="s">
        <v>140</v>
      </c>
      <c r="C3885" s="86" t="s">
        <v>1515</v>
      </c>
    </row>
    <row r="3886" spans="1:3">
      <c r="A3886" t="s">
        <v>131</v>
      </c>
      <c r="B3886" s="86" t="s">
        <v>140</v>
      </c>
      <c r="C3886" s="86" t="s">
        <v>1515</v>
      </c>
    </row>
    <row r="3887" spans="1:3">
      <c r="A3887" t="s">
        <v>131</v>
      </c>
      <c r="B3887" s="86" t="s">
        <v>140</v>
      </c>
      <c r="C3887" s="86" t="s">
        <v>1515</v>
      </c>
    </row>
    <row r="3888" spans="1:3">
      <c r="A3888" t="s">
        <v>131</v>
      </c>
      <c r="B3888" s="86" t="s">
        <v>140</v>
      </c>
      <c r="C3888" s="86" t="s">
        <v>1515</v>
      </c>
    </row>
    <row r="3889" spans="1:3">
      <c r="A3889" t="s">
        <v>131</v>
      </c>
      <c r="B3889" s="86" t="s">
        <v>140</v>
      </c>
      <c r="C3889" s="86" t="s">
        <v>1515</v>
      </c>
    </row>
    <row r="3890" spans="1:3">
      <c r="A3890" t="s">
        <v>131</v>
      </c>
      <c r="B3890" s="86" t="s">
        <v>140</v>
      </c>
      <c r="C3890" s="86" t="s">
        <v>1515</v>
      </c>
    </row>
    <row r="3891" spans="1:3">
      <c r="A3891" t="s">
        <v>131</v>
      </c>
      <c r="B3891" s="86" t="s">
        <v>140</v>
      </c>
      <c r="C3891" s="86" t="s">
        <v>1515</v>
      </c>
    </row>
    <row r="3892" spans="1:3">
      <c r="A3892" t="s">
        <v>131</v>
      </c>
      <c r="B3892" s="86" t="s">
        <v>140</v>
      </c>
      <c r="C3892" s="86" t="s">
        <v>1515</v>
      </c>
    </row>
    <row r="3893" spans="1:3">
      <c r="A3893" t="s">
        <v>131</v>
      </c>
      <c r="B3893" s="86" t="s">
        <v>140</v>
      </c>
      <c r="C3893" s="86" t="s">
        <v>1515</v>
      </c>
    </row>
    <row r="3894" spans="1:3">
      <c r="A3894" t="s">
        <v>131</v>
      </c>
      <c r="B3894" s="86" t="s">
        <v>140</v>
      </c>
      <c r="C3894" s="86" t="s">
        <v>1515</v>
      </c>
    </row>
    <row r="3895" spans="1:3">
      <c r="A3895" t="s">
        <v>131</v>
      </c>
      <c r="B3895" s="86" t="s">
        <v>140</v>
      </c>
      <c r="C3895" s="86" t="s">
        <v>1515</v>
      </c>
    </row>
    <row r="3896" spans="1:3">
      <c r="A3896" t="s">
        <v>131</v>
      </c>
      <c r="B3896" s="86" t="s">
        <v>140</v>
      </c>
      <c r="C3896" s="86" t="s">
        <v>1515</v>
      </c>
    </row>
    <row r="3897" spans="1:3">
      <c r="A3897" t="s">
        <v>131</v>
      </c>
      <c r="B3897" s="86" t="s">
        <v>140</v>
      </c>
      <c r="C3897" s="86" t="s">
        <v>1515</v>
      </c>
    </row>
    <row r="3898" spans="1:3">
      <c r="A3898" t="s">
        <v>131</v>
      </c>
      <c r="B3898" s="86" t="s">
        <v>140</v>
      </c>
      <c r="C3898" s="86" t="s">
        <v>1515</v>
      </c>
    </row>
    <row r="3899" spans="1:3">
      <c r="A3899" t="s">
        <v>131</v>
      </c>
      <c r="B3899" s="86" t="s">
        <v>140</v>
      </c>
      <c r="C3899" s="86" t="s">
        <v>1515</v>
      </c>
    </row>
    <row r="3900" spans="1:3">
      <c r="A3900" t="s">
        <v>131</v>
      </c>
      <c r="B3900" s="86" t="s">
        <v>140</v>
      </c>
      <c r="C3900" s="86" t="s">
        <v>1515</v>
      </c>
    </row>
    <row r="3901" spans="1:3">
      <c r="A3901" t="s">
        <v>131</v>
      </c>
      <c r="B3901" s="86" t="s">
        <v>140</v>
      </c>
      <c r="C3901" s="86" t="s">
        <v>1515</v>
      </c>
    </row>
    <row r="3902" spans="1:3">
      <c r="A3902" t="s">
        <v>131</v>
      </c>
      <c r="B3902" s="86" t="s">
        <v>140</v>
      </c>
      <c r="C3902" s="86" t="s">
        <v>1515</v>
      </c>
    </row>
    <row r="3903" spans="1:3">
      <c r="A3903" t="s">
        <v>131</v>
      </c>
      <c r="B3903" s="86" t="s">
        <v>140</v>
      </c>
      <c r="C3903" s="86" t="s">
        <v>1515</v>
      </c>
    </row>
    <row r="3904" spans="1:3">
      <c r="A3904" t="s">
        <v>131</v>
      </c>
      <c r="B3904" s="86" t="s">
        <v>140</v>
      </c>
      <c r="C3904" s="86" t="s">
        <v>1515</v>
      </c>
    </row>
    <row r="3905" spans="1:3">
      <c r="A3905" t="s">
        <v>131</v>
      </c>
      <c r="B3905" s="86" t="s">
        <v>140</v>
      </c>
      <c r="C3905" s="86" t="s">
        <v>1515</v>
      </c>
    </row>
    <row r="3906" spans="1:3">
      <c r="A3906" t="s">
        <v>131</v>
      </c>
      <c r="B3906" s="86" t="s">
        <v>140</v>
      </c>
      <c r="C3906" s="86" t="s">
        <v>1515</v>
      </c>
    </row>
    <row r="3907" spans="1:3">
      <c r="A3907" t="s">
        <v>131</v>
      </c>
      <c r="B3907" s="86" t="s">
        <v>140</v>
      </c>
      <c r="C3907" s="86" t="s">
        <v>1515</v>
      </c>
    </row>
    <row r="3908" spans="1:3">
      <c r="A3908" t="s">
        <v>131</v>
      </c>
      <c r="B3908" s="86" t="s">
        <v>140</v>
      </c>
      <c r="C3908" s="86" t="s">
        <v>1515</v>
      </c>
    </row>
    <row r="3909" spans="1:3">
      <c r="A3909" t="s">
        <v>131</v>
      </c>
      <c r="B3909" s="86" t="s">
        <v>140</v>
      </c>
      <c r="C3909" s="86" t="s">
        <v>1515</v>
      </c>
    </row>
    <row r="3910" spans="1:3">
      <c r="A3910" t="s">
        <v>131</v>
      </c>
      <c r="B3910" s="86" t="s">
        <v>140</v>
      </c>
      <c r="C3910" s="86" t="s">
        <v>1515</v>
      </c>
    </row>
    <row r="3911" spans="1:3">
      <c r="A3911" t="s">
        <v>131</v>
      </c>
      <c r="B3911" s="86" t="s">
        <v>140</v>
      </c>
      <c r="C3911" s="86" t="s">
        <v>358</v>
      </c>
    </row>
    <row r="3912" spans="1:3">
      <c r="A3912" t="s">
        <v>131</v>
      </c>
      <c r="B3912" s="86" t="s">
        <v>140</v>
      </c>
      <c r="C3912" s="86" t="s">
        <v>358</v>
      </c>
    </row>
    <row r="3913" spans="1:3">
      <c r="A3913" t="s">
        <v>131</v>
      </c>
      <c r="B3913" s="86" t="s">
        <v>140</v>
      </c>
      <c r="C3913" s="86" t="s">
        <v>1511</v>
      </c>
    </row>
    <row r="3914" spans="1:3">
      <c r="A3914" t="s">
        <v>131</v>
      </c>
      <c r="B3914" s="86" t="s">
        <v>140</v>
      </c>
      <c r="C3914" s="86" t="s">
        <v>1223</v>
      </c>
    </row>
    <row r="3915" spans="1:3">
      <c r="A3915" t="s">
        <v>131</v>
      </c>
      <c r="B3915" s="86" t="s">
        <v>140</v>
      </c>
      <c r="C3915" s="86" t="s">
        <v>1223</v>
      </c>
    </row>
    <row r="3916" spans="1:3">
      <c r="A3916" t="s">
        <v>131</v>
      </c>
      <c r="B3916" s="86" t="s">
        <v>140</v>
      </c>
      <c r="C3916" s="86" t="s">
        <v>1223</v>
      </c>
    </row>
    <row r="3917" spans="1:3">
      <c r="A3917" t="s">
        <v>131</v>
      </c>
      <c r="B3917" s="86" t="s">
        <v>140</v>
      </c>
      <c r="C3917" s="86" t="s">
        <v>1223</v>
      </c>
    </row>
    <row r="3918" spans="1:3">
      <c r="A3918" t="s">
        <v>131</v>
      </c>
      <c r="B3918" s="86" t="s">
        <v>140</v>
      </c>
      <c r="C3918" s="86" t="s">
        <v>1223</v>
      </c>
    </row>
    <row r="3919" spans="1:3">
      <c r="A3919" t="s">
        <v>131</v>
      </c>
      <c r="B3919" s="86" t="s">
        <v>140</v>
      </c>
      <c r="C3919" s="86" t="s">
        <v>1223</v>
      </c>
    </row>
    <row r="3920" spans="1:3">
      <c r="A3920" t="s">
        <v>131</v>
      </c>
      <c r="B3920" s="86" t="s">
        <v>140</v>
      </c>
      <c r="C3920" s="86" t="s">
        <v>1223</v>
      </c>
    </row>
    <row r="3921" spans="1:3">
      <c r="A3921" t="s">
        <v>131</v>
      </c>
      <c r="B3921" s="86" t="s">
        <v>140</v>
      </c>
      <c r="C3921" s="86" t="s">
        <v>1223</v>
      </c>
    </row>
    <row r="3922" spans="1:3">
      <c r="A3922" t="s">
        <v>131</v>
      </c>
      <c r="B3922" s="86" t="s">
        <v>140</v>
      </c>
      <c r="C3922" s="86" t="s">
        <v>1223</v>
      </c>
    </row>
    <row r="3923" spans="1:3">
      <c r="A3923" t="s">
        <v>131</v>
      </c>
      <c r="B3923" s="86" t="s">
        <v>140</v>
      </c>
      <c r="C3923" s="86" t="s">
        <v>1223</v>
      </c>
    </row>
    <row r="3924" spans="1:3">
      <c r="A3924" t="s">
        <v>131</v>
      </c>
      <c r="B3924" s="86" t="s">
        <v>140</v>
      </c>
      <c r="C3924" s="86" t="s">
        <v>1223</v>
      </c>
    </row>
    <row r="3925" spans="1:3">
      <c r="A3925" t="s">
        <v>131</v>
      </c>
      <c r="B3925" s="86" t="s">
        <v>140</v>
      </c>
      <c r="C3925" s="86" t="s">
        <v>1223</v>
      </c>
    </row>
    <row r="3926" spans="1:3">
      <c r="A3926" t="s">
        <v>131</v>
      </c>
      <c r="B3926" s="86" t="s">
        <v>140</v>
      </c>
      <c r="C3926" s="86" t="s">
        <v>1223</v>
      </c>
    </row>
    <row r="3927" spans="1:3">
      <c r="A3927" t="s">
        <v>131</v>
      </c>
      <c r="B3927" t="s">
        <v>130</v>
      </c>
      <c r="C3927" t="s">
        <v>132</v>
      </c>
    </row>
    <row r="3928" spans="1:3">
      <c r="A3928" t="s">
        <v>131</v>
      </c>
      <c r="B3928" t="s">
        <v>130</v>
      </c>
      <c r="C3928" t="s">
        <v>132</v>
      </c>
    </row>
    <row r="3929" spans="1:3">
      <c r="A3929" t="s">
        <v>131</v>
      </c>
      <c r="B3929" t="s">
        <v>130</v>
      </c>
      <c r="C3929" t="s">
        <v>132</v>
      </c>
    </row>
    <row r="3930" spans="1:3">
      <c r="A3930" t="s">
        <v>131</v>
      </c>
      <c r="B3930" t="s">
        <v>130</v>
      </c>
      <c r="C3930" t="s">
        <v>132</v>
      </c>
    </row>
    <row r="3931" spans="1:3">
      <c r="A3931" t="s">
        <v>131</v>
      </c>
      <c r="B3931" t="s">
        <v>130</v>
      </c>
      <c r="C3931" t="s">
        <v>132</v>
      </c>
    </row>
    <row r="3932" spans="1:3">
      <c r="A3932" t="s">
        <v>131</v>
      </c>
      <c r="B3932" t="s">
        <v>130</v>
      </c>
      <c r="C3932" t="s">
        <v>132</v>
      </c>
    </row>
    <row r="3933" spans="1:3">
      <c r="A3933" t="s">
        <v>131</v>
      </c>
      <c r="B3933" t="s">
        <v>130</v>
      </c>
      <c r="C3933" t="s">
        <v>132</v>
      </c>
    </row>
    <row r="3934" spans="1:3">
      <c r="A3934" t="s">
        <v>131</v>
      </c>
      <c r="B3934" t="s">
        <v>130</v>
      </c>
      <c r="C3934" t="s">
        <v>132</v>
      </c>
    </row>
    <row r="3935" spans="1:3">
      <c r="A3935" t="s">
        <v>131</v>
      </c>
      <c r="B3935" t="s">
        <v>130</v>
      </c>
      <c r="C3935" t="s">
        <v>132</v>
      </c>
    </row>
    <row r="3936" spans="1:3">
      <c r="A3936" t="s">
        <v>131</v>
      </c>
      <c r="B3936" t="s">
        <v>130</v>
      </c>
      <c r="C3936" t="s">
        <v>132</v>
      </c>
    </row>
    <row r="3937" spans="1:3">
      <c r="A3937" t="s">
        <v>131</v>
      </c>
      <c r="B3937" t="s">
        <v>130</v>
      </c>
      <c r="C3937" t="s">
        <v>132</v>
      </c>
    </row>
    <row r="3938" spans="1:3">
      <c r="A3938" t="s">
        <v>131</v>
      </c>
      <c r="B3938" t="s">
        <v>130</v>
      </c>
      <c r="C3938" t="s">
        <v>132</v>
      </c>
    </row>
    <row r="3939" spans="1:3">
      <c r="A3939" t="s">
        <v>131</v>
      </c>
      <c r="B3939" t="s">
        <v>130</v>
      </c>
      <c r="C3939" t="s">
        <v>132</v>
      </c>
    </row>
    <row r="3940" spans="1:3">
      <c r="A3940" t="s">
        <v>131</v>
      </c>
      <c r="B3940" t="s">
        <v>130</v>
      </c>
      <c r="C3940" t="s">
        <v>132</v>
      </c>
    </row>
    <row r="3941" spans="1:3">
      <c r="A3941" t="s">
        <v>131</v>
      </c>
      <c r="B3941" t="s">
        <v>130</v>
      </c>
      <c r="C3941" t="s">
        <v>132</v>
      </c>
    </row>
    <row r="3942" spans="1:3">
      <c r="A3942" t="s">
        <v>131</v>
      </c>
      <c r="B3942" t="s">
        <v>130</v>
      </c>
      <c r="C3942" t="s">
        <v>132</v>
      </c>
    </row>
    <row r="3943" spans="1:3">
      <c r="A3943" t="s">
        <v>131</v>
      </c>
      <c r="B3943" t="s">
        <v>130</v>
      </c>
      <c r="C3943" t="s">
        <v>132</v>
      </c>
    </row>
    <row r="3944" spans="1:3">
      <c r="A3944" t="s">
        <v>131</v>
      </c>
      <c r="B3944" t="s">
        <v>130</v>
      </c>
      <c r="C3944" t="s">
        <v>132</v>
      </c>
    </row>
    <row r="3945" spans="1:3">
      <c r="A3945" t="s">
        <v>131</v>
      </c>
      <c r="B3945" t="s">
        <v>130</v>
      </c>
      <c r="C3945" t="s">
        <v>132</v>
      </c>
    </row>
    <row r="3946" spans="1:3">
      <c r="A3946" t="s">
        <v>131</v>
      </c>
      <c r="B3946" t="s">
        <v>130</v>
      </c>
      <c r="C3946" t="s">
        <v>132</v>
      </c>
    </row>
    <row r="3947" spans="1:3">
      <c r="A3947" t="s">
        <v>131</v>
      </c>
      <c r="B3947" t="s">
        <v>130</v>
      </c>
      <c r="C3947" t="s">
        <v>132</v>
      </c>
    </row>
    <row r="3948" spans="1:3">
      <c r="A3948" t="s">
        <v>131</v>
      </c>
      <c r="B3948" t="s">
        <v>130</v>
      </c>
      <c r="C3948" t="s">
        <v>132</v>
      </c>
    </row>
    <row r="3949" spans="1:3">
      <c r="A3949" t="s">
        <v>131</v>
      </c>
      <c r="B3949" t="s">
        <v>130</v>
      </c>
      <c r="C3949" t="s">
        <v>132</v>
      </c>
    </row>
    <row r="3950" spans="1:3">
      <c r="A3950" t="s">
        <v>131</v>
      </c>
      <c r="B3950" t="s">
        <v>130</v>
      </c>
      <c r="C3950" t="s">
        <v>132</v>
      </c>
    </row>
    <row r="3951" spans="1:3">
      <c r="A3951" t="s">
        <v>131</v>
      </c>
      <c r="B3951" t="s">
        <v>130</v>
      </c>
      <c r="C3951" t="s">
        <v>132</v>
      </c>
    </row>
    <row r="3952" spans="1:3">
      <c r="A3952" t="s">
        <v>131</v>
      </c>
      <c r="B3952" t="s">
        <v>130</v>
      </c>
      <c r="C3952" t="s">
        <v>132</v>
      </c>
    </row>
    <row r="3953" spans="1:3">
      <c r="A3953" t="s">
        <v>131</v>
      </c>
      <c r="B3953" t="s">
        <v>130</v>
      </c>
      <c r="C3953" t="s">
        <v>132</v>
      </c>
    </row>
    <row r="3954" spans="1:3">
      <c r="A3954" t="s">
        <v>131</v>
      </c>
      <c r="B3954" t="s">
        <v>130</v>
      </c>
      <c r="C3954" t="s">
        <v>132</v>
      </c>
    </row>
    <row r="3955" spans="1:3">
      <c r="A3955" t="s">
        <v>131</v>
      </c>
      <c r="B3955" t="s">
        <v>130</v>
      </c>
      <c r="C3955" t="s">
        <v>132</v>
      </c>
    </row>
    <row r="3956" spans="1:3">
      <c r="A3956" t="s">
        <v>131</v>
      </c>
      <c r="B3956" t="s">
        <v>130</v>
      </c>
      <c r="C3956" t="s">
        <v>132</v>
      </c>
    </row>
    <row r="3957" spans="1:3">
      <c r="A3957" t="s">
        <v>131</v>
      </c>
      <c r="B3957" t="s">
        <v>130</v>
      </c>
      <c r="C3957" t="s">
        <v>132</v>
      </c>
    </row>
    <row r="3958" spans="1:3">
      <c r="A3958" t="s">
        <v>131</v>
      </c>
      <c r="B3958" t="s">
        <v>130</v>
      </c>
      <c r="C3958" t="s">
        <v>132</v>
      </c>
    </row>
    <row r="3959" spans="1:3">
      <c r="A3959" t="s">
        <v>131</v>
      </c>
      <c r="B3959" t="s">
        <v>130</v>
      </c>
      <c r="C3959" t="s">
        <v>132</v>
      </c>
    </row>
    <row r="3960" spans="1:3">
      <c r="A3960" t="s">
        <v>131</v>
      </c>
      <c r="B3960" t="s">
        <v>130</v>
      </c>
      <c r="C3960" t="s">
        <v>132</v>
      </c>
    </row>
    <row r="3961" spans="1:3">
      <c r="A3961" t="s">
        <v>131</v>
      </c>
      <c r="B3961" t="s">
        <v>130</v>
      </c>
      <c r="C3961" t="s">
        <v>132</v>
      </c>
    </row>
    <row r="3962" spans="1:3">
      <c r="A3962" t="s">
        <v>131</v>
      </c>
      <c r="B3962" t="s">
        <v>130</v>
      </c>
      <c r="C3962" t="s">
        <v>132</v>
      </c>
    </row>
    <row r="3963" spans="1:3">
      <c r="A3963" t="s">
        <v>131</v>
      </c>
      <c r="B3963" t="s">
        <v>130</v>
      </c>
      <c r="C3963" t="s">
        <v>132</v>
      </c>
    </row>
    <row r="3964" spans="1:3">
      <c r="A3964" t="s">
        <v>131</v>
      </c>
      <c r="B3964" t="s">
        <v>130</v>
      </c>
      <c r="C3964" t="s">
        <v>132</v>
      </c>
    </row>
    <row r="3965" spans="1:3">
      <c r="A3965" t="s">
        <v>131</v>
      </c>
      <c r="B3965" t="s">
        <v>130</v>
      </c>
      <c r="C3965" t="s">
        <v>132</v>
      </c>
    </row>
    <row r="3966" spans="1:3">
      <c r="A3966" t="s">
        <v>131</v>
      </c>
      <c r="B3966" t="s">
        <v>130</v>
      </c>
      <c r="C3966" t="s">
        <v>132</v>
      </c>
    </row>
    <row r="3967" spans="1:3">
      <c r="A3967" t="s">
        <v>131</v>
      </c>
      <c r="B3967" t="s">
        <v>130</v>
      </c>
      <c r="C3967" t="s">
        <v>132</v>
      </c>
    </row>
    <row r="3968" spans="1:3">
      <c r="A3968" t="s">
        <v>131</v>
      </c>
      <c r="B3968" t="s">
        <v>130</v>
      </c>
      <c r="C3968" t="s">
        <v>132</v>
      </c>
    </row>
    <row r="3969" spans="1:3">
      <c r="A3969" t="s">
        <v>131</v>
      </c>
      <c r="B3969" t="s">
        <v>130</v>
      </c>
      <c r="C3969" t="s">
        <v>132</v>
      </c>
    </row>
    <row r="3970" spans="1:3">
      <c r="A3970" t="s">
        <v>131</v>
      </c>
      <c r="B3970" t="s">
        <v>130</v>
      </c>
      <c r="C3970" t="s">
        <v>132</v>
      </c>
    </row>
    <row r="3971" spans="1:3">
      <c r="A3971" t="s">
        <v>131</v>
      </c>
      <c r="B3971" t="s">
        <v>130</v>
      </c>
      <c r="C3971" t="s">
        <v>132</v>
      </c>
    </row>
    <row r="3972" spans="1:3">
      <c r="A3972" t="s">
        <v>131</v>
      </c>
      <c r="B3972" t="s">
        <v>130</v>
      </c>
      <c r="C3972" t="s">
        <v>132</v>
      </c>
    </row>
    <row r="3973" spans="1:3">
      <c r="A3973" t="s">
        <v>131</v>
      </c>
      <c r="B3973" t="s">
        <v>130</v>
      </c>
      <c r="C3973" t="s">
        <v>132</v>
      </c>
    </row>
    <row r="3974" spans="1:3">
      <c r="A3974" t="s">
        <v>131</v>
      </c>
      <c r="B3974" t="s">
        <v>130</v>
      </c>
      <c r="C3974" t="s">
        <v>132</v>
      </c>
    </row>
    <row r="3975" spans="1:3">
      <c r="A3975" t="s">
        <v>131</v>
      </c>
      <c r="B3975" t="s">
        <v>130</v>
      </c>
      <c r="C3975" t="s">
        <v>132</v>
      </c>
    </row>
    <row r="3976" spans="1:3">
      <c r="A3976" t="s">
        <v>131</v>
      </c>
      <c r="B3976" t="s">
        <v>130</v>
      </c>
      <c r="C3976" t="s">
        <v>132</v>
      </c>
    </row>
    <row r="3977" spans="1:3">
      <c r="A3977" t="s">
        <v>131</v>
      </c>
      <c r="B3977" t="s">
        <v>130</v>
      </c>
      <c r="C3977" t="s">
        <v>132</v>
      </c>
    </row>
    <row r="3978" spans="1:3">
      <c r="A3978" t="s">
        <v>131</v>
      </c>
      <c r="B3978" t="s">
        <v>130</v>
      </c>
      <c r="C3978" t="s">
        <v>132</v>
      </c>
    </row>
    <row r="3979" spans="1:3">
      <c r="A3979" t="s">
        <v>131</v>
      </c>
      <c r="B3979" t="s">
        <v>130</v>
      </c>
      <c r="C3979" t="s">
        <v>132</v>
      </c>
    </row>
    <row r="3980" spans="1:3">
      <c r="A3980" t="s">
        <v>131</v>
      </c>
      <c r="B3980" t="s">
        <v>130</v>
      </c>
      <c r="C3980" t="s">
        <v>132</v>
      </c>
    </row>
    <row r="3981" spans="1:3">
      <c r="A3981" t="s">
        <v>131</v>
      </c>
      <c r="B3981" t="s">
        <v>130</v>
      </c>
      <c r="C3981" t="s">
        <v>132</v>
      </c>
    </row>
    <row r="3982" spans="1:3">
      <c r="A3982" t="s">
        <v>131</v>
      </c>
      <c r="B3982" t="s">
        <v>130</v>
      </c>
      <c r="C3982" t="s">
        <v>132</v>
      </c>
    </row>
    <row r="3983" spans="1:3">
      <c r="A3983" t="s">
        <v>131</v>
      </c>
      <c r="B3983" t="s">
        <v>130</v>
      </c>
      <c r="C3983" t="s">
        <v>132</v>
      </c>
    </row>
    <row r="3984" spans="1:3">
      <c r="A3984" t="s">
        <v>131</v>
      </c>
      <c r="B3984" t="s">
        <v>130</v>
      </c>
      <c r="C3984" t="s">
        <v>132</v>
      </c>
    </row>
    <row r="3985" spans="1:3">
      <c r="A3985" t="s">
        <v>131</v>
      </c>
      <c r="B3985" t="s">
        <v>130</v>
      </c>
      <c r="C3985" t="s">
        <v>132</v>
      </c>
    </row>
    <row r="3986" spans="1:3">
      <c r="A3986" t="s">
        <v>131</v>
      </c>
      <c r="B3986" t="s">
        <v>130</v>
      </c>
      <c r="C3986" t="s">
        <v>132</v>
      </c>
    </row>
    <row r="3987" spans="1:3">
      <c r="A3987" t="s">
        <v>131</v>
      </c>
      <c r="B3987" t="s">
        <v>130</v>
      </c>
      <c r="C3987" t="s">
        <v>132</v>
      </c>
    </row>
    <row r="3988" spans="1:3">
      <c r="A3988" t="s">
        <v>131</v>
      </c>
      <c r="B3988" t="s">
        <v>130</v>
      </c>
      <c r="C3988" t="s">
        <v>132</v>
      </c>
    </row>
    <row r="3989" spans="1:3">
      <c r="A3989" t="s">
        <v>131</v>
      </c>
      <c r="B3989" t="s">
        <v>130</v>
      </c>
      <c r="C3989" t="s">
        <v>132</v>
      </c>
    </row>
    <row r="3990" spans="1:3">
      <c r="A3990" t="s">
        <v>131</v>
      </c>
      <c r="B3990" t="s">
        <v>130</v>
      </c>
      <c r="C3990" t="s">
        <v>132</v>
      </c>
    </row>
    <row r="3991" spans="1:3">
      <c r="A3991" t="s">
        <v>131</v>
      </c>
      <c r="B3991" t="s">
        <v>130</v>
      </c>
      <c r="C3991" t="s">
        <v>132</v>
      </c>
    </row>
    <row r="3992" spans="1:3">
      <c r="A3992" t="s">
        <v>131</v>
      </c>
      <c r="B3992" t="s">
        <v>130</v>
      </c>
      <c r="C3992" t="s">
        <v>132</v>
      </c>
    </row>
    <row r="3993" spans="1:3">
      <c r="A3993" t="s">
        <v>131</v>
      </c>
      <c r="B3993" t="s">
        <v>130</v>
      </c>
      <c r="C3993" t="s">
        <v>132</v>
      </c>
    </row>
    <row r="3994" spans="1:3">
      <c r="A3994" t="s">
        <v>131</v>
      </c>
      <c r="B3994" t="s">
        <v>130</v>
      </c>
      <c r="C3994" t="s">
        <v>132</v>
      </c>
    </row>
    <row r="3995" spans="1:3">
      <c r="A3995" t="s">
        <v>131</v>
      </c>
      <c r="B3995" t="s">
        <v>130</v>
      </c>
      <c r="C3995" t="s">
        <v>132</v>
      </c>
    </row>
    <row r="3996" spans="1:3">
      <c r="A3996" t="s">
        <v>131</v>
      </c>
      <c r="B3996" t="s">
        <v>130</v>
      </c>
      <c r="C3996" t="s">
        <v>132</v>
      </c>
    </row>
    <row r="3997" spans="1:3">
      <c r="A3997" t="s">
        <v>142</v>
      </c>
      <c r="B3997" t="s">
        <v>130</v>
      </c>
      <c r="C3997" s="86" t="s">
        <v>1422</v>
      </c>
    </row>
    <row r="3998" spans="1:3">
      <c r="A3998" t="s">
        <v>142</v>
      </c>
      <c r="B3998" t="s">
        <v>130</v>
      </c>
      <c r="C3998" s="86" t="s">
        <v>1422</v>
      </c>
    </row>
    <row r="3999" spans="1:3">
      <c r="A3999" t="s">
        <v>142</v>
      </c>
      <c r="B3999" t="s">
        <v>130</v>
      </c>
      <c r="C3999" s="86" t="s">
        <v>1422</v>
      </c>
    </row>
    <row r="4000" spans="1:3">
      <c r="A4000" t="s">
        <v>142</v>
      </c>
      <c r="B4000" t="s">
        <v>130</v>
      </c>
      <c r="C4000" s="86" t="s">
        <v>1422</v>
      </c>
    </row>
    <row r="4001" spans="1:3">
      <c r="A4001" t="s">
        <v>142</v>
      </c>
      <c r="B4001" t="s">
        <v>130</v>
      </c>
      <c r="C4001" s="86" t="s">
        <v>1422</v>
      </c>
    </row>
    <row r="4002" spans="1:3">
      <c r="A4002" t="s">
        <v>142</v>
      </c>
      <c r="B4002" t="s">
        <v>130</v>
      </c>
      <c r="C4002" s="86" t="s">
        <v>1422</v>
      </c>
    </row>
    <row r="4003" spans="1:3">
      <c r="A4003" t="s">
        <v>142</v>
      </c>
      <c r="B4003" t="s">
        <v>130</v>
      </c>
      <c r="C4003" s="86" t="s">
        <v>1422</v>
      </c>
    </row>
    <row r="4004" spans="1:3">
      <c r="A4004" t="s">
        <v>142</v>
      </c>
      <c r="B4004" t="s">
        <v>130</v>
      </c>
      <c r="C4004" s="86" t="s">
        <v>1422</v>
      </c>
    </row>
    <row r="4005" spans="1:3">
      <c r="A4005" t="s">
        <v>142</v>
      </c>
      <c r="B4005" t="s">
        <v>130</v>
      </c>
      <c r="C4005" s="86" t="s">
        <v>1422</v>
      </c>
    </row>
    <row r="4006" spans="1:3">
      <c r="A4006" t="s">
        <v>142</v>
      </c>
      <c r="B4006" t="s">
        <v>130</v>
      </c>
      <c r="C4006" s="86" t="s">
        <v>1422</v>
      </c>
    </row>
    <row r="4007" spans="1:3">
      <c r="A4007" t="s">
        <v>142</v>
      </c>
      <c r="B4007" t="s">
        <v>130</v>
      </c>
      <c r="C4007" s="86" t="s">
        <v>1422</v>
      </c>
    </row>
    <row r="4008" spans="1:3">
      <c r="A4008" t="s">
        <v>142</v>
      </c>
      <c r="B4008" t="s">
        <v>130</v>
      </c>
      <c r="C4008" s="86" t="s">
        <v>1422</v>
      </c>
    </row>
    <row r="4009" spans="1:3">
      <c r="A4009" t="s">
        <v>142</v>
      </c>
      <c r="B4009" t="s">
        <v>130</v>
      </c>
      <c r="C4009" s="86" t="s">
        <v>1422</v>
      </c>
    </row>
    <row r="4010" spans="1:3">
      <c r="A4010" t="s">
        <v>142</v>
      </c>
      <c r="B4010" t="s">
        <v>130</v>
      </c>
      <c r="C4010" s="86" t="s">
        <v>1422</v>
      </c>
    </row>
    <row r="4011" spans="1:3">
      <c r="A4011" t="s">
        <v>142</v>
      </c>
      <c r="B4011" t="s">
        <v>130</v>
      </c>
      <c r="C4011" s="86" t="s">
        <v>1422</v>
      </c>
    </row>
    <row r="4012" spans="1:3">
      <c r="A4012" t="s">
        <v>142</v>
      </c>
      <c r="B4012" t="s">
        <v>130</v>
      </c>
      <c r="C4012" s="86" t="s">
        <v>1422</v>
      </c>
    </row>
    <row r="4013" spans="1:3">
      <c r="A4013" t="s">
        <v>142</v>
      </c>
      <c r="B4013" t="s">
        <v>130</v>
      </c>
      <c r="C4013" s="86" t="s">
        <v>1422</v>
      </c>
    </row>
    <row r="4014" spans="1:3">
      <c r="A4014" t="s">
        <v>142</v>
      </c>
      <c r="B4014" t="s">
        <v>130</v>
      </c>
      <c r="C4014" s="86" t="s">
        <v>1422</v>
      </c>
    </row>
    <row r="4015" spans="1:3">
      <c r="A4015" t="s">
        <v>142</v>
      </c>
      <c r="B4015" t="s">
        <v>130</v>
      </c>
      <c r="C4015" s="86" t="s">
        <v>1422</v>
      </c>
    </row>
    <row r="4016" spans="1:3">
      <c r="A4016" t="s">
        <v>142</v>
      </c>
      <c r="B4016" t="s">
        <v>130</v>
      </c>
      <c r="C4016" s="86" t="s">
        <v>1422</v>
      </c>
    </row>
    <row r="4017" spans="1:3">
      <c r="A4017" t="s">
        <v>142</v>
      </c>
      <c r="B4017" t="s">
        <v>130</v>
      </c>
      <c r="C4017" s="86" t="s">
        <v>1422</v>
      </c>
    </row>
    <row r="4018" spans="1:3">
      <c r="A4018" t="s">
        <v>142</v>
      </c>
      <c r="B4018" t="s">
        <v>130</v>
      </c>
      <c r="C4018" s="86" t="s">
        <v>1422</v>
      </c>
    </row>
    <row r="4019" spans="1:3">
      <c r="A4019" t="s">
        <v>142</v>
      </c>
      <c r="B4019" t="s">
        <v>130</v>
      </c>
      <c r="C4019" s="86" t="s">
        <v>1422</v>
      </c>
    </row>
    <row r="4020" spans="1:3">
      <c r="A4020" t="s">
        <v>142</v>
      </c>
      <c r="B4020" t="s">
        <v>130</v>
      </c>
      <c r="C4020" s="86" t="s">
        <v>1422</v>
      </c>
    </row>
    <row r="4021" spans="1:3">
      <c r="A4021" t="s">
        <v>142</v>
      </c>
      <c r="B4021" t="s">
        <v>130</v>
      </c>
      <c r="C4021" s="86" t="s">
        <v>1422</v>
      </c>
    </row>
    <row r="4022" spans="1:3">
      <c r="A4022" t="s">
        <v>142</v>
      </c>
      <c r="B4022" t="s">
        <v>130</v>
      </c>
      <c r="C4022" s="86" t="s">
        <v>1422</v>
      </c>
    </row>
    <row r="4023" spans="1:3">
      <c r="A4023" t="s">
        <v>142</v>
      </c>
      <c r="B4023" t="s">
        <v>130</v>
      </c>
      <c r="C4023" s="86" t="s">
        <v>1422</v>
      </c>
    </row>
    <row r="4024" spans="1:3">
      <c r="A4024" t="s">
        <v>142</v>
      </c>
      <c r="B4024" t="s">
        <v>130</v>
      </c>
      <c r="C4024" s="86" t="s">
        <v>1422</v>
      </c>
    </row>
    <row r="4025" spans="1:3">
      <c r="A4025" t="s">
        <v>142</v>
      </c>
      <c r="B4025" t="s">
        <v>130</v>
      </c>
      <c r="C4025" s="86" t="s">
        <v>1422</v>
      </c>
    </row>
    <row r="4026" spans="1:3">
      <c r="A4026" t="s">
        <v>142</v>
      </c>
      <c r="B4026" t="s">
        <v>130</v>
      </c>
      <c r="C4026" s="86" t="s">
        <v>1422</v>
      </c>
    </row>
    <row r="4027" spans="1:3">
      <c r="A4027" t="s">
        <v>142</v>
      </c>
      <c r="B4027" t="s">
        <v>130</v>
      </c>
      <c r="C4027" s="86" t="s">
        <v>1422</v>
      </c>
    </row>
    <row r="4028" spans="1:3">
      <c r="A4028" t="s">
        <v>142</v>
      </c>
      <c r="B4028" t="s">
        <v>130</v>
      </c>
      <c r="C4028" s="86" t="s">
        <v>1422</v>
      </c>
    </row>
    <row r="4029" spans="1:3">
      <c r="A4029" t="s">
        <v>142</v>
      </c>
      <c r="B4029" t="s">
        <v>130</v>
      </c>
      <c r="C4029" s="86" t="s">
        <v>1422</v>
      </c>
    </row>
    <row r="4030" spans="1:3">
      <c r="A4030" t="s">
        <v>142</v>
      </c>
      <c r="B4030" t="s">
        <v>130</v>
      </c>
      <c r="C4030" s="86" t="s">
        <v>1422</v>
      </c>
    </row>
    <row r="4031" spans="1:3">
      <c r="A4031" t="s">
        <v>142</v>
      </c>
      <c r="B4031" t="s">
        <v>130</v>
      </c>
      <c r="C4031" s="86" t="s">
        <v>1422</v>
      </c>
    </row>
    <row r="4032" spans="1:3">
      <c r="A4032" t="s">
        <v>142</v>
      </c>
      <c r="B4032" t="s">
        <v>130</v>
      </c>
      <c r="C4032" s="86" t="s">
        <v>1422</v>
      </c>
    </row>
    <row r="4033" spans="1:3">
      <c r="A4033" t="s">
        <v>142</v>
      </c>
      <c r="B4033" t="s">
        <v>130</v>
      </c>
      <c r="C4033" s="86" t="s">
        <v>1422</v>
      </c>
    </row>
    <row r="4034" spans="1:3">
      <c r="A4034" t="s">
        <v>142</v>
      </c>
      <c r="B4034" t="s">
        <v>130</v>
      </c>
      <c r="C4034" s="86" t="s">
        <v>1422</v>
      </c>
    </row>
    <row r="4035" spans="1:3">
      <c r="A4035" t="s">
        <v>142</v>
      </c>
      <c r="B4035" t="s">
        <v>130</v>
      </c>
      <c r="C4035" s="86" t="s">
        <v>1422</v>
      </c>
    </row>
    <row r="4036" spans="1:3">
      <c r="A4036" t="s">
        <v>142</v>
      </c>
      <c r="B4036" t="s">
        <v>130</v>
      </c>
      <c r="C4036" s="86" t="s">
        <v>1422</v>
      </c>
    </row>
    <row r="4037" spans="1:3">
      <c r="A4037" t="s">
        <v>142</v>
      </c>
      <c r="B4037" t="s">
        <v>130</v>
      </c>
      <c r="C4037" s="86" t="s">
        <v>1422</v>
      </c>
    </row>
    <row r="4038" spans="1:3">
      <c r="A4038" t="s">
        <v>142</v>
      </c>
      <c r="B4038" t="s">
        <v>130</v>
      </c>
      <c r="C4038" s="86" t="s">
        <v>1422</v>
      </c>
    </row>
    <row r="4039" spans="1:3">
      <c r="A4039" t="s">
        <v>142</v>
      </c>
      <c r="B4039" t="s">
        <v>130</v>
      </c>
      <c r="C4039" s="86" t="s">
        <v>1422</v>
      </c>
    </row>
    <row r="4040" spans="1:3">
      <c r="A4040" t="s">
        <v>142</v>
      </c>
      <c r="B4040" t="s">
        <v>130</v>
      </c>
      <c r="C4040" s="86" t="s">
        <v>1422</v>
      </c>
    </row>
    <row r="4041" spans="1:3">
      <c r="A4041" t="s">
        <v>142</v>
      </c>
      <c r="B4041" t="s">
        <v>130</v>
      </c>
      <c r="C4041" s="86" t="s">
        <v>1422</v>
      </c>
    </row>
    <row r="4042" spans="1:3">
      <c r="A4042" t="s">
        <v>142</v>
      </c>
      <c r="B4042" t="s">
        <v>130</v>
      </c>
      <c r="C4042" s="86" t="s">
        <v>1422</v>
      </c>
    </row>
    <row r="4043" spans="1:3">
      <c r="A4043" t="s">
        <v>142</v>
      </c>
      <c r="B4043" t="s">
        <v>130</v>
      </c>
      <c r="C4043" s="86" t="s">
        <v>1422</v>
      </c>
    </row>
    <row r="4044" spans="1:3">
      <c r="A4044" t="s">
        <v>142</v>
      </c>
      <c r="B4044" t="s">
        <v>130</v>
      </c>
      <c r="C4044" s="86" t="s">
        <v>1422</v>
      </c>
    </row>
    <row r="4045" spans="1:3">
      <c r="A4045" t="s">
        <v>142</v>
      </c>
      <c r="B4045" t="s">
        <v>130</v>
      </c>
      <c r="C4045" s="86" t="s">
        <v>1422</v>
      </c>
    </row>
    <row r="4046" spans="1:3">
      <c r="A4046" t="s">
        <v>142</v>
      </c>
      <c r="B4046" t="s">
        <v>130</v>
      </c>
      <c r="C4046" s="86" t="s">
        <v>1422</v>
      </c>
    </row>
    <row r="4047" spans="1:3">
      <c r="A4047" t="s">
        <v>142</v>
      </c>
      <c r="B4047" t="s">
        <v>130</v>
      </c>
      <c r="C4047" s="86" t="s">
        <v>1422</v>
      </c>
    </row>
    <row r="4048" spans="1:3">
      <c r="A4048" t="s">
        <v>142</v>
      </c>
      <c r="B4048" t="s">
        <v>130</v>
      </c>
      <c r="C4048" s="86" t="s">
        <v>1422</v>
      </c>
    </row>
    <row r="4049" spans="1:3">
      <c r="A4049" t="s">
        <v>142</v>
      </c>
      <c r="B4049" t="s">
        <v>130</v>
      </c>
      <c r="C4049" s="86" t="s">
        <v>1422</v>
      </c>
    </row>
    <row r="4050" spans="1:3">
      <c r="A4050" t="s">
        <v>137</v>
      </c>
      <c r="B4050" s="86" t="s">
        <v>136</v>
      </c>
      <c r="C4050" t="s">
        <v>132</v>
      </c>
    </row>
    <row r="4051" spans="1:3">
      <c r="A4051" t="s">
        <v>137</v>
      </c>
      <c r="B4051" s="86" t="s">
        <v>136</v>
      </c>
      <c r="C4051" t="s">
        <v>132</v>
      </c>
    </row>
    <row r="4052" spans="1:3">
      <c r="A4052" t="s">
        <v>137</v>
      </c>
      <c r="B4052" s="86" t="s">
        <v>136</v>
      </c>
      <c r="C4052" t="s">
        <v>132</v>
      </c>
    </row>
    <row r="4053" spans="1:3">
      <c r="A4053" t="s">
        <v>137</v>
      </c>
      <c r="B4053" s="86" t="s">
        <v>136</v>
      </c>
      <c r="C4053" t="s">
        <v>132</v>
      </c>
    </row>
    <row r="4054" spans="1:3">
      <c r="A4054" t="s">
        <v>137</v>
      </c>
      <c r="B4054" s="86" t="s">
        <v>136</v>
      </c>
      <c r="C4054" t="s">
        <v>132</v>
      </c>
    </row>
    <row r="4055" spans="1:3">
      <c r="A4055" t="s">
        <v>137</v>
      </c>
      <c r="B4055" s="86" t="s">
        <v>136</v>
      </c>
      <c r="C4055" t="s">
        <v>132</v>
      </c>
    </row>
    <row r="4056" spans="1:3">
      <c r="A4056" t="s">
        <v>137</v>
      </c>
      <c r="B4056" s="86" t="s">
        <v>136</v>
      </c>
      <c r="C4056" t="s">
        <v>132</v>
      </c>
    </row>
    <row r="4057" spans="1:3">
      <c r="A4057" t="s">
        <v>137</v>
      </c>
      <c r="B4057" s="86" t="s">
        <v>136</v>
      </c>
      <c r="C4057" t="s">
        <v>132</v>
      </c>
    </row>
    <row r="4058" spans="1:3">
      <c r="A4058" t="s">
        <v>137</v>
      </c>
      <c r="B4058" s="86" t="s">
        <v>136</v>
      </c>
      <c r="C4058" t="s">
        <v>132</v>
      </c>
    </row>
    <row r="4059" spans="1:3">
      <c r="A4059" t="s">
        <v>137</v>
      </c>
      <c r="B4059" s="86" t="s">
        <v>136</v>
      </c>
      <c r="C4059" t="s">
        <v>132</v>
      </c>
    </row>
    <row r="4060" spans="1:3">
      <c r="A4060" t="s">
        <v>137</v>
      </c>
      <c r="B4060" s="86" t="s">
        <v>136</v>
      </c>
      <c r="C4060" t="s">
        <v>132</v>
      </c>
    </row>
    <row r="4061" spans="1:3">
      <c r="A4061" t="s">
        <v>137</v>
      </c>
      <c r="B4061" s="86" t="s">
        <v>136</v>
      </c>
      <c r="C4061" t="s">
        <v>132</v>
      </c>
    </row>
    <row r="4062" spans="1:3">
      <c r="A4062" t="s">
        <v>137</v>
      </c>
      <c r="B4062" s="86" t="s">
        <v>136</v>
      </c>
      <c r="C4062" t="s">
        <v>132</v>
      </c>
    </row>
    <row r="4063" spans="1:3">
      <c r="A4063" t="s">
        <v>137</v>
      </c>
      <c r="B4063" s="86" t="s">
        <v>136</v>
      </c>
      <c r="C4063" t="s">
        <v>132</v>
      </c>
    </row>
    <row r="4064" spans="1:3">
      <c r="A4064" t="s">
        <v>137</v>
      </c>
      <c r="B4064" s="86" t="s">
        <v>136</v>
      </c>
      <c r="C4064" t="s">
        <v>132</v>
      </c>
    </row>
    <row r="4065" spans="1:3">
      <c r="A4065" t="s">
        <v>137</v>
      </c>
      <c r="B4065" s="86" t="s">
        <v>136</v>
      </c>
      <c r="C4065" t="s">
        <v>132</v>
      </c>
    </row>
    <row r="4066" spans="1:3">
      <c r="A4066" t="s">
        <v>137</v>
      </c>
      <c r="B4066" s="86" t="s">
        <v>136</v>
      </c>
      <c r="C4066" t="s">
        <v>132</v>
      </c>
    </row>
    <row r="4067" spans="1:3">
      <c r="A4067" t="s">
        <v>137</v>
      </c>
      <c r="B4067" s="86" t="s">
        <v>136</v>
      </c>
      <c r="C4067" t="s">
        <v>132</v>
      </c>
    </row>
    <row r="4068" spans="1:3">
      <c r="A4068" t="s">
        <v>137</v>
      </c>
      <c r="B4068" s="86" t="s">
        <v>136</v>
      </c>
      <c r="C4068" t="s">
        <v>132</v>
      </c>
    </row>
    <row r="4069" spans="1:3">
      <c r="A4069" t="s">
        <v>137</v>
      </c>
      <c r="B4069" s="86" t="s">
        <v>136</v>
      </c>
      <c r="C4069" t="s">
        <v>132</v>
      </c>
    </row>
    <row r="4070" spans="1:3">
      <c r="A4070" t="s">
        <v>137</v>
      </c>
      <c r="B4070" s="86" t="s">
        <v>136</v>
      </c>
      <c r="C4070" t="s">
        <v>132</v>
      </c>
    </row>
    <row r="4071" spans="1:3">
      <c r="A4071" t="s">
        <v>137</v>
      </c>
      <c r="B4071" s="86" t="s">
        <v>136</v>
      </c>
      <c r="C4071" t="s">
        <v>132</v>
      </c>
    </row>
    <row r="4072" spans="1:3">
      <c r="A4072" t="s">
        <v>137</v>
      </c>
      <c r="B4072" s="86" t="s">
        <v>136</v>
      </c>
      <c r="C4072" t="s">
        <v>132</v>
      </c>
    </row>
    <row r="4073" spans="1:3">
      <c r="A4073" t="s">
        <v>137</v>
      </c>
      <c r="B4073" s="86" t="s">
        <v>136</v>
      </c>
      <c r="C4073" t="s">
        <v>132</v>
      </c>
    </row>
    <row r="4074" spans="1:3">
      <c r="A4074" t="s">
        <v>137</v>
      </c>
      <c r="B4074" s="86" t="s">
        <v>136</v>
      </c>
      <c r="C4074" t="s">
        <v>132</v>
      </c>
    </row>
    <row r="4075" spans="1:3">
      <c r="A4075" t="s">
        <v>137</v>
      </c>
      <c r="B4075" s="86" t="s">
        <v>136</v>
      </c>
      <c r="C4075" t="s">
        <v>132</v>
      </c>
    </row>
    <row r="4076" spans="1:3">
      <c r="A4076" t="s">
        <v>137</v>
      </c>
      <c r="B4076" s="86" t="s">
        <v>136</v>
      </c>
      <c r="C4076" t="s">
        <v>132</v>
      </c>
    </row>
    <row r="4077" spans="1:3">
      <c r="A4077" t="s">
        <v>137</v>
      </c>
      <c r="B4077" s="86" t="s">
        <v>136</v>
      </c>
      <c r="C4077" t="s">
        <v>132</v>
      </c>
    </row>
    <row r="4078" spans="1:3">
      <c r="A4078" t="s">
        <v>137</v>
      </c>
      <c r="B4078" s="86" t="s">
        <v>136</v>
      </c>
      <c r="C4078" t="s">
        <v>132</v>
      </c>
    </row>
    <row r="4079" spans="1:3">
      <c r="A4079" t="s">
        <v>137</v>
      </c>
      <c r="B4079" s="86" t="s">
        <v>136</v>
      </c>
      <c r="C4079" t="s">
        <v>132</v>
      </c>
    </row>
    <row r="4080" spans="1:3">
      <c r="A4080" t="s">
        <v>137</v>
      </c>
      <c r="B4080" s="86" t="s">
        <v>136</v>
      </c>
      <c r="C4080" t="s">
        <v>132</v>
      </c>
    </row>
    <row r="4081" spans="1:3">
      <c r="A4081" t="s">
        <v>137</v>
      </c>
      <c r="B4081" s="86" t="s">
        <v>136</v>
      </c>
      <c r="C4081" t="s">
        <v>132</v>
      </c>
    </row>
    <row r="4082" spans="1:3">
      <c r="A4082" t="s">
        <v>137</v>
      </c>
      <c r="B4082" s="86" t="s">
        <v>136</v>
      </c>
      <c r="C4082" t="s">
        <v>132</v>
      </c>
    </row>
    <row r="4083" spans="1:3">
      <c r="A4083" t="s">
        <v>137</v>
      </c>
      <c r="B4083" s="86" t="s">
        <v>136</v>
      </c>
      <c r="C4083" t="s">
        <v>132</v>
      </c>
    </row>
    <row r="4084" spans="1:3">
      <c r="A4084" t="s">
        <v>137</v>
      </c>
      <c r="B4084" s="86" t="s">
        <v>136</v>
      </c>
      <c r="C4084" t="s">
        <v>132</v>
      </c>
    </row>
    <row r="4085" spans="1:3">
      <c r="A4085" t="s">
        <v>137</v>
      </c>
      <c r="B4085" s="86" t="s">
        <v>136</v>
      </c>
      <c r="C4085" t="s">
        <v>132</v>
      </c>
    </row>
    <row r="4086" spans="1:3">
      <c r="A4086" t="s">
        <v>137</v>
      </c>
      <c r="B4086" s="86" t="s">
        <v>136</v>
      </c>
      <c r="C4086" t="s">
        <v>132</v>
      </c>
    </row>
    <row r="4087" spans="1:3">
      <c r="A4087" t="s">
        <v>137</v>
      </c>
      <c r="B4087" s="86" t="s">
        <v>136</v>
      </c>
      <c r="C4087" t="s">
        <v>132</v>
      </c>
    </row>
    <row r="4088" spans="1:3">
      <c r="A4088" t="s">
        <v>137</v>
      </c>
      <c r="B4088" s="86" t="s">
        <v>136</v>
      </c>
      <c r="C4088" t="s">
        <v>132</v>
      </c>
    </row>
    <row r="4089" spans="1:3">
      <c r="A4089" t="s">
        <v>137</v>
      </c>
      <c r="B4089" s="86" t="s">
        <v>136</v>
      </c>
      <c r="C4089" t="s">
        <v>132</v>
      </c>
    </row>
    <row r="4090" spans="1:3">
      <c r="A4090" t="s">
        <v>137</v>
      </c>
      <c r="B4090" s="86" t="s">
        <v>136</v>
      </c>
      <c r="C4090" t="s">
        <v>132</v>
      </c>
    </row>
    <row r="4091" spans="1:3">
      <c r="A4091" t="s">
        <v>137</v>
      </c>
      <c r="B4091" s="86" t="s">
        <v>136</v>
      </c>
      <c r="C4091" t="s">
        <v>132</v>
      </c>
    </row>
    <row r="4092" spans="1:3">
      <c r="A4092" t="s">
        <v>137</v>
      </c>
      <c r="B4092" s="86" t="s">
        <v>136</v>
      </c>
      <c r="C4092" t="s">
        <v>132</v>
      </c>
    </row>
    <row r="4093" spans="1:3">
      <c r="A4093" t="s">
        <v>137</v>
      </c>
      <c r="B4093" s="86" t="s">
        <v>136</v>
      </c>
      <c r="C4093" t="s">
        <v>132</v>
      </c>
    </row>
    <row r="4094" spans="1:3">
      <c r="A4094" t="s">
        <v>137</v>
      </c>
      <c r="B4094" s="86" t="s">
        <v>136</v>
      </c>
      <c r="C4094" t="s">
        <v>132</v>
      </c>
    </row>
    <row r="4095" spans="1:3">
      <c r="A4095" t="s">
        <v>137</v>
      </c>
      <c r="B4095" s="86" t="s">
        <v>136</v>
      </c>
      <c r="C4095" t="s">
        <v>132</v>
      </c>
    </row>
    <row r="4096" spans="1:3">
      <c r="A4096" t="s">
        <v>137</v>
      </c>
      <c r="B4096" s="86" t="s">
        <v>136</v>
      </c>
      <c r="C4096" t="s">
        <v>132</v>
      </c>
    </row>
    <row r="4097" spans="1:3">
      <c r="A4097" t="s">
        <v>137</v>
      </c>
      <c r="B4097" s="86" t="s">
        <v>136</v>
      </c>
      <c r="C4097" t="s">
        <v>132</v>
      </c>
    </row>
    <row r="4098" spans="1:3">
      <c r="A4098" t="s">
        <v>137</v>
      </c>
      <c r="B4098" s="86" t="s">
        <v>136</v>
      </c>
      <c r="C4098" t="s">
        <v>132</v>
      </c>
    </row>
    <row r="4099" spans="1:3">
      <c r="A4099" t="s">
        <v>137</v>
      </c>
      <c r="B4099" s="86" t="s">
        <v>136</v>
      </c>
      <c r="C4099" t="s">
        <v>132</v>
      </c>
    </row>
    <row r="4100" spans="1:3">
      <c r="A4100" t="s">
        <v>137</v>
      </c>
      <c r="B4100" s="86" t="s">
        <v>136</v>
      </c>
      <c r="C4100" t="s">
        <v>132</v>
      </c>
    </row>
    <row r="4101" spans="1:3">
      <c r="A4101" t="s">
        <v>137</v>
      </c>
      <c r="B4101" s="86" t="s">
        <v>136</v>
      </c>
      <c r="C4101" t="s">
        <v>132</v>
      </c>
    </row>
    <row r="4102" spans="1:3">
      <c r="A4102" t="s">
        <v>137</v>
      </c>
      <c r="B4102" s="86" t="s">
        <v>136</v>
      </c>
      <c r="C4102" t="s">
        <v>132</v>
      </c>
    </row>
    <row r="4103" spans="1:3">
      <c r="A4103" t="s">
        <v>137</v>
      </c>
      <c r="B4103" s="86" t="s">
        <v>136</v>
      </c>
      <c r="C4103" t="s">
        <v>132</v>
      </c>
    </row>
    <row r="4104" spans="1:3">
      <c r="A4104" t="s">
        <v>137</v>
      </c>
      <c r="B4104" s="86" t="s">
        <v>136</v>
      </c>
      <c r="C4104" t="s">
        <v>132</v>
      </c>
    </row>
    <row r="4105" spans="1:3">
      <c r="A4105" t="s">
        <v>137</v>
      </c>
      <c r="B4105" s="86" t="s">
        <v>136</v>
      </c>
      <c r="C4105" t="s">
        <v>132</v>
      </c>
    </row>
    <row r="4106" spans="1:3">
      <c r="A4106" t="s">
        <v>137</v>
      </c>
      <c r="B4106" s="86" t="s">
        <v>136</v>
      </c>
      <c r="C4106" t="s">
        <v>132</v>
      </c>
    </row>
    <row r="4107" spans="1:3">
      <c r="A4107" t="s">
        <v>137</v>
      </c>
      <c r="B4107" s="86" t="s">
        <v>136</v>
      </c>
      <c r="C4107" t="s">
        <v>132</v>
      </c>
    </row>
    <row r="4108" spans="1:3">
      <c r="A4108" t="s">
        <v>137</v>
      </c>
      <c r="B4108" s="86" t="s">
        <v>136</v>
      </c>
      <c r="C4108" t="s">
        <v>132</v>
      </c>
    </row>
    <row r="4109" spans="1:3">
      <c r="A4109" t="s">
        <v>137</v>
      </c>
      <c r="B4109" s="86" t="s">
        <v>136</v>
      </c>
      <c r="C4109" t="s">
        <v>132</v>
      </c>
    </row>
    <row r="4110" spans="1:3">
      <c r="A4110" t="s">
        <v>137</v>
      </c>
      <c r="B4110" s="86" t="s">
        <v>136</v>
      </c>
      <c r="C4110" t="s">
        <v>132</v>
      </c>
    </row>
    <row r="4111" spans="1:3">
      <c r="A4111" t="s">
        <v>137</v>
      </c>
      <c r="B4111" s="86" t="s">
        <v>136</v>
      </c>
      <c r="C4111" t="s">
        <v>132</v>
      </c>
    </row>
    <row r="4112" spans="1:3">
      <c r="A4112" t="s">
        <v>137</v>
      </c>
      <c r="B4112" s="86" t="s">
        <v>136</v>
      </c>
      <c r="C4112" t="s">
        <v>132</v>
      </c>
    </row>
    <row r="4113" spans="1:3">
      <c r="A4113" t="s">
        <v>137</v>
      </c>
      <c r="B4113" s="86" t="s">
        <v>136</v>
      </c>
      <c r="C4113" t="s">
        <v>132</v>
      </c>
    </row>
    <row r="4114" spans="1:3">
      <c r="A4114" t="s">
        <v>137</v>
      </c>
      <c r="B4114" s="86" t="s">
        <v>136</v>
      </c>
      <c r="C4114" t="s">
        <v>132</v>
      </c>
    </row>
    <row r="4115" spans="1:3">
      <c r="A4115" t="s">
        <v>137</v>
      </c>
      <c r="B4115" s="86" t="s">
        <v>136</v>
      </c>
      <c r="C4115" t="s">
        <v>132</v>
      </c>
    </row>
    <row r="4116" spans="1:3">
      <c r="A4116" t="s">
        <v>137</v>
      </c>
      <c r="B4116" s="86" t="s">
        <v>136</v>
      </c>
      <c r="C4116" t="s">
        <v>132</v>
      </c>
    </row>
    <row r="4117" spans="1:3">
      <c r="A4117" t="s">
        <v>137</v>
      </c>
      <c r="B4117" s="86" t="s">
        <v>136</v>
      </c>
      <c r="C4117" t="s">
        <v>132</v>
      </c>
    </row>
    <row r="4118" spans="1:3">
      <c r="A4118" t="s">
        <v>137</v>
      </c>
      <c r="B4118" s="86" t="s">
        <v>136</v>
      </c>
      <c r="C4118" t="s">
        <v>132</v>
      </c>
    </row>
    <row r="4119" spans="1:3">
      <c r="A4119" t="s">
        <v>137</v>
      </c>
      <c r="B4119" s="86" t="s">
        <v>136</v>
      </c>
      <c r="C4119" t="s">
        <v>132</v>
      </c>
    </row>
    <row r="4120" spans="1:3">
      <c r="A4120" t="s">
        <v>137</v>
      </c>
      <c r="B4120" s="86" t="s">
        <v>136</v>
      </c>
      <c r="C4120" t="s">
        <v>132</v>
      </c>
    </row>
    <row r="4121" spans="1:3">
      <c r="A4121" t="s">
        <v>137</v>
      </c>
      <c r="B4121" s="86" t="s">
        <v>136</v>
      </c>
      <c r="C4121" t="s">
        <v>132</v>
      </c>
    </row>
    <row r="4122" spans="1:3">
      <c r="A4122" t="s">
        <v>137</v>
      </c>
      <c r="B4122" s="86" t="s">
        <v>136</v>
      </c>
      <c r="C4122" t="s">
        <v>132</v>
      </c>
    </row>
    <row r="4123" spans="1:3">
      <c r="A4123" t="s">
        <v>137</v>
      </c>
      <c r="B4123" s="86" t="s">
        <v>136</v>
      </c>
      <c r="C4123" t="s">
        <v>132</v>
      </c>
    </row>
    <row r="4124" spans="1:3">
      <c r="A4124" t="s">
        <v>137</v>
      </c>
      <c r="B4124" s="86" t="s">
        <v>136</v>
      </c>
      <c r="C4124" t="s">
        <v>132</v>
      </c>
    </row>
    <row r="4125" spans="1:3">
      <c r="A4125" t="s">
        <v>137</v>
      </c>
      <c r="B4125" s="86" t="s">
        <v>136</v>
      </c>
      <c r="C4125" t="s">
        <v>132</v>
      </c>
    </row>
    <row r="4126" spans="1:3">
      <c r="A4126" t="s">
        <v>137</v>
      </c>
      <c r="B4126" s="86" t="s">
        <v>136</v>
      </c>
      <c r="C4126" t="s">
        <v>132</v>
      </c>
    </row>
    <row r="4127" spans="1:3">
      <c r="A4127" t="s">
        <v>137</v>
      </c>
      <c r="B4127" s="86" t="s">
        <v>136</v>
      </c>
      <c r="C4127" t="s">
        <v>132</v>
      </c>
    </row>
    <row r="4128" spans="1:3">
      <c r="A4128" t="s">
        <v>137</v>
      </c>
      <c r="B4128" s="86" t="s">
        <v>136</v>
      </c>
      <c r="C4128" t="s">
        <v>132</v>
      </c>
    </row>
    <row r="4129" spans="1:3">
      <c r="A4129" t="s">
        <v>137</v>
      </c>
      <c r="B4129" s="86" t="s">
        <v>136</v>
      </c>
      <c r="C4129" t="s">
        <v>132</v>
      </c>
    </row>
    <row r="4130" spans="1:3">
      <c r="A4130" t="s">
        <v>137</v>
      </c>
      <c r="B4130" s="86" t="s">
        <v>136</v>
      </c>
      <c r="C4130" t="s">
        <v>132</v>
      </c>
    </row>
    <row r="4131" spans="1:3">
      <c r="A4131" t="s">
        <v>137</v>
      </c>
      <c r="B4131" s="86" t="s">
        <v>136</v>
      </c>
      <c r="C4131" t="s">
        <v>132</v>
      </c>
    </row>
    <row r="4132" spans="1:3">
      <c r="A4132" t="s">
        <v>137</v>
      </c>
      <c r="B4132" s="86" t="s">
        <v>136</v>
      </c>
      <c r="C4132" t="s">
        <v>132</v>
      </c>
    </row>
    <row r="4133" spans="1:3">
      <c r="A4133" t="s">
        <v>137</v>
      </c>
      <c r="B4133" s="86" t="s">
        <v>136</v>
      </c>
      <c r="C4133" t="s">
        <v>132</v>
      </c>
    </row>
    <row r="4134" spans="1:3">
      <c r="A4134" t="s">
        <v>137</v>
      </c>
      <c r="B4134" s="86" t="s">
        <v>136</v>
      </c>
      <c r="C4134" t="s">
        <v>132</v>
      </c>
    </row>
    <row r="4135" spans="1:3">
      <c r="A4135" t="s">
        <v>137</v>
      </c>
      <c r="B4135" s="86" t="s">
        <v>136</v>
      </c>
      <c r="C4135" t="s">
        <v>132</v>
      </c>
    </row>
    <row r="4136" spans="1:3">
      <c r="A4136" t="s">
        <v>137</v>
      </c>
      <c r="B4136" s="86" t="s">
        <v>136</v>
      </c>
      <c r="C4136" t="s">
        <v>132</v>
      </c>
    </row>
    <row r="4137" spans="1:3">
      <c r="A4137" t="s">
        <v>137</v>
      </c>
      <c r="B4137" s="86" t="s">
        <v>136</v>
      </c>
      <c r="C4137" t="s">
        <v>132</v>
      </c>
    </row>
    <row r="4138" spans="1:3">
      <c r="A4138" t="s">
        <v>137</v>
      </c>
      <c r="B4138" s="86" t="s">
        <v>136</v>
      </c>
      <c r="C4138" t="s">
        <v>132</v>
      </c>
    </row>
    <row r="4139" spans="1:3">
      <c r="A4139" t="s">
        <v>137</v>
      </c>
      <c r="B4139" s="86" t="s">
        <v>136</v>
      </c>
      <c r="C4139" t="s">
        <v>132</v>
      </c>
    </row>
    <row r="4140" spans="1:3">
      <c r="A4140" t="s">
        <v>137</v>
      </c>
      <c r="B4140" s="86" t="s">
        <v>136</v>
      </c>
      <c r="C4140" t="s">
        <v>132</v>
      </c>
    </row>
    <row r="4141" spans="1:3">
      <c r="A4141" t="s">
        <v>137</v>
      </c>
      <c r="B4141" s="86" t="s">
        <v>136</v>
      </c>
      <c r="C4141" t="s">
        <v>132</v>
      </c>
    </row>
    <row r="4142" spans="1:3">
      <c r="A4142" t="s">
        <v>137</v>
      </c>
      <c r="B4142" s="86" t="s">
        <v>136</v>
      </c>
      <c r="C4142" t="s">
        <v>132</v>
      </c>
    </row>
    <row r="4143" spans="1:3">
      <c r="A4143" t="s">
        <v>137</v>
      </c>
      <c r="B4143" s="86" t="s">
        <v>136</v>
      </c>
      <c r="C4143" t="s">
        <v>132</v>
      </c>
    </row>
    <row r="4144" spans="1:3">
      <c r="A4144" t="s">
        <v>137</v>
      </c>
      <c r="B4144" s="86" t="s">
        <v>136</v>
      </c>
      <c r="C4144" t="s">
        <v>132</v>
      </c>
    </row>
    <row r="4145" spans="1:3">
      <c r="A4145" t="s">
        <v>137</v>
      </c>
      <c r="B4145" s="86" t="s">
        <v>136</v>
      </c>
      <c r="C4145" t="s">
        <v>132</v>
      </c>
    </row>
    <row r="4146" spans="1:3">
      <c r="A4146" t="s">
        <v>137</v>
      </c>
      <c r="B4146" s="86" t="s">
        <v>136</v>
      </c>
      <c r="C4146" t="s">
        <v>132</v>
      </c>
    </row>
    <row r="4147" spans="1:3">
      <c r="A4147" t="s">
        <v>137</v>
      </c>
      <c r="B4147" s="86" t="s">
        <v>136</v>
      </c>
      <c r="C4147" t="s">
        <v>132</v>
      </c>
    </row>
    <row r="4148" spans="1:3">
      <c r="A4148" t="s">
        <v>137</v>
      </c>
      <c r="B4148" s="86" t="s">
        <v>136</v>
      </c>
      <c r="C4148" t="s">
        <v>132</v>
      </c>
    </row>
    <row r="4149" spans="1:3">
      <c r="A4149" t="s">
        <v>137</v>
      </c>
      <c r="B4149" s="86" t="s">
        <v>136</v>
      </c>
      <c r="C4149" t="s">
        <v>132</v>
      </c>
    </row>
    <row r="4150" spans="1:3">
      <c r="A4150" t="s">
        <v>137</v>
      </c>
      <c r="B4150" s="86" t="s">
        <v>136</v>
      </c>
      <c r="C4150" t="s">
        <v>132</v>
      </c>
    </row>
    <row r="4151" spans="1:3">
      <c r="A4151" t="s">
        <v>137</v>
      </c>
      <c r="B4151" s="86" t="s">
        <v>136</v>
      </c>
      <c r="C4151" t="s">
        <v>132</v>
      </c>
    </row>
    <row r="4152" spans="1:3">
      <c r="A4152" t="s">
        <v>137</v>
      </c>
      <c r="B4152" s="86" t="s">
        <v>136</v>
      </c>
      <c r="C4152" t="s">
        <v>132</v>
      </c>
    </row>
    <row r="4153" spans="1:3">
      <c r="A4153" t="s">
        <v>137</v>
      </c>
      <c r="B4153" s="86" t="s">
        <v>136</v>
      </c>
      <c r="C4153" t="s">
        <v>132</v>
      </c>
    </row>
    <row r="4154" spans="1:3">
      <c r="A4154" t="s">
        <v>137</v>
      </c>
      <c r="B4154" s="86" t="s">
        <v>136</v>
      </c>
      <c r="C4154" t="s">
        <v>132</v>
      </c>
    </row>
    <row r="4155" spans="1:3">
      <c r="A4155" t="s">
        <v>137</v>
      </c>
      <c r="B4155" s="86" t="s">
        <v>136</v>
      </c>
      <c r="C4155" t="s">
        <v>132</v>
      </c>
    </row>
    <row r="4156" spans="1:3">
      <c r="A4156" t="s">
        <v>137</v>
      </c>
      <c r="B4156" s="86" t="s">
        <v>136</v>
      </c>
      <c r="C4156" t="s">
        <v>132</v>
      </c>
    </row>
    <row r="4157" spans="1:3">
      <c r="A4157" t="s">
        <v>137</v>
      </c>
      <c r="B4157" s="86" t="s">
        <v>136</v>
      </c>
      <c r="C4157" t="s">
        <v>132</v>
      </c>
    </row>
    <row r="4158" spans="1:3">
      <c r="A4158" t="s">
        <v>137</v>
      </c>
      <c r="B4158" s="86" t="s">
        <v>136</v>
      </c>
      <c r="C4158" t="s">
        <v>132</v>
      </c>
    </row>
    <row r="4159" spans="1:3">
      <c r="A4159" t="s">
        <v>137</v>
      </c>
      <c r="B4159" s="86" t="s">
        <v>136</v>
      </c>
      <c r="C4159" t="s">
        <v>132</v>
      </c>
    </row>
    <row r="4160" spans="1:3">
      <c r="A4160" t="s">
        <v>137</v>
      </c>
      <c r="B4160" s="86" t="s">
        <v>136</v>
      </c>
      <c r="C4160" t="s">
        <v>132</v>
      </c>
    </row>
    <row r="4161" spans="1:3">
      <c r="A4161" t="s">
        <v>137</v>
      </c>
      <c r="B4161" s="86" t="s">
        <v>136</v>
      </c>
      <c r="C4161" t="s">
        <v>132</v>
      </c>
    </row>
    <row r="4162" spans="1:3">
      <c r="A4162" t="s">
        <v>137</v>
      </c>
      <c r="B4162" s="86" t="s">
        <v>136</v>
      </c>
      <c r="C4162" t="s">
        <v>132</v>
      </c>
    </row>
    <row r="4163" spans="1:3">
      <c r="A4163" t="s">
        <v>137</v>
      </c>
      <c r="B4163" s="86" t="s">
        <v>136</v>
      </c>
      <c r="C4163" t="s">
        <v>132</v>
      </c>
    </row>
    <row r="4164" spans="1:3">
      <c r="A4164" t="s">
        <v>137</v>
      </c>
      <c r="B4164" s="86" t="s">
        <v>136</v>
      </c>
      <c r="C4164" t="s">
        <v>132</v>
      </c>
    </row>
    <row r="4165" spans="1:3">
      <c r="A4165" t="s">
        <v>137</v>
      </c>
      <c r="B4165" s="86" t="s">
        <v>136</v>
      </c>
      <c r="C4165" t="s">
        <v>132</v>
      </c>
    </row>
    <row r="4166" spans="1:3">
      <c r="A4166" t="s">
        <v>137</v>
      </c>
      <c r="B4166" s="86" t="s">
        <v>136</v>
      </c>
      <c r="C4166" t="s">
        <v>132</v>
      </c>
    </row>
    <row r="4167" spans="1:3">
      <c r="A4167" t="s">
        <v>137</v>
      </c>
      <c r="B4167" s="86" t="s">
        <v>136</v>
      </c>
      <c r="C4167" t="s">
        <v>132</v>
      </c>
    </row>
    <row r="4168" spans="1:3">
      <c r="A4168" t="s">
        <v>137</v>
      </c>
      <c r="B4168" s="86" t="s">
        <v>136</v>
      </c>
      <c r="C4168" t="s">
        <v>132</v>
      </c>
    </row>
    <row r="4169" spans="1:3">
      <c r="A4169" t="s">
        <v>137</v>
      </c>
      <c r="B4169" s="86" t="s">
        <v>136</v>
      </c>
      <c r="C4169" t="s">
        <v>132</v>
      </c>
    </row>
    <row r="4170" spans="1:3">
      <c r="A4170" t="s">
        <v>137</v>
      </c>
      <c r="B4170" s="86" t="s">
        <v>136</v>
      </c>
      <c r="C4170" t="s">
        <v>132</v>
      </c>
    </row>
    <row r="4171" spans="1:3">
      <c r="A4171" t="s">
        <v>137</v>
      </c>
      <c r="B4171" s="86" t="s">
        <v>136</v>
      </c>
      <c r="C4171" t="s">
        <v>132</v>
      </c>
    </row>
    <row r="4172" spans="1:3">
      <c r="A4172" t="s">
        <v>137</v>
      </c>
      <c r="B4172" s="86" t="s">
        <v>136</v>
      </c>
      <c r="C4172" t="s">
        <v>132</v>
      </c>
    </row>
    <row r="4173" spans="1:3">
      <c r="A4173" t="s">
        <v>137</v>
      </c>
      <c r="B4173" s="86" t="s">
        <v>136</v>
      </c>
      <c r="C4173" t="s">
        <v>132</v>
      </c>
    </row>
    <row r="4174" spans="1:3">
      <c r="A4174" t="s">
        <v>137</v>
      </c>
      <c r="B4174" s="86" t="s">
        <v>136</v>
      </c>
      <c r="C4174" t="s">
        <v>132</v>
      </c>
    </row>
    <row r="4175" spans="1:3">
      <c r="A4175" t="s">
        <v>137</v>
      </c>
      <c r="B4175" s="86" t="s">
        <v>136</v>
      </c>
      <c r="C4175" t="s">
        <v>132</v>
      </c>
    </row>
    <row r="4176" spans="1:3">
      <c r="A4176" t="s">
        <v>137</v>
      </c>
      <c r="B4176" s="86" t="s">
        <v>136</v>
      </c>
      <c r="C4176" t="s">
        <v>132</v>
      </c>
    </row>
    <row r="4177" spans="1:3">
      <c r="A4177" t="s">
        <v>137</v>
      </c>
      <c r="B4177" s="86" t="s">
        <v>136</v>
      </c>
      <c r="C4177" t="s">
        <v>132</v>
      </c>
    </row>
    <row r="4178" spans="1:3">
      <c r="A4178" t="s">
        <v>137</v>
      </c>
      <c r="B4178" s="86" t="s">
        <v>136</v>
      </c>
      <c r="C4178" t="s">
        <v>132</v>
      </c>
    </row>
    <row r="4179" spans="1:3">
      <c r="A4179" t="s">
        <v>137</v>
      </c>
      <c r="B4179" s="86" t="s">
        <v>136</v>
      </c>
      <c r="C4179" t="s">
        <v>132</v>
      </c>
    </row>
    <row r="4180" spans="1:3">
      <c r="A4180" t="s">
        <v>137</v>
      </c>
      <c r="B4180" s="86" t="s">
        <v>136</v>
      </c>
      <c r="C4180" t="s">
        <v>132</v>
      </c>
    </row>
    <row r="4181" spans="1:3">
      <c r="A4181" t="s">
        <v>137</v>
      </c>
      <c r="B4181" s="86" t="s">
        <v>136</v>
      </c>
      <c r="C4181" t="s">
        <v>132</v>
      </c>
    </row>
    <row r="4182" spans="1:3">
      <c r="A4182" t="s">
        <v>137</v>
      </c>
      <c r="B4182" s="86" t="s">
        <v>136</v>
      </c>
      <c r="C4182" t="s">
        <v>132</v>
      </c>
    </row>
    <row r="4183" spans="1:3">
      <c r="A4183" t="s">
        <v>137</v>
      </c>
      <c r="B4183" s="86" t="s">
        <v>136</v>
      </c>
      <c r="C4183" t="s">
        <v>132</v>
      </c>
    </row>
    <row r="4184" spans="1:3">
      <c r="A4184" t="s">
        <v>137</v>
      </c>
      <c r="B4184" s="86" t="s">
        <v>136</v>
      </c>
      <c r="C4184" t="s">
        <v>132</v>
      </c>
    </row>
    <row r="4185" spans="1:3">
      <c r="A4185" t="s">
        <v>137</v>
      </c>
      <c r="B4185" s="86" t="s">
        <v>136</v>
      </c>
      <c r="C4185" t="s">
        <v>132</v>
      </c>
    </row>
    <row r="4186" spans="1:3">
      <c r="A4186" t="s">
        <v>137</v>
      </c>
      <c r="B4186" s="86" t="s">
        <v>136</v>
      </c>
      <c r="C4186" t="s">
        <v>132</v>
      </c>
    </row>
    <row r="4187" spans="1:3">
      <c r="A4187" t="s">
        <v>137</v>
      </c>
      <c r="B4187" s="86" t="s">
        <v>136</v>
      </c>
      <c r="C4187" t="s">
        <v>132</v>
      </c>
    </row>
    <row r="4188" spans="1:3">
      <c r="A4188" t="s">
        <v>137</v>
      </c>
      <c r="B4188" s="86" t="s">
        <v>136</v>
      </c>
      <c r="C4188" t="s">
        <v>132</v>
      </c>
    </row>
    <row r="4189" spans="1:3">
      <c r="A4189" t="s">
        <v>137</v>
      </c>
      <c r="B4189" s="86" t="s">
        <v>136</v>
      </c>
      <c r="C4189" t="s">
        <v>132</v>
      </c>
    </row>
    <row r="4190" spans="1:3">
      <c r="A4190" t="s">
        <v>137</v>
      </c>
      <c r="B4190" s="86" t="s">
        <v>136</v>
      </c>
      <c r="C4190" t="s">
        <v>132</v>
      </c>
    </row>
    <row r="4191" spans="1:3">
      <c r="A4191" t="s">
        <v>137</v>
      </c>
      <c r="B4191" s="86" t="s">
        <v>136</v>
      </c>
      <c r="C4191" t="s">
        <v>132</v>
      </c>
    </row>
    <row r="4192" spans="1:3">
      <c r="A4192" t="s">
        <v>137</v>
      </c>
      <c r="B4192" s="86" t="s">
        <v>136</v>
      </c>
      <c r="C4192" t="s">
        <v>132</v>
      </c>
    </row>
    <row r="4193" spans="1:3">
      <c r="A4193" t="s">
        <v>137</v>
      </c>
      <c r="B4193" s="86" t="s">
        <v>136</v>
      </c>
      <c r="C4193" t="s">
        <v>132</v>
      </c>
    </row>
    <row r="4194" spans="1:3">
      <c r="A4194" t="s">
        <v>137</v>
      </c>
      <c r="B4194" s="86" t="s">
        <v>136</v>
      </c>
      <c r="C4194" t="s">
        <v>132</v>
      </c>
    </row>
    <row r="4195" spans="1:3">
      <c r="A4195" t="s">
        <v>137</v>
      </c>
      <c r="B4195" s="86" t="s">
        <v>136</v>
      </c>
      <c r="C4195" t="s">
        <v>132</v>
      </c>
    </row>
    <row r="4196" spans="1:3">
      <c r="A4196" t="s">
        <v>137</v>
      </c>
      <c r="B4196" s="86" t="s">
        <v>136</v>
      </c>
      <c r="C4196" t="s">
        <v>132</v>
      </c>
    </row>
    <row r="4197" spans="1:3">
      <c r="A4197" t="s">
        <v>137</v>
      </c>
      <c r="B4197" s="86" t="s">
        <v>136</v>
      </c>
      <c r="C4197" t="s">
        <v>132</v>
      </c>
    </row>
    <row r="4198" spans="1:3">
      <c r="A4198" t="s">
        <v>137</v>
      </c>
      <c r="B4198" s="86" t="s">
        <v>136</v>
      </c>
      <c r="C4198" t="s">
        <v>132</v>
      </c>
    </row>
    <row r="4199" spans="1:3">
      <c r="A4199" t="s">
        <v>137</v>
      </c>
      <c r="B4199" s="86" t="s">
        <v>136</v>
      </c>
      <c r="C4199" t="s">
        <v>132</v>
      </c>
    </row>
    <row r="4200" spans="1:3">
      <c r="A4200" t="s">
        <v>137</v>
      </c>
      <c r="B4200" s="86" t="s">
        <v>136</v>
      </c>
      <c r="C4200" t="s">
        <v>132</v>
      </c>
    </row>
    <row r="4201" spans="1:3">
      <c r="A4201" t="s">
        <v>137</v>
      </c>
      <c r="B4201" s="86" t="s">
        <v>136</v>
      </c>
      <c r="C4201" t="s">
        <v>132</v>
      </c>
    </row>
    <row r="4202" spans="1:3">
      <c r="A4202" t="s">
        <v>137</v>
      </c>
      <c r="B4202" s="86" t="s">
        <v>136</v>
      </c>
      <c r="C4202" t="s">
        <v>132</v>
      </c>
    </row>
    <row r="4203" spans="1:3">
      <c r="A4203" t="s">
        <v>137</v>
      </c>
      <c r="B4203" s="86" t="s">
        <v>136</v>
      </c>
      <c r="C4203" t="s">
        <v>132</v>
      </c>
    </row>
    <row r="4204" spans="1:3">
      <c r="A4204" t="s">
        <v>137</v>
      </c>
      <c r="B4204" s="86" t="s">
        <v>136</v>
      </c>
      <c r="C4204" t="s">
        <v>132</v>
      </c>
    </row>
    <row r="4205" spans="1:3">
      <c r="A4205" t="s">
        <v>137</v>
      </c>
      <c r="B4205" s="86" t="s">
        <v>136</v>
      </c>
      <c r="C4205" t="s">
        <v>132</v>
      </c>
    </row>
    <row r="4206" spans="1:3">
      <c r="A4206" t="s">
        <v>137</v>
      </c>
      <c r="B4206" s="86" t="s">
        <v>136</v>
      </c>
      <c r="C4206" t="s">
        <v>132</v>
      </c>
    </row>
    <row r="4207" spans="1:3">
      <c r="A4207" t="s">
        <v>137</v>
      </c>
      <c r="B4207" s="86" t="s">
        <v>136</v>
      </c>
      <c r="C4207" t="s">
        <v>132</v>
      </c>
    </row>
    <row r="4208" spans="1:3">
      <c r="A4208" t="s">
        <v>137</v>
      </c>
      <c r="B4208" s="86" t="s">
        <v>136</v>
      </c>
      <c r="C4208" t="s">
        <v>132</v>
      </c>
    </row>
    <row r="4209" spans="1:3">
      <c r="A4209" t="s">
        <v>137</v>
      </c>
      <c r="B4209" s="86" t="s">
        <v>136</v>
      </c>
      <c r="C4209" t="s">
        <v>132</v>
      </c>
    </row>
    <row r="4210" spans="1:3">
      <c r="A4210" t="s">
        <v>137</v>
      </c>
      <c r="B4210" s="86" t="s">
        <v>136</v>
      </c>
      <c r="C4210" t="s">
        <v>132</v>
      </c>
    </row>
    <row r="4211" spans="1:3">
      <c r="A4211" t="s">
        <v>137</v>
      </c>
      <c r="B4211" s="86" t="s">
        <v>136</v>
      </c>
      <c r="C4211" t="s">
        <v>132</v>
      </c>
    </row>
    <row r="4212" spans="1:3">
      <c r="A4212" t="s">
        <v>137</v>
      </c>
      <c r="B4212" s="86" t="s">
        <v>136</v>
      </c>
      <c r="C4212" t="s">
        <v>132</v>
      </c>
    </row>
    <row r="4213" spans="1:3">
      <c r="A4213" t="s">
        <v>137</v>
      </c>
      <c r="B4213" s="86" t="s">
        <v>136</v>
      </c>
      <c r="C4213" t="s">
        <v>132</v>
      </c>
    </row>
    <row r="4214" spans="1:3">
      <c r="A4214" t="s">
        <v>137</v>
      </c>
      <c r="B4214" s="86" t="s">
        <v>136</v>
      </c>
      <c r="C4214" t="s">
        <v>132</v>
      </c>
    </row>
    <row r="4215" spans="1:3">
      <c r="A4215" t="s">
        <v>137</v>
      </c>
      <c r="B4215" s="86" t="s">
        <v>136</v>
      </c>
      <c r="C4215" t="s">
        <v>132</v>
      </c>
    </row>
    <row r="4216" spans="1:3">
      <c r="A4216" t="s">
        <v>137</v>
      </c>
      <c r="B4216" s="86" t="s">
        <v>136</v>
      </c>
      <c r="C4216" t="s">
        <v>132</v>
      </c>
    </row>
    <row r="4217" spans="1:3">
      <c r="A4217" t="s">
        <v>137</v>
      </c>
      <c r="B4217" s="86" t="s">
        <v>136</v>
      </c>
      <c r="C4217" t="s">
        <v>132</v>
      </c>
    </row>
    <row r="4218" spans="1:3">
      <c r="A4218" t="s">
        <v>137</v>
      </c>
      <c r="B4218" s="86" t="s">
        <v>136</v>
      </c>
      <c r="C4218" t="s">
        <v>132</v>
      </c>
    </row>
    <row r="4219" spans="1:3">
      <c r="A4219" t="s">
        <v>137</v>
      </c>
      <c r="B4219" s="86" t="s">
        <v>136</v>
      </c>
      <c r="C4219" t="s">
        <v>132</v>
      </c>
    </row>
    <row r="4220" spans="1:3">
      <c r="A4220" t="s">
        <v>137</v>
      </c>
      <c r="B4220" s="86" t="s">
        <v>136</v>
      </c>
      <c r="C4220" t="s">
        <v>132</v>
      </c>
    </row>
    <row r="4221" spans="1:3">
      <c r="A4221" t="s">
        <v>137</v>
      </c>
      <c r="B4221" s="86" t="s">
        <v>136</v>
      </c>
      <c r="C4221" t="s">
        <v>132</v>
      </c>
    </row>
    <row r="4222" spans="1:3">
      <c r="A4222" t="s">
        <v>137</v>
      </c>
      <c r="B4222" s="86" t="s">
        <v>136</v>
      </c>
      <c r="C4222" t="s">
        <v>132</v>
      </c>
    </row>
    <row r="4223" spans="1:3">
      <c r="A4223" t="s">
        <v>137</v>
      </c>
      <c r="B4223" s="86" t="s">
        <v>136</v>
      </c>
      <c r="C4223" t="s">
        <v>132</v>
      </c>
    </row>
    <row r="4224" spans="1:3">
      <c r="A4224" t="s">
        <v>137</v>
      </c>
      <c r="B4224" s="86" t="s">
        <v>136</v>
      </c>
      <c r="C4224" t="s">
        <v>132</v>
      </c>
    </row>
    <row r="4225" spans="1:3">
      <c r="A4225" t="s">
        <v>137</v>
      </c>
      <c r="B4225" s="86" t="s">
        <v>136</v>
      </c>
      <c r="C4225" t="s">
        <v>132</v>
      </c>
    </row>
    <row r="4226" spans="1:3">
      <c r="A4226" t="s">
        <v>137</v>
      </c>
      <c r="B4226" s="86" t="s">
        <v>136</v>
      </c>
      <c r="C4226" t="s">
        <v>132</v>
      </c>
    </row>
    <row r="4227" spans="1:3">
      <c r="A4227" t="s">
        <v>137</v>
      </c>
      <c r="B4227" s="86" t="s">
        <v>136</v>
      </c>
      <c r="C4227" t="s">
        <v>132</v>
      </c>
    </row>
    <row r="4228" spans="1:3">
      <c r="A4228" t="s">
        <v>137</v>
      </c>
      <c r="B4228" s="86" t="s">
        <v>136</v>
      </c>
      <c r="C4228" t="s">
        <v>132</v>
      </c>
    </row>
    <row r="4229" spans="1:3">
      <c r="A4229" t="s">
        <v>137</v>
      </c>
      <c r="B4229" s="86" t="s">
        <v>136</v>
      </c>
      <c r="C4229" t="s">
        <v>132</v>
      </c>
    </row>
    <row r="4230" spans="1:3">
      <c r="A4230" t="s">
        <v>137</v>
      </c>
      <c r="B4230" s="86" t="s">
        <v>136</v>
      </c>
      <c r="C4230" t="s">
        <v>132</v>
      </c>
    </row>
    <row r="4231" spans="1:3">
      <c r="A4231" t="s">
        <v>137</v>
      </c>
      <c r="B4231" s="86" t="s">
        <v>138</v>
      </c>
      <c r="C4231" s="86" t="s">
        <v>254</v>
      </c>
    </row>
    <row r="4232" spans="1:3">
      <c r="A4232" t="s">
        <v>137</v>
      </c>
      <c r="B4232" s="86" t="s">
        <v>138</v>
      </c>
      <c r="C4232" s="86" t="s">
        <v>254</v>
      </c>
    </row>
    <row r="4233" spans="1:3">
      <c r="A4233" t="s">
        <v>137</v>
      </c>
      <c r="B4233" s="86" t="s">
        <v>138</v>
      </c>
      <c r="C4233" s="86" t="s">
        <v>254</v>
      </c>
    </row>
    <row r="4234" spans="1:3">
      <c r="A4234" t="s">
        <v>137</v>
      </c>
      <c r="B4234" s="86" t="s">
        <v>138</v>
      </c>
      <c r="C4234" s="86" t="s">
        <v>255</v>
      </c>
    </row>
    <row r="4235" spans="1:3">
      <c r="A4235" t="s">
        <v>137</v>
      </c>
      <c r="B4235" s="86" t="s">
        <v>138</v>
      </c>
      <c r="C4235" s="86" t="s">
        <v>255</v>
      </c>
    </row>
    <row r="4236" spans="1:3">
      <c r="A4236" t="s">
        <v>137</v>
      </c>
      <c r="B4236" s="86" t="s">
        <v>138</v>
      </c>
      <c r="C4236" s="86" t="s">
        <v>255</v>
      </c>
    </row>
    <row r="4237" spans="1:3">
      <c r="A4237" t="s">
        <v>137</v>
      </c>
      <c r="B4237" s="86" t="s">
        <v>138</v>
      </c>
      <c r="C4237" s="86" t="s">
        <v>256</v>
      </c>
    </row>
    <row r="4238" spans="1:3">
      <c r="A4238" t="s">
        <v>137</v>
      </c>
      <c r="B4238" s="86" t="s">
        <v>138</v>
      </c>
      <c r="C4238" s="86" t="s">
        <v>256</v>
      </c>
    </row>
    <row r="4239" spans="1:3">
      <c r="A4239" t="s">
        <v>137</v>
      </c>
      <c r="B4239" s="86" t="s">
        <v>138</v>
      </c>
      <c r="C4239" s="86" t="s">
        <v>256</v>
      </c>
    </row>
    <row r="4240" spans="1:3">
      <c r="A4240" t="s">
        <v>137</v>
      </c>
      <c r="B4240" s="86" t="s">
        <v>138</v>
      </c>
      <c r="C4240" s="86" t="s">
        <v>256</v>
      </c>
    </row>
    <row r="4241" spans="1:3">
      <c r="A4241" t="s">
        <v>137</v>
      </c>
      <c r="B4241" s="86" t="s">
        <v>138</v>
      </c>
      <c r="C4241" s="86" t="s">
        <v>256</v>
      </c>
    </row>
    <row r="4242" spans="1:3">
      <c r="A4242" t="s">
        <v>137</v>
      </c>
      <c r="B4242" s="86" t="s">
        <v>138</v>
      </c>
      <c r="C4242" s="86" t="s">
        <v>257</v>
      </c>
    </row>
    <row r="4243" spans="1:3">
      <c r="A4243" t="s">
        <v>137</v>
      </c>
      <c r="B4243" s="86" t="s">
        <v>138</v>
      </c>
      <c r="C4243" s="86" t="s">
        <v>257</v>
      </c>
    </row>
    <row r="4244" spans="1:3">
      <c r="A4244" t="s">
        <v>137</v>
      </c>
      <c r="B4244" s="86" t="s">
        <v>138</v>
      </c>
      <c r="C4244" s="86" t="s">
        <v>257</v>
      </c>
    </row>
    <row r="4245" spans="1:3">
      <c r="A4245" t="s">
        <v>137</v>
      </c>
      <c r="B4245" s="86" t="s">
        <v>138</v>
      </c>
      <c r="C4245" s="86" t="s">
        <v>257</v>
      </c>
    </row>
    <row r="4246" spans="1:3">
      <c r="A4246" t="s">
        <v>137</v>
      </c>
      <c r="B4246" s="86" t="s">
        <v>138</v>
      </c>
      <c r="C4246" s="86" t="s">
        <v>257</v>
      </c>
    </row>
    <row r="4247" spans="1:3">
      <c r="A4247" t="s">
        <v>137</v>
      </c>
      <c r="B4247" s="86" t="s">
        <v>138</v>
      </c>
      <c r="C4247" t="s">
        <v>258</v>
      </c>
    </row>
    <row r="4248" spans="1:3">
      <c r="A4248" t="s">
        <v>137</v>
      </c>
      <c r="B4248" s="86" t="s">
        <v>138</v>
      </c>
      <c r="C4248" t="s">
        <v>258</v>
      </c>
    </row>
    <row r="4249" spans="1:3">
      <c r="A4249" t="s">
        <v>137</v>
      </c>
      <c r="B4249" s="86" t="s">
        <v>138</v>
      </c>
      <c r="C4249" t="s">
        <v>258</v>
      </c>
    </row>
    <row r="4250" spans="1:3">
      <c r="A4250" t="s">
        <v>137</v>
      </c>
      <c r="B4250" s="86" t="s">
        <v>138</v>
      </c>
      <c r="C4250" t="s">
        <v>258</v>
      </c>
    </row>
    <row r="4251" spans="1:3">
      <c r="A4251" t="s">
        <v>137</v>
      </c>
      <c r="B4251" s="86" t="s">
        <v>138</v>
      </c>
      <c r="C4251" t="s">
        <v>258</v>
      </c>
    </row>
    <row r="4252" spans="1:3">
      <c r="A4252" t="s">
        <v>137</v>
      </c>
      <c r="B4252" s="86" t="s">
        <v>138</v>
      </c>
      <c r="C4252" t="s">
        <v>258</v>
      </c>
    </row>
    <row r="4253" spans="1:3">
      <c r="A4253" t="s">
        <v>137</v>
      </c>
      <c r="B4253" s="86" t="s">
        <v>138</v>
      </c>
      <c r="C4253" t="s">
        <v>258</v>
      </c>
    </row>
    <row r="4254" spans="1:3">
      <c r="A4254" t="s">
        <v>137</v>
      </c>
      <c r="B4254" s="86" t="s">
        <v>138</v>
      </c>
      <c r="C4254" t="s">
        <v>258</v>
      </c>
    </row>
    <row r="4255" spans="1:3">
      <c r="A4255" t="s">
        <v>137</v>
      </c>
      <c r="B4255" s="86" t="s">
        <v>138</v>
      </c>
      <c r="C4255" t="s">
        <v>1423</v>
      </c>
    </row>
    <row r="4256" spans="1:3">
      <c r="A4256" t="s">
        <v>137</v>
      </c>
      <c r="B4256" s="86" t="s">
        <v>138</v>
      </c>
      <c r="C4256" t="s">
        <v>1423</v>
      </c>
    </row>
    <row r="4257" spans="1:3">
      <c r="A4257" t="s">
        <v>137</v>
      </c>
      <c r="B4257" s="86" t="s">
        <v>138</v>
      </c>
      <c r="C4257" t="s">
        <v>1423</v>
      </c>
    </row>
    <row r="4258" spans="1:3">
      <c r="A4258" t="s">
        <v>137</v>
      </c>
      <c r="B4258" s="86" t="s">
        <v>138</v>
      </c>
      <c r="C4258" t="s">
        <v>1423</v>
      </c>
    </row>
    <row r="4259" spans="1:3">
      <c r="A4259" t="s">
        <v>137</v>
      </c>
      <c r="B4259" s="86" t="s">
        <v>138</v>
      </c>
      <c r="C4259" t="s">
        <v>1424</v>
      </c>
    </row>
    <row r="4260" spans="1:3">
      <c r="A4260" t="s">
        <v>137</v>
      </c>
      <c r="B4260" s="86" t="s">
        <v>138</v>
      </c>
      <c r="C4260" t="s">
        <v>1424</v>
      </c>
    </row>
    <row r="4261" spans="1:3">
      <c r="A4261" t="s">
        <v>137</v>
      </c>
      <c r="B4261" s="86" t="s">
        <v>138</v>
      </c>
      <c r="C4261" t="s">
        <v>1424</v>
      </c>
    </row>
    <row r="4262" spans="1:3">
      <c r="A4262" t="s">
        <v>137</v>
      </c>
      <c r="B4262" s="86" t="s">
        <v>138</v>
      </c>
      <c r="C4262" t="s">
        <v>1424</v>
      </c>
    </row>
    <row r="4263" spans="1:3">
      <c r="A4263" t="s">
        <v>137</v>
      </c>
      <c r="B4263" s="86" t="s">
        <v>138</v>
      </c>
      <c r="C4263" t="s">
        <v>1425</v>
      </c>
    </row>
    <row r="4264" spans="1:3">
      <c r="A4264" t="s">
        <v>137</v>
      </c>
      <c r="B4264" s="86" t="s">
        <v>138</v>
      </c>
      <c r="C4264" t="s">
        <v>1425</v>
      </c>
    </row>
    <row r="4265" spans="1:3">
      <c r="A4265" t="s">
        <v>137</v>
      </c>
      <c r="B4265" s="86" t="s">
        <v>138</v>
      </c>
      <c r="C4265" t="s">
        <v>1425</v>
      </c>
    </row>
    <row r="4266" spans="1:3">
      <c r="A4266" t="s">
        <v>137</v>
      </c>
      <c r="B4266" s="86" t="s">
        <v>138</v>
      </c>
      <c r="C4266" t="s">
        <v>1425</v>
      </c>
    </row>
    <row r="4267" spans="1:3">
      <c r="A4267" t="s">
        <v>137</v>
      </c>
      <c r="B4267" s="86" t="s">
        <v>138</v>
      </c>
      <c r="C4267" t="s">
        <v>1425</v>
      </c>
    </row>
    <row r="4268" spans="1:3">
      <c r="A4268" t="s">
        <v>137</v>
      </c>
      <c r="B4268" s="86" t="s">
        <v>138</v>
      </c>
      <c r="C4268" t="s">
        <v>1426</v>
      </c>
    </row>
    <row r="4269" spans="1:3">
      <c r="A4269" t="s">
        <v>137</v>
      </c>
      <c r="B4269" s="86" t="s">
        <v>138</v>
      </c>
      <c r="C4269" t="s">
        <v>1426</v>
      </c>
    </row>
    <row r="4270" spans="1:3">
      <c r="A4270" t="s">
        <v>137</v>
      </c>
      <c r="B4270" s="86" t="s">
        <v>138</v>
      </c>
      <c r="C4270" t="s">
        <v>1426</v>
      </c>
    </row>
    <row r="4271" spans="1:3">
      <c r="A4271" t="s">
        <v>137</v>
      </c>
      <c r="B4271" s="86" t="s">
        <v>138</v>
      </c>
      <c r="C4271" t="s">
        <v>1426</v>
      </c>
    </row>
    <row r="4272" spans="1:3">
      <c r="A4272" t="s">
        <v>137</v>
      </c>
      <c r="B4272" s="86" t="s">
        <v>138</v>
      </c>
      <c r="C4272" t="s">
        <v>1426</v>
      </c>
    </row>
    <row r="4273" spans="1:3">
      <c r="A4273" t="s">
        <v>137</v>
      </c>
      <c r="B4273" s="86" t="s">
        <v>138</v>
      </c>
      <c r="C4273" t="s">
        <v>1427</v>
      </c>
    </row>
    <row r="4274" spans="1:3">
      <c r="A4274" t="s">
        <v>137</v>
      </c>
      <c r="B4274" s="86" t="s">
        <v>138</v>
      </c>
      <c r="C4274" t="s">
        <v>1427</v>
      </c>
    </row>
    <row r="4275" spans="1:3">
      <c r="A4275" t="s">
        <v>137</v>
      </c>
      <c r="B4275" s="86" t="s">
        <v>138</v>
      </c>
      <c r="C4275" t="s">
        <v>1427</v>
      </c>
    </row>
    <row r="4276" spans="1:3">
      <c r="A4276" t="s">
        <v>137</v>
      </c>
      <c r="B4276" s="86" t="s">
        <v>138</v>
      </c>
      <c r="C4276" s="86" t="s">
        <v>1516</v>
      </c>
    </row>
    <row r="4277" spans="1:3">
      <c r="A4277" t="s">
        <v>137</v>
      </c>
      <c r="B4277" s="86" t="s">
        <v>138</v>
      </c>
      <c r="C4277" s="86" t="s">
        <v>1516</v>
      </c>
    </row>
    <row r="4278" spans="1:3">
      <c r="A4278" t="s">
        <v>137</v>
      </c>
      <c r="B4278" s="86" t="s">
        <v>138</v>
      </c>
      <c r="C4278" s="86" t="s">
        <v>1516</v>
      </c>
    </row>
    <row r="4279" spans="1:3">
      <c r="A4279" t="s">
        <v>137</v>
      </c>
      <c r="B4279" s="86" t="s">
        <v>138</v>
      </c>
      <c r="C4279" s="86" t="s">
        <v>1516</v>
      </c>
    </row>
    <row r="4280" spans="1:3">
      <c r="A4280" t="s">
        <v>137</v>
      </c>
      <c r="B4280" s="86" t="s">
        <v>138</v>
      </c>
      <c r="C4280" s="86" t="s">
        <v>1516</v>
      </c>
    </row>
    <row r="4281" spans="1:3">
      <c r="A4281" t="s">
        <v>137</v>
      </c>
      <c r="B4281" s="86" t="s">
        <v>138</v>
      </c>
      <c r="C4281" s="86" t="s">
        <v>1516</v>
      </c>
    </row>
    <row r="4282" spans="1:3">
      <c r="A4282" t="s">
        <v>137</v>
      </c>
      <c r="B4282" s="86" t="s">
        <v>138</v>
      </c>
      <c r="C4282" s="86" t="s">
        <v>1516</v>
      </c>
    </row>
    <row r="4283" spans="1:3">
      <c r="A4283" t="s">
        <v>137</v>
      </c>
      <c r="B4283" s="86" t="s">
        <v>138</v>
      </c>
      <c r="C4283" s="86" t="s">
        <v>1516</v>
      </c>
    </row>
    <row r="4284" spans="1:3">
      <c r="A4284" t="s">
        <v>137</v>
      </c>
      <c r="B4284" s="86" t="s">
        <v>138</v>
      </c>
      <c r="C4284" s="86" t="s">
        <v>1516</v>
      </c>
    </row>
    <row r="4285" spans="1:3">
      <c r="A4285" t="s">
        <v>137</v>
      </c>
      <c r="B4285" s="86" t="s">
        <v>138</v>
      </c>
      <c r="C4285" s="86" t="s">
        <v>1516</v>
      </c>
    </row>
    <row r="4286" spans="1:3">
      <c r="A4286" t="s">
        <v>137</v>
      </c>
      <c r="B4286" s="86" t="s">
        <v>138</v>
      </c>
      <c r="C4286" s="86" t="s">
        <v>264</v>
      </c>
    </row>
    <row r="4287" spans="1:3">
      <c r="A4287" t="s">
        <v>137</v>
      </c>
      <c r="B4287" s="86" t="s">
        <v>138</v>
      </c>
      <c r="C4287" s="86" t="s">
        <v>264</v>
      </c>
    </row>
    <row r="4288" spans="1:3">
      <c r="A4288" t="s">
        <v>137</v>
      </c>
      <c r="B4288" s="86" t="s">
        <v>138</v>
      </c>
      <c r="C4288" s="86" t="s">
        <v>264</v>
      </c>
    </row>
    <row r="4289" spans="1:3">
      <c r="A4289" t="s">
        <v>137</v>
      </c>
      <c r="B4289" s="86" t="s">
        <v>138</v>
      </c>
      <c r="C4289" s="86" t="s">
        <v>264</v>
      </c>
    </row>
    <row r="4290" spans="1:3">
      <c r="A4290" t="s">
        <v>137</v>
      </c>
      <c r="B4290" s="86" t="s">
        <v>138</v>
      </c>
      <c r="C4290" s="86" t="s">
        <v>264</v>
      </c>
    </row>
    <row r="4291" spans="1:3">
      <c r="A4291" t="s">
        <v>137</v>
      </c>
      <c r="B4291" s="86" t="s">
        <v>138</v>
      </c>
      <c r="C4291" s="86" t="s">
        <v>265</v>
      </c>
    </row>
    <row r="4292" spans="1:3">
      <c r="A4292" t="s">
        <v>137</v>
      </c>
      <c r="B4292" s="86" t="s">
        <v>138</v>
      </c>
      <c r="C4292" s="86" t="s">
        <v>265</v>
      </c>
    </row>
    <row r="4293" spans="1:3">
      <c r="A4293" t="s">
        <v>137</v>
      </c>
      <c r="B4293" s="86" t="s">
        <v>138</v>
      </c>
      <c r="C4293" s="86" t="s">
        <v>265</v>
      </c>
    </row>
    <row r="4294" spans="1:3">
      <c r="A4294" t="s">
        <v>137</v>
      </c>
      <c r="B4294" s="86" t="s">
        <v>138</v>
      </c>
      <c r="C4294" s="86" t="s">
        <v>265</v>
      </c>
    </row>
    <row r="4295" spans="1:3">
      <c r="A4295" t="s">
        <v>137</v>
      </c>
      <c r="B4295" s="86" t="s">
        <v>138</v>
      </c>
      <c r="C4295" s="86" t="s">
        <v>266</v>
      </c>
    </row>
    <row r="4296" spans="1:3">
      <c r="A4296" t="s">
        <v>137</v>
      </c>
      <c r="B4296" s="86" t="s">
        <v>138</v>
      </c>
      <c r="C4296" s="86" t="s">
        <v>266</v>
      </c>
    </row>
    <row r="4297" spans="1:3">
      <c r="A4297" t="s">
        <v>137</v>
      </c>
      <c r="B4297" s="86" t="s">
        <v>138</v>
      </c>
      <c r="C4297" s="86" t="s">
        <v>266</v>
      </c>
    </row>
    <row r="4298" spans="1:3">
      <c r="A4298" t="s">
        <v>137</v>
      </c>
      <c r="B4298" s="86" t="s">
        <v>138</v>
      </c>
      <c r="C4298" s="86" t="s">
        <v>266</v>
      </c>
    </row>
    <row r="4299" spans="1:3">
      <c r="A4299" t="s">
        <v>137</v>
      </c>
      <c r="B4299" s="86" t="s">
        <v>138</v>
      </c>
      <c r="C4299" s="86" t="s">
        <v>266</v>
      </c>
    </row>
    <row r="4300" spans="1:3">
      <c r="A4300" t="s">
        <v>137</v>
      </c>
      <c r="B4300" s="86" t="s">
        <v>138</v>
      </c>
      <c r="C4300" s="86" t="s">
        <v>267</v>
      </c>
    </row>
    <row r="4301" spans="1:3">
      <c r="A4301" t="s">
        <v>137</v>
      </c>
      <c r="B4301" s="86" t="s">
        <v>138</v>
      </c>
      <c r="C4301" s="86" t="s">
        <v>267</v>
      </c>
    </row>
    <row r="4302" spans="1:3">
      <c r="A4302" t="s">
        <v>137</v>
      </c>
      <c r="B4302" s="86" t="s">
        <v>138</v>
      </c>
      <c r="C4302" s="86" t="s">
        <v>267</v>
      </c>
    </row>
    <row r="4303" spans="1:3">
      <c r="A4303" t="s">
        <v>137</v>
      </c>
      <c r="B4303" s="86" t="s">
        <v>138</v>
      </c>
      <c r="C4303" s="86" t="s">
        <v>267</v>
      </c>
    </row>
    <row r="4304" spans="1:3">
      <c r="A4304" t="s">
        <v>137</v>
      </c>
      <c r="B4304" s="86" t="s">
        <v>138</v>
      </c>
      <c r="C4304" s="86" t="s">
        <v>268</v>
      </c>
    </row>
    <row r="4305" spans="1:3">
      <c r="A4305" t="s">
        <v>137</v>
      </c>
      <c r="B4305" s="86" t="s">
        <v>138</v>
      </c>
      <c r="C4305" s="86" t="s">
        <v>270</v>
      </c>
    </row>
    <row r="4306" spans="1:3">
      <c r="A4306" t="s">
        <v>137</v>
      </c>
      <c r="B4306" s="86" t="s">
        <v>138</v>
      </c>
      <c r="C4306" s="86" t="s">
        <v>271</v>
      </c>
    </row>
    <row r="4307" spans="1:3">
      <c r="A4307" t="s">
        <v>137</v>
      </c>
      <c r="B4307" s="86" t="s">
        <v>138</v>
      </c>
      <c r="C4307" s="86" t="s">
        <v>271</v>
      </c>
    </row>
    <row r="4308" spans="1:3">
      <c r="A4308" t="s">
        <v>137</v>
      </c>
      <c r="B4308" s="86" t="s">
        <v>138</v>
      </c>
      <c r="C4308" s="86" t="s">
        <v>271</v>
      </c>
    </row>
    <row r="4309" spans="1:3">
      <c r="A4309" t="s">
        <v>137</v>
      </c>
      <c r="B4309" s="86" t="s">
        <v>138</v>
      </c>
      <c r="C4309" s="86" t="s">
        <v>271</v>
      </c>
    </row>
    <row r="4310" spans="1:3">
      <c r="A4310" t="s">
        <v>137</v>
      </c>
      <c r="B4310" s="86" t="s">
        <v>138</v>
      </c>
      <c r="C4310" s="86" t="s">
        <v>271</v>
      </c>
    </row>
    <row r="4311" spans="1:3">
      <c r="A4311" t="s">
        <v>137</v>
      </c>
      <c r="B4311" s="86" t="s">
        <v>138</v>
      </c>
      <c r="C4311" s="86" t="s">
        <v>272</v>
      </c>
    </row>
    <row r="4312" spans="1:3">
      <c r="A4312" t="s">
        <v>137</v>
      </c>
      <c r="B4312" s="86" t="s">
        <v>138</v>
      </c>
      <c r="C4312" s="86" t="s">
        <v>272</v>
      </c>
    </row>
    <row r="4313" spans="1:3">
      <c r="A4313" t="s">
        <v>137</v>
      </c>
      <c r="B4313" s="86" t="s">
        <v>138</v>
      </c>
      <c r="C4313" s="86" t="s">
        <v>272</v>
      </c>
    </row>
    <row r="4314" spans="1:3">
      <c r="A4314" t="s">
        <v>137</v>
      </c>
      <c r="B4314" s="86" t="s">
        <v>138</v>
      </c>
      <c r="C4314" s="86" t="s">
        <v>272</v>
      </c>
    </row>
    <row r="4315" spans="1:3">
      <c r="A4315" t="s">
        <v>137</v>
      </c>
      <c r="B4315" s="86" t="s">
        <v>138</v>
      </c>
      <c r="C4315" s="86" t="s">
        <v>272</v>
      </c>
    </row>
    <row r="4316" spans="1:3">
      <c r="A4316" t="s">
        <v>137</v>
      </c>
      <c r="B4316" s="86" t="s">
        <v>138</v>
      </c>
      <c r="C4316" s="86" t="s">
        <v>272</v>
      </c>
    </row>
    <row r="4317" spans="1:3">
      <c r="A4317" t="s">
        <v>137</v>
      </c>
      <c r="B4317" s="86" t="s">
        <v>138</v>
      </c>
      <c r="C4317" s="86" t="s">
        <v>272</v>
      </c>
    </row>
    <row r="4318" spans="1:3">
      <c r="A4318" t="s">
        <v>137</v>
      </c>
      <c r="B4318" s="86" t="s">
        <v>138</v>
      </c>
      <c r="C4318" s="86" t="s">
        <v>273</v>
      </c>
    </row>
    <row r="4319" spans="1:3">
      <c r="A4319" t="s">
        <v>137</v>
      </c>
      <c r="B4319" s="86" t="s">
        <v>138</v>
      </c>
      <c r="C4319" s="86" t="s">
        <v>273</v>
      </c>
    </row>
    <row r="4320" spans="1:3">
      <c r="A4320" t="s">
        <v>137</v>
      </c>
      <c r="B4320" s="86" t="s">
        <v>138</v>
      </c>
      <c r="C4320" s="86" t="s">
        <v>273</v>
      </c>
    </row>
    <row r="4321" spans="1:3">
      <c r="A4321" t="s">
        <v>137</v>
      </c>
      <c r="B4321" s="86" t="s">
        <v>138</v>
      </c>
      <c r="C4321" s="86" t="s">
        <v>274</v>
      </c>
    </row>
    <row r="4322" spans="1:3">
      <c r="A4322" t="s">
        <v>137</v>
      </c>
      <c r="B4322" s="86" t="s">
        <v>138</v>
      </c>
      <c r="C4322" s="86" t="s">
        <v>274</v>
      </c>
    </row>
    <row r="4323" spans="1:3">
      <c r="A4323" t="s">
        <v>137</v>
      </c>
      <c r="B4323" s="86" t="s">
        <v>138</v>
      </c>
      <c r="C4323" s="86" t="s">
        <v>274</v>
      </c>
    </row>
    <row r="4324" spans="1:3">
      <c r="A4324" t="s">
        <v>137</v>
      </c>
      <c r="B4324" s="86" t="s">
        <v>138</v>
      </c>
      <c r="C4324" s="86" t="s">
        <v>274</v>
      </c>
    </row>
    <row r="4325" spans="1:3">
      <c r="A4325" t="s">
        <v>137</v>
      </c>
      <c r="B4325" s="86" t="s">
        <v>138</v>
      </c>
      <c r="C4325" s="86" t="s">
        <v>274</v>
      </c>
    </row>
    <row r="4326" spans="1:3">
      <c r="A4326" t="s">
        <v>137</v>
      </c>
      <c r="B4326" s="86" t="s">
        <v>138</v>
      </c>
      <c r="C4326" s="86" t="s">
        <v>274</v>
      </c>
    </row>
    <row r="4327" spans="1:3">
      <c r="A4327" t="s">
        <v>137</v>
      </c>
      <c r="B4327" s="86" t="s">
        <v>138</v>
      </c>
      <c r="C4327" s="86" t="s">
        <v>274</v>
      </c>
    </row>
    <row r="4328" spans="1:3">
      <c r="A4328" t="s">
        <v>137</v>
      </c>
      <c r="B4328" s="86" t="s">
        <v>138</v>
      </c>
      <c r="C4328" s="86" t="s">
        <v>274</v>
      </c>
    </row>
    <row r="4329" spans="1:3">
      <c r="A4329" t="s">
        <v>137</v>
      </c>
      <c r="B4329" s="86" t="s">
        <v>138</v>
      </c>
      <c r="C4329" s="86" t="s">
        <v>275</v>
      </c>
    </row>
    <row r="4330" spans="1:3">
      <c r="A4330" t="s">
        <v>137</v>
      </c>
      <c r="B4330" s="86" t="s">
        <v>138</v>
      </c>
      <c r="C4330" s="86" t="s">
        <v>275</v>
      </c>
    </row>
    <row r="4331" spans="1:3">
      <c r="A4331" t="s">
        <v>137</v>
      </c>
      <c r="B4331" s="86" t="s">
        <v>138</v>
      </c>
      <c r="C4331" s="86" t="s">
        <v>275</v>
      </c>
    </row>
    <row r="4332" spans="1:3">
      <c r="A4332" t="s">
        <v>137</v>
      </c>
      <c r="B4332" s="86" t="s">
        <v>138</v>
      </c>
      <c r="C4332" s="86" t="s">
        <v>275</v>
      </c>
    </row>
    <row r="4333" spans="1:3">
      <c r="A4333" t="s">
        <v>137</v>
      </c>
      <c r="B4333" s="86" t="s">
        <v>138</v>
      </c>
      <c r="C4333" s="86" t="s">
        <v>275</v>
      </c>
    </row>
    <row r="4334" spans="1:3">
      <c r="A4334" t="s">
        <v>137</v>
      </c>
      <c r="B4334" s="86" t="s">
        <v>138</v>
      </c>
      <c r="C4334" s="86" t="s">
        <v>275</v>
      </c>
    </row>
    <row r="4335" spans="1:3">
      <c r="A4335" t="s">
        <v>137</v>
      </c>
      <c r="B4335" s="86" t="s">
        <v>138</v>
      </c>
      <c r="C4335" s="86" t="s">
        <v>276</v>
      </c>
    </row>
    <row r="4336" spans="1:3">
      <c r="A4336" t="s">
        <v>137</v>
      </c>
      <c r="B4336" s="86" t="s">
        <v>138</v>
      </c>
      <c r="C4336" s="86" t="s">
        <v>276</v>
      </c>
    </row>
    <row r="4337" spans="1:3">
      <c r="A4337" t="s">
        <v>137</v>
      </c>
      <c r="B4337" s="86" t="s">
        <v>138</v>
      </c>
      <c r="C4337" s="86" t="s">
        <v>276</v>
      </c>
    </row>
    <row r="4338" spans="1:3">
      <c r="A4338" t="s">
        <v>137</v>
      </c>
      <c r="B4338" s="86" t="s">
        <v>138</v>
      </c>
      <c r="C4338" s="86" t="s">
        <v>277</v>
      </c>
    </row>
    <row r="4339" spans="1:3">
      <c r="A4339" t="s">
        <v>137</v>
      </c>
      <c r="B4339" s="86" t="s">
        <v>138</v>
      </c>
      <c r="C4339" s="86" t="s">
        <v>277</v>
      </c>
    </row>
    <row r="4340" spans="1:3">
      <c r="A4340" t="s">
        <v>137</v>
      </c>
      <c r="B4340" s="86" t="s">
        <v>138</v>
      </c>
      <c r="C4340" s="86" t="s">
        <v>277</v>
      </c>
    </row>
    <row r="4341" spans="1:3">
      <c r="A4341" t="s">
        <v>137</v>
      </c>
      <c r="B4341" s="86" t="s">
        <v>138</v>
      </c>
      <c r="C4341" s="86" t="s">
        <v>277</v>
      </c>
    </row>
    <row r="4342" spans="1:3">
      <c r="A4342" t="s">
        <v>137</v>
      </c>
      <c r="B4342" s="86" t="s">
        <v>138</v>
      </c>
      <c r="C4342" s="86" t="s">
        <v>277</v>
      </c>
    </row>
    <row r="4343" spans="1:3">
      <c r="A4343" t="s">
        <v>137</v>
      </c>
      <c r="B4343" s="86" t="s">
        <v>138</v>
      </c>
      <c r="C4343" s="86" t="s">
        <v>277</v>
      </c>
    </row>
    <row r="4344" spans="1:3">
      <c r="A4344" t="s">
        <v>137</v>
      </c>
      <c r="B4344" s="86" t="s">
        <v>138</v>
      </c>
      <c r="C4344" s="86" t="s">
        <v>278</v>
      </c>
    </row>
    <row r="4345" spans="1:3">
      <c r="A4345" t="s">
        <v>137</v>
      </c>
      <c r="B4345" s="86" t="s">
        <v>138</v>
      </c>
      <c r="C4345" s="86" t="s">
        <v>278</v>
      </c>
    </row>
    <row r="4346" spans="1:3">
      <c r="A4346" t="s">
        <v>137</v>
      </c>
      <c r="B4346" s="86" t="s">
        <v>138</v>
      </c>
      <c r="C4346" s="86" t="s">
        <v>1428</v>
      </c>
    </row>
    <row r="4347" spans="1:3">
      <c r="A4347" t="s">
        <v>137</v>
      </c>
      <c r="B4347" s="86" t="s">
        <v>138</v>
      </c>
      <c r="C4347" s="86" t="s">
        <v>1428</v>
      </c>
    </row>
    <row r="4348" spans="1:3">
      <c r="A4348" t="s">
        <v>137</v>
      </c>
      <c r="B4348" s="86" t="s">
        <v>138</v>
      </c>
      <c r="C4348" s="86" t="s">
        <v>1428</v>
      </c>
    </row>
    <row r="4349" spans="1:3">
      <c r="A4349" t="s">
        <v>137</v>
      </c>
      <c r="B4349" s="86" t="s">
        <v>138</v>
      </c>
      <c r="C4349" s="86" t="s">
        <v>1429</v>
      </c>
    </row>
    <row r="4350" spans="1:3">
      <c r="A4350" t="s">
        <v>137</v>
      </c>
      <c r="B4350" s="86" t="s">
        <v>138</v>
      </c>
      <c r="C4350" s="86" t="s">
        <v>1429</v>
      </c>
    </row>
    <row r="4351" spans="1:3">
      <c r="A4351" t="s">
        <v>137</v>
      </c>
      <c r="B4351" s="86" t="s">
        <v>138</v>
      </c>
      <c r="C4351" s="86" t="s">
        <v>279</v>
      </c>
    </row>
    <row r="4352" spans="1:3">
      <c r="A4352" t="s">
        <v>137</v>
      </c>
      <c r="B4352" s="86" t="s">
        <v>138</v>
      </c>
      <c r="C4352" s="86" t="s">
        <v>1430</v>
      </c>
    </row>
    <row r="4353" spans="1:3">
      <c r="A4353" t="s">
        <v>137</v>
      </c>
      <c r="B4353" s="86" t="s">
        <v>138</v>
      </c>
      <c r="C4353" s="86" t="s">
        <v>1430</v>
      </c>
    </row>
    <row r="4354" spans="1:3">
      <c r="A4354" t="s">
        <v>137</v>
      </c>
      <c r="B4354" s="86" t="s">
        <v>116</v>
      </c>
      <c r="C4354" t="s">
        <v>1437</v>
      </c>
    </row>
    <row r="4355" spans="1:3">
      <c r="A4355" t="s">
        <v>137</v>
      </c>
      <c r="B4355" s="86" t="s">
        <v>116</v>
      </c>
      <c r="C4355" t="s">
        <v>1437</v>
      </c>
    </row>
    <row r="4356" spans="1:3">
      <c r="A4356" t="s">
        <v>137</v>
      </c>
      <c r="B4356" s="86" t="s">
        <v>135</v>
      </c>
      <c r="C4356" s="86" t="s">
        <v>135</v>
      </c>
    </row>
    <row r="4357" spans="1:3">
      <c r="A4357" t="s">
        <v>137</v>
      </c>
      <c r="B4357" s="86" t="s">
        <v>135</v>
      </c>
      <c r="C4357" s="86" t="s">
        <v>135</v>
      </c>
    </row>
    <row r="4358" spans="1:3">
      <c r="A4358" t="s">
        <v>137</v>
      </c>
      <c r="B4358" s="86" t="s">
        <v>135</v>
      </c>
      <c r="C4358" s="86" t="s">
        <v>135</v>
      </c>
    </row>
    <row r="4359" spans="1:3">
      <c r="A4359" t="s">
        <v>137</v>
      </c>
      <c r="B4359" s="86" t="s">
        <v>135</v>
      </c>
      <c r="C4359" s="86" t="s">
        <v>135</v>
      </c>
    </row>
    <row r="4360" spans="1:3">
      <c r="A4360" t="s">
        <v>137</v>
      </c>
      <c r="B4360" s="86" t="s">
        <v>135</v>
      </c>
      <c r="C4360" s="86" t="s">
        <v>135</v>
      </c>
    </row>
    <row r="4361" spans="1:3">
      <c r="A4361" t="s">
        <v>137</v>
      </c>
      <c r="B4361" s="86" t="s">
        <v>135</v>
      </c>
      <c r="C4361" s="86" t="s">
        <v>135</v>
      </c>
    </row>
    <row r="4362" spans="1:3">
      <c r="A4362" t="s">
        <v>137</v>
      </c>
      <c r="B4362" s="86" t="s">
        <v>135</v>
      </c>
      <c r="C4362" s="86" t="s">
        <v>135</v>
      </c>
    </row>
    <row r="4363" spans="1:3">
      <c r="A4363" t="s">
        <v>137</v>
      </c>
      <c r="B4363" s="86" t="s">
        <v>135</v>
      </c>
      <c r="C4363" s="86" t="s">
        <v>135</v>
      </c>
    </row>
    <row r="4364" spans="1:3">
      <c r="A4364" t="s">
        <v>137</v>
      </c>
      <c r="B4364" s="86" t="s">
        <v>135</v>
      </c>
      <c r="C4364" s="86" t="s">
        <v>135</v>
      </c>
    </row>
    <row r="4365" spans="1:3">
      <c r="A4365" t="s">
        <v>137</v>
      </c>
      <c r="B4365" s="86" t="s">
        <v>135</v>
      </c>
      <c r="C4365" s="86" t="s">
        <v>135</v>
      </c>
    </row>
    <row r="4366" spans="1:3">
      <c r="A4366" t="s">
        <v>137</v>
      </c>
      <c r="B4366" s="86" t="s">
        <v>135</v>
      </c>
      <c r="C4366" s="86" t="s">
        <v>135</v>
      </c>
    </row>
    <row r="4367" spans="1:3">
      <c r="A4367" t="s">
        <v>137</v>
      </c>
      <c r="B4367" s="86" t="s">
        <v>135</v>
      </c>
      <c r="C4367" s="86" t="s">
        <v>135</v>
      </c>
    </row>
    <row r="4368" spans="1:3">
      <c r="A4368" t="s">
        <v>137</v>
      </c>
      <c r="B4368" s="86" t="s">
        <v>135</v>
      </c>
      <c r="C4368" s="86" t="s">
        <v>135</v>
      </c>
    </row>
    <row r="4369" spans="1:3">
      <c r="A4369" t="s">
        <v>137</v>
      </c>
      <c r="B4369" s="86" t="s">
        <v>135</v>
      </c>
      <c r="C4369" s="86" t="s">
        <v>135</v>
      </c>
    </row>
    <row r="4370" spans="1:3">
      <c r="A4370" t="s">
        <v>137</v>
      </c>
      <c r="B4370" s="86" t="s">
        <v>135</v>
      </c>
      <c r="C4370" s="86" t="s">
        <v>135</v>
      </c>
    </row>
    <row r="4371" spans="1:3">
      <c r="A4371" t="s">
        <v>137</v>
      </c>
      <c r="B4371" s="86" t="s">
        <v>135</v>
      </c>
      <c r="C4371" s="86" t="s">
        <v>135</v>
      </c>
    </row>
    <row r="4372" spans="1:3">
      <c r="A4372" t="s">
        <v>137</v>
      </c>
      <c r="B4372" s="86" t="s">
        <v>135</v>
      </c>
      <c r="C4372" s="86" t="s">
        <v>135</v>
      </c>
    </row>
    <row r="4373" spans="1:3">
      <c r="A4373" t="s">
        <v>137</v>
      </c>
      <c r="B4373" s="86" t="s">
        <v>135</v>
      </c>
      <c r="C4373" s="86" t="s">
        <v>135</v>
      </c>
    </row>
    <row r="4374" spans="1:3">
      <c r="A4374" t="s">
        <v>137</v>
      </c>
      <c r="B4374" s="86" t="s">
        <v>135</v>
      </c>
      <c r="C4374" s="86" t="s">
        <v>135</v>
      </c>
    </row>
    <row r="4375" spans="1:3">
      <c r="A4375" t="s">
        <v>137</v>
      </c>
      <c r="B4375" s="86" t="s">
        <v>135</v>
      </c>
      <c r="C4375" s="86" t="s">
        <v>135</v>
      </c>
    </row>
    <row r="4376" spans="1:3">
      <c r="A4376" t="s">
        <v>137</v>
      </c>
      <c r="B4376" s="86" t="s">
        <v>135</v>
      </c>
      <c r="C4376" s="86" t="s">
        <v>135</v>
      </c>
    </row>
    <row r="4377" spans="1:3">
      <c r="A4377" t="s">
        <v>137</v>
      </c>
      <c r="B4377" s="86" t="s">
        <v>135</v>
      </c>
      <c r="C4377" s="86" t="s">
        <v>135</v>
      </c>
    </row>
    <row r="4378" spans="1:3">
      <c r="A4378" t="s">
        <v>137</v>
      </c>
      <c r="B4378" s="86" t="s">
        <v>135</v>
      </c>
      <c r="C4378" s="86" t="s">
        <v>135</v>
      </c>
    </row>
    <row r="4379" spans="1:3">
      <c r="A4379" t="s">
        <v>137</v>
      </c>
      <c r="B4379" s="86" t="s">
        <v>135</v>
      </c>
      <c r="C4379" s="86" t="s">
        <v>135</v>
      </c>
    </row>
    <row r="4380" spans="1:3">
      <c r="A4380" t="s">
        <v>137</v>
      </c>
      <c r="B4380" s="86" t="s">
        <v>135</v>
      </c>
      <c r="C4380" s="86" t="s">
        <v>135</v>
      </c>
    </row>
    <row r="4381" spans="1:3">
      <c r="A4381" t="s">
        <v>137</v>
      </c>
      <c r="B4381" s="86" t="s">
        <v>135</v>
      </c>
      <c r="C4381" s="86" t="s">
        <v>135</v>
      </c>
    </row>
    <row r="4382" spans="1:3">
      <c r="A4382" t="s">
        <v>137</v>
      </c>
      <c r="B4382" s="86" t="s">
        <v>135</v>
      </c>
      <c r="C4382" s="86" t="s">
        <v>135</v>
      </c>
    </row>
    <row r="4383" spans="1:3">
      <c r="A4383" t="s">
        <v>137</v>
      </c>
      <c r="B4383" s="86" t="s">
        <v>135</v>
      </c>
      <c r="C4383" s="86" t="s">
        <v>135</v>
      </c>
    </row>
    <row r="4384" spans="1:3">
      <c r="A4384" t="s">
        <v>137</v>
      </c>
      <c r="B4384" s="86" t="s">
        <v>135</v>
      </c>
      <c r="C4384" s="86" t="s">
        <v>135</v>
      </c>
    </row>
    <row r="4385" spans="1:3">
      <c r="A4385" t="s">
        <v>137</v>
      </c>
      <c r="B4385" s="86" t="s">
        <v>135</v>
      </c>
      <c r="C4385" s="86" t="s">
        <v>135</v>
      </c>
    </row>
    <row r="4386" spans="1:3">
      <c r="A4386" t="s">
        <v>137</v>
      </c>
      <c r="B4386" s="86" t="s">
        <v>135</v>
      </c>
      <c r="C4386" s="86" t="s">
        <v>135</v>
      </c>
    </row>
    <row r="4387" spans="1:3">
      <c r="A4387" t="s">
        <v>137</v>
      </c>
      <c r="B4387" s="86" t="s">
        <v>135</v>
      </c>
      <c r="C4387" s="86" t="s">
        <v>135</v>
      </c>
    </row>
    <row r="4388" spans="1:3">
      <c r="A4388" t="s">
        <v>137</v>
      </c>
      <c r="B4388" s="86" t="s">
        <v>135</v>
      </c>
      <c r="C4388" s="86" t="s">
        <v>135</v>
      </c>
    </row>
    <row r="4389" spans="1:3">
      <c r="A4389" t="s">
        <v>137</v>
      </c>
      <c r="B4389" s="86" t="s">
        <v>135</v>
      </c>
      <c r="C4389" s="86" t="s">
        <v>135</v>
      </c>
    </row>
    <row r="4390" spans="1:3">
      <c r="A4390" t="s">
        <v>137</v>
      </c>
      <c r="B4390" s="86" t="s">
        <v>135</v>
      </c>
      <c r="C4390" s="86" t="s">
        <v>135</v>
      </c>
    </row>
    <row r="4391" spans="1:3">
      <c r="A4391" t="s">
        <v>137</v>
      </c>
      <c r="B4391" s="86" t="s">
        <v>135</v>
      </c>
      <c r="C4391" s="86" t="s">
        <v>135</v>
      </c>
    </row>
    <row r="4392" spans="1:3">
      <c r="A4392" t="s">
        <v>137</v>
      </c>
      <c r="B4392" s="86" t="s">
        <v>135</v>
      </c>
      <c r="C4392" s="86" t="s">
        <v>135</v>
      </c>
    </row>
    <row r="4393" spans="1:3">
      <c r="A4393" t="s">
        <v>137</v>
      </c>
      <c r="B4393" s="86" t="s">
        <v>135</v>
      </c>
      <c r="C4393" s="86" t="s">
        <v>135</v>
      </c>
    </row>
    <row r="4394" spans="1:3">
      <c r="A4394" t="s">
        <v>137</v>
      </c>
      <c r="B4394" s="86" t="s">
        <v>135</v>
      </c>
      <c r="C4394" s="86" t="s">
        <v>135</v>
      </c>
    </row>
    <row r="4395" spans="1:3">
      <c r="A4395" t="s">
        <v>137</v>
      </c>
      <c r="B4395" s="86" t="s">
        <v>135</v>
      </c>
      <c r="C4395" s="86" t="s">
        <v>135</v>
      </c>
    </row>
    <row r="4396" spans="1:3">
      <c r="A4396" t="s">
        <v>137</v>
      </c>
      <c r="B4396" s="86" t="s">
        <v>135</v>
      </c>
      <c r="C4396" s="86" t="s">
        <v>135</v>
      </c>
    </row>
    <row r="4397" spans="1:3">
      <c r="A4397" t="s">
        <v>137</v>
      </c>
      <c r="B4397" s="86" t="s">
        <v>135</v>
      </c>
      <c r="C4397" s="86" t="s">
        <v>135</v>
      </c>
    </row>
    <row r="4398" spans="1:3">
      <c r="A4398" t="s">
        <v>137</v>
      </c>
      <c r="B4398" s="86" t="s">
        <v>135</v>
      </c>
      <c r="C4398" s="86" t="s">
        <v>135</v>
      </c>
    </row>
    <row r="4399" spans="1:3">
      <c r="A4399" t="s">
        <v>137</v>
      </c>
      <c r="B4399" s="86" t="s">
        <v>135</v>
      </c>
      <c r="C4399" s="86" t="s">
        <v>135</v>
      </c>
    </row>
    <row r="4400" spans="1:3">
      <c r="A4400" t="s">
        <v>137</v>
      </c>
      <c r="B4400" s="86" t="s">
        <v>135</v>
      </c>
      <c r="C4400" s="86" t="s">
        <v>135</v>
      </c>
    </row>
    <row r="4401" spans="1:3">
      <c r="A4401" t="s">
        <v>137</v>
      </c>
      <c r="B4401" s="86" t="s">
        <v>135</v>
      </c>
      <c r="C4401" s="86" t="s">
        <v>135</v>
      </c>
    </row>
    <row r="4402" spans="1:3">
      <c r="A4402" t="s">
        <v>137</v>
      </c>
      <c r="B4402" s="86" t="s">
        <v>135</v>
      </c>
      <c r="C4402" s="86" t="s">
        <v>135</v>
      </c>
    </row>
    <row r="4403" spans="1:3">
      <c r="A4403" t="s">
        <v>137</v>
      </c>
      <c r="B4403" s="86" t="s">
        <v>135</v>
      </c>
      <c r="C4403" s="86" t="s">
        <v>135</v>
      </c>
    </row>
    <row r="4404" spans="1:3">
      <c r="A4404" t="s">
        <v>137</v>
      </c>
      <c r="B4404" s="86" t="s">
        <v>135</v>
      </c>
      <c r="C4404" s="86" t="s">
        <v>135</v>
      </c>
    </row>
    <row r="4405" spans="1:3">
      <c r="A4405" t="s">
        <v>137</v>
      </c>
      <c r="B4405" s="86" t="s">
        <v>135</v>
      </c>
      <c r="C4405" s="86" t="s">
        <v>135</v>
      </c>
    </row>
    <row r="4406" spans="1:3">
      <c r="A4406" t="s">
        <v>137</v>
      </c>
      <c r="B4406" s="86" t="s">
        <v>135</v>
      </c>
      <c r="C4406" s="86" t="s">
        <v>135</v>
      </c>
    </row>
    <row r="4407" spans="1:3">
      <c r="A4407" t="s">
        <v>137</v>
      </c>
      <c r="B4407" s="86" t="s">
        <v>135</v>
      </c>
      <c r="C4407" s="86" t="s">
        <v>135</v>
      </c>
    </row>
    <row r="4408" spans="1:3">
      <c r="A4408" t="s">
        <v>137</v>
      </c>
      <c r="B4408" s="86" t="s">
        <v>135</v>
      </c>
      <c r="C4408" s="86" t="s">
        <v>135</v>
      </c>
    </row>
    <row r="4409" spans="1:3">
      <c r="A4409" t="s">
        <v>137</v>
      </c>
      <c r="B4409" s="86" t="s">
        <v>135</v>
      </c>
      <c r="C4409" s="86" t="s">
        <v>135</v>
      </c>
    </row>
    <row r="4410" spans="1:3">
      <c r="A4410" t="s">
        <v>137</v>
      </c>
      <c r="B4410" s="86" t="s">
        <v>135</v>
      </c>
      <c r="C4410" s="86" t="s">
        <v>135</v>
      </c>
    </row>
    <row r="4411" spans="1:3">
      <c r="A4411" t="s">
        <v>137</v>
      </c>
      <c r="B4411" s="86" t="s">
        <v>135</v>
      </c>
      <c r="C4411" s="86" t="s">
        <v>135</v>
      </c>
    </row>
    <row r="4412" spans="1:3">
      <c r="A4412" t="s">
        <v>137</v>
      </c>
      <c r="B4412" s="86" t="s">
        <v>135</v>
      </c>
      <c r="C4412" s="86" t="s">
        <v>135</v>
      </c>
    </row>
    <row r="4413" spans="1:3">
      <c r="A4413" t="s">
        <v>137</v>
      </c>
      <c r="B4413" s="86" t="s">
        <v>135</v>
      </c>
      <c r="C4413" s="86" t="s">
        <v>135</v>
      </c>
    </row>
    <row r="4414" spans="1:3">
      <c r="A4414" t="s">
        <v>137</v>
      </c>
      <c r="B4414" s="86" t="s">
        <v>135</v>
      </c>
      <c r="C4414" s="86" t="s">
        <v>135</v>
      </c>
    </row>
    <row r="4415" spans="1:3">
      <c r="A4415" t="s">
        <v>137</v>
      </c>
      <c r="B4415" s="86" t="s">
        <v>135</v>
      </c>
      <c r="C4415" s="86" t="s">
        <v>135</v>
      </c>
    </row>
    <row r="4416" spans="1:3">
      <c r="A4416" t="s">
        <v>137</v>
      </c>
      <c r="B4416" s="86" t="s">
        <v>135</v>
      </c>
      <c r="C4416" s="86" t="s">
        <v>135</v>
      </c>
    </row>
    <row r="4417" spans="1:3">
      <c r="A4417" t="s">
        <v>137</v>
      </c>
      <c r="B4417" s="86" t="s">
        <v>135</v>
      </c>
      <c r="C4417" s="86" t="s">
        <v>135</v>
      </c>
    </row>
    <row r="4418" spans="1:3">
      <c r="A4418" t="s">
        <v>137</v>
      </c>
      <c r="B4418" s="86" t="s">
        <v>135</v>
      </c>
      <c r="C4418" s="86" t="s">
        <v>135</v>
      </c>
    </row>
    <row r="4419" spans="1:3">
      <c r="A4419" t="s">
        <v>137</v>
      </c>
      <c r="B4419" s="86" t="s">
        <v>135</v>
      </c>
      <c r="C4419" s="86" t="s">
        <v>135</v>
      </c>
    </row>
    <row r="4420" spans="1:3">
      <c r="A4420" t="s">
        <v>137</v>
      </c>
      <c r="B4420" s="86" t="s">
        <v>135</v>
      </c>
      <c r="C4420" s="86" t="s">
        <v>135</v>
      </c>
    </row>
    <row r="4421" spans="1:3">
      <c r="A4421" t="s">
        <v>137</v>
      </c>
      <c r="B4421" s="86" t="s">
        <v>135</v>
      </c>
      <c r="C4421" s="86" t="s">
        <v>135</v>
      </c>
    </row>
    <row r="4422" spans="1:3">
      <c r="A4422" t="s">
        <v>137</v>
      </c>
      <c r="B4422" s="86" t="s">
        <v>135</v>
      </c>
      <c r="C4422" s="86" t="s">
        <v>135</v>
      </c>
    </row>
    <row r="4423" spans="1:3">
      <c r="A4423" t="s">
        <v>137</v>
      </c>
      <c r="B4423" s="86" t="s">
        <v>135</v>
      </c>
      <c r="C4423" s="86" t="s">
        <v>135</v>
      </c>
    </row>
    <row r="4424" spans="1:3">
      <c r="A4424" t="s">
        <v>137</v>
      </c>
      <c r="B4424" s="86" t="s">
        <v>135</v>
      </c>
      <c r="C4424" s="86" t="s">
        <v>135</v>
      </c>
    </row>
    <row r="4425" spans="1:3">
      <c r="A4425" t="s">
        <v>137</v>
      </c>
      <c r="B4425" s="86" t="s">
        <v>135</v>
      </c>
      <c r="C4425" s="86" t="s">
        <v>135</v>
      </c>
    </row>
    <row r="4426" spans="1:3">
      <c r="A4426" t="s">
        <v>137</v>
      </c>
      <c r="B4426" s="86" t="s">
        <v>135</v>
      </c>
      <c r="C4426" s="86" t="s">
        <v>135</v>
      </c>
    </row>
    <row r="4427" spans="1:3">
      <c r="A4427" t="s">
        <v>137</v>
      </c>
      <c r="B4427" s="86" t="s">
        <v>135</v>
      </c>
      <c r="C4427" s="86" t="s">
        <v>135</v>
      </c>
    </row>
    <row r="4428" spans="1:3">
      <c r="A4428" t="s">
        <v>137</v>
      </c>
      <c r="B4428" s="86" t="s">
        <v>135</v>
      </c>
      <c r="C4428" s="86" t="s">
        <v>135</v>
      </c>
    </row>
    <row r="4429" spans="1:3">
      <c r="A4429" t="s">
        <v>137</v>
      </c>
      <c r="B4429" s="86" t="s">
        <v>135</v>
      </c>
      <c r="C4429" s="86" t="s">
        <v>135</v>
      </c>
    </row>
    <row r="4430" spans="1:3">
      <c r="A4430" t="s">
        <v>137</v>
      </c>
      <c r="B4430" s="86" t="s">
        <v>135</v>
      </c>
      <c r="C4430" s="86" t="s">
        <v>135</v>
      </c>
    </row>
    <row r="4431" spans="1:3">
      <c r="A4431" t="s">
        <v>137</v>
      </c>
      <c r="B4431" s="86" t="s">
        <v>135</v>
      </c>
      <c r="C4431" s="86" t="s">
        <v>135</v>
      </c>
    </row>
    <row r="4432" spans="1:3">
      <c r="A4432" t="s">
        <v>137</v>
      </c>
      <c r="B4432" s="86" t="s">
        <v>135</v>
      </c>
      <c r="C4432" s="86" t="s">
        <v>135</v>
      </c>
    </row>
    <row r="4433" spans="1:3">
      <c r="A4433" t="s">
        <v>137</v>
      </c>
      <c r="B4433" s="86" t="s">
        <v>135</v>
      </c>
      <c r="C4433" s="86" t="s">
        <v>135</v>
      </c>
    </row>
    <row r="4434" spans="1:3">
      <c r="A4434" t="s">
        <v>137</v>
      </c>
      <c r="B4434" s="86" t="s">
        <v>135</v>
      </c>
      <c r="C4434" s="86" t="s">
        <v>135</v>
      </c>
    </row>
    <row r="4435" spans="1:3">
      <c r="A4435" t="s">
        <v>137</v>
      </c>
      <c r="B4435" s="86" t="s">
        <v>135</v>
      </c>
      <c r="C4435" s="86" t="s">
        <v>135</v>
      </c>
    </row>
    <row r="4436" spans="1:3">
      <c r="A4436" t="s">
        <v>137</v>
      </c>
      <c r="B4436" s="86" t="s">
        <v>135</v>
      </c>
      <c r="C4436" s="86" t="s">
        <v>135</v>
      </c>
    </row>
    <row r="4437" spans="1:3">
      <c r="A4437" t="s">
        <v>137</v>
      </c>
      <c r="B4437" s="86" t="s">
        <v>135</v>
      </c>
      <c r="C4437" s="86" t="s">
        <v>135</v>
      </c>
    </row>
    <row r="4438" spans="1:3">
      <c r="A4438" t="s">
        <v>137</v>
      </c>
      <c r="B4438" s="86" t="s">
        <v>135</v>
      </c>
      <c r="C4438" s="86" t="s">
        <v>135</v>
      </c>
    </row>
    <row r="4439" spans="1:3">
      <c r="A4439" t="s">
        <v>137</v>
      </c>
      <c r="B4439" s="86" t="s">
        <v>135</v>
      </c>
      <c r="C4439" s="86" t="s">
        <v>135</v>
      </c>
    </row>
    <row r="4440" spans="1:3">
      <c r="A4440" t="s">
        <v>137</v>
      </c>
      <c r="B4440" s="86" t="s">
        <v>135</v>
      </c>
      <c r="C4440" s="86" t="s">
        <v>135</v>
      </c>
    </row>
    <row r="4441" spans="1:3">
      <c r="A4441" t="s">
        <v>137</v>
      </c>
      <c r="B4441" s="86" t="s">
        <v>135</v>
      </c>
      <c r="C4441" s="86" t="s">
        <v>135</v>
      </c>
    </row>
    <row r="4442" spans="1:3">
      <c r="A4442" t="s">
        <v>137</v>
      </c>
      <c r="B4442" s="86" t="s">
        <v>135</v>
      </c>
      <c r="C4442" s="86" t="s">
        <v>135</v>
      </c>
    </row>
    <row r="4443" spans="1:3">
      <c r="A4443" t="s">
        <v>137</v>
      </c>
      <c r="B4443" s="86" t="s">
        <v>135</v>
      </c>
      <c r="C4443" s="86" t="s">
        <v>135</v>
      </c>
    </row>
    <row r="4444" spans="1:3">
      <c r="A4444" t="s">
        <v>137</v>
      </c>
      <c r="B4444" s="86" t="s">
        <v>135</v>
      </c>
      <c r="C4444" s="86" t="s">
        <v>135</v>
      </c>
    </row>
    <row r="4445" spans="1:3">
      <c r="A4445" t="s">
        <v>137</v>
      </c>
      <c r="B4445" s="86" t="s">
        <v>135</v>
      </c>
      <c r="C4445" s="86" t="s">
        <v>135</v>
      </c>
    </row>
    <row r="4446" spans="1:3">
      <c r="A4446" t="s">
        <v>137</v>
      </c>
      <c r="B4446" s="86" t="s">
        <v>135</v>
      </c>
      <c r="C4446" s="86" t="s">
        <v>135</v>
      </c>
    </row>
    <row r="4447" spans="1:3">
      <c r="A4447" t="s">
        <v>137</v>
      </c>
      <c r="B4447" s="86" t="s">
        <v>135</v>
      </c>
      <c r="C4447" s="86" t="s">
        <v>135</v>
      </c>
    </row>
    <row r="4448" spans="1:3">
      <c r="A4448" t="s">
        <v>137</v>
      </c>
      <c r="B4448" s="86" t="s">
        <v>135</v>
      </c>
      <c r="C4448" s="86" t="s">
        <v>135</v>
      </c>
    </row>
    <row r="4449" spans="1:3">
      <c r="A4449" t="s">
        <v>137</v>
      </c>
      <c r="B4449" s="86" t="s">
        <v>135</v>
      </c>
      <c r="C4449" s="86" t="s">
        <v>135</v>
      </c>
    </row>
    <row r="4450" spans="1:3">
      <c r="A4450" t="s">
        <v>137</v>
      </c>
      <c r="B4450" s="86" t="s">
        <v>135</v>
      </c>
      <c r="C4450" s="86" t="s">
        <v>135</v>
      </c>
    </row>
    <row r="4451" spans="1:3">
      <c r="A4451" t="s">
        <v>137</v>
      </c>
      <c r="B4451" s="86" t="s">
        <v>135</v>
      </c>
      <c r="C4451" s="86" t="s">
        <v>135</v>
      </c>
    </row>
    <row r="4452" spans="1:3">
      <c r="A4452" t="s">
        <v>137</v>
      </c>
      <c r="B4452" s="86" t="s">
        <v>135</v>
      </c>
      <c r="C4452" s="86" t="s">
        <v>135</v>
      </c>
    </row>
    <row r="4453" spans="1:3">
      <c r="A4453" t="s">
        <v>137</v>
      </c>
      <c r="B4453" s="86" t="s">
        <v>135</v>
      </c>
      <c r="C4453" s="86" t="s">
        <v>135</v>
      </c>
    </row>
    <row r="4454" spans="1:3">
      <c r="A4454" t="s">
        <v>137</v>
      </c>
      <c r="B4454" s="86" t="s">
        <v>135</v>
      </c>
      <c r="C4454" s="86" t="s">
        <v>135</v>
      </c>
    </row>
    <row r="4455" spans="1:3">
      <c r="A4455" t="s">
        <v>137</v>
      </c>
      <c r="B4455" s="86" t="s">
        <v>135</v>
      </c>
      <c r="C4455" s="86" t="s">
        <v>135</v>
      </c>
    </row>
    <row r="4456" spans="1:3">
      <c r="A4456" t="s">
        <v>137</v>
      </c>
      <c r="B4456" s="86" t="s">
        <v>135</v>
      </c>
      <c r="C4456" s="86" t="s">
        <v>135</v>
      </c>
    </row>
    <row r="4457" spans="1:3">
      <c r="A4457" t="s">
        <v>137</v>
      </c>
      <c r="B4457" s="86" t="s">
        <v>135</v>
      </c>
      <c r="C4457" s="86" t="s">
        <v>135</v>
      </c>
    </row>
    <row r="4458" spans="1:3">
      <c r="A4458" t="s">
        <v>137</v>
      </c>
      <c r="B4458" s="86" t="s">
        <v>135</v>
      </c>
      <c r="C4458" s="86" t="s">
        <v>135</v>
      </c>
    </row>
    <row r="4459" spans="1:3">
      <c r="A4459" t="s">
        <v>137</v>
      </c>
      <c r="B4459" s="86" t="s">
        <v>135</v>
      </c>
      <c r="C4459" s="86" t="s">
        <v>135</v>
      </c>
    </row>
    <row r="4460" spans="1:3">
      <c r="A4460" t="s">
        <v>137</v>
      </c>
      <c r="B4460" s="86" t="s">
        <v>135</v>
      </c>
      <c r="C4460" s="86" t="s">
        <v>135</v>
      </c>
    </row>
    <row r="4461" spans="1:3">
      <c r="A4461" t="s">
        <v>137</v>
      </c>
      <c r="B4461" s="86" t="s">
        <v>135</v>
      </c>
      <c r="C4461" s="86" t="s">
        <v>135</v>
      </c>
    </row>
    <row r="4462" spans="1:3">
      <c r="A4462" t="s">
        <v>137</v>
      </c>
      <c r="B4462" s="86" t="s">
        <v>135</v>
      </c>
      <c r="C4462" s="86" t="s">
        <v>135</v>
      </c>
    </row>
    <row r="4463" spans="1:3">
      <c r="A4463" t="s">
        <v>137</v>
      </c>
      <c r="B4463" s="86" t="s">
        <v>135</v>
      </c>
      <c r="C4463" s="86" t="s">
        <v>135</v>
      </c>
    </row>
    <row r="4464" spans="1:3">
      <c r="A4464" t="s">
        <v>137</v>
      </c>
      <c r="B4464" s="86" t="s">
        <v>135</v>
      </c>
      <c r="C4464" s="86" t="s">
        <v>135</v>
      </c>
    </row>
    <row r="4465" spans="1:3">
      <c r="A4465" t="s">
        <v>137</v>
      </c>
      <c r="B4465" s="86" t="s">
        <v>135</v>
      </c>
      <c r="C4465" s="86" t="s">
        <v>135</v>
      </c>
    </row>
    <row r="4466" spans="1:3">
      <c r="A4466" t="s">
        <v>137</v>
      </c>
      <c r="B4466" s="86" t="s">
        <v>135</v>
      </c>
      <c r="C4466" s="86" t="s">
        <v>135</v>
      </c>
    </row>
    <row r="4467" spans="1:3">
      <c r="A4467" t="s">
        <v>137</v>
      </c>
      <c r="B4467" s="86" t="s">
        <v>135</v>
      </c>
      <c r="C4467" s="86" t="s">
        <v>135</v>
      </c>
    </row>
    <row r="4468" spans="1:3">
      <c r="A4468" t="s">
        <v>137</v>
      </c>
      <c r="B4468" s="86" t="s">
        <v>135</v>
      </c>
      <c r="C4468" s="86" t="s">
        <v>135</v>
      </c>
    </row>
    <row r="4469" spans="1:3">
      <c r="A4469" t="s">
        <v>137</v>
      </c>
      <c r="B4469" s="86" t="s">
        <v>135</v>
      </c>
      <c r="C4469" s="86" t="s">
        <v>135</v>
      </c>
    </row>
    <row r="4470" spans="1:3">
      <c r="A4470" t="s">
        <v>137</v>
      </c>
      <c r="B4470" s="86" t="s">
        <v>135</v>
      </c>
      <c r="C4470" s="86" t="s">
        <v>135</v>
      </c>
    </row>
    <row r="4471" spans="1:3">
      <c r="A4471" t="s">
        <v>137</v>
      </c>
      <c r="B4471" s="86" t="s">
        <v>135</v>
      </c>
      <c r="C4471" s="86" t="s">
        <v>135</v>
      </c>
    </row>
    <row r="4472" spans="1:3">
      <c r="A4472" t="s">
        <v>137</v>
      </c>
      <c r="B4472" s="86" t="s">
        <v>135</v>
      </c>
      <c r="C4472" s="86" t="s">
        <v>135</v>
      </c>
    </row>
    <row r="4473" spans="1:3">
      <c r="A4473" t="s">
        <v>137</v>
      </c>
      <c r="B4473" s="86" t="s">
        <v>135</v>
      </c>
      <c r="C4473" s="86" t="s">
        <v>135</v>
      </c>
    </row>
    <row r="4474" spans="1:3">
      <c r="A4474" t="s">
        <v>137</v>
      </c>
      <c r="B4474" s="86" t="s">
        <v>135</v>
      </c>
      <c r="C4474" s="86" t="s">
        <v>135</v>
      </c>
    </row>
    <row r="4475" spans="1:3">
      <c r="A4475" t="s">
        <v>137</v>
      </c>
      <c r="B4475" s="86" t="s">
        <v>135</v>
      </c>
      <c r="C4475" s="86" t="s">
        <v>135</v>
      </c>
    </row>
    <row r="4476" spans="1:3">
      <c r="A4476" t="s">
        <v>137</v>
      </c>
      <c r="B4476" s="86" t="s">
        <v>135</v>
      </c>
      <c r="C4476" s="86" t="s">
        <v>135</v>
      </c>
    </row>
    <row r="4477" spans="1:3">
      <c r="A4477" t="s">
        <v>137</v>
      </c>
      <c r="B4477" s="86" t="s">
        <v>135</v>
      </c>
      <c r="C4477" s="86" t="s">
        <v>135</v>
      </c>
    </row>
    <row r="4478" spans="1:3">
      <c r="A4478" t="s">
        <v>137</v>
      </c>
      <c r="B4478" s="86" t="s">
        <v>135</v>
      </c>
      <c r="C4478" s="86" t="s">
        <v>135</v>
      </c>
    </row>
    <row r="4479" spans="1:3">
      <c r="A4479" t="s">
        <v>137</v>
      </c>
      <c r="B4479" s="86" t="s">
        <v>135</v>
      </c>
      <c r="C4479" s="86" t="s">
        <v>135</v>
      </c>
    </row>
    <row r="4480" spans="1:3">
      <c r="A4480" t="s">
        <v>137</v>
      </c>
      <c r="B4480" s="86" t="s">
        <v>135</v>
      </c>
      <c r="C4480" s="86" t="s">
        <v>135</v>
      </c>
    </row>
    <row r="4481" spans="1:3">
      <c r="A4481" t="s">
        <v>137</v>
      </c>
      <c r="B4481" s="86" t="s">
        <v>135</v>
      </c>
      <c r="C4481" s="86" t="s">
        <v>135</v>
      </c>
    </row>
    <row r="4482" spans="1:3">
      <c r="A4482" t="s">
        <v>137</v>
      </c>
      <c r="B4482" s="86" t="s">
        <v>135</v>
      </c>
      <c r="C4482" s="86" t="s">
        <v>135</v>
      </c>
    </row>
    <row r="4483" spans="1:3">
      <c r="A4483" t="s">
        <v>137</v>
      </c>
      <c r="B4483" s="86" t="s">
        <v>135</v>
      </c>
      <c r="C4483" s="86" t="s">
        <v>135</v>
      </c>
    </row>
    <row r="4484" spans="1:3">
      <c r="A4484" t="s">
        <v>137</v>
      </c>
      <c r="B4484" s="86" t="s">
        <v>135</v>
      </c>
      <c r="C4484" s="86" t="s">
        <v>135</v>
      </c>
    </row>
    <row r="4485" spans="1:3">
      <c r="A4485" t="s">
        <v>137</v>
      </c>
      <c r="B4485" s="86" t="s">
        <v>135</v>
      </c>
      <c r="C4485" s="86" t="s">
        <v>135</v>
      </c>
    </row>
    <row r="4486" spans="1:3">
      <c r="A4486" t="s">
        <v>137</v>
      </c>
      <c r="B4486" s="86" t="s">
        <v>135</v>
      </c>
      <c r="C4486" s="86" t="s">
        <v>135</v>
      </c>
    </row>
    <row r="4487" spans="1:3">
      <c r="A4487" t="s">
        <v>137</v>
      </c>
      <c r="B4487" s="86" t="s">
        <v>135</v>
      </c>
      <c r="C4487" s="86" t="s">
        <v>135</v>
      </c>
    </row>
    <row r="4488" spans="1:3">
      <c r="A4488" t="s">
        <v>137</v>
      </c>
      <c r="B4488" s="86" t="s">
        <v>135</v>
      </c>
      <c r="C4488" s="86" t="s">
        <v>135</v>
      </c>
    </row>
    <row r="4489" spans="1:3">
      <c r="A4489" t="s">
        <v>137</v>
      </c>
      <c r="B4489" s="86" t="s">
        <v>135</v>
      </c>
      <c r="C4489" s="86" t="s">
        <v>135</v>
      </c>
    </row>
    <row r="4490" spans="1:3">
      <c r="A4490" t="s">
        <v>137</v>
      </c>
      <c r="B4490" s="86" t="s">
        <v>135</v>
      </c>
      <c r="C4490" s="86" t="s">
        <v>135</v>
      </c>
    </row>
    <row r="4491" spans="1:3">
      <c r="A4491" t="s">
        <v>137</v>
      </c>
      <c r="B4491" s="86" t="s">
        <v>135</v>
      </c>
      <c r="C4491" s="86" t="s">
        <v>135</v>
      </c>
    </row>
    <row r="4492" spans="1:3">
      <c r="A4492" t="s">
        <v>137</v>
      </c>
      <c r="B4492" s="86" t="s">
        <v>135</v>
      </c>
      <c r="C4492" s="86" t="s">
        <v>135</v>
      </c>
    </row>
    <row r="4493" spans="1:3">
      <c r="A4493" t="s">
        <v>137</v>
      </c>
      <c r="B4493" s="86" t="s">
        <v>135</v>
      </c>
      <c r="C4493" s="86" t="s">
        <v>135</v>
      </c>
    </row>
    <row r="4494" spans="1:3">
      <c r="A4494" t="s">
        <v>137</v>
      </c>
      <c r="B4494" s="86" t="s">
        <v>135</v>
      </c>
      <c r="C4494" s="86" t="s">
        <v>135</v>
      </c>
    </row>
    <row r="4495" spans="1:3">
      <c r="A4495" t="s">
        <v>137</v>
      </c>
      <c r="B4495" s="86" t="s">
        <v>135</v>
      </c>
      <c r="C4495" s="86" t="s">
        <v>135</v>
      </c>
    </row>
    <row r="4496" spans="1:3">
      <c r="A4496" t="s">
        <v>137</v>
      </c>
      <c r="B4496" s="86" t="s">
        <v>135</v>
      </c>
      <c r="C4496" s="86" t="s">
        <v>135</v>
      </c>
    </row>
    <row r="4497" spans="1:3">
      <c r="A4497" t="s">
        <v>137</v>
      </c>
      <c r="B4497" s="86" t="s">
        <v>135</v>
      </c>
      <c r="C4497" s="86" t="s">
        <v>135</v>
      </c>
    </row>
    <row r="4498" spans="1:3">
      <c r="A4498" t="s">
        <v>137</v>
      </c>
      <c r="B4498" s="86" t="s">
        <v>135</v>
      </c>
      <c r="C4498" s="86" t="s">
        <v>135</v>
      </c>
    </row>
    <row r="4499" spans="1:3">
      <c r="A4499" t="s">
        <v>137</v>
      </c>
      <c r="B4499" s="86" t="s">
        <v>135</v>
      </c>
      <c r="C4499" s="86" t="s">
        <v>135</v>
      </c>
    </row>
    <row r="4500" spans="1:3">
      <c r="A4500" t="s">
        <v>137</v>
      </c>
      <c r="B4500" s="86" t="s">
        <v>135</v>
      </c>
      <c r="C4500" s="86" t="s">
        <v>135</v>
      </c>
    </row>
    <row r="4501" spans="1:3">
      <c r="A4501" t="s">
        <v>137</v>
      </c>
      <c r="B4501" s="86" t="s">
        <v>135</v>
      </c>
      <c r="C4501" s="86" t="s">
        <v>135</v>
      </c>
    </row>
    <row r="4502" spans="1:3">
      <c r="A4502" t="s">
        <v>137</v>
      </c>
      <c r="B4502" s="86" t="s">
        <v>135</v>
      </c>
      <c r="C4502" s="86" t="s">
        <v>135</v>
      </c>
    </row>
    <row r="4503" spans="1:3">
      <c r="A4503" t="s">
        <v>137</v>
      </c>
      <c r="B4503" s="86" t="s">
        <v>135</v>
      </c>
      <c r="C4503" s="86" t="s">
        <v>135</v>
      </c>
    </row>
    <row r="4504" spans="1:3">
      <c r="A4504" t="s">
        <v>137</v>
      </c>
      <c r="B4504" s="86" t="s">
        <v>135</v>
      </c>
      <c r="C4504" s="86" t="s">
        <v>135</v>
      </c>
    </row>
    <row r="4505" spans="1:3">
      <c r="A4505" t="s">
        <v>137</v>
      </c>
      <c r="B4505" s="86" t="s">
        <v>135</v>
      </c>
      <c r="C4505" s="86" t="s">
        <v>135</v>
      </c>
    </row>
    <row r="4506" spans="1:3">
      <c r="A4506" t="s">
        <v>137</v>
      </c>
      <c r="B4506" s="86" t="s">
        <v>135</v>
      </c>
      <c r="C4506" s="86" t="s">
        <v>135</v>
      </c>
    </row>
    <row r="4507" spans="1:3">
      <c r="A4507" t="s">
        <v>137</v>
      </c>
      <c r="B4507" s="86" t="s">
        <v>135</v>
      </c>
      <c r="C4507" s="86" t="s">
        <v>135</v>
      </c>
    </row>
    <row r="4508" spans="1:3">
      <c r="A4508" t="s">
        <v>137</v>
      </c>
      <c r="B4508" s="86" t="s">
        <v>135</v>
      </c>
      <c r="C4508" s="86" t="s">
        <v>135</v>
      </c>
    </row>
    <row r="4509" spans="1:3">
      <c r="A4509" t="s">
        <v>137</v>
      </c>
      <c r="B4509" s="86" t="s">
        <v>135</v>
      </c>
      <c r="C4509" s="86" t="s">
        <v>135</v>
      </c>
    </row>
    <row r="4510" spans="1:3">
      <c r="A4510" t="s">
        <v>137</v>
      </c>
      <c r="B4510" s="86" t="s">
        <v>135</v>
      </c>
      <c r="C4510" s="86" t="s">
        <v>135</v>
      </c>
    </row>
    <row r="4511" spans="1:3">
      <c r="A4511" t="s">
        <v>137</v>
      </c>
      <c r="B4511" s="86" t="s">
        <v>135</v>
      </c>
      <c r="C4511" s="86" t="s">
        <v>135</v>
      </c>
    </row>
    <row r="4512" spans="1:3">
      <c r="A4512" t="s">
        <v>137</v>
      </c>
      <c r="B4512" s="86" t="s">
        <v>135</v>
      </c>
      <c r="C4512" s="86" t="s">
        <v>135</v>
      </c>
    </row>
    <row r="4513" spans="1:3">
      <c r="A4513" t="s">
        <v>137</v>
      </c>
      <c r="B4513" s="86" t="s">
        <v>135</v>
      </c>
      <c r="C4513" s="86" t="s">
        <v>135</v>
      </c>
    </row>
    <row r="4514" spans="1:3">
      <c r="A4514" t="s">
        <v>137</v>
      </c>
      <c r="B4514" s="86" t="s">
        <v>135</v>
      </c>
      <c r="C4514" s="86" t="s">
        <v>135</v>
      </c>
    </row>
    <row r="4515" spans="1:3">
      <c r="A4515" t="s">
        <v>137</v>
      </c>
      <c r="B4515" s="86" t="s">
        <v>135</v>
      </c>
      <c r="C4515" s="86" t="s">
        <v>135</v>
      </c>
    </row>
    <row r="4516" spans="1:3">
      <c r="A4516" t="s">
        <v>137</v>
      </c>
      <c r="B4516" s="86" t="s">
        <v>135</v>
      </c>
      <c r="C4516" s="86" t="s">
        <v>135</v>
      </c>
    </row>
    <row r="4517" spans="1:3">
      <c r="A4517" t="s">
        <v>137</v>
      </c>
      <c r="B4517" s="86" t="s">
        <v>135</v>
      </c>
      <c r="C4517" s="86" t="s">
        <v>135</v>
      </c>
    </row>
    <row r="4518" spans="1:3">
      <c r="A4518" t="s">
        <v>137</v>
      </c>
      <c r="B4518" s="86" t="s">
        <v>135</v>
      </c>
      <c r="C4518" s="86" t="s">
        <v>135</v>
      </c>
    </row>
    <row r="4519" spans="1:3">
      <c r="A4519" t="s">
        <v>137</v>
      </c>
      <c r="B4519" t="s">
        <v>130</v>
      </c>
      <c r="C4519" t="s">
        <v>282</v>
      </c>
    </row>
    <row r="4520" spans="1:3">
      <c r="A4520" t="s">
        <v>137</v>
      </c>
      <c r="B4520" t="s">
        <v>130</v>
      </c>
      <c r="C4520" t="s">
        <v>282</v>
      </c>
    </row>
    <row r="4521" spans="1:3">
      <c r="A4521" t="s">
        <v>137</v>
      </c>
      <c r="B4521" t="s">
        <v>130</v>
      </c>
      <c r="C4521" t="s">
        <v>282</v>
      </c>
    </row>
    <row r="4522" spans="1:3">
      <c r="A4522" t="s">
        <v>137</v>
      </c>
      <c r="B4522" t="s">
        <v>130</v>
      </c>
      <c r="C4522" t="s">
        <v>282</v>
      </c>
    </row>
    <row r="4523" spans="1:3">
      <c r="A4523" t="s">
        <v>137</v>
      </c>
      <c r="B4523" t="s">
        <v>130</v>
      </c>
      <c r="C4523" t="s">
        <v>282</v>
      </c>
    </row>
    <row r="4524" spans="1:3">
      <c r="A4524" t="s">
        <v>137</v>
      </c>
      <c r="B4524" t="s">
        <v>130</v>
      </c>
      <c r="C4524" t="s">
        <v>282</v>
      </c>
    </row>
    <row r="4525" spans="1:3">
      <c r="A4525" t="s">
        <v>137</v>
      </c>
      <c r="B4525" t="s">
        <v>130</v>
      </c>
      <c r="C4525" t="s">
        <v>282</v>
      </c>
    </row>
    <row r="4526" spans="1:3">
      <c r="A4526" t="s">
        <v>137</v>
      </c>
      <c r="B4526" t="s">
        <v>130</v>
      </c>
      <c r="C4526" t="s">
        <v>282</v>
      </c>
    </row>
    <row r="4527" spans="1:3">
      <c r="A4527" t="s">
        <v>137</v>
      </c>
      <c r="B4527" t="s">
        <v>130</v>
      </c>
      <c r="C4527" t="s">
        <v>282</v>
      </c>
    </row>
    <row r="4528" spans="1:3">
      <c r="A4528" t="s">
        <v>137</v>
      </c>
      <c r="B4528" t="s">
        <v>130</v>
      </c>
      <c r="C4528" t="s">
        <v>282</v>
      </c>
    </row>
    <row r="4529" spans="1:3">
      <c r="A4529" t="s">
        <v>137</v>
      </c>
      <c r="B4529" t="s">
        <v>130</v>
      </c>
      <c r="C4529" t="s">
        <v>282</v>
      </c>
    </row>
    <row r="4530" spans="1:3">
      <c r="A4530" t="s">
        <v>137</v>
      </c>
      <c r="B4530" t="s">
        <v>130</v>
      </c>
      <c r="C4530" t="s">
        <v>282</v>
      </c>
    </row>
    <row r="4531" spans="1:3">
      <c r="A4531" t="s">
        <v>137</v>
      </c>
      <c r="B4531" t="s">
        <v>130</v>
      </c>
      <c r="C4531" t="s">
        <v>282</v>
      </c>
    </row>
    <row r="4532" spans="1:3">
      <c r="A4532" t="s">
        <v>137</v>
      </c>
      <c r="B4532" t="s">
        <v>130</v>
      </c>
      <c r="C4532" t="s">
        <v>282</v>
      </c>
    </row>
    <row r="4533" spans="1:3">
      <c r="A4533" t="s">
        <v>137</v>
      </c>
      <c r="B4533" t="s">
        <v>130</v>
      </c>
      <c r="C4533" t="s">
        <v>282</v>
      </c>
    </row>
    <row r="4534" spans="1:3">
      <c r="A4534" t="s">
        <v>137</v>
      </c>
      <c r="B4534" t="s">
        <v>130</v>
      </c>
      <c r="C4534" t="s">
        <v>282</v>
      </c>
    </row>
    <row r="4535" spans="1:3">
      <c r="A4535" t="s">
        <v>137</v>
      </c>
      <c r="B4535" t="s">
        <v>130</v>
      </c>
      <c r="C4535" t="s">
        <v>282</v>
      </c>
    </row>
    <row r="4536" spans="1:3">
      <c r="A4536" t="s">
        <v>137</v>
      </c>
      <c r="B4536" t="s">
        <v>130</v>
      </c>
      <c r="C4536" t="s">
        <v>282</v>
      </c>
    </row>
    <row r="4537" spans="1:3">
      <c r="A4537" t="s">
        <v>137</v>
      </c>
      <c r="B4537" t="s">
        <v>130</v>
      </c>
      <c r="C4537" t="s">
        <v>282</v>
      </c>
    </row>
    <row r="4538" spans="1:3">
      <c r="A4538" t="s">
        <v>137</v>
      </c>
      <c r="B4538" t="s">
        <v>130</v>
      </c>
      <c r="C4538" t="s">
        <v>282</v>
      </c>
    </row>
    <row r="4539" spans="1:3">
      <c r="A4539" t="s">
        <v>137</v>
      </c>
      <c r="B4539" t="s">
        <v>130</v>
      </c>
      <c r="C4539" t="s">
        <v>282</v>
      </c>
    </row>
    <row r="4540" spans="1:3">
      <c r="A4540" t="s">
        <v>137</v>
      </c>
      <c r="B4540" t="s">
        <v>130</v>
      </c>
      <c r="C4540" t="s">
        <v>282</v>
      </c>
    </row>
    <row r="4541" spans="1:3">
      <c r="A4541" t="s">
        <v>137</v>
      </c>
      <c r="B4541" t="s">
        <v>130</v>
      </c>
      <c r="C4541" t="s">
        <v>282</v>
      </c>
    </row>
    <row r="4542" spans="1:3">
      <c r="A4542" t="s">
        <v>137</v>
      </c>
      <c r="B4542" t="s">
        <v>130</v>
      </c>
      <c r="C4542" t="s">
        <v>282</v>
      </c>
    </row>
    <row r="4543" spans="1:3">
      <c r="A4543" t="s">
        <v>137</v>
      </c>
      <c r="B4543" t="s">
        <v>130</v>
      </c>
      <c r="C4543" t="s">
        <v>282</v>
      </c>
    </row>
    <row r="4544" spans="1:3">
      <c r="A4544" t="s">
        <v>137</v>
      </c>
      <c r="B4544" t="s">
        <v>130</v>
      </c>
      <c r="C4544" t="s">
        <v>282</v>
      </c>
    </row>
    <row r="4545" spans="1:3">
      <c r="A4545" t="s">
        <v>137</v>
      </c>
      <c r="B4545" t="s">
        <v>130</v>
      </c>
      <c r="C4545" t="s">
        <v>282</v>
      </c>
    </row>
    <row r="4546" spans="1:3">
      <c r="A4546" t="s">
        <v>137</v>
      </c>
      <c r="B4546" t="s">
        <v>130</v>
      </c>
      <c r="C4546" t="s">
        <v>282</v>
      </c>
    </row>
    <row r="4547" spans="1:3">
      <c r="A4547" t="s">
        <v>137</v>
      </c>
      <c r="B4547" t="s">
        <v>130</v>
      </c>
      <c r="C4547" t="s">
        <v>282</v>
      </c>
    </row>
    <row r="4548" spans="1:3">
      <c r="A4548" t="s">
        <v>131</v>
      </c>
      <c r="B4548" s="86" t="s">
        <v>140</v>
      </c>
      <c r="C4548" s="86" t="s">
        <v>1515</v>
      </c>
    </row>
    <row r="4549" spans="1:3">
      <c r="A4549" t="s">
        <v>131</v>
      </c>
      <c r="B4549" s="86" t="s">
        <v>140</v>
      </c>
      <c r="C4549" s="86" t="s">
        <v>1515</v>
      </c>
    </row>
    <row r="4550" spans="1:3">
      <c r="A4550" t="s">
        <v>131</v>
      </c>
      <c r="B4550" s="86" t="s">
        <v>140</v>
      </c>
      <c r="C4550" s="86" t="s">
        <v>1515</v>
      </c>
    </row>
    <row r="4551" spans="1:3">
      <c r="A4551" t="s">
        <v>134</v>
      </c>
      <c r="B4551" t="s">
        <v>133</v>
      </c>
      <c r="C4551" t="s">
        <v>132</v>
      </c>
    </row>
    <row r="4552" spans="1:3">
      <c r="A4552" t="s">
        <v>134</v>
      </c>
      <c r="B4552" t="s">
        <v>133</v>
      </c>
      <c r="C4552" t="s">
        <v>132</v>
      </c>
    </row>
  </sheetData>
  <phoneticPr fontId="4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960DC1CFB1A488E9684ED70108A56" ma:contentTypeVersion="3" ma:contentTypeDescription="Create a new document." ma:contentTypeScope="" ma:versionID="81461b283cedc299c618c4f138c52780">
  <xsd:schema xmlns:xsd="http://www.w3.org/2001/XMLSchema" xmlns:xs="http://www.w3.org/2001/XMLSchema" xmlns:p="http://schemas.microsoft.com/office/2006/metadata/properties" xmlns:ns2="d690bfb9-cd98-4eba-8fbd-3265b6a2feeb" targetNamespace="http://schemas.microsoft.com/office/2006/metadata/properties" ma:root="true" ma:fieldsID="4476418282aeb7efdd01d59b78a0d897" ns2:_="">
    <xsd:import namespace="d690bfb9-cd98-4eba-8fbd-3265b6a2fe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0bfb9-cd98-4eba-8fbd-3265b6a2f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A3835F-D751-4270-91F6-CE45C97CE788}"/>
</file>

<file path=customXml/itemProps2.xml><?xml version="1.0" encoding="utf-8"?>
<ds:datastoreItem xmlns:ds="http://schemas.openxmlformats.org/officeDocument/2006/customXml" ds:itemID="{2635DFAC-7271-49D6-99AF-142F16FD2A81}"/>
</file>

<file path=customXml/itemProps3.xml><?xml version="1.0" encoding="utf-8"?>
<ds:datastoreItem xmlns:ds="http://schemas.openxmlformats.org/officeDocument/2006/customXml" ds:itemID="{7D7C9AA9-8C8F-48A9-A68D-98381CC3D7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王詩雅</dc:creator>
  <cp:keywords/>
  <dc:description/>
  <cp:lastModifiedBy/>
  <cp:revision>0</cp:revision>
  <dcterms:created xsi:type="dcterms:W3CDTF">2026-03-17T07:04:20Z</dcterms:created>
  <dcterms:modified xsi:type="dcterms:W3CDTF">2026-05-11T01:05:59Z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0x01010025E960DC1CFB1A488E9684ED70108A56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{"FileActivityType":"9","FileActivityTimeStamp":"2026-04-20T05:45:49.250Z","FileActivityUsersOnPage":[{"DisplayName":"王詩雅","Id":"wsy@mail.benesse.com.tw"}],"FileActivityNavigationId":null}</vt:lpwstr>
  </property>
  <property fmtid="{D5CDD505-2E9C-101B-9397-08002B2CF9AE}" pid="6" name="TriggerFlowInfo">
    <vt:lpwstr/>
  </property>
</Properties>
</file>